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trans\BNVP\"/>
    </mc:Choice>
  </mc:AlternateContent>
  <bookViews>
    <workbookView xWindow="360" yWindow="90" windowWidth="14295" windowHeight="6630" firstSheet="11" activeTab="11"/>
  </bookViews>
  <sheets>
    <sheet name="About" sheetId="1" r:id="rId1"/>
    <sheet name="AEO 39" sheetId="26" r:id="rId2"/>
    <sheet name="AEO 43" sheetId="27" r:id="rId3"/>
    <sheet name="AEO 53" sheetId="19" r:id="rId4"/>
    <sheet name="LDV Shares" sheetId="28" r:id="rId5"/>
    <sheet name="Conventional Daycab Trucks" sheetId="20" r:id="rId6"/>
    <sheet name="Conventional Sleeper Trucks" sheetId="21" r:id="rId7"/>
    <sheet name="Passenger Aircraft" sheetId="22" r:id="rId8"/>
    <sheet name="Ships" sheetId="25" r:id="rId9"/>
    <sheet name="Motorbikes" sheetId="23" r:id="rId10"/>
    <sheet name="BNVP-LDVs-psgr" sheetId="2" r:id="rId11"/>
    <sheet name="BNVP-LDVs-frgt" sheetId="8" r:id="rId12"/>
    <sheet name="BNVP-HDVs-psgr" sheetId="9" r:id="rId13"/>
    <sheet name="BNVP-HDVs-frgt" sheetId="10" r:id="rId14"/>
    <sheet name="BNVP-aircraft-psgr" sheetId="11" r:id="rId15"/>
    <sheet name="BNVP-aircraft-frgt" sheetId="12" r:id="rId16"/>
    <sheet name="BNVP-rail-psgr" sheetId="13" r:id="rId17"/>
    <sheet name="BNVP-rail-frgt" sheetId="14" r:id="rId18"/>
    <sheet name="BNVP-ships-psgr" sheetId="15" r:id="rId19"/>
    <sheet name="BNVP-ships-frgt" sheetId="16" r:id="rId20"/>
    <sheet name="BNVP-motorbikes-psgr" sheetId="17" r:id="rId21"/>
    <sheet name="BNVP-motorbikes-frgt" sheetId="18" r:id="rId22"/>
  </sheets>
  <definedNames>
    <definedName name="cpi_2010to2012">About!#REF!</definedName>
    <definedName name="cpi_2013to2012">About!$A$111</definedName>
    <definedName name="cpi_2014to2012">About!$A$110</definedName>
    <definedName name="cpi_2016to2012">About!$A$112</definedName>
    <definedName name="cpi_2017to2012">About!$A$113</definedName>
  </definedNames>
  <calcPr calcId="162913"/>
</workbook>
</file>

<file path=xl/calcChain.xml><?xml version="1.0" encoding="utf-8"?>
<calcChain xmlns="http://schemas.openxmlformats.org/spreadsheetml/2006/main">
  <c r="AJ6" i="8" l="1"/>
  <c r="E6" i="8" l="1"/>
  <c r="B6" i="8"/>
  <c r="C6" i="8"/>
  <c r="D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B4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F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B3" i="8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B2" i="2"/>
  <c r="B6" i="2"/>
  <c r="B5" i="2"/>
  <c r="B4" i="2"/>
  <c r="B3" i="2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Z38" i="28"/>
  <c r="AA38" i="28"/>
  <c r="AB38" i="28"/>
  <c r="AC38" i="28"/>
  <c r="AD38" i="28"/>
  <c r="AE38" i="28"/>
  <c r="AF38" i="28"/>
  <c r="AG38" i="28"/>
  <c r="AH38" i="28"/>
  <c r="AI38" i="28"/>
  <c r="AJ38" i="28"/>
  <c r="AK38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Z44" i="28"/>
  <c r="AA44" i="28"/>
  <c r="AB44" i="28"/>
  <c r="AC44" i="28"/>
  <c r="AD44" i="28"/>
  <c r="AE44" i="28"/>
  <c r="AF44" i="28"/>
  <c r="AG44" i="28"/>
  <c r="AH44" i="28"/>
  <c r="AI44" i="28"/>
  <c r="AJ44" i="28"/>
  <c r="AK44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G20" i="28"/>
  <c r="AH20" i="28"/>
  <c r="AI20" i="28"/>
  <c r="AJ20" i="28"/>
  <c r="AK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AI25" i="28"/>
  <c r="AJ25" i="28"/>
  <c r="AK25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AE17" i="28"/>
  <c r="AF17" i="28"/>
  <c r="AG17" i="28"/>
  <c r="AH17" i="28"/>
  <c r="AI17" i="28"/>
  <c r="AJ17" i="28"/>
  <c r="AK17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AJ9" i="28"/>
  <c r="AK9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C12" i="28"/>
  <c r="C13" i="28"/>
  <c r="C14" i="28"/>
  <c r="C15" i="28"/>
  <c r="C17" i="28"/>
  <c r="C89" i="28"/>
  <c r="C90" i="28"/>
  <c r="C91" i="28"/>
  <c r="C92" i="28"/>
  <c r="C94" i="28"/>
  <c r="D89" i="28"/>
  <c r="D90" i="28"/>
  <c r="D91" i="28"/>
  <c r="D92" i="28"/>
  <c r="D94" i="28"/>
  <c r="C4" i="28"/>
  <c r="C33" i="28"/>
  <c r="C34" i="28"/>
  <c r="C35" i="28"/>
  <c r="C36" i="28"/>
  <c r="C16" i="28"/>
  <c r="C37" i="28"/>
  <c r="C38" i="28"/>
  <c r="C20" i="28"/>
  <c r="C5" i="28"/>
  <c r="C39" i="28"/>
  <c r="C21" i="28"/>
  <c r="C40" i="28"/>
  <c r="C22" i="28"/>
  <c r="C41" i="28"/>
  <c r="C23" i="28"/>
  <c r="C42" i="28"/>
  <c r="C24" i="28"/>
  <c r="C43" i="28"/>
  <c r="C25" i="28"/>
  <c r="C44" i="28"/>
  <c r="D2" i="17"/>
  <c r="B5" i="10"/>
  <c r="D5" i="10"/>
  <c r="D6" i="10" s="1"/>
  <c r="C66" i="28"/>
  <c r="C67" i="28"/>
  <c r="C68" i="28"/>
  <c r="D66" i="28"/>
  <c r="D67" i="28"/>
  <c r="D68" i="28"/>
  <c r="C8" i="28"/>
  <c r="C47" i="28"/>
  <c r="C48" i="28"/>
  <c r="C51" i="28"/>
  <c r="C52" i="28"/>
  <c r="C53" i="28"/>
  <c r="C54" i="28"/>
  <c r="C9" i="28"/>
  <c r="C56" i="28"/>
  <c r="C57" i="28"/>
  <c r="C58" i="28"/>
  <c r="C59" i="28"/>
  <c r="C60" i="28"/>
  <c r="C61" i="28"/>
  <c r="D47" i="28"/>
  <c r="D48" i="28"/>
  <c r="D51" i="28"/>
  <c r="D52" i="28"/>
  <c r="D53" i="28"/>
  <c r="D54" i="28"/>
  <c r="D56" i="28"/>
  <c r="D57" i="28"/>
  <c r="D58" i="28"/>
  <c r="D59" i="28"/>
  <c r="D60" i="28"/>
  <c r="D61" i="28"/>
  <c r="B5" i="9"/>
  <c r="D5" i="9"/>
  <c r="D6" i="9" s="1"/>
  <c r="C75" i="28"/>
  <c r="C77" i="28"/>
  <c r="C80" i="28"/>
  <c r="C82" i="28"/>
  <c r="D75" i="28"/>
  <c r="D77" i="28"/>
  <c r="D80" i="28"/>
  <c r="D82" i="28"/>
  <c r="AK89" i="28"/>
  <c r="AK90" i="28"/>
  <c r="AK91" i="28"/>
  <c r="AK92" i="28"/>
  <c r="AK94" i="28"/>
  <c r="AJ89" i="28"/>
  <c r="AJ90" i="28"/>
  <c r="AJ91" i="28"/>
  <c r="AJ92" i="28"/>
  <c r="AJ94" i="28"/>
  <c r="AI89" i="28"/>
  <c r="AI90" i="28"/>
  <c r="AI91" i="28"/>
  <c r="AI92" i="28"/>
  <c r="AI94" i="28"/>
  <c r="AH89" i="28"/>
  <c r="AH90" i="28"/>
  <c r="AH91" i="28"/>
  <c r="AH92" i="28"/>
  <c r="AH94" i="28"/>
  <c r="AG89" i="28"/>
  <c r="AG90" i="28"/>
  <c r="AG91" i="28"/>
  <c r="AG92" i="28"/>
  <c r="AG94" i="28"/>
  <c r="AF89" i="28"/>
  <c r="AF90" i="28"/>
  <c r="AF91" i="28"/>
  <c r="AF92" i="28"/>
  <c r="AF94" i="28"/>
  <c r="AE89" i="28"/>
  <c r="AE90" i="28"/>
  <c r="AE91" i="28"/>
  <c r="AE92" i="28"/>
  <c r="AE94" i="28"/>
  <c r="AD89" i="28"/>
  <c r="AD90" i="28"/>
  <c r="AD91" i="28"/>
  <c r="AD92" i="28"/>
  <c r="AD94" i="28"/>
  <c r="AC89" i="28"/>
  <c r="AC90" i="28"/>
  <c r="AC91" i="28"/>
  <c r="AC92" i="28"/>
  <c r="AC94" i="28"/>
  <c r="AB89" i="28"/>
  <c r="AB90" i="28"/>
  <c r="AB91" i="28"/>
  <c r="AB92" i="28"/>
  <c r="AB94" i="28"/>
  <c r="AA89" i="28"/>
  <c r="AA90" i="28"/>
  <c r="AA91" i="28"/>
  <c r="AA92" i="28"/>
  <c r="AA94" i="28"/>
  <c r="Z89" i="28"/>
  <c r="Z90" i="28"/>
  <c r="Z91" i="28"/>
  <c r="Z92" i="28"/>
  <c r="Z94" i="28"/>
  <c r="Y89" i="28"/>
  <c r="Y90" i="28"/>
  <c r="Y91" i="28"/>
  <c r="Y92" i="28"/>
  <c r="Y94" i="28"/>
  <c r="X89" i="28"/>
  <c r="X90" i="28"/>
  <c r="X91" i="28"/>
  <c r="X92" i="28"/>
  <c r="X94" i="28"/>
  <c r="W89" i="28"/>
  <c r="W90" i="28"/>
  <c r="W91" i="28"/>
  <c r="W92" i="28"/>
  <c r="W94" i="28"/>
  <c r="V89" i="28"/>
  <c r="V90" i="28"/>
  <c r="V91" i="28"/>
  <c r="V92" i="28"/>
  <c r="V94" i="28"/>
  <c r="U89" i="28"/>
  <c r="U90" i="28"/>
  <c r="U91" i="28"/>
  <c r="U92" i="28"/>
  <c r="U94" i="28"/>
  <c r="T89" i="28"/>
  <c r="T90" i="28"/>
  <c r="T91" i="28"/>
  <c r="T92" i="28"/>
  <c r="T94" i="28"/>
  <c r="S89" i="28"/>
  <c r="S90" i="28"/>
  <c r="S91" i="28"/>
  <c r="S92" i="28"/>
  <c r="S94" i="28"/>
  <c r="R89" i="28"/>
  <c r="R90" i="28"/>
  <c r="R91" i="28"/>
  <c r="R92" i="28"/>
  <c r="R94" i="28"/>
  <c r="Q89" i="28"/>
  <c r="Q90" i="28"/>
  <c r="Q91" i="28"/>
  <c r="Q92" i="28"/>
  <c r="Q94" i="28"/>
  <c r="P89" i="28"/>
  <c r="P90" i="28"/>
  <c r="P91" i="28"/>
  <c r="P92" i="28"/>
  <c r="P94" i="28"/>
  <c r="O89" i="28"/>
  <c r="O90" i="28"/>
  <c r="O91" i="28"/>
  <c r="O92" i="28"/>
  <c r="O94" i="28"/>
  <c r="N89" i="28"/>
  <c r="N90" i="28"/>
  <c r="N91" i="28"/>
  <c r="N92" i="28"/>
  <c r="N94" i="28"/>
  <c r="M89" i="28"/>
  <c r="M90" i="28"/>
  <c r="M91" i="28"/>
  <c r="M92" i="28"/>
  <c r="M94" i="28"/>
  <c r="L89" i="28"/>
  <c r="L90" i="28"/>
  <c r="L91" i="28"/>
  <c r="L92" i="28"/>
  <c r="L94" i="28"/>
  <c r="K89" i="28"/>
  <c r="K90" i="28"/>
  <c r="K91" i="28"/>
  <c r="K92" i="28"/>
  <c r="K94" i="28"/>
  <c r="J89" i="28"/>
  <c r="J90" i="28"/>
  <c r="J91" i="28"/>
  <c r="J92" i="28"/>
  <c r="J94" i="28"/>
  <c r="I89" i="28"/>
  <c r="I90" i="28"/>
  <c r="I91" i="28"/>
  <c r="I92" i="28"/>
  <c r="I94" i="28"/>
  <c r="H89" i="28"/>
  <c r="H90" i="28"/>
  <c r="H91" i="28"/>
  <c r="H92" i="28"/>
  <c r="H94" i="28"/>
  <c r="G89" i="28"/>
  <c r="G90" i="28"/>
  <c r="G91" i="28"/>
  <c r="G92" i="28"/>
  <c r="G94" i="28"/>
  <c r="F89" i="28"/>
  <c r="F90" i="28"/>
  <c r="F91" i="28"/>
  <c r="F92" i="28"/>
  <c r="F94" i="28"/>
  <c r="E89" i="28"/>
  <c r="E90" i="28"/>
  <c r="E91" i="28"/>
  <c r="E92" i="28"/>
  <c r="E94" i="28"/>
  <c r="H77" i="28"/>
  <c r="AC77" i="28"/>
  <c r="AF77" i="28"/>
  <c r="G48" i="28"/>
  <c r="I48" i="28"/>
  <c r="M48" i="28"/>
  <c r="O48" i="28"/>
  <c r="AE48" i="28"/>
  <c r="AG48" i="28"/>
  <c r="AI48" i="28"/>
  <c r="L56" i="28"/>
  <c r="N56" i="28"/>
  <c r="P56" i="28"/>
  <c r="R56" i="28"/>
  <c r="V56" i="28"/>
  <c r="AB56" i="28"/>
  <c r="AD56" i="28"/>
  <c r="AH56" i="28"/>
  <c r="E57" i="28"/>
  <c r="G57" i="28"/>
  <c r="I57" i="28"/>
  <c r="J57" i="28"/>
  <c r="K57" i="28"/>
  <c r="M57" i="28"/>
  <c r="O57" i="28"/>
  <c r="P57" i="28"/>
  <c r="Q57" i="28"/>
  <c r="R57" i="28"/>
  <c r="U57" i="28"/>
  <c r="V57" i="28"/>
  <c r="W57" i="28"/>
  <c r="Y57" i="28"/>
  <c r="AA57" i="28"/>
  <c r="AC57" i="28"/>
  <c r="AD57" i="28"/>
  <c r="AE57" i="28"/>
  <c r="AG57" i="28"/>
  <c r="AI57" i="28"/>
  <c r="AJ57" i="28"/>
  <c r="AK57" i="28"/>
  <c r="F58" i="28"/>
  <c r="H58" i="28"/>
  <c r="J58" i="28"/>
  <c r="L58" i="28"/>
  <c r="O58" i="28"/>
  <c r="P58" i="28"/>
  <c r="T58" i="28"/>
  <c r="V58" i="28"/>
  <c r="X58" i="28"/>
  <c r="AB58" i="28"/>
  <c r="AF58" i="28"/>
  <c r="AH58" i="28"/>
  <c r="AI58" i="28"/>
  <c r="AJ58" i="28"/>
  <c r="R59" i="28"/>
  <c r="AD59" i="28"/>
  <c r="J60" i="28"/>
  <c r="N60" i="28"/>
  <c r="Z60" i="28"/>
  <c r="E61" i="28"/>
  <c r="F61" i="28"/>
  <c r="G61" i="28"/>
  <c r="H61" i="28"/>
  <c r="I61" i="28"/>
  <c r="K61" i="28"/>
  <c r="L61" i="28"/>
  <c r="M61" i="28"/>
  <c r="N61" i="28"/>
  <c r="O61" i="28"/>
  <c r="P61" i="28"/>
  <c r="Q61" i="28"/>
  <c r="R61" i="28"/>
  <c r="S61" i="28"/>
  <c r="T61" i="28"/>
  <c r="U61" i="28"/>
  <c r="W61" i="28"/>
  <c r="X61" i="28"/>
  <c r="Y61" i="28"/>
  <c r="Z61" i="28"/>
  <c r="AA61" i="28"/>
  <c r="AB61" i="28"/>
  <c r="AC61" i="28"/>
  <c r="AE61" i="28"/>
  <c r="AF61" i="28"/>
  <c r="AG61" i="28"/>
  <c r="AI61" i="28"/>
  <c r="AJ61" i="28"/>
  <c r="AK61" i="28"/>
  <c r="I47" i="28"/>
  <c r="Q47" i="28"/>
  <c r="AC47" i="28"/>
  <c r="L48" i="28"/>
  <c r="Y48" i="28"/>
  <c r="H56" i="28"/>
  <c r="X56" i="28"/>
  <c r="H57" i="28"/>
  <c r="L57" i="28"/>
  <c r="S57" i="28"/>
  <c r="T57" i="28"/>
  <c r="X57" i="28"/>
  <c r="AB57" i="28"/>
  <c r="AF57" i="28"/>
  <c r="G58" i="28"/>
  <c r="K58" i="28"/>
  <c r="S58" i="28"/>
  <c r="AA58" i="28"/>
  <c r="AE58" i="28"/>
  <c r="F59" i="28"/>
  <c r="J59" i="28"/>
  <c r="N59" i="28"/>
  <c r="AH59" i="28"/>
  <c r="Y77" i="28"/>
  <c r="M77" i="28"/>
  <c r="I77" i="28"/>
  <c r="E77" i="28"/>
  <c r="R58" i="28"/>
  <c r="J82" i="28"/>
  <c r="F82" i="28"/>
  <c r="AK82" i="28"/>
  <c r="Y82" i="28"/>
  <c r="S80" i="28"/>
  <c r="AH77" i="28"/>
  <c r="AD77" i="28"/>
  <c r="Z77" i="28"/>
  <c r="V77" i="28"/>
  <c r="R77" i="28"/>
  <c r="N77" i="28"/>
  <c r="J77" i="28"/>
  <c r="AF80" i="28"/>
  <c r="AB80" i="28"/>
  <c r="X80" i="28"/>
  <c r="T80" i="28"/>
  <c r="L80" i="28"/>
  <c r="H80" i="28"/>
  <c r="AE68" i="28"/>
  <c r="W68" i="28"/>
  <c r="S68" i="28"/>
  <c r="K68" i="28"/>
  <c r="AK75" i="28"/>
  <c r="AG75" i="28"/>
  <c r="AC75" i="28"/>
  <c r="Y75" i="28"/>
  <c r="U75" i="28"/>
  <c r="Q75" i="28"/>
  <c r="M75" i="28"/>
  <c r="I75" i="28"/>
  <c r="E75" i="28"/>
  <c r="AJ75" i="28"/>
  <c r="AF75" i="28"/>
  <c r="AB75" i="28"/>
  <c r="X75" i="28"/>
  <c r="T75" i="28"/>
  <c r="P75" i="28"/>
  <c r="L75" i="28"/>
  <c r="H75" i="28"/>
  <c r="AH80" i="28"/>
  <c r="Z80" i="28"/>
  <c r="N80" i="28"/>
  <c r="F80" i="28"/>
  <c r="AI75" i="28"/>
  <c r="AE75" i="28"/>
  <c r="AA75" i="28"/>
  <c r="W75" i="28"/>
  <c r="S75" i="28"/>
  <c r="O75" i="28"/>
  <c r="K75" i="28"/>
  <c r="G75" i="28"/>
  <c r="AF60" i="28"/>
  <c r="S82" i="28"/>
  <c r="AH75" i="28"/>
  <c r="AD75" i="28"/>
  <c r="Z75" i="28"/>
  <c r="V75" i="28"/>
  <c r="R75" i="28"/>
  <c r="N75" i="28"/>
  <c r="J75" i="28"/>
  <c r="F75" i="28"/>
  <c r="E80" i="28"/>
  <c r="Q77" i="28"/>
  <c r="U77" i="28"/>
  <c r="AG77" i="28"/>
  <c r="AK77" i="28"/>
  <c r="I80" i="28"/>
  <c r="M80" i="28"/>
  <c r="Q80" i="28"/>
  <c r="U80" i="28"/>
  <c r="Y80" i="28"/>
  <c r="AC80" i="28"/>
  <c r="AG80" i="28"/>
  <c r="AK80" i="28"/>
  <c r="I82" i="28"/>
  <c r="M82" i="28"/>
  <c r="Q82" i="28"/>
  <c r="U82" i="28"/>
  <c r="AC82" i="28"/>
  <c r="AG82" i="28"/>
  <c r="E82" i="28"/>
  <c r="F77" i="28"/>
  <c r="J80" i="28"/>
  <c r="R80" i="28"/>
  <c r="V80" i="28"/>
  <c r="AD80" i="28"/>
  <c r="N82" i="28"/>
  <c r="R82" i="28"/>
  <c r="V82" i="28"/>
  <c r="Z82" i="28"/>
  <c r="AD82" i="28"/>
  <c r="AH82" i="28"/>
  <c r="G77" i="28"/>
  <c r="K77" i="28"/>
  <c r="O77" i="28"/>
  <c r="S77" i="28"/>
  <c r="W77" i="28"/>
  <c r="AA77" i="28"/>
  <c r="AE77" i="28"/>
  <c r="AI77" i="28"/>
  <c r="G80" i="28"/>
  <c r="K80" i="28"/>
  <c r="O80" i="28"/>
  <c r="W80" i="28"/>
  <c r="AA80" i="28"/>
  <c r="AE80" i="28"/>
  <c r="AI80" i="28"/>
  <c r="G82" i="28"/>
  <c r="K82" i="28"/>
  <c r="O82" i="28"/>
  <c r="W82" i="28"/>
  <c r="AA82" i="28"/>
  <c r="AE82" i="28"/>
  <c r="AI82" i="28"/>
  <c r="L77" i="28"/>
  <c r="P77" i="28"/>
  <c r="P80" i="28"/>
  <c r="P82" i="28"/>
  <c r="T77" i="28"/>
  <c r="X77" i="28"/>
  <c r="AB77" i="28"/>
  <c r="AJ77" i="28"/>
  <c r="AJ80" i="28"/>
  <c r="AJ82" i="28"/>
  <c r="H82" i="28"/>
  <c r="L82" i="28"/>
  <c r="T82" i="28"/>
  <c r="X82" i="28"/>
  <c r="AB82" i="28"/>
  <c r="AF82" i="28"/>
  <c r="Z59" i="28"/>
  <c r="Y59" i="28"/>
  <c r="Q56" i="28"/>
  <c r="H60" i="28"/>
  <c r="AH68" i="28"/>
  <c r="AD68" i="28"/>
  <c r="Z68" i="28"/>
  <c r="V68" i="28"/>
  <c r="R68" i="28"/>
  <c r="N68" i="28"/>
  <c r="J68" i="28"/>
  <c r="AC68" i="28"/>
  <c r="Y68" i="28"/>
  <c r="M68" i="28"/>
  <c r="I68" i="28"/>
  <c r="E68" i="28"/>
  <c r="AK67" i="28"/>
  <c r="AG67" i="28"/>
  <c r="AC67" i="28"/>
  <c r="Y67" i="28"/>
  <c r="U67" i="28"/>
  <c r="Q67" i="28"/>
  <c r="M67" i="28"/>
  <c r="I67" i="28"/>
  <c r="E67" i="28"/>
  <c r="E66" i="28"/>
  <c r="AH66" i="28"/>
  <c r="AD66" i="28"/>
  <c r="Z66" i="28"/>
  <c r="V66" i="28"/>
  <c r="R66" i="28"/>
  <c r="N66" i="28"/>
  <c r="J66" i="28"/>
  <c r="F66" i="28"/>
  <c r="AJ67" i="28"/>
  <c r="AF67" i="28"/>
  <c r="AB67" i="28"/>
  <c r="X67" i="28"/>
  <c r="T67" i="28"/>
  <c r="P67" i="28"/>
  <c r="L67" i="28"/>
  <c r="H67" i="28"/>
  <c r="AK66" i="28"/>
  <c r="AG66" i="28"/>
  <c r="AC66" i="28"/>
  <c r="Y66" i="28"/>
  <c r="U66" i="28"/>
  <c r="Q66" i="28"/>
  <c r="M66" i="28"/>
  <c r="I66" i="28"/>
  <c r="AH67" i="28"/>
  <c r="AD67" i="28"/>
  <c r="Z67" i="28"/>
  <c r="V67" i="28"/>
  <c r="R67" i="28"/>
  <c r="N67" i="28"/>
  <c r="J67" i="28"/>
  <c r="F67" i="28"/>
  <c r="AJ68" i="28"/>
  <c r="AF68" i="28"/>
  <c r="AB68" i="28"/>
  <c r="X68" i="28"/>
  <c r="T68" i="28"/>
  <c r="P68" i="28"/>
  <c r="L68" i="28"/>
  <c r="H68" i="28"/>
  <c r="AJ66" i="28"/>
  <c r="AF66" i="28"/>
  <c r="AB66" i="28"/>
  <c r="X66" i="28"/>
  <c r="T66" i="28"/>
  <c r="P66" i="28"/>
  <c r="L66" i="28"/>
  <c r="H66" i="28"/>
  <c r="AI68" i="28"/>
  <c r="AA68" i="28"/>
  <c r="O68" i="28"/>
  <c r="G68" i="28"/>
  <c r="AI66" i="28"/>
  <c r="AE66" i="28"/>
  <c r="AA66" i="28"/>
  <c r="W66" i="28"/>
  <c r="S66" i="28"/>
  <c r="O66" i="28"/>
  <c r="K66" i="28"/>
  <c r="G66" i="28"/>
  <c r="Y47" i="28"/>
  <c r="Y54" i="28"/>
  <c r="M47" i="28"/>
  <c r="M54" i="28"/>
  <c r="E47" i="28"/>
  <c r="F68" i="28"/>
  <c r="W58" i="28"/>
  <c r="T48" i="28"/>
  <c r="P48" i="28"/>
  <c r="AK68" i="28"/>
  <c r="AG68" i="28"/>
  <c r="U68" i="28"/>
  <c r="Q68" i="28"/>
  <c r="AI67" i="28"/>
  <c r="AE67" i="28"/>
  <c r="AA67" i="28"/>
  <c r="W67" i="28"/>
  <c r="S67" i="28"/>
  <c r="O67" i="28"/>
  <c r="K67" i="28"/>
  <c r="G67" i="28"/>
  <c r="AB60" i="28"/>
  <c r="I51" i="28"/>
  <c r="X60" i="28"/>
  <c r="AI59" i="28"/>
  <c r="V59" i="28"/>
  <c r="Z58" i="28"/>
  <c r="T56" i="28"/>
  <c r="F56" i="28"/>
  <c r="L60" i="28"/>
  <c r="AD58" i="28"/>
  <c r="N58" i="28"/>
  <c r="AK48" i="28"/>
  <c r="Q48" i="28"/>
  <c r="Q53" i="28"/>
  <c r="T60" i="28"/>
  <c r="AJ56" i="28"/>
  <c r="S59" i="28"/>
  <c r="M53" i="28"/>
  <c r="I53" i="28"/>
  <c r="AJ47" i="28"/>
  <c r="AJ60" i="28"/>
  <c r="P60" i="28"/>
  <c r="AF56" i="28"/>
  <c r="AC48" i="28"/>
  <c r="AC52" i="28"/>
  <c r="AE60" i="28"/>
  <c r="S60" i="28"/>
  <c r="K60" i="28"/>
  <c r="AA56" i="28"/>
  <c r="S56" i="28"/>
  <c r="G56" i="28"/>
  <c r="AB48" i="28"/>
  <c r="H48" i="28"/>
  <c r="AK47" i="28"/>
  <c r="AG47" i="28"/>
  <c r="AG51" i="28"/>
  <c r="U47" i="28"/>
  <c r="AG56" i="28"/>
  <c r="AC60" i="28"/>
  <c r="M60" i="28"/>
  <c r="I59" i="28"/>
  <c r="AH47" i="28"/>
  <c r="R47" i="28"/>
  <c r="I54" i="28"/>
  <c r="M52" i="28"/>
  <c r="I52" i="28"/>
  <c r="AH60" i="28"/>
  <c r="AH48" i="28"/>
  <c r="W48" i="28"/>
  <c r="K48" i="28"/>
  <c r="M51" i="28"/>
  <c r="R60" i="28"/>
  <c r="AK59" i="28"/>
  <c r="AG59" i="28"/>
  <c r="AC56" i="28"/>
  <c r="Y60" i="28"/>
  <c r="U59" i="28"/>
  <c r="Q59" i="28"/>
  <c r="M56" i="28"/>
  <c r="I60" i="28"/>
  <c r="E59" i="28"/>
  <c r="AD48" i="28"/>
  <c r="Z47" i="28"/>
  <c r="R48" i="28"/>
  <c r="J47" i="28"/>
  <c r="F48" i="28"/>
  <c r="AG60" i="28"/>
  <c r="V60" i="28"/>
  <c r="Q60" i="28"/>
  <c r="F60" i="28"/>
  <c r="AC59" i="28"/>
  <c r="W59" i="28"/>
  <c r="M59" i="28"/>
  <c r="G59" i="28"/>
  <c r="AK56" i="28"/>
  <c r="Z56" i="28"/>
  <c r="U56" i="28"/>
  <c r="J56" i="28"/>
  <c r="E56" i="28"/>
  <c r="AA48" i="28"/>
  <c r="V48" i="28"/>
  <c r="J48" i="28"/>
  <c r="AK60" i="28"/>
  <c r="U60" i="28"/>
  <c r="E60" i="28"/>
  <c r="AA59" i="28"/>
  <c r="K59" i="28"/>
  <c r="Y56" i="28"/>
  <c r="I56" i="28"/>
  <c r="Z48" i="28"/>
  <c r="N48" i="28"/>
  <c r="AD47" i="28"/>
  <c r="AD54" i="28"/>
  <c r="V47" i="28"/>
  <c r="N47" i="28"/>
  <c r="F47" i="28"/>
  <c r="AD60" i="28"/>
  <c r="AE59" i="28"/>
  <c r="O59" i="28"/>
  <c r="AG58" i="28"/>
  <c r="U58" i="28"/>
  <c r="M58" i="28"/>
  <c r="AI47" i="28"/>
  <c r="AI53" i="28"/>
  <c r="AE47" i="28"/>
  <c r="AE53" i="28"/>
  <c r="AA47" i="28"/>
  <c r="AA53" i="28"/>
  <c r="W47" i="28"/>
  <c r="S47" i="28"/>
  <c r="O47" i="28"/>
  <c r="O53" i="28"/>
  <c r="K47" i="28"/>
  <c r="K53" i="28"/>
  <c r="AH61" i="28"/>
  <c r="AD61" i="28"/>
  <c r="V61" i="28"/>
  <c r="J61" i="28"/>
  <c r="AI60" i="28"/>
  <c r="AA60" i="28"/>
  <c r="W60" i="28"/>
  <c r="O60" i="28"/>
  <c r="G60" i="28"/>
  <c r="AJ59" i="28"/>
  <c r="AF59" i="28"/>
  <c r="AB59" i="28"/>
  <c r="X59" i="28"/>
  <c r="T59" i="28"/>
  <c r="P59" i="28"/>
  <c r="L59" i="28"/>
  <c r="H59" i="28"/>
  <c r="AK58" i="28"/>
  <c r="AC58" i="28"/>
  <c r="Y58" i="28"/>
  <c r="Q58" i="28"/>
  <c r="I58" i="28"/>
  <c r="E58" i="28"/>
  <c r="AH57" i="28"/>
  <c r="Z57" i="28"/>
  <c r="N57" i="28"/>
  <c r="F57" i="28"/>
  <c r="AI56" i="28"/>
  <c r="AE56" i="28"/>
  <c r="W56" i="28"/>
  <c r="O56" i="28"/>
  <c r="K56" i="28"/>
  <c r="AJ48" i="28"/>
  <c r="AF48" i="28"/>
  <c r="X48" i="28"/>
  <c r="S48" i="28"/>
  <c r="S51" i="28"/>
  <c r="U48" i="28"/>
  <c r="E48" i="28"/>
  <c r="AF47" i="28"/>
  <c r="AB47" i="28"/>
  <c r="X47" i="28"/>
  <c r="T47" i="28"/>
  <c r="P47" i="28"/>
  <c r="L47" i="28"/>
  <c r="L52" i="28"/>
  <c r="G47" i="28"/>
  <c r="G53" i="28"/>
  <c r="H47" i="28"/>
  <c r="H53" i="28"/>
  <c r="Y51" i="28"/>
  <c r="T53" i="28"/>
  <c r="Y53" i="28"/>
  <c r="Q52" i="28"/>
  <c r="P53" i="28"/>
  <c r="Y52" i="28"/>
  <c r="AJ53" i="28"/>
  <c r="AK53" i="28"/>
  <c r="AF54" i="28"/>
  <c r="AK51" i="28"/>
  <c r="X53" i="28"/>
  <c r="R52" i="28"/>
  <c r="AC51" i="28"/>
  <c r="AB52" i="28"/>
  <c r="U53" i="28"/>
  <c r="F52" i="28"/>
  <c r="N54" i="28"/>
  <c r="E51" i="28"/>
  <c r="V52" i="28"/>
  <c r="AC54" i="28"/>
  <c r="AK54" i="28"/>
  <c r="Z54" i="28"/>
  <c r="AC53" i="28"/>
  <c r="AK52" i="28"/>
  <c r="AG53" i="28"/>
  <c r="AH52" i="28"/>
  <c r="AG54" i="28"/>
  <c r="Q51" i="28"/>
  <c r="W53" i="28"/>
  <c r="J54" i="28"/>
  <c r="Q54" i="28"/>
  <c r="AG52" i="28"/>
  <c r="N53" i="28"/>
  <c r="F54" i="28"/>
  <c r="K51" i="28"/>
  <c r="R53" i="28"/>
  <c r="P54" i="28"/>
  <c r="AJ54" i="28"/>
  <c r="W51" i="28"/>
  <c r="L51" i="28"/>
  <c r="AB51" i="28"/>
  <c r="K52" i="28"/>
  <c r="AA52" i="28"/>
  <c r="J53" i="28"/>
  <c r="P52" i="28"/>
  <c r="AF52" i="28"/>
  <c r="R54" i="28"/>
  <c r="AH54" i="28"/>
  <c r="J51" i="28"/>
  <c r="Z51" i="28"/>
  <c r="L53" i="28"/>
  <c r="AB53" i="28"/>
  <c r="K54" i="28"/>
  <c r="AA54" i="28"/>
  <c r="J52" i="28"/>
  <c r="Z52" i="28"/>
  <c r="U52" i="28"/>
  <c r="U54" i="28"/>
  <c r="Z53" i="28"/>
  <c r="T54" i="28"/>
  <c r="AA51" i="28"/>
  <c r="P51" i="28"/>
  <c r="AF51" i="28"/>
  <c r="O52" i="28"/>
  <c r="AE52" i="28"/>
  <c r="V53" i="28"/>
  <c r="U51" i="28"/>
  <c r="T52" i="28"/>
  <c r="AJ52" i="28"/>
  <c r="V54" i="28"/>
  <c r="N51" i="28"/>
  <c r="AD51" i="28"/>
  <c r="AF53" i="28"/>
  <c r="O54" i="28"/>
  <c r="AE54" i="28"/>
  <c r="O51" i="28"/>
  <c r="N52" i="28"/>
  <c r="AD52" i="28"/>
  <c r="H54" i="28"/>
  <c r="S53" i="28"/>
  <c r="AH53" i="28"/>
  <c r="X54" i="28"/>
  <c r="AI51" i="28"/>
  <c r="T51" i="28"/>
  <c r="AJ51" i="28"/>
  <c r="S52" i="28"/>
  <c r="AI52" i="28"/>
  <c r="AD53" i="28"/>
  <c r="H52" i="28"/>
  <c r="X52" i="28"/>
  <c r="R51" i="28"/>
  <c r="AH51" i="28"/>
  <c r="S54" i="28"/>
  <c r="AI54" i="28"/>
  <c r="AE51" i="28"/>
  <c r="E52" i="28"/>
  <c r="E54" i="28"/>
  <c r="L54" i="28"/>
  <c r="AB54" i="28"/>
  <c r="G51" i="28"/>
  <c r="H51" i="28"/>
  <c r="X51" i="28"/>
  <c r="G52" i="28"/>
  <c r="W52" i="28"/>
  <c r="F53" i="28"/>
  <c r="F51" i="28"/>
  <c r="V51" i="28"/>
  <c r="G54" i="28"/>
  <c r="W54" i="28"/>
  <c r="E53" i="28"/>
  <c r="C2" i="8"/>
  <c r="B2" i="8"/>
  <c r="E2" i="8"/>
  <c r="D2" i="8"/>
  <c r="B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C4" i="17"/>
  <c r="B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C7" i="15"/>
  <c r="B7" i="16"/>
  <c r="D7" i="16"/>
  <c r="Z7" i="16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J7" i="16"/>
  <c r="AF7" i="16"/>
  <c r="AB7" i="16"/>
  <c r="X7" i="16"/>
  <c r="T7" i="16"/>
  <c r="P7" i="16"/>
  <c r="L7" i="16"/>
  <c r="H7" i="16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C7" i="13"/>
  <c r="B7" i="12"/>
  <c r="AJ7" i="12"/>
  <c r="B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C7" i="11"/>
  <c r="E7" i="12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  <c r="AI2" i="17"/>
  <c r="W2" i="17"/>
  <c r="K2" i="17"/>
  <c r="AH2" i="17"/>
  <c r="AD2" i="17"/>
  <c r="Z2" i="17"/>
  <c r="V2" i="17"/>
  <c r="R2" i="17"/>
  <c r="N2" i="17"/>
  <c r="J2" i="17"/>
  <c r="F2" i="17"/>
  <c r="AE2" i="17"/>
  <c r="O2" i="17"/>
  <c r="C2" i="17"/>
  <c r="B2" i="17"/>
  <c r="AG2" i="17"/>
  <c r="AC2" i="17"/>
  <c r="Y2" i="17"/>
  <c r="U2" i="17"/>
  <c r="Q2" i="17"/>
  <c r="M2" i="17"/>
  <c r="I2" i="17"/>
  <c r="E2" i="17"/>
  <c r="AA2" i="17"/>
  <c r="S2" i="17"/>
  <c r="G2" i="17"/>
  <c r="AJ2" i="17"/>
  <c r="AF2" i="17"/>
  <c r="AB2" i="17"/>
  <c r="X2" i="17"/>
  <c r="T2" i="17"/>
  <c r="P2" i="17"/>
  <c r="L2" i="17"/>
  <c r="H2" i="17"/>
  <c r="I5" i="9"/>
  <c r="I2" i="9"/>
  <c r="C5" i="9"/>
  <c r="C6" i="9" s="1"/>
  <c r="AG5" i="9"/>
  <c r="AG4" i="9" s="1"/>
  <c r="AC5" i="9"/>
  <c r="X5" i="9"/>
  <c r="X2" i="9" s="1"/>
  <c r="S5" i="9"/>
  <c r="S6" i="9" s="1"/>
  <c r="M5" i="9"/>
  <c r="M4" i="9" s="1"/>
  <c r="AJ5" i="9"/>
  <c r="AF5" i="9"/>
  <c r="AF3" i="9" s="1"/>
  <c r="AB5" i="9"/>
  <c r="AB4" i="9" s="1"/>
  <c r="W5" i="9"/>
  <c r="W2" i="9" s="1"/>
  <c r="Q5" i="9"/>
  <c r="L5" i="9"/>
  <c r="L3" i="9" s="1"/>
  <c r="B3" i="10"/>
  <c r="F5" i="10"/>
  <c r="F6" i="10" s="1"/>
  <c r="J5" i="10"/>
  <c r="N5" i="10"/>
  <c r="N2" i="10" s="1"/>
  <c r="R5" i="10"/>
  <c r="R4" i="10" s="1"/>
  <c r="V5" i="10"/>
  <c r="V6" i="10" s="1"/>
  <c r="Z5" i="10"/>
  <c r="AD5" i="10"/>
  <c r="AD2" i="10" s="1"/>
  <c r="AH5" i="10"/>
  <c r="AH4" i="10" s="1"/>
  <c r="B4" i="10"/>
  <c r="G5" i="10"/>
  <c r="K5" i="10"/>
  <c r="K3" i="10" s="1"/>
  <c r="O5" i="10"/>
  <c r="O6" i="10" s="1"/>
  <c r="S5" i="10"/>
  <c r="S2" i="10" s="1"/>
  <c r="W5" i="10"/>
  <c r="AA5" i="10"/>
  <c r="AA3" i="10" s="1"/>
  <c r="AE5" i="10"/>
  <c r="AE6" i="10" s="1"/>
  <c r="AI5" i="10"/>
  <c r="AI2" i="10" s="1"/>
  <c r="B6" i="10"/>
  <c r="H5" i="10"/>
  <c r="H6" i="10" s="1"/>
  <c r="L5" i="10"/>
  <c r="L3" i="10" s="1"/>
  <c r="P5" i="10"/>
  <c r="P3" i="10" s="1"/>
  <c r="T5" i="10"/>
  <c r="X5" i="10"/>
  <c r="X6" i="10" s="1"/>
  <c r="AB5" i="10"/>
  <c r="AB3" i="10" s="1"/>
  <c r="AF5" i="10"/>
  <c r="AF3" i="10" s="1"/>
  <c r="AJ5" i="10"/>
  <c r="B2" i="10"/>
  <c r="E5" i="10"/>
  <c r="E4" i="10" s="1"/>
  <c r="I5" i="10"/>
  <c r="I4" i="10" s="1"/>
  <c r="M5" i="10"/>
  <c r="Q5" i="10"/>
  <c r="Q2" i="10" s="1"/>
  <c r="U5" i="10"/>
  <c r="U4" i="10" s="1"/>
  <c r="Y5" i="10"/>
  <c r="Y4" i="10" s="1"/>
  <c r="AC5" i="10"/>
  <c r="AG5" i="10"/>
  <c r="AG2" i="10" s="1"/>
  <c r="C5" i="10"/>
  <c r="C2" i="10" s="1"/>
  <c r="AI5" i="9"/>
  <c r="AI2" i="9" s="1"/>
  <c r="AE5" i="9"/>
  <c r="AA5" i="9"/>
  <c r="AA6" i="9" s="1"/>
  <c r="U5" i="9"/>
  <c r="U6" i="9" s="1"/>
  <c r="P5" i="9"/>
  <c r="P6" i="9" s="1"/>
  <c r="F5" i="9"/>
  <c r="J5" i="9"/>
  <c r="J2" i="9" s="1"/>
  <c r="N5" i="9"/>
  <c r="N6" i="9" s="1"/>
  <c r="R5" i="9"/>
  <c r="R6" i="9" s="1"/>
  <c r="V5" i="9"/>
  <c r="Z5" i="9"/>
  <c r="Z2" i="9" s="1"/>
  <c r="B2" i="9"/>
  <c r="B4" i="9"/>
  <c r="G5" i="9"/>
  <c r="K5" i="9"/>
  <c r="K6" i="9" s="1"/>
  <c r="B6" i="9"/>
  <c r="B3" i="9"/>
  <c r="E5" i="9"/>
  <c r="AH5" i="9"/>
  <c r="AH2" i="9" s="1"/>
  <c r="AD5" i="9"/>
  <c r="AD3" i="9" s="1"/>
  <c r="Y5" i="9"/>
  <c r="Y6" i="9" s="1"/>
  <c r="T5" i="9"/>
  <c r="O5" i="9"/>
  <c r="O6" i="9" s="1"/>
  <c r="H5" i="9"/>
  <c r="H6" i="9" s="1"/>
  <c r="I3" i="9"/>
  <c r="I6" i="9"/>
  <c r="I4" i="9"/>
  <c r="Y4" i="9"/>
  <c r="R4" i="9"/>
  <c r="AI3" i="9"/>
  <c r="Y3" i="10"/>
  <c r="I3" i="10"/>
  <c r="AF2" i="10"/>
  <c r="P2" i="10"/>
  <c r="W4" i="10"/>
  <c r="W6" i="10"/>
  <c r="W2" i="10"/>
  <c r="W3" i="10"/>
  <c r="G4" i="10"/>
  <c r="G6" i="10"/>
  <c r="G2" i="10"/>
  <c r="G3" i="10"/>
  <c r="Z3" i="10"/>
  <c r="Z4" i="10"/>
  <c r="Z6" i="10"/>
  <c r="Z2" i="10"/>
  <c r="J3" i="10"/>
  <c r="J4" i="10"/>
  <c r="J6" i="10"/>
  <c r="J2" i="10"/>
  <c r="Q2" i="9"/>
  <c r="Q4" i="9"/>
  <c r="Q6" i="9"/>
  <c r="Q3" i="9"/>
  <c r="AJ2" i="9"/>
  <c r="AJ4" i="9"/>
  <c r="AJ6" i="9"/>
  <c r="AJ3" i="9"/>
  <c r="X3" i="9"/>
  <c r="H2" i="9"/>
  <c r="H4" i="9"/>
  <c r="AD6" i="9"/>
  <c r="N2" i="9"/>
  <c r="N4" i="9"/>
  <c r="U2" i="9"/>
  <c r="U4" i="9"/>
  <c r="C4" i="10"/>
  <c r="C6" i="10"/>
  <c r="U2" i="10"/>
  <c r="U3" i="10"/>
  <c r="E2" i="10"/>
  <c r="E3" i="10"/>
  <c r="AB6" i="10"/>
  <c r="AB2" i="10"/>
  <c r="L6" i="10"/>
  <c r="L2" i="10"/>
  <c r="AI6" i="10"/>
  <c r="S6" i="10"/>
  <c r="V4" i="10"/>
  <c r="F4" i="10"/>
  <c r="W3" i="9"/>
  <c r="D4" i="9"/>
  <c r="AC2" i="9"/>
  <c r="AC4" i="9"/>
  <c r="AC6" i="9"/>
  <c r="AC3" i="9"/>
  <c r="O4" i="9"/>
  <c r="AH4" i="9"/>
  <c r="K4" i="9"/>
  <c r="Z4" i="9"/>
  <c r="J3" i="9"/>
  <c r="AA4" i="9"/>
  <c r="AG6" i="10"/>
  <c r="Q6" i="10"/>
  <c r="X4" i="10"/>
  <c r="H4" i="10"/>
  <c r="AE4" i="10"/>
  <c r="AE3" i="10"/>
  <c r="O4" i="10"/>
  <c r="O3" i="10"/>
  <c r="AH3" i="10"/>
  <c r="AH2" i="10"/>
  <c r="R3" i="10"/>
  <c r="R2" i="10"/>
  <c r="AB2" i="9"/>
  <c r="AB3" i="9"/>
  <c r="M2" i="9"/>
  <c r="AG2" i="9"/>
  <c r="T2" i="9"/>
  <c r="T4" i="9"/>
  <c r="T6" i="9"/>
  <c r="T3" i="9"/>
  <c r="E2" i="9"/>
  <c r="E4" i="9"/>
  <c r="E6" i="9"/>
  <c r="E3" i="9"/>
  <c r="G6" i="9"/>
  <c r="G3" i="9"/>
  <c r="G2" i="9"/>
  <c r="G4" i="9"/>
  <c r="V2" i="9"/>
  <c r="V4" i="9"/>
  <c r="V6" i="9"/>
  <c r="V3" i="9"/>
  <c r="F2" i="9"/>
  <c r="F4" i="9"/>
  <c r="F6" i="9"/>
  <c r="F3" i="9"/>
  <c r="AE6" i="9"/>
  <c r="AE3" i="9"/>
  <c r="AE2" i="9"/>
  <c r="AE4" i="9"/>
  <c r="AC2" i="10"/>
  <c r="AC3" i="10"/>
  <c r="AC4" i="10"/>
  <c r="AC6" i="10"/>
  <c r="M2" i="10"/>
  <c r="M3" i="10"/>
  <c r="M4" i="10"/>
  <c r="M6" i="10"/>
  <c r="AJ6" i="10"/>
  <c r="AJ2" i="10"/>
  <c r="AJ3" i="10"/>
  <c r="AJ4" i="10"/>
  <c r="T6" i="10"/>
  <c r="T2" i="10"/>
  <c r="T3" i="10"/>
  <c r="T4" i="10"/>
  <c r="D4" i="10"/>
  <c r="AA2" i="10"/>
  <c r="K2" i="10"/>
  <c r="AD6" i="10"/>
  <c r="N6" i="10"/>
  <c r="L6" i="9"/>
  <c r="AF6" i="9"/>
  <c r="S2" i="9"/>
  <c r="S4" i="9"/>
  <c r="C2" i="9"/>
  <c r="C4" i="9"/>
  <c r="AF4" i="9" l="1"/>
  <c r="L4" i="9"/>
  <c r="N4" i="10"/>
  <c r="AD4" i="10"/>
  <c r="K6" i="10"/>
  <c r="AA6" i="10"/>
  <c r="H3" i="10"/>
  <c r="X3" i="10"/>
  <c r="Q4" i="10"/>
  <c r="AG4" i="10"/>
  <c r="AA2" i="9"/>
  <c r="J6" i="9"/>
  <c r="Z3" i="9"/>
  <c r="K2" i="9"/>
  <c r="AH3" i="9"/>
  <c r="O2" i="9"/>
  <c r="AD2" i="9"/>
  <c r="X6" i="9"/>
  <c r="P4" i="9"/>
  <c r="AF2" i="9"/>
  <c r="L2" i="9"/>
  <c r="N3" i="10"/>
  <c r="AD3" i="10"/>
  <c r="K4" i="10"/>
  <c r="AA4" i="10"/>
  <c r="H2" i="10"/>
  <c r="X2" i="10"/>
  <c r="Q3" i="10"/>
  <c r="AG3" i="10"/>
  <c r="AA3" i="9"/>
  <c r="J4" i="9"/>
  <c r="Z6" i="9"/>
  <c r="K3" i="9"/>
  <c r="AH6" i="9"/>
  <c r="O3" i="9"/>
  <c r="X4" i="9"/>
  <c r="D2" i="9"/>
  <c r="D3" i="9"/>
  <c r="AG3" i="9"/>
  <c r="M3" i="9"/>
  <c r="S4" i="10"/>
  <c r="I2" i="10"/>
  <c r="S3" i="9"/>
  <c r="AG6" i="9"/>
  <c r="R6" i="10"/>
  <c r="AE2" i="10"/>
  <c r="W4" i="9"/>
  <c r="F2" i="10"/>
  <c r="V2" i="10"/>
  <c r="S3" i="10"/>
  <c r="AI3" i="10"/>
  <c r="L4" i="10"/>
  <c r="AB4" i="10"/>
  <c r="E6" i="10"/>
  <c r="U6" i="10"/>
  <c r="C3" i="10"/>
  <c r="U3" i="9"/>
  <c r="N3" i="9"/>
  <c r="AD4" i="9"/>
  <c r="H3" i="9"/>
  <c r="P4" i="10"/>
  <c r="AF4" i="10"/>
  <c r="I6" i="10"/>
  <c r="Y6" i="10"/>
  <c r="AI4" i="9"/>
  <c r="P3" i="9"/>
  <c r="R3" i="9"/>
  <c r="Y3" i="9"/>
  <c r="D3" i="10"/>
  <c r="W6" i="9"/>
  <c r="F3" i="10"/>
  <c r="V3" i="10"/>
  <c r="AI4" i="10"/>
  <c r="P6" i="10"/>
  <c r="AF6" i="10"/>
  <c r="Y2" i="10"/>
  <c r="AI6" i="9"/>
  <c r="P2" i="9"/>
  <c r="R2" i="9"/>
  <c r="Y2" i="9"/>
  <c r="D2" i="10"/>
  <c r="C3" i="9"/>
  <c r="M6" i="9"/>
  <c r="AB6" i="9"/>
  <c r="AH6" i="10"/>
  <c r="O2" i="10"/>
</calcChain>
</file>

<file path=xl/sharedStrings.xml><?xml version="1.0" encoding="utf-8"?>
<sst xmlns="http://schemas.openxmlformats.org/spreadsheetml/2006/main" count="2246" uniqueCount="1172">
  <si>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</si>
  <si>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</si>
  <si>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</si>
  <si>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</si>
  <si>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</si>
  <si>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</si>
  <si>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</si>
  <si>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</si>
  <si>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</si>
  <si>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</si>
  <si>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</si>
  <si>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</si>
  <si>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</si>
  <si>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</si>
  <si>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</si>
  <si>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</si>
  <si>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</si>
  <si>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</si>
  <si>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</si>
  <si>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</si>
  <si>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</si>
  <si>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</si>
  <si>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</si>
  <si>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</si>
  <si>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</si>
  <si>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</si>
  <si>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</si>
  <si>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</si>
  <si>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</si>
  <si>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</si>
  <si>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</si>
  <si>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</si>
  <si>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</si>
  <si>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</si>
  <si>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</si>
  <si>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</si>
  <si>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</si>
  <si>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</si>
  <si>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</si>
  <si>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</si>
  <si>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</si>
  <si>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</si>
  <si>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</si>
  <si>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</si>
  <si>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</si>
  <si>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</si>
  <si>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</si>
  <si>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</si>
  <si>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</si>
  <si>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</si>
  <si>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</si>
  <si>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</si>
  <si>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</si>
  <si>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</si>
  <si>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</si>
  <si>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</si>
  <si>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</si>
  <si>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</si>
  <si>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</si>
  <si>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</si>
  <si>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</si>
  <si>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</si>
  <si>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</si>
  <si>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</si>
  <si>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</si>
  <si>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</si>
  <si>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</si>
  <si>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</si>
  <si>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</si>
  <si>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</si>
  <si>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</si>
  <si>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</si>
  <si>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</si>
  <si>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</si>
  <si>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</si>
  <si>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</si>
  <si>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</si>
  <si>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</si>
  <si>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</si>
  <si>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</si>
  <si>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</si>
  <si>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</si>
  <si>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</si>
  <si>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</si>
  <si>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</si>
  <si>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</si>
  <si>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</si>
  <si>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</si>
  <si>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</si>
  <si>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</si>
  <si>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</si>
  <si>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</si>
  <si>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</si>
  <si>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</si>
  <si>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</si>
  <si>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</si>
  <si>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</si>
  <si>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</si>
  <si>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</si>
  <si>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</si>
  <si>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</si>
  <si>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</si>
  <si>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</si>
  <si>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</si>
  <si>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</si>
  <si>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</si>
  <si>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</si>
  <si>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</si>
  <si>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</si>
  <si>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</si>
  <si>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</si>
  <si>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</si>
  <si>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</si>
  <si>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</si>
  <si>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</si>
  <si>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</si>
  <si>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</si>
  <si>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</si>
  <si>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</si>
  <si>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</si>
  <si>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</si>
  <si>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</si>
  <si>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</si>
  <si>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</si>
  <si>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</si>
  <si>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</si>
  <si>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</si>
  <si>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</si>
  <si>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</si>
  <si>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</si>
  <si>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</si>
  <si>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</si>
  <si>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</si>
  <si>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</si>
  <si>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</si>
  <si>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</si>
  <si>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</si>
  <si>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</si>
  <si>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</si>
  <si>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</si>
  <si>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</si>
  <si>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</si>
  <si>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</si>
  <si>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</si>
  <si>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</si>
  <si>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</si>
  <si>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</si>
  <si>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</si>
  <si>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</si>
  <si>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</si>
  <si>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</si>
  <si>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</si>
  <si>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</si>
  <si>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</si>
  <si>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</si>
  <si>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</si>
  <si>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</si>
  <si>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</si>
  <si>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</si>
  <si>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</si>
  <si>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</si>
  <si>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</si>
  <si>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</si>
  <si>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</si>
  <si>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</si>
  <si>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</si>
  <si>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</si>
  <si>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</si>
  <si>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</si>
  <si>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</si>
  <si>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</si>
  <si>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</si>
  <si>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</si>
  <si>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</si>
  <si>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</si>
  <si>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</si>
  <si>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</si>
  <si>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</si>
  <si>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</si>
  <si>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</si>
  <si>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</si>
  <si>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</si>
  <si>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</si>
  <si>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</si>
  <si>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</si>
  <si>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</si>
  <si>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</si>
  <si>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</si>
  <si>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</si>
  <si>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</si>
  <si>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</si>
  <si>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</si>
  <si>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</si>
  <si>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</si>
  <si>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</si>
  <si>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</si>
  <si>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</si>
  <si>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</si>
  <si>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</si>
  <si>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</si>
  <si>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</si>
  <si>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</si>
  <si>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</si>
  <si>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</si>
  <si>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</si>
  <si>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</si>
  <si>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</si>
  <si>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</si>
  <si>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</si>
  <si>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</si>
  <si>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</si>
  <si>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</si>
  <si>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</si>
  <si>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</si>
  <si>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</si>
  <si>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</si>
  <si>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</si>
  <si>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</si>
  <si>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</si>
  <si>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</si>
  <si>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</si>
  <si>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</si>
  <si>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</si>
  <si>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</si>
  <si>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</si>
  <si>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</si>
  <si>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</si>
  <si>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</si>
  <si>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</si>
  <si>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</si>
  <si>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</si>
  <si>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</si>
  <si>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</si>
  <si>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</si>
  <si>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</si>
  <si>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</si>
  <si>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</si>
  <si>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</si>
  <si>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</si>
  <si>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</si>
  <si>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</si>
  <si>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</si>
  <si>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</si>
  <si>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</si>
  <si>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</si>
  <si>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</si>
  <si>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</si>
  <si>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</si>
  <si>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</si>
  <si>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</si>
  <si>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</si>
  <si>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</si>
  <si>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</si>
  <si>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53. New Light-Duty Vehicle Prices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</si>
  <si>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</si>
  <si>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</si>
  <si>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</si>
  <si>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</si>
  <si>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</si>
  <si>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</si>
  <si>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</si>
  <si>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</si>
  <si>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</si>
  <si>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</si>
  <si>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</si>
  <si>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</si>
  <si>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</si>
  <si>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</si>
  <si>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</si>
  <si>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</si>
  <si>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</si>
  <si>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</si>
  <si>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</si>
  <si>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</si>
  <si>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</si>
  <si>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</si>
  <si>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</si>
  <si>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</si>
  <si>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</si>
  <si>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</si>
  <si>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</si>
  <si>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</si>
  <si>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</si>
  <si>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</si>
  <si>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</si>
  <si>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</si>
  <si>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</si>
  <si>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</si>
  <si>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</si>
  <si>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</si>
  <si>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</si>
  <si>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</si>
  <si>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</si>
  <si>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</si>
  <si>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</si>
  <si>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</si>
  <si>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</si>
  <si>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</si>
  <si>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</si>
  <si>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</si>
  <si>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</si>
  <si>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</si>
  <si>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</si>
  <si>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</si>
  <si>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</si>
  <si>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</si>
  <si>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</si>
  <si>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</si>
  <si>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</si>
  <si>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</si>
  <si>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</si>
  <si>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</si>
  <si>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</si>
  <si>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</si>
  <si>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</si>
  <si>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</si>
  <si>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</si>
  <si>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</si>
  <si>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</si>
  <si>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</si>
  <si>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</si>
  <si>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</si>
  <si>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</si>
  <si>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</si>
  <si>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</si>
  <si>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</si>
  <si>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</si>
  <si>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</si>
  <si>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</si>
  <si>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</si>
  <si>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</si>
  <si>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</si>
  <si>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</si>
  <si>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</si>
  <si>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</si>
  <si>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</si>
  <si>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</si>
  <si>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</si>
  <si>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</si>
  <si>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</si>
  <si>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</si>
  <si>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</si>
  <si>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</si>
  <si>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</si>
  <si>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</si>
  <si>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</si>
  <si>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</si>
  <si>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</si>
  <si>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</si>
  <si>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</si>
  <si>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</si>
  <si>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</si>
  <si>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</si>
  <si>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</si>
  <si>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</si>
  <si>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</si>
  <si>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</si>
  <si>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</si>
  <si>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</si>
  <si>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</si>
  <si>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</si>
  <si>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</si>
  <si>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</si>
  <si>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</si>
  <si>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</si>
  <si>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</si>
  <si>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</si>
  <si>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</si>
  <si>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</si>
  <si>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</si>
  <si>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</si>
  <si>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</si>
  <si>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</si>
  <si>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</si>
  <si>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</si>
  <si>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</si>
  <si>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</si>
  <si>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</si>
  <si>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</si>
  <si>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</si>
  <si>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</si>
  <si>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</si>
  <si>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</si>
  <si>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</si>
  <si>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</si>
  <si>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</si>
  <si>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</si>
  <si>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</si>
  <si>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</si>
  <si>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</si>
  <si>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</si>
  <si>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</si>
  <si>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</si>
  <si>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</si>
  <si>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</si>
  <si>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</si>
  <si>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</si>
  <si>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</si>
  <si>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</si>
  <si>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</si>
  <si>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</si>
  <si>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</si>
  <si>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</si>
  <si>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</si>
  <si>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</si>
  <si>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</si>
  <si>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</si>
  <si>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</si>
  <si>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</si>
  <si>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</si>
  <si>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</si>
  <si>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</si>
  <si>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</si>
  <si>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</si>
  <si>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</si>
  <si>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</si>
  <si>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</si>
  <si>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</si>
  <si>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</si>
  <si>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</si>
  <si>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</si>
  <si>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</si>
  <si>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</si>
  <si>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</si>
  <si>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</si>
  <si>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</si>
  <si>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</si>
  <si>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</si>
  <si>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</si>
  <si>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</si>
  <si>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</si>
  <si>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</si>
  <si>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</si>
  <si>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</si>
  <si>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</si>
  <si>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</si>
  <si>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</si>
  <si>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</si>
  <si>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</si>
  <si>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</si>
  <si>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</si>
  <si>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</si>
  <si>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</si>
  <si>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</si>
  <si>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</si>
  <si>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</si>
  <si>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</si>
  <si>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</si>
  <si>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</si>
  <si>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</si>
  <si>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</si>
  <si>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</si>
  <si>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</si>
  <si>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</si>
  <si>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</si>
  <si>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</si>
  <si>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</si>
  <si>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</si>
  <si>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</si>
  <si>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</si>
  <si>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</si>
  <si>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</si>
  <si>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</si>
  <si>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</si>
  <si>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</si>
  <si>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</si>
  <si>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</si>
  <si>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</si>
  <si>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</si>
  <si>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</si>
  <si>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</si>
  <si>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</si>
  <si>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</si>
  <si>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</si>
  <si>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</si>
  <si>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</si>
  <si>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</si>
  <si>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</si>
  <si>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</si>
  <si>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</si>
  <si>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</si>
  <si>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</si>
  <si>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</si>
  <si>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</si>
  <si>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</si>
  <si>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</si>
  <si>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</si>
  <si>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</si>
  <si>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</si>
  <si>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</si>
  <si>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</si>
  <si>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</si>
  <si>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</si>
  <si>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</si>
  <si>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</si>
  <si>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</si>
  <si>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</si>
  <si>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</si>
  <si>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</si>
  <si>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</si>
  <si>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</si>
  <si>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</si>
  <si>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</si>
  <si>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</si>
  <si>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</si>
  <si>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</si>
  <si>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</si>
  <si>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</si>
  <si>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</si>
  <si>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</si>
  <si>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</si>
  <si>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</si>
  <si>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</si>
  <si>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</si>
  <si>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</si>
  <si>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</si>
  <si>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</si>
  <si>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</si>
  <si>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</si>
  <si>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</si>
  <si>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</si>
  <si>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</si>
  <si>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</si>
  <si>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</si>
  <si>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</si>
  <si>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</si>
  <si>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</si>
  <si>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</si>
  <si>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</si>
  <si>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</si>
  <si>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</si>
  <si>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</si>
  <si>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</si>
  <si>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</si>
  <si>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</si>
  <si>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</si>
  <si>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</si>
  <si>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</si>
  <si>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</si>
  <si>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</si>
  <si>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</si>
  <si>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</si>
  <si>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</si>
  <si>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</si>
  <si>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</si>
  <si>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</si>
  <si>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</si>
  <si>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</si>
  <si>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</si>
  <si>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</si>
  <si>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</si>
  <si>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</si>
  <si>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</si>
  <si>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</si>
  <si>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</si>
  <si>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</si>
  <si>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</si>
  <si>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</si>
  <si>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</si>
  <si>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</si>
  <si>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</si>
  <si>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</si>
  <si>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</si>
  <si>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</si>
  <si>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</si>
  <si>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</si>
  <si>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</si>
  <si>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</si>
  <si>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</si>
  <si>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</si>
  <si>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</si>
  <si>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</si>
  <si>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</si>
  <si>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</si>
  <si>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</si>
  <si>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</si>
  <si>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</si>
  <si>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</si>
  <si>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</si>
  <si>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</si>
  <si>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</si>
  <si>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</si>
  <si>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</si>
  <si>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</si>
  <si>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</si>
  <si>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</si>
  <si>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</si>
  <si>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</si>
  <si>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</si>
  <si>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</si>
  <si>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</si>
  <si>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</si>
  <si>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</si>
  <si>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</si>
  <si>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</si>
  <si>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</si>
  <si>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</si>
  <si>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</si>
  <si>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</si>
  <si>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</si>
  <si>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</si>
  <si>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</si>
  <si>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</si>
  <si>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</si>
  <si>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</si>
  <si>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</si>
  <si>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</si>
  <si>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</si>
  <si>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</si>
  <si>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</si>
  <si>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</si>
  <si>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</si>
  <si>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</si>
  <si>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</si>
  <si>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</si>
  <si>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</si>
  <si>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</si>
  <si>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</si>
  <si>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</si>
  <si>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</si>
  <si>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</si>
  <si>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</si>
  <si>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</si>
  <si>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</si>
  <si>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</si>
  <si>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</si>
  <si>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</si>
  <si>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</si>
  <si>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</si>
  <si>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</si>
  <si>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</si>
  <si>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</si>
  <si>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</si>
  <si>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</si>
  <si>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</si>
  <si>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</si>
  <si>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</si>
  <si>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</si>
  <si>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</si>
  <si>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</si>
  <si>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</si>
  <si>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</si>
  <si>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</si>
  <si>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</si>
  <si>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</si>
  <si>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</si>
  <si>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</si>
  <si>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</si>
  <si>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</si>
  <si>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</si>
  <si>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</si>
  <si>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</si>
  <si>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</si>
  <si>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</si>
  <si>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</si>
  <si>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</si>
  <si>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</si>
  <si>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</si>
  <si>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</si>
  <si>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</si>
  <si>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</si>
  <si>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</si>
  <si>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</si>
  <si>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</si>
  <si>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</si>
  <si>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</si>
  <si>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</si>
  <si>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</si>
  <si>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</si>
  <si>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</si>
  <si>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</si>
  <si>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</si>
  <si>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</si>
  <si>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</si>
  <si>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</si>
  <si>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</si>
  <si>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</si>
  <si>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</si>
  <si>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</si>
  <si>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</si>
  <si>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</si>
  <si>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</si>
  <si>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</si>
  <si>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</si>
  <si>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</si>
  <si>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</si>
  <si>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</si>
  <si>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</si>
  <si>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</si>
  <si>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</si>
  <si>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</si>
  <si>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</si>
  <si>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</si>
  <si>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</si>
  <si>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</si>
  <si>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</si>
  <si>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</si>
  <si>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</si>
  <si>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</si>
  <si>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</si>
  <si>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</si>
  <si>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</si>
  <si>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</si>
  <si>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</si>
  <si>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</si>
  <si>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</si>
  <si>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</si>
  <si>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</si>
  <si>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</si>
  <si>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</si>
  <si>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</si>
  <si>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</si>
  <si>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</si>
  <si>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</si>
  <si>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</si>
  <si>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</si>
  <si>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</si>
  <si>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</si>
  <si>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</si>
  <si>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</si>
  <si>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</si>
  <si>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</si>
  <si>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</si>
  <si>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</si>
  <si>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</si>
  <si>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</si>
  <si>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</si>
  <si>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</si>
  <si>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</si>
  <si>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</si>
  <si>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</si>
  <si>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</si>
  <si>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</si>
  <si>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</si>
  <si>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</si>
  <si>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</si>
  <si>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</si>
  <si>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</si>
  <si>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</si>
  <si>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</si>
  <si>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</si>
  <si>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</si>
  <si>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</si>
  <si>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</si>
  <si>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</si>
  <si>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</si>
  <si>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</si>
  <si>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</si>
  <si>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</si>
  <si>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</si>
  <si>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</si>
  <si>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</si>
  <si>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</si>
  <si>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</si>
  <si>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</si>
  <si>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</si>
  <si>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</si>
  <si>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</si>
  <si>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</si>
  <si>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</si>
  <si>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</si>
  <si>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</si>
  <si>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</si>
  <si>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</si>
  <si>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</si>
  <si>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</si>
  <si>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</si>
  <si>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</si>
  <si>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</si>
  <si>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</si>
  <si>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</si>
  <si>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</si>
  <si>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</si>
  <si>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</si>
  <si>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</si>
  <si>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</si>
  <si>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</si>
  <si>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American Public Transit Association</t>
  </si>
  <si>
    <t>2015 Public Transportation Fact Book Appendix A: Historical Tables</t>
  </si>
  <si>
    <t>http://www.apta.com/resources/statistics/Documents/FactBook/2015-APTA-Fact-Book-Appendix-A.xls</t>
  </si>
  <si>
    <t>Table 26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</si>
  <si>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</si>
  <si>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</si>
  <si>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</si>
  <si>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</si>
  <si>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</si>
  <si>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</si>
  <si>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</si>
  <si>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</si>
  <si>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</si>
  <si>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</si>
  <si>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</si>
  <si>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</si>
  <si>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</si>
  <si>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</si>
  <si>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</si>
  <si>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</si>
  <si>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</si>
  <si>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</si>
  <si>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</si>
  <si>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</si>
  <si>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</si>
  <si>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</si>
  <si>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</si>
  <si>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</si>
  <si>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</si>
  <si>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</si>
  <si>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</si>
  <si>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</si>
  <si>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</si>
  <si>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</si>
  <si>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</si>
  <si>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</si>
  <si>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</si>
  <si>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</si>
  <si>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</si>
  <si>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</si>
  <si>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</si>
  <si>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</si>
  <si>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</si>
  <si>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</si>
  <si>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</si>
  <si>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</si>
  <si>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</si>
  <si>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</si>
  <si>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</si>
  <si>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</si>
  <si>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</si>
  <si>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</si>
  <si>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</si>
  <si>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</si>
  <si>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</si>
  <si>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</si>
  <si>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</si>
  <si>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</si>
  <si>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</si>
  <si>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</si>
  <si>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</si>
  <si>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</si>
  <si>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</si>
  <si>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</si>
  <si>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</si>
  <si>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</si>
  <si>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</si>
  <si>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</si>
  <si>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</si>
  <si>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</si>
  <si>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</si>
  <si>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</si>
  <si>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</si>
  <si>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</si>
  <si>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</si>
  <si>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</si>
  <si>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</si>
  <si>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</si>
  <si>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</si>
  <si>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</si>
  <si>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</si>
  <si>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</si>
  <si>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</si>
  <si>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</si>
  <si>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</si>
  <si>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</si>
  <si>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</si>
  <si>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ZEVP = Zero emission vehicles from the low emission vehicle program.</t>
  </si>
  <si>
    <t xml:space="preserve">   EPACT = Energy Policy Act of 1992.</t>
  </si>
  <si>
    <t xml:space="preserve">   ICE = Internal combustion engine.</t>
  </si>
  <si>
    <t xml:space="preserve">   2/ Includes personal and fleet light-duty trucks.</t>
  </si>
  <si>
    <t xml:space="preserve">   1/ Includes personal and fleet light-duty cars.</t>
  </si>
  <si>
    <t>Total Alternative-Fueled Vehicle Sales</t>
  </si>
  <si>
    <t>TST000:</t>
  </si>
  <si>
    <t xml:space="preserve">   TDI Diesel Microhybrids</t>
  </si>
  <si>
    <t>TST000:mh_TDIDiesel</t>
  </si>
  <si>
    <t xml:space="preserve">   Conventional Gasoline Microhybrids</t>
  </si>
  <si>
    <t>TST000:mh_ConventionGas</t>
  </si>
  <si>
    <t>Total Vehicles Sales</t>
  </si>
  <si>
    <t>TST000:ma_TotalVehicles</t>
  </si>
  <si>
    <t xml:space="preserve">   Fuel Cell</t>
  </si>
  <si>
    <t>TST000:ta_FuelCell</t>
  </si>
  <si>
    <t xml:space="preserve">   Gaseous (Propane and Natural Gas)</t>
  </si>
  <si>
    <t>TST000:ta_GassyGaseous</t>
  </si>
  <si>
    <t xml:space="preserve">   Electric Hybrid</t>
  </si>
  <si>
    <t>TST000:ta_ElectricHybrd</t>
  </si>
  <si>
    <t xml:space="preserve">   Plug-in Electric Hybrid</t>
  </si>
  <si>
    <t>TST000:ta_PluginHybrid</t>
  </si>
  <si>
    <t xml:space="preserve">   Electric</t>
  </si>
  <si>
    <t>TST000:ta_PlugElectric</t>
  </si>
  <si>
    <t xml:space="preserve">   Flex-Fuel</t>
  </si>
  <si>
    <t>TST000:ta_Flex-Fuel</t>
  </si>
  <si>
    <t xml:space="preserve">   TDI Diesel</t>
  </si>
  <si>
    <t>TST000:ta_TDIDiesel</t>
  </si>
  <si>
    <t xml:space="preserve">   Conventional Gasoline</t>
  </si>
  <si>
    <t>TST000:ta_ConventionGas</t>
  </si>
  <si>
    <t>Total Sales, Cars and Light Trucks</t>
  </si>
  <si>
    <t>ZEVP Legislative Alternative Sales</t>
  </si>
  <si>
    <t>TST000:la_ZEVPLegislati</t>
  </si>
  <si>
    <t>EPACT Legislative  Alternative Sales</t>
  </si>
  <si>
    <t>TST000:la_EPACTLegislat</t>
  </si>
  <si>
    <t>Percent Total Alternative Sales</t>
  </si>
  <si>
    <t>TST000:la_PercentTotalA</t>
  </si>
  <si>
    <t>Total New Light Truck Sales</t>
  </si>
  <si>
    <t>TST000:ka_TotalNewTruck</t>
  </si>
  <si>
    <t>Percent Alternative Light Truck Sales</t>
  </si>
  <si>
    <t>TST000:ka_PercentAltern</t>
  </si>
  <si>
    <t xml:space="preserve">     Total Alternative Light Trucks</t>
  </si>
  <si>
    <t>TST000:ja_TotalAlternat</t>
  </si>
  <si>
    <t xml:space="preserve">   Fuel Cell Hydrogen</t>
  </si>
  <si>
    <t>TST000:ja_FuelCellHydro</t>
  </si>
  <si>
    <t xml:space="preserve">   Fuel Cell Methanol</t>
  </si>
  <si>
    <t>TST000:ja_FuelCellMetha</t>
  </si>
  <si>
    <t>TST000:ja_FuelCellGasol</t>
  </si>
  <si>
    <t xml:space="preserve">   Propane Bi-fuel</t>
  </si>
  <si>
    <t>TST000:ja_LiquefiedPetr</t>
  </si>
  <si>
    <t xml:space="preserve">   Propane ICE</t>
  </si>
  <si>
    <t>TST000:ia_LiquefiedPetr</t>
  </si>
  <si>
    <t xml:space="preserve">   Natural Gas Bi-fuel</t>
  </si>
  <si>
    <t>TST000:ia_CompressedNat</t>
  </si>
  <si>
    <t xml:space="preserve">   Natural Gas ICE</t>
  </si>
  <si>
    <t>TST000:ha_CompressedNat</t>
  </si>
  <si>
    <t xml:space="preserve">   Electric-Gasoline Hybrid</t>
  </si>
  <si>
    <t>TST000:ha_Electric-Gaso</t>
  </si>
  <si>
    <t xml:space="preserve">   Electric-Diesel Hybrid</t>
  </si>
  <si>
    <t>TST000:ha_Electric-Dies</t>
  </si>
  <si>
    <t xml:space="preserve">   Plug-in 40 Gasoline Hybrid</t>
  </si>
  <si>
    <t>TST000:ha_Plug-in40Hybd</t>
  </si>
  <si>
    <t xml:space="preserve">   Plug-in 10 Gasoline Hybrid</t>
  </si>
  <si>
    <t>TST000:ha_Plug-inGasoli</t>
  </si>
  <si>
    <t xml:space="preserve">   200 Mile Electric Vehicle</t>
  </si>
  <si>
    <t>TST000:ha_ElectricVehic</t>
  </si>
  <si>
    <t xml:space="preserve">   100 Mile Electric Vehicle</t>
  </si>
  <si>
    <t>TST000:ha_100mileEV</t>
  </si>
  <si>
    <t xml:space="preserve">   Ethanol-Flex Fuel ICE</t>
  </si>
  <si>
    <t>TST000:ha_Ethanol-FlexF</t>
  </si>
  <si>
    <t xml:space="preserve"> Alternative-Fuel Light Trucks</t>
  </si>
  <si>
    <t xml:space="preserve">     Total Conventional Light Trucks</t>
  </si>
  <si>
    <t>TST000:ga_TotalConventi</t>
  </si>
  <si>
    <t xml:space="preserve">   TDI Diesel ICE</t>
  </si>
  <si>
    <t>TST000:ga_TDIDieselICE</t>
  </si>
  <si>
    <t xml:space="preserve">   Gasoline ICE Vehicles</t>
  </si>
  <si>
    <t>TST000:ga_GasolineICEVe</t>
  </si>
  <si>
    <t xml:space="preserve"> Conventional Light Trucks</t>
  </si>
  <si>
    <t>New Light Truck Sales 2/</t>
  </si>
  <si>
    <t>Total New Car Sales</t>
  </si>
  <si>
    <t>TST000:fa_TotalNewCarSa</t>
  </si>
  <si>
    <t>Percent Alternative Car Sales</t>
  </si>
  <si>
    <t>TST000:fa_PercentAltern</t>
  </si>
  <si>
    <t xml:space="preserve">     Total Alternative Cars</t>
  </si>
  <si>
    <t>TST000:ea_TotalAlternat</t>
  </si>
  <si>
    <t>TST000:ea_FuelCellHydro</t>
  </si>
  <si>
    <t>TST000:ea_FuelCellMetha</t>
  </si>
  <si>
    <t>TST000:ea_FuelCellGasol</t>
  </si>
  <si>
    <t>TST000:ea_LiquefiedPetr</t>
  </si>
  <si>
    <t>TST000:da_LiquefiedPetr</t>
  </si>
  <si>
    <t>TST000:da_CompressedNat</t>
  </si>
  <si>
    <t>TST000:ca_CompressedNat</t>
  </si>
  <si>
    <t>TST000:ca_Electric-Gaso</t>
  </si>
  <si>
    <t>TST000:ca_Electric-Dies</t>
  </si>
  <si>
    <t>TST000:ca_Plug-in40Hybd</t>
  </si>
  <si>
    <t>TST000:ca_Plug-inGasoli</t>
  </si>
  <si>
    <t>TST000:ca_ElectricVehic</t>
  </si>
  <si>
    <t>TST000:ca_100mileEV</t>
  </si>
  <si>
    <t>TST000:ca_Ethanol-FlexF</t>
  </si>
  <si>
    <t xml:space="preserve"> Alternative-Fuel Cars</t>
  </si>
  <si>
    <t xml:space="preserve">     Total Conventional Cars</t>
  </si>
  <si>
    <t>TST000:ba_TotalConventi</t>
  </si>
  <si>
    <t>TST000:ba_TDIDieselICE</t>
  </si>
  <si>
    <t>TST000:ba_GasolineICEVe</t>
  </si>
  <si>
    <t xml:space="preserve"> Conventional Cars</t>
  </si>
  <si>
    <t>New Car Sales 1/</t>
  </si>
  <si>
    <t xml:space="preserve"> Technology Type</t>
  </si>
  <si>
    <t>(thousands)</t>
  </si>
  <si>
    <t>39. Light-Duty Vehicle Sales by Technology Type</t>
  </si>
  <si>
    <t>TST000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</si>
  <si>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</si>
  <si>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</si>
  <si>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</si>
  <si>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</si>
  <si>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</si>
  <si>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</si>
  <si>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</si>
  <si>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</si>
  <si>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</si>
  <si>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</si>
  <si>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</si>
  <si>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</si>
  <si>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</si>
  <si>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</si>
  <si>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</si>
  <si>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</si>
  <si>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</si>
  <si>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</si>
  <si>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</si>
  <si>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</si>
  <si>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</si>
  <si>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</si>
  <si>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</si>
  <si>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</si>
  <si>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</si>
  <si>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</si>
  <si>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</si>
  <si>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</si>
  <si>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</si>
  <si>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</si>
  <si>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</si>
  <si>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</si>
  <si>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</si>
  <si>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</si>
  <si>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</si>
  <si>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</si>
  <si>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</si>
  <si>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</si>
  <si>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</si>
  <si>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</si>
  <si>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</si>
  <si>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</si>
  <si>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</si>
  <si>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</si>
  <si>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</si>
  <si>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</si>
  <si>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</si>
  <si>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</si>
  <si>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</si>
  <si>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</si>
  <si>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</si>
  <si>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</si>
  <si>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</si>
  <si>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</si>
  <si>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</si>
  <si>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</si>
  <si>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</si>
  <si>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</si>
  <si>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</si>
  <si>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</si>
  <si>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</si>
  <si>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</si>
  <si>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</si>
  <si>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</si>
  <si>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</si>
  <si>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</si>
  <si>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</si>
  <si>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</si>
  <si>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</si>
  <si>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</si>
  <si>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</si>
  <si>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</si>
  <si>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</si>
  <si>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</si>
  <si>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</si>
  <si>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</si>
  <si>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</si>
  <si>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</si>
  <si>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</si>
  <si>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</si>
  <si>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</si>
  <si>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</si>
  <si>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</si>
  <si>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</si>
  <si>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</si>
  <si>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</si>
  <si>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</si>
  <si>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</si>
  <si>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</si>
  <si>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</si>
  <si>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</si>
  <si>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</si>
  <si>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</si>
  <si>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</si>
  <si>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</si>
  <si>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</si>
  <si>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</si>
  <si>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</si>
  <si>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</si>
  <si>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</si>
  <si>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</si>
  <si>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</si>
  <si>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</si>
  <si>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</si>
  <si>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</si>
  <si>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</si>
  <si>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</si>
  <si>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</si>
  <si>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</si>
  <si>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</si>
  <si>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</si>
  <si>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</si>
  <si>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</si>
  <si>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</si>
  <si>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</si>
  <si>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</si>
  <si>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</si>
  <si>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</si>
  <si>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</si>
  <si>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</si>
  <si>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</si>
  <si>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</si>
  <si>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</si>
  <si>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</si>
  <si>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</si>
  <si>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</si>
  <si>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</si>
  <si>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43. Summary of New Light-Duty Vehicle Size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</si>
  <si>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</si>
  <si>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</si>
  <si>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</si>
  <si>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</si>
  <si>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</si>
  <si>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</si>
  <si>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</si>
  <si>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</si>
  <si>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</si>
  <si>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</si>
  <si>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</si>
  <si>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</si>
  <si>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</si>
  <si>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</si>
  <si>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</si>
  <si>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</si>
  <si>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</si>
  <si>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</si>
  <si>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</si>
  <si>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</si>
  <si>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</si>
  <si>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</si>
  <si>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</si>
  <si>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</si>
  <si>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</si>
  <si>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</si>
  <si>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</si>
  <si>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</si>
  <si>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</si>
  <si>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</si>
  <si>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</si>
  <si>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</si>
  <si>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</si>
  <si>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Only the following three vehicle types include prices for plugin hybrid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</si>
  <si>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</si>
  <si>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</si>
  <si>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</si>
  <si>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</si>
  <si>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For battery electric passenger LDVs, we use the five available categories</t>
  </si>
  <si>
    <t>in the 100-mile range class.  The prices in the 100-mile range class best</t>
  </si>
  <si>
    <t xml:space="preserve"> reflects the actual costs we are seeing for new EVs such as the Tesla</t>
  </si>
  <si>
    <t>Model 3 and Chevy Bolt.  Since we're only using this for price data, it</t>
  </si>
  <si>
    <t>doesn't matter if the range is 100 miles or 200+ miles for this purpose.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</si>
  <si>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</si>
  <si>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</si>
  <si>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</si>
  <si>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</si>
  <si>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>Annual Energy Outlook 2018</t>
  </si>
  <si>
    <t>ref2018.d121317a</t>
  </si>
  <si>
    <t>ref2018</t>
  </si>
  <si>
    <t>d121317a</t>
  </si>
  <si>
    <t xml:space="preserve"> February 2018</t>
  </si>
  <si>
    <t>2017-</t>
  </si>
  <si>
    <t xml:space="preserve">   300 Mile Electric Vehicle</t>
  </si>
  <si>
    <t xml:space="preserve">   Sources:  2016 values derived using:  U.S. Energy Information Administration (EIA), Describing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</si>
  <si>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</si>
  <si>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</si>
  <si>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Information System, various years; and EIA, AEO2018 National Energy Modeling System run ref2018.d121317a.</t>
  </si>
  <si>
    <t>2017 and projections:  EIA, AEO2018 National Energy Modeling System run ref2018.d121317a.</t>
  </si>
  <si>
    <t xml:space="preserve">   1/  Conversion factor used to convert U.S. Environmental Protection Agency rated efficiency to "on road" miles per gallon.</t>
  </si>
  <si>
    <t xml:space="preserve">   2/  U.S. Environmental Protection Agency rated miles per gallon.</t>
  </si>
  <si>
    <t xml:space="preserve">   Sources:  2016 values derived using:  U.S. Environmental Protection Agency, Engines and Vehicles Compliance</t>
  </si>
  <si>
    <t>Information System, various years; Federal Highway Administration, Highway Statistics 2015; and U.S. Energy</t>
  </si>
  <si>
    <t>Information Administration (EIA), AEO2018 National Energy Modeling System run ref2018.d121317a.  2017 and</t>
  </si>
  <si>
    <t>projections:  EIA, AEO2018 National Energy Modeling System run ref2018.d121317a.</t>
  </si>
  <si>
    <t>(thousand 2017 dollars)</t>
  </si>
  <si>
    <t>300 Mile Electric Vehicle</t>
  </si>
  <si>
    <t xml:space="preserve">   Sources:  2016 and 2017:  U.S. Energy Information Administration (EIA), Short-Term Energy</t>
  </si>
  <si>
    <t>Outlook, October 2017 and EIA, AEO2018 National Energy Modeling System run ref2018.d121317a.</t>
  </si>
  <si>
    <t>Projections:  EIA, AEO2018 National Energy Modeling System run ref2018.d121317a.</t>
  </si>
  <si>
    <t>2017 to 2012, for AEO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</si>
</sst>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164" fontId="4" fillId="0" borderId="2" xfId="3" applyNumberFormat="1" applyFill="1" applyAlignment="1">
      <alignment horizontal="right" wrapText="1"/>
    </xf>
    <xf numFmtId="165" fontId="4" fillId="0" borderId="2" xfId="3" applyNumberForma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7" fontId="0" fillId="0" borderId="3" xfId="4" applyNumberFormat="1" applyFont="1" applyFill="1" applyAlignment="1">
      <alignment horizontal="right" wrapText="1"/>
    </xf>
    <xf numFmtId="0" fontId="0" fillId="5" borderId="0" xfId="0" applyFill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168" fontId="0" fillId="0" borderId="0" xfId="0" applyNumberFormat="1"/>
    <xf numFmtId="0" fontId="2" fillId="0" borderId="1" xfId="2" applyFont="1" applyFill="1" applyBorder="1" applyAlignment="1">
      <alignment wrapText="1"/>
    </xf>
    <xf numFmtId="0" fontId="0" fillId="0" borderId="1" xfId="2" applyFont="1" applyFill="1" applyBorder="1" applyAlignment="1">
      <alignment wrapText="1"/>
    </xf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opLeftCell="A91" workbookViewId="0">
      <selection activeCell="A113" sqref="A113"/>
    </sheetView>
  </sheetViews>
  <sheetFormatPr defaultRowHeight="15" x14ac:dyDescent="0.25"/>
  <cols>
    <col min="2" max="2" width="56.28515625" customWidth="1"/>
  </cols>
  <sheetData>
    <row r="1" spans="1:2" x14ac:dyDescent="0.25">
      <c r="A1" s="1" t="s">
        <v>22</v>
      </c>
    </row>
    <row r="3" spans="1:2" x14ac:dyDescent="0.25">
      <c r="A3" s="1" t="s">
        <v>23</v>
      </c>
      <c r="B3" s="2" t="s">
        <v>7</v>
      </c>
    </row>
    <row r="4" spans="1:2" x14ac:dyDescent="0.25">
      <c r="B4" s="12" t="s">
        <v>20</v>
      </c>
    </row>
    <row r="5" spans="1:2" x14ac:dyDescent="0.25">
      <c r="B5" s="14">
        <v>2018</v>
      </c>
    </row>
    <row r="6" spans="1:2" x14ac:dyDescent="0.25">
      <c r="B6" s="12" t="s">
        <v>1148</v>
      </c>
    </row>
    <row r="7" spans="1:2" x14ac:dyDescent="0.25">
      <c r="B7" s="12" t="s">
        <v>21</v>
      </c>
    </row>
    <row r="8" spans="1:2" x14ac:dyDescent="0.25">
      <c r="B8" s="12" t="s">
        <v>1147</v>
      </c>
    </row>
    <row r="9" spans="1:2" x14ac:dyDescent="0.25">
      <c r="B9" s="12"/>
    </row>
    <row r="10" spans="1:2" x14ac:dyDescent="0.25">
      <c r="B10" s="23" t="s">
        <v>796</v>
      </c>
    </row>
    <row r="11" spans="1:2" x14ac:dyDescent="0.25">
      <c r="B11" s="22" t="s">
        <v>777</v>
      </c>
    </row>
    <row r="12" spans="1:2" x14ac:dyDescent="0.25">
      <c r="B12" s="24">
        <v>2015</v>
      </c>
    </row>
    <row r="13" spans="1:2" ht="30" x14ac:dyDescent="0.25">
      <c r="B13" s="22" t="s">
        <v>778</v>
      </c>
    </row>
    <row r="14" spans="1:2" ht="30" x14ac:dyDescent="0.25">
      <c r="B14" s="22" t="s">
        <v>779</v>
      </c>
    </row>
    <row r="15" spans="1:2" x14ac:dyDescent="0.25">
      <c r="B15" s="22" t="s">
        <v>780</v>
      </c>
    </row>
    <row r="17" spans="2:2" x14ac:dyDescent="0.25">
      <c r="B17" s="2" t="s">
        <v>797</v>
      </c>
    </row>
    <row r="18" spans="2:2" x14ac:dyDescent="0.25">
      <c r="B18" t="s">
        <v>771</v>
      </c>
    </row>
    <row r="19" spans="2:2" x14ac:dyDescent="0.25">
      <c r="B19" t="s">
        <v>772</v>
      </c>
    </row>
    <row r="20" spans="2:2" x14ac:dyDescent="0.25">
      <c r="B20" t="s">
        <v>773</v>
      </c>
    </row>
    <row r="21" spans="2:2" x14ac:dyDescent="0.25">
      <c r="B21" s="21" t="s">
        <v>774</v>
      </c>
    </row>
    <row r="22" spans="2:2" x14ac:dyDescent="0.25">
      <c r="B22" s="21" t="s">
        <v>775</v>
      </c>
    </row>
    <row r="23" spans="2:2" ht="60" x14ac:dyDescent="0.25">
      <c r="B23" s="22" t="s">
        <v>776</v>
      </c>
    </row>
    <row r="24" spans="2:2" x14ac:dyDescent="0.25">
      <c r="B24" s="22"/>
    </row>
    <row r="25" spans="2:2" x14ac:dyDescent="0.25">
      <c r="B25" s="23" t="s">
        <v>9</v>
      </c>
    </row>
    <row r="26" spans="2:2" x14ac:dyDescent="0.25">
      <c r="B26" s="22" t="s">
        <v>781</v>
      </c>
    </row>
    <row r="27" spans="2:2" x14ac:dyDescent="0.25">
      <c r="B27" s="24">
        <v>2012</v>
      </c>
    </row>
    <row r="28" spans="2:2" x14ac:dyDescent="0.25">
      <c r="B28" s="22" t="s">
        <v>782</v>
      </c>
    </row>
    <row r="29" spans="2:2" ht="30" x14ac:dyDescent="0.25">
      <c r="B29" s="22" t="s">
        <v>783</v>
      </c>
    </row>
    <row r="30" spans="2:2" x14ac:dyDescent="0.25">
      <c r="B30" s="22"/>
    </row>
    <row r="31" spans="2:2" x14ac:dyDescent="0.25">
      <c r="B31" s="23" t="s">
        <v>795</v>
      </c>
    </row>
    <row r="32" spans="2:2" x14ac:dyDescent="0.25">
      <c r="B32" s="22" t="s">
        <v>784</v>
      </c>
    </row>
    <row r="33" spans="1:2" x14ac:dyDescent="0.25">
      <c r="B33" s="24">
        <v>2014</v>
      </c>
    </row>
    <row r="34" spans="1:2" x14ac:dyDescent="0.25">
      <c r="B34" s="22" t="s">
        <v>785</v>
      </c>
    </row>
    <row r="35" spans="1:2" ht="30" x14ac:dyDescent="0.25">
      <c r="B35" s="22" t="s">
        <v>786</v>
      </c>
    </row>
    <row r="36" spans="1:2" x14ac:dyDescent="0.25">
      <c r="B36" s="22" t="s">
        <v>787</v>
      </c>
    </row>
    <row r="37" spans="1:2" x14ac:dyDescent="0.25">
      <c r="B37" s="22"/>
    </row>
    <row r="38" spans="1:2" x14ac:dyDescent="0.25">
      <c r="B38" s="2" t="s">
        <v>11</v>
      </c>
    </row>
    <row r="39" spans="1:2" x14ac:dyDescent="0.25">
      <c r="B39" s="13" t="s">
        <v>841</v>
      </c>
    </row>
    <row r="41" spans="1:2" x14ac:dyDescent="0.25">
      <c r="B41" s="23" t="s">
        <v>12</v>
      </c>
    </row>
    <row r="42" spans="1:2" x14ac:dyDescent="0.25">
      <c r="B42" s="22" t="s">
        <v>788</v>
      </c>
    </row>
    <row r="43" spans="1:2" x14ac:dyDescent="0.25">
      <c r="B43" s="24">
        <v>2016</v>
      </c>
    </row>
    <row r="44" spans="1:2" x14ac:dyDescent="0.25">
      <c r="B44" s="22" t="s">
        <v>789</v>
      </c>
    </row>
    <row r="45" spans="1:2" ht="30" x14ac:dyDescent="0.25">
      <c r="B45" s="22" t="s">
        <v>790</v>
      </c>
    </row>
    <row r="47" spans="1:2" x14ac:dyDescent="0.25">
      <c r="A47" s="1" t="s">
        <v>6</v>
      </c>
    </row>
    <row r="48" spans="1:2" x14ac:dyDescent="0.25">
      <c r="A48" t="s">
        <v>24</v>
      </c>
    </row>
    <row r="49" spans="1:1" x14ac:dyDescent="0.25">
      <c r="A49" t="s">
        <v>25</v>
      </c>
    </row>
    <row r="50" spans="1:1" x14ac:dyDescent="0.25">
      <c r="A50" t="s">
        <v>26</v>
      </c>
    </row>
    <row r="52" spans="1:1" x14ac:dyDescent="0.25">
      <c r="A52" s="1" t="s">
        <v>7</v>
      </c>
    </row>
    <row r="53" spans="1:1" x14ac:dyDescent="0.25">
      <c r="A53" t="s">
        <v>1130</v>
      </c>
    </row>
    <row r="54" spans="1:1" x14ac:dyDescent="0.25">
      <c r="A54" t="s">
        <v>1131</v>
      </c>
    </row>
    <row r="56" spans="1:1" x14ac:dyDescent="0.25">
      <c r="A56" t="s">
        <v>860</v>
      </c>
    </row>
    <row r="57" spans="1:1" x14ac:dyDescent="0.25">
      <c r="A57" t="s">
        <v>861</v>
      </c>
    </row>
    <row r="59" spans="1:1" x14ac:dyDescent="0.25">
      <c r="A59" t="s">
        <v>1139</v>
      </c>
    </row>
    <row r="60" spans="1:1" x14ac:dyDescent="0.25">
      <c r="A60" t="s">
        <v>1140</v>
      </c>
    </row>
    <row r="61" spans="1:1" x14ac:dyDescent="0.25">
      <c r="A61" t="s">
        <v>1141</v>
      </c>
    </row>
    <row r="62" spans="1:1" x14ac:dyDescent="0.25">
      <c r="A62" t="s">
        <v>1142</v>
      </c>
    </row>
    <row r="63" spans="1:1" x14ac:dyDescent="0.25">
      <c r="A63" t="s">
        <v>1143</v>
      </c>
    </row>
    <row r="65" spans="1:1" x14ac:dyDescent="0.25">
      <c r="A65" t="s">
        <v>256</v>
      </c>
    </row>
    <row r="66" spans="1:1" x14ac:dyDescent="0.25">
      <c r="A66" t="s">
        <v>257</v>
      </c>
    </row>
    <row r="67" spans="1:1" x14ac:dyDescent="0.25">
      <c r="A67" t="s">
        <v>1144</v>
      </c>
    </row>
    <row r="68" spans="1:1" x14ac:dyDescent="0.25">
      <c r="A68" t="s">
        <v>1145</v>
      </c>
    </row>
    <row r="70" spans="1:1" x14ac:dyDescent="0.25">
      <c r="A70" t="s">
        <v>258</v>
      </c>
    </row>
    <row r="71" spans="1:1" x14ac:dyDescent="0.25">
      <c r="A71" t="s">
        <v>259</v>
      </c>
    </row>
    <row r="72" spans="1:1" x14ac:dyDescent="0.25">
      <c r="A72" t="s">
        <v>765</v>
      </c>
    </row>
    <row r="73" spans="1:1" x14ac:dyDescent="0.25">
      <c r="A73" t="s">
        <v>766</v>
      </c>
    </row>
    <row r="74" spans="1:1" x14ac:dyDescent="0.25">
      <c r="A74" t="s">
        <v>767</v>
      </c>
    </row>
    <row r="75" spans="1:1" x14ac:dyDescent="0.25">
      <c r="A75" t="s">
        <v>768</v>
      </c>
    </row>
    <row r="77" spans="1:1" x14ac:dyDescent="0.25">
      <c r="A77" s="1" t="s">
        <v>8</v>
      </c>
    </row>
    <row r="78" spans="1:1" x14ac:dyDescent="0.25">
      <c r="A78" t="s">
        <v>760</v>
      </c>
    </row>
    <row r="79" spans="1:1" x14ac:dyDescent="0.25">
      <c r="A79" t="s">
        <v>761</v>
      </c>
    </row>
    <row r="80" spans="1:1" x14ac:dyDescent="0.25">
      <c r="A80" t="s">
        <v>762</v>
      </c>
    </row>
    <row r="81" spans="1:1" x14ac:dyDescent="0.25">
      <c r="A81" t="s">
        <v>763</v>
      </c>
    </row>
    <row r="82" spans="1:1" x14ac:dyDescent="0.25">
      <c r="A82" t="s">
        <v>764</v>
      </c>
    </row>
    <row r="84" spans="1:1" x14ac:dyDescent="0.25">
      <c r="A84" s="1" t="s">
        <v>9</v>
      </c>
    </row>
    <row r="85" spans="1:1" x14ac:dyDescent="0.25">
      <c r="A85" t="s">
        <v>769</v>
      </c>
    </row>
    <row r="86" spans="1:1" x14ac:dyDescent="0.25">
      <c r="A86" t="s">
        <v>770</v>
      </c>
    </row>
    <row r="87" spans="1:1" x14ac:dyDescent="0.25">
      <c r="A87" t="s">
        <v>792</v>
      </c>
    </row>
    <row r="89" spans="1:1" x14ac:dyDescent="0.25">
      <c r="A89" s="1" t="s">
        <v>10</v>
      </c>
    </row>
    <row r="90" spans="1:1" x14ac:dyDescent="0.25">
      <c r="A90" t="s">
        <v>791</v>
      </c>
    </row>
    <row r="91" spans="1:1" x14ac:dyDescent="0.25">
      <c r="A91" t="s">
        <v>793</v>
      </c>
    </row>
    <row r="92" spans="1:1" x14ac:dyDescent="0.25">
      <c r="A92" t="s">
        <v>794</v>
      </c>
    </row>
    <row r="94" spans="1:1" x14ac:dyDescent="0.25">
      <c r="A94" s="1" t="s">
        <v>838</v>
      </c>
    </row>
    <row r="95" spans="1:1" x14ac:dyDescent="0.25">
      <c r="A95" t="s">
        <v>837</v>
      </c>
    </row>
    <row r="97" spans="1:2" x14ac:dyDescent="0.25">
      <c r="A97" s="1" t="s">
        <v>799</v>
      </c>
    </row>
    <row r="98" spans="1:2" x14ac:dyDescent="0.25">
      <c r="A98" t="s">
        <v>837</v>
      </c>
    </row>
    <row r="99" spans="1:2" x14ac:dyDescent="0.25">
      <c r="A99" s="25"/>
    </row>
    <row r="100" spans="1:2" x14ac:dyDescent="0.25">
      <c r="A100" s="1" t="s">
        <v>12</v>
      </c>
    </row>
    <row r="101" spans="1:2" x14ac:dyDescent="0.25">
      <c r="A101" s="25" t="s">
        <v>857</v>
      </c>
    </row>
    <row r="102" spans="1:2" x14ac:dyDescent="0.25">
      <c r="A102" s="25" t="s">
        <v>858</v>
      </c>
    </row>
    <row r="103" spans="1:2" x14ac:dyDescent="0.25">
      <c r="A103" s="25" t="s">
        <v>859</v>
      </c>
    </row>
    <row r="104" spans="1:2" x14ac:dyDescent="0.25">
      <c r="A104" s="25"/>
    </row>
    <row r="105" spans="1:2" x14ac:dyDescent="0.25">
      <c r="A105" s="1" t="s">
        <v>752</v>
      </c>
    </row>
    <row r="106" spans="1:2" x14ac:dyDescent="0.25">
      <c r="A106" t="s">
        <v>753</v>
      </c>
    </row>
    <row r="107" spans="1:2" x14ac:dyDescent="0.25">
      <c r="A107" t="s">
        <v>754</v>
      </c>
    </row>
    <row r="108" spans="1:2" x14ac:dyDescent="0.25">
      <c r="A108" t="s">
        <v>755</v>
      </c>
    </row>
    <row r="109" spans="1:2" x14ac:dyDescent="0.25">
      <c r="A109" t="s">
        <v>756</v>
      </c>
    </row>
    <row r="110" spans="1:2" x14ac:dyDescent="0.25">
      <c r="A110">
        <v>0.97099999999999997</v>
      </c>
      <c r="B110" t="s">
        <v>757</v>
      </c>
    </row>
    <row r="111" spans="1:2" x14ac:dyDescent="0.25">
      <c r="A111">
        <v>0.98699999999999999</v>
      </c>
      <c r="B111" t="s">
        <v>758</v>
      </c>
    </row>
    <row r="112" spans="1:2" x14ac:dyDescent="0.25">
      <c r="A112">
        <v>0.95299999999999996</v>
      </c>
      <c r="B112" t="s">
        <v>759</v>
      </c>
    </row>
    <row r="113" spans="1:2" x14ac:dyDescent="0.25">
      <c r="A113" s="36">
        <v>0.93665959530026111</v>
      </c>
      <c r="B113" t="s">
        <v>1171</v>
      </c>
    </row>
    <row r="114" spans="1:2" x14ac:dyDescent="0.25">
      <c r="A114" t="s">
        <v>255</v>
      </c>
    </row>
  </sheetData>
  <hyperlinks>
    <hyperlink ref="B22" r:id="rId1"/>
    <hyperlink ref="B21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729</v>
      </c>
    </row>
    <row r="2" spans="1:3" x14ac:dyDescent="0.25">
      <c r="A2" s="2" t="s">
        <v>730</v>
      </c>
      <c r="B2" s="2" t="s">
        <v>717</v>
      </c>
      <c r="C2" s="2" t="s">
        <v>731</v>
      </c>
    </row>
    <row r="3" spans="1:3" x14ac:dyDescent="0.25">
      <c r="A3" t="s">
        <v>732</v>
      </c>
      <c r="B3" t="s">
        <v>733</v>
      </c>
      <c r="C3">
        <v>8700</v>
      </c>
    </row>
    <row r="4" spans="1:3" x14ac:dyDescent="0.25">
      <c r="A4" t="s">
        <v>734</v>
      </c>
      <c r="B4" t="s">
        <v>735</v>
      </c>
      <c r="C4">
        <v>4600</v>
      </c>
    </row>
    <row r="5" spans="1:3" x14ac:dyDescent="0.25">
      <c r="A5" t="s">
        <v>736</v>
      </c>
      <c r="B5" t="s">
        <v>737</v>
      </c>
      <c r="C5">
        <v>10500</v>
      </c>
    </row>
    <row r="6" spans="1:3" x14ac:dyDescent="0.25">
      <c r="A6" t="s">
        <v>738</v>
      </c>
      <c r="B6" t="s">
        <v>739</v>
      </c>
      <c r="C6">
        <v>6500</v>
      </c>
    </row>
    <row r="7" spans="1:3" x14ac:dyDescent="0.25">
      <c r="A7" t="s">
        <v>740</v>
      </c>
      <c r="B7" t="s">
        <v>741</v>
      </c>
      <c r="C7">
        <v>3000</v>
      </c>
    </row>
    <row r="8" spans="1:3" x14ac:dyDescent="0.25">
      <c r="A8" t="s">
        <v>742</v>
      </c>
      <c r="B8" t="s">
        <v>743</v>
      </c>
      <c r="C8">
        <v>10000</v>
      </c>
    </row>
    <row r="9" spans="1:3" x14ac:dyDescent="0.25">
      <c r="A9" t="s">
        <v>744</v>
      </c>
      <c r="B9" t="s">
        <v>745</v>
      </c>
      <c r="C9">
        <v>13000</v>
      </c>
    </row>
    <row r="10" spans="1:3" x14ac:dyDescent="0.25">
      <c r="A10" t="s">
        <v>746</v>
      </c>
      <c r="B10" t="s">
        <v>747</v>
      </c>
      <c r="C10">
        <v>9000</v>
      </c>
    </row>
    <row r="11" spans="1:3" x14ac:dyDescent="0.25">
      <c r="A11" t="s">
        <v>748</v>
      </c>
      <c r="B11" t="s">
        <v>749</v>
      </c>
      <c r="C11">
        <v>19000</v>
      </c>
    </row>
    <row r="12" spans="1:3" x14ac:dyDescent="0.25">
      <c r="A12" t="s">
        <v>750</v>
      </c>
      <c r="B12" t="s">
        <v>751</v>
      </c>
      <c r="C12">
        <v>5500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U8" sqref="T8:U8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1">
        <f>SUMPRODUCT('LDV Shares'!C89:C94,'AEO 53'!C140:C145)*10^3*cpi_2017to2012</f>
        <v>37638.258304074101</v>
      </c>
      <c r="C2" s="11">
        <f>SUMPRODUCT('LDV Shares'!D89:D94,'AEO 53'!D140:D145)*10^3*cpi_2017to2012</f>
        <v>37569.435539506754</v>
      </c>
      <c r="D2" s="11">
        <f>SUMPRODUCT('LDV Shares'!E89:E94,'AEO 53'!E140:E145)*10^3*cpi_2017to2012</f>
        <v>37388.778483582973</v>
      </c>
      <c r="E2" s="11">
        <f>SUMPRODUCT('LDV Shares'!F89:F94,'AEO 53'!F140:F145)*10^3*cpi_2017to2012</f>
        <v>35458.084807579195</v>
      </c>
      <c r="F2" s="11">
        <f>SUMPRODUCT('LDV Shares'!G89:G94,'AEO 53'!G140:G145)*10^3*cpi_2017to2012</f>
        <v>34512.4656418628</v>
      </c>
      <c r="G2" s="11">
        <f>SUMPRODUCT('LDV Shares'!H89:H94,'AEO 53'!H140:H145)*10^3*cpi_2017to2012</f>
        <v>33894.882807692178</v>
      </c>
      <c r="H2" s="11">
        <f>SUMPRODUCT('LDV Shares'!I89:I94,'AEO 53'!I140:I145)*10^3*cpi_2017to2012</f>
        <v>33375.867631508139</v>
      </c>
      <c r="I2" s="11">
        <f>SUMPRODUCT('LDV Shares'!J89:J94,'AEO 53'!J140:J145)*10^3*cpi_2017to2012</f>
        <v>32883.301848716321</v>
      </c>
      <c r="J2" s="11">
        <f>SUMPRODUCT('LDV Shares'!K89:K94,'AEO 53'!K140:K145)*10^3*cpi_2017to2012</f>
        <v>32535.471464470469</v>
      </c>
      <c r="K2" s="11">
        <f>SUMPRODUCT('LDV Shares'!L89:L94,'AEO 53'!L140:L145)*10^3*cpi_2017to2012</f>
        <v>32098.48787438183</v>
      </c>
      <c r="L2" s="11">
        <f>SUMPRODUCT('LDV Shares'!M89:M94,'AEO 53'!M140:M145)*10^3*cpi_2017to2012</f>
        <v>31866.21761133922</v>
      </c>
      <c r="M2" s="11">
        <f>SUMPRODUCT('LDV Shares'!N89:N94,'AEO 53'!N140:N145)*10^3*cpi_2017to2012</f>
        <v>31652.525089832954</v>
      </c>
      <c r="N2" s="11">
        <f>SUMPRODUCT('LDV Shares'!O89:O94,'AEO 53'!O140:O145)*10^3*cpi_2017to2012</f>
        <v>31457.015839739415</v>
      </c>
      <c r="O2" s="11">
        <f>SUMPRODUCT('LDV Shares'!P89:P94,'AEO 53'!P140:P145)*10^3*cpi_2017to2012</f>
        <v>31281.708618980938</v>
      </c>
      <c r="P2" s="11">
        <f>SUMPRODUCT('LDV Shares'!Q89:Q94,'AEO 53'!Q140:Q145)*10^3*cpi_2017to2012</f>
        <v>31122.944606139525</v>
      </c>
      <c r="Q2" s="11">
        <f>SUMPRODUCT('LDV Shares'!R89:R94,'AEO 53'!R140:R145)*10^3*cpi_2017to2012</f>
        <v>30984.88492706242</v>
      </c>
      <c r="R2" s="11">
        <f>SUMPRODUCT('LDV Shares'!S89:S94,'AEO 53'!S140:S145)*10^3*cpi_2017to2012</f>
        <v>30859.369866392852</v>
      </c>
      <c r="S2" s="11">
        <f>SUMPRODUCT('LDV Shares'!T89:T94,'AEO 53'!T140:T145)*10^3*cpi_2017to2012</f>
        <v>30749.008792945464</v>
      </c>
      <c r="T2" s="11">
        <f>SUMPRODUCT('LDV Shares'!U89:U94,'AEO 53'!U140:U145)*10^3*cpi_2017to2012</f>
        <v>30651.153598624489</v>
      </c>
      <c r="U2" s="11">
        <f>SUMPRODUCT('LDV Shares'!V89:V94,'AEO 53'!V140:V145)*10^3*cpi_2017to2012</f>
        <v>30562.205933838999</v>
      </c>
      <c r="V2" s="11">
        <f>SUMPRODUCT('LDV Shares'!W89:W94,'AEO 53'!W140:W145)*10^3*cpi_2017to2012</f>
        <v>30483.585255599923</v>
      </c>
      <c r="W2" s="11">
        <f>SUMPRODUCT('LDV Shares'!X89:X94,'AEO 53'!X140:X145)*10^3*cpi_2017to2012</f>
        <v>30416.872651188656</v>
      </c>
      <c r="X2" s="11">
        <f>SUMPRODUCT('LDV Shares'!Y89:Y94,'AEO 53'!Y140:Y145)*10^3*cpi_2017to2012</f>
        <v>30353.665079843438</v>
      </c>
      <c r="Y2" s="11">
        <f>SUMPRODUCT('LDV Shares'!Z89:Z94,'AEO 53'!Z140:Z145)*10^3*cpi_2017to2012</f>
        <v>30301.591398874654</v>
      </c>
      <c r="Z2" s="11">
        <f>SUMPRODUCT('LDV Shares'!AA89:AA94,'AEO 53'!AA140:AA145)*10^3*cpi_2017to2012</f>
        <v>30257.467347965769</v>
      </c>
      <c r="AA2" s="11">
        <f>SUMPRODUCT('LDV Shares'!AB89:AB94,'AEO 53'!AB140:AB145)*10^3*cpi_2017to2012</f>
        <v>30251.496411456996</v>
      </c>
      <c r="AB2" s="11">
        <f>SUMPRODUCT('LDV Shares'!AC89:AC94,'AEO 53'!AC140:AC145)*10^3*cpi_2017to2012</f>
        <v>30245.252608457449</v>
      </c>
      <c r="AC2" s="11">
        <f>SUMPRODUCT('LDV Shares'!AD89:AD94,'AEO 53'!AD140:AD145)*10^3*cpi_2017to2012</f>
        <v>30239.460783354029</v>
      </c>
      <c r="AD2" s="11">
        <f>SUMPRODUCT('LDV Shares'!AE89:AE94,'AEO 53'!AE140:AE145)*10^3*cpi_2017to2012</f>
        <v>30234.243632283502</v>
      </c>
      <c r="AE2" s="11">
        <f>SUMPRODUCT('LDV Shares'!AF89:AF94,'AEO 53'!AF140:AF145)*10^3*cpi_2017to2012</f>
        <v>30229.244417336089</v>
      </c>
      <c r="AF2" s="11">
        <f>SUMPRODUCT('LDV Shares'!AG89:AG94,'AEO 53'!AG140:AG145)*10^3*cpi_2017to2012</f>
        <v>30223.138889949605</v>
      </c>
      <c r="AG2" s="11">
        <f>SUMPRODUCT('LDV Shares'!AH89:AH94,'AEO 53'!AH140:AH145)*10^3*cpi_2017to2012</f>
        <v>30220.258122254432</v>
      </c>
      <c r="AH2" s="11">
        <f>SUMPRODUCT('LDV Shares'!AI89:AI94,'AEO 53'!AI140:AI145)*10^3*cpi_2017to2012</f>
        <v>30215.547457186851</v>
      </c>
      <c r="AI2" s="11">
        <f>SUMPRODUCT('LDV Shares'!AJ89:AJ94,'AEO 53'!AJ140:AJ145)*10^3*cpi_2017to2012</f>
        <v>30210.26199827356</v>
      </c>
      <c r="AJ2" s="11">
        <f>SUMPRODUCT('LDV Shares'!AK89:AK94,'AEO 53'!AK140:AK145)*10^3*cpi_2017to2012</f>
        <v>30206.206832355252</v>
      </c>
    </row>
    <row r="3" spans="1:36" x14ac:dyDescent="0.25">
      <c r="A3" t="s">
        <v>1</v>
      </c>
      <c r="B3" s="11">
        <f>SUMPRODUCT('LDV Shares'!C73:C84,'AEO 53'!C99:C110)*10^3*cpi_2017to2012</f>
        <v>34077.835137490045</v>
      </c>
      <c r="C3" s="11">
        <f>SUMPRODUCT('LDV Shares'!D73:D84,'AEO 53'!D99:D110)*10^3*cpi_2017to2012</f>
        <v>34112.500590271899</v>
      </c>
      <c r="D3" s="11">
        <f>SUMPRODUCT('LDV Shares'!E73:E84,'AEO 53'!E99:E110)*10^3*cpi_2017to2012</f>
        <v>34407.434135407108</v>
      </c>
      <c r="E3" s="11">
        <f>SUMPRODUCT('LDV Shares'!F73:F84,'AEO 53'!F99:F110)*10^3*cpi_2017to2012</f>
        <v>34585.859146008246</v>
      </c>
      <c r="F3" s="11">
        <f>SUMPRODUCT('LDV Shares'!G73:G84,'AEO 53'!G99:G110)*10^3*cpi_2017to2012</f>
        <v>34553.467064358418</v>
      </c>
      <c r="G3" s="11">
        <f>SUMPRODUCT('LDV Shares'!H73:H84,'AEO 53'!H99:H110)*10^3*cpi_2017to2012</f>
        <v>34797.145109624136</v>
      </c>
      <c r="H3" s="11">
        <f>SUMPRODUCT('LDV Shares'!I73:I84,'AEO 53'!I99:I110)*10^3*cpi_2017to2012</f>
        <v>35064.643016705893</v>
      </c>
      <c r="I3" s="11">
        <f>SUMPRODUCT('LDV Shares'!J73:J84,'AEO 53'!J99:J110)*10^3*cpi_2017to2012</f>
        <v>35321.048062933907</v>
      </c>
      <c r="J3" s="11">
        <f>SUMPRODUCT('LDV Shares'!K73:K84,'AEO 53'!K99:K110)*10^3*cpi_2017to2012</f>
        <v>35518.031382885412</v>
      </c>
      <c r="K3" s="11">
        <f>SUMPRODUCT('LDV Shares'!L73:L84,'AEO 53'!L99:L110)*10^3*cpi_2017to2012</f>
        <v>35700.206977070018</v>
      </c>
      <c r="L3" s="11">
        <f>SUMPRODUCT('LDV Shares'!M73:M84,'AEO 53'!M99:M110)*10^3*cpi_2017to2012</f>
        <v>35768.750534519531</v>
      </c>
      <c r="M3" s="11">
        <f>SUMPRODUCT('LDV Shares'!N73:N84,'AEO 53'!N99:N110)*10^3*cpi_2017to2012</f>
        <v>35767.750133640278</v>
      </c>
      <c r="N3" s="11">
        <f>SUMPRODUCT('LDV Shares'!O73:O84,'AEO 53'!O99:O110)*10^3*cpi_2017to2012</f>
        <v>35775.897030950007</v>
      </c>
      <c r="O3" s="11">
        <f>SUMPRODUCT('LDV Shares'!P73:P84,'AEO 53'!P99:P110)*10^3*cpi_2017to2012</f>
        <v>35779.855513349117</v>
      </c>
      <c r="P3" s="11">
        <f>SUMPRODUCT('LDV Shares'!Q73:Q84,'AEO 53'!Q99:Q110)*10^3*cpi_2017to2012</f>
        <v>35799.521014541344</v>
      </c>
      <c r="Q3" s="11">
        <f>SUMPRODUCT('LDV Shares'!R73:R84,'AEO 53'!R99:R110)*10^3*cpi_2017to2012</f>
        <v>35806.656938656663</v>
      </c>
      <c r="R3" s="11">
        <f>SUMPRODUCT('LDV Shares'!S73:S84,'AEO 53'!S99:S110)*10^3*cpi_2017to2012</f>
        <v>35828.517752173131</v>
      </c>
      <c r="S3" s="11">
        <f>SUMPRODUCT('LDV Shares'!T73:T84,'AEO 53'!T99:T110)*10^3*cpi_2017to2012</f>
        <v>35842.759634954171</v>
      </c>
      <c r="T3" s="11">
        <f>SUMPRODUCT('LDV Shares'!U73:U84,'AEO 53'!U99:U110)*10^3*cpi_2017to2012</f>
        <v>35852.766791365582</v>
      </c>
      <c r="U3" s="11">
        <f>SUMPRODUCT('LDV Shares'!V73:V84,'AEO 53'!V99:V110)*10^3*cpi_2017to2012</f>
        <v>35870.160664896655</v>
      </c>
      <c r="V3" s="11">
        <f>SUMPRODUCT('LDV Shares'!W73:W84,'AEO 53'!W99:W110)*10^3*cpi_2017to2012</f>
        <v>35890.421928362528</v>
      </c>
      <c r="W3" s="11">
        <f>SUMPRODUCT('LDV Shares'!X73:X84,'AEO 53'!X99:X110)*10^3*cpi_2017to2012</f>
        <v>35887.403084907652</v>
      </c>
      <c r="X3" s="11">
        <f>SUMPRODUCT('LDV Shares'!Y73:Y84,'AEO 53'!Y99:Y110)*10^3*cpi_2017to2012</f>
        <v>35911.488295659889</v>
      </c>
      <c r="Y3" s="11">
        <f>SUMPRODUCT('LDV Shares'!Z73:Z84,'AEO 53'!Z99:Z110)*10^3*cpi_2017to2012</f>
        <v>35929.351567399761</v>
      </c>
      <c r="Z3" s="11">
        <f>SUMPRODUCT('LDV Shares'!AA73:AA84,'AEO 53'!AA99:AA110)*10^3*cpi_2017to2012</f>
        <v>35951.341149979889</v>
      </c>
      <c r="AA3" s="11">
        <f>SUMPRODUCT('LDV Shares'!AB73:AB84,'AEO 53'!AB99:AB110)*10^3*cpi_2017to2012</f>
        <v>35974.02757293568</v>
      </c>
      <c r="AB3" s="11">
        <f>SUMPRODUCT('LDV Shares'!AC73:AC84,'AEO 53'!AC99:AC110)*10^3*cpi_2017to2012</f>
        <v>35996.177464788205</v>
      </c>
      <c r="AC3" s="11">
        <f>SUMPRODUCT('LDV Shares'!AD73:AD84,'AEO 53'!AD99:AD110)*10^3*cpi_2017to2012</f>
        <v>36021.895066562334</v>
      </c>
      <c r="AD3" s="11">
        <f>SUMPRODUCT('LDV Shares'!AE73:AE84,'AEO 53'!AE99:AE110)*10^3*cpi_2017to2012</f>
        <v>36050.531190866735</v>
      </c>
      <c r="AE3" s="11">
        <f>SUMPRODUCT('LDV Shares'!AF73:AF84,'AEO 53'!AF99:AF110)*10^3*cpi_2017to2012</f>
        <v>36070.418934553338</v>
      </c>
      <c r="AF3" s="11">
        <f>SUMPRODUCT('LDV Shares'!AG73:AG84,'AEO 53'!AG99:AG110)*10^3*cpi_2017to2012</f>
        <v>36103.33649547946</v>
      </c>
      <c r="AG3" s="11">
        <f>SUMPRODUCT('LDV Shares'!AH73:AH84,'AEO 53'!AH99:AH110)*10^3*cpi_2017to2012</f>
        <v>36125.363205924259</v>
      </c>
      <c r="AH3" s="11">
        <f>SUMPRODUCT('LDV Shares'!AI73:AI84,'AEO 53'!AI99:AI110)*10^3*cpi_2017to2012</f>
        <v>36163.903272537005</v>
      </c>
      <c r="AI3" s="11">
        <f>SUMPRODUCT('LDV Shares'!AJ73:AJ84,'AEO 53'!AJ99:AJ110)*10^3*cpi_2017to2012</f>
        <v>36200.275491881213</v>
      </c>
      <c r="AJ3" s="11">
        <f>SUMPRODUCT('LDV Shares'!AK73:AK84,'AEO 53'!AK99:AK110)*10^3*cpi_2017to2012</f>
        <v>36247.384660355834</v>
      </c>
    </row>
    <row r="4" spans="1:36" x14ac:dyDescent="0.25">
      <c r="A4" t="s">
        <v>2</v>
      </c>
      <c r="B4" s="11">
        <f>SUMPRODUCT('LDV Shares'!C33:C44,'AEO 53'!C16:C27)*10^3*cpi_2017to2012</f>
        <v>27125.370310893297</v>
      </c>
      <c r="C4" s="11">
        <f>SUMPRODUCT('LDV Shares'!D33:D44,'AEO 53'!D16:D27)*10^3*cpi_2017to2012</f>
        <v>27231.465332947424</v>
      </c>
      <c r="D4" s="11">
        <f>SUMPRODUCT('LDV Shares'!E33:E44,'AEO 53'!E16:E27)*10^3*cpi_2017to2012</f>
        <v>27474.795183327959</v>
      </c>
      <c r="E4" s="11">
        <f>SUMPRODUCT('LDV Shares'!F33:F44,'AEO 53'!F16:F27)*10^3*cpi_2017to2012</f>
        <v>27689.602238195992</v>
      </c>
      <c r="F4" s="11">
        <f>SUMPRODUCT('LDV Shares'!G33:G44,'AEO 53'!G16:G27)*10^3*cpi_2017to2012</f>
        <v>27727.404364517653</v>
      </c>
      <c r="G4" s="11">
        <f>SUMPRODUCT('LDV Shares'!H33:H44,'AEO 53'!H16:H27)*10^3*cpi_2017to2012</f>
        <v>27923.571013878936</v>
      </c>
      <c r="H4" s="11">
        <f>SUMPRODUCT('LDV Shares'!I33:I44,'AEO 53'!I16:I27)*10^3*cpi_2017to2012</f>
        <v>28124.205514922593</v>
      </c>
      <c r="I4" s="11">
        <f>SUMPRODUCT('LDV Shares'!J33:J44,'AEO 53'!J16:J27)*10^3*cpi_2017to2012</f>
        <v>28315.94356819498</v>
      </c>
      <c r="J4" s="11">
        <f>SUMPRODUCT('LDV Shares'!K33:K44,'AEO 53'!K16:K27)*10^3*cpi_2017to2012</f>
        <v>28482.799237769657</v>
      </c>
      <c r="K4" s="11">
        <f>SUMPRODUCT('LDV Shares'!L33:L44,'AEO 53'!L16:L27)*10^3*cpi_2017to2012</f>
        <v>28721.263326875014</v>
      </c>
      <c r="L4" s="11">
        <f>SUMPRODUCT('LDV Shares'!M33:M44,'AEO 53'!M16:M27)*10^3*cpi_2017to2012</f>
        <v>28779.281288675786</v>
      </c>
      <c r="M4" s="11">
        <f>SUMPRODUCT('LDV Shares'!N33:N44,'AEO 53'!N16:N27)*10^3*cpi_2017to2012</f>
        <v>28782.816834173322</v>
      </c>
      <c r="N4" s="11">
        <f>SUMPRODUCT('LDV Shares'!O33:O44,'AEO 53'!O16:O27)*10^3*cpi_2017to2012</f>
        <v>28793.96149770671</v>
      </c>
      <c r="O4" s="11">
        <f>SUMPRODUCT('LDV Shares'!P33:P44,'AEO 53'!P16:P27)*10^3*cpi_2017to2012</f>
        <v>28802.299116687322</v>
      </c>
      <c r="P4" s="11">
        <f>SUMPRODUCT('LDV Shares'!Q33:Q44,'AEO 53'!Q16:Q27)*10^3*cpi_2017to2012</f>
        <v>28817.900910897792</v>
      </c>
      <c r="Q4" s="11">
        <f>SUMPRODUCT('LDV Shares'!R33:R44,'AEO 53'!R16:R27)*10^3*cpi_2017to2012</f>
        <v>28834.106586150068</v>
      </c>
      <c r="R4" s="11">
        <f>SUMPRODUCT('LDV Shares'!S33:S44,'AEO 53'!S16:S27)*10^3*cpi_2017to2012</f>
        <v>28854.266430279378</v>
      </c>
      <c r="S4" s="11">
        <f>SUMPRODUCT('LDV Shares'!T33:T44,'AEO 53'!T16:T27)*10^3*cpi_2017to2012</f>
        <v>28871.339428772753</v>
      </c>
      <c r="T4" s="11">
        <f>SUMPRODUCT('LDV Shares'!U33:U44,'AEO 53'!U16:U27)*10^3*cpi_2017to2012</f>
        <v>28886.32288999224</v>
      </c>
      <c r="U4" s="11">
        <f>SUMPRODUCT('LDV Shares'!V33:V44,'AEO 53'!V16:V27)*10^3*cpi_2017to2012</f>
        <v>28903.716108517208</v>
      </c>
      <c r="V4" s="11">
        <f>SUMPRODUCT('LDV Shares'!W33:W44,'AEO 53'!W16:W27)*10^3*cpi_2017to2012</f>
        <v>28926.360883621692</v>
      </c>
      <c r="W4" s="11">
        <f>SUMPRODUCT('LDV Shares'!X33:X44,'AEO 53'!X16:X27)*10^3*cpi_2017to2012</f>
        <v>28935.674616485827</v>
      </c>
      <c r="X4" s="11">
        <f>SUMPRODUCT('LDV Shares'!Y33:Y44,'AEO 53'!Y16:Y27)*10^3*cpi_2017to2012</f>
        <v>28955.841059133443</v>
      </c>
      <c r="Y4" s="11">
        <f>SUMPRODUCT('LDV Shares'!Z33:Z44,'AEO 53'!Z16:Z27)*10^3*cpi_2017to2012</f>
        <v>28976.951067135989</v>
      </c>
      <c r="Z4" s="11">
        <f>SUMPRODUCT('LDV Shares'!AA33:AA44,'AEO 53'!AA16:AA27)*10^3*cpi_2017to2012</f>
        <v>29001.275864624051</v>
      </c>
      <c r="AA4" s="11">
        <f>SUMPRODUCT('LDV Shares'!AB33:AB44,'AEO 53'!AB16:AB27)*10^3*cpi_2017to2012</f>
        <v>29025.810455858395</v>
      </c>
      <c r="AB4" s="11">
        <f>SUMPRODUCT('LDV Shares'!AC33:AC44,'AEO 53'!AC16:AC27)*10^3*cpi_2017to2012</f>
        <v>29050.905486313255</v>
      </c>
      <c r="AC4" s="11">
        <f>SUMPRODUCT('LDV Shares'!AD33:AD44,'AEO 53'!AD16:AD27)*10^3*cpi_2017to2012</f>
        <v>29079.400487842937</v>
      </c>
      <c r="AD4" s="11">
        <f>SUMPRODUCT('LDV Shares'!AE33:AE44,'AEO 53'!AE16:AE27)*10^3*cpi_2017to2012</f>
        <v>29112.027841393279</v>
      </c>
      <c r="AE4" s="11">
        <f>SUMPRODUCT('LDV Shares'!AF33:AF44,'AEO 53'!AF16:AF27)*10^3*cpi_2017to2012</f>
        <v>29136.051454571541</v>
      </c>
      <c r="AF4" s="11">
        <f>SUMPRODUCT('LDV Shares'!AG33:AG44,'AEO 53'!AG16:AG27)*10^3*cpi_2017to2012</f>
        <v>29167.894293294688</v>
      </c>
      <c r="AG4" s="11">
        <f>SUMPRODUCT('LDV Shares'!AH33:AH44,'AEO 53'!AH16:AH27)*10^3*cpi_2017to2012</f>
        <v>29199.005364552057</v>
      </c>
      <c r="AH4" s="11">
        <f>SUMPRODUCT('LDV Shares'!AI33:AI44,'AEO 53'!AI16:AI27)*10^3*cpi_2017to2012</f>
        <v>29239.160878475293</v>
      </c>
      <c r="AI4" s="11">
        <f>SUMPRODUCT('LDV Shares'!AJ33:AJ44,'AEO 53'!AJ16:AJ27)*10^3*cpi_2017to2012</f>
        <v>29273.942776712047</v>
      </c>
      <c r="AJ4" s="11">
        <f>SUMPRODUCT('LDV Shares'!AK33:AK44,'AEO 53'!AK16:AK27)*10^3*cpi_2017to2012</f>
        <v>29328.966621890704</v>
      </c>
    </row>
    <row r="5" spans="1:36" x14ac:dyDescent="0.25">
      <c r="A5" t="s">
        <v>3</v>
      </c>
      <c r="B5" s="11">
        <f>SUMPRODUCT('LDV Shares'!C50:C61,'AEO 53'!C30:C41)*10^3*cpi_2017to2012</f>
        <v>34175.922312834169</v>
      </c>
      <c r="C5" s="11">
        <f>SUMPRODUCT('LDV Shares'!D50:D61,'AEO 53'!D30:D41)*10^3*cpi_2017to2012</f>
        <v>34852.825734303318</v>
      </c>
      <c r="D5" s="11">
        <f>SUMPRODUCT('LDV Shares'!E50:E61,'AEO 53'!E30:E41)*10^3*cpi_2017to2012</f>
        <v>34573.669143300271</v>
      </c>
      <c r="E5" s="11">
        <f>SUMPRODUCT('LDV Shares'!F50:F61,'AEO 53'!F30:F41)*10^3*cpi_2017to2012</f>
        <v>33892.755850069181</v>
      </c>
      <c r="F5" s="11">
        <f>SUMPRODUCT('LDV Shares'!G50:G61,'AEO 53'!G30:G41)*10^3*cpi_2017to2012</f>
        <v>33490.600882272411</v>
      </c>
      <c r="G5" s="11">
        <f>SUMPRODUCT('LDV Shares'!H50:H61,'AEO 53'!H30:H41)*10^3*cpi_2017to2012</f>
        <v>33238.280268272581</v>
      </c>
      <c r="H5" s="11">
        <f>SUMPRODUCT('LDV Shares'!I50:I61,'AEO 53'!I30:I41)*10^3*cpi_2017to2012</f>
        <v>33083.64108314734</v>
      </c>
      <c r="I5" s="11">
        <f>SUMPRODUCT('LDV Shares'!J50:J61,'AEO 53'!J30:J41)*10^3*cpi_2017to2012</f>
        <v>32892.527653485617</v>
      </c>
      <c r="J5" s="11">
        <f>SUMPRODUCT('LDV Shares'!K50:K61,'AEO 53'!K30:K41)*10^3*cpi_2017to2012</f>
        <v>32713.405962118053</v>
      </c>
      <c r="K5" s="11">
        <f>SUMPRODUCT('LDV Shares'!L50:L61,'AEO 53'!L30:L41)*10^3*cpi_2017to2012</f>
        <v>32528.688876058164</v>
      </c>
      <c r="L5" s="11">
        <f>SUMPRODUCT('LDV Shares'!M50:M61,'AEO 53'!M30:M41)*10^3*cpi_2017to2012</f>
        <v>32146.965912998803</v>
      </c>
      <c r="M5" s="11">
        <f>SUMPRODUCT('LDV Shares'!N50:N61,'AEO 53'!N30:N41)*10^3*cpi_2017to2012</f>
        <v>31707.462023620981</v>
      </c>
      <c r="N5" s="11">
        <f>SUMPRODUCT('LDV Shares'!O50:O61,'AEO 53'!O30:O41)*10^3*cpi_2017to2012</f>
        <v>31304.795961716572</v>
      </c>
      <c r="O5" s="11">
        <f>SUMPRODUCT('LDV Shares'!P50:P61,'AEO 53'!P30:P41)*10^3*cpi_2017to2012</f>
        <v>31079.071436459471</v>
      </c>
      <c r="P5" s="11">
        <f>SUMPRODUCT('LDV Shares'!Q50:Q61,'AEO 53'!Q30:Q41)*10^3*cpi_2017to2012</f>
        <v>30931.64203445211</v>
      </c>
      <c r="Q5" s="11">
        <f>SUMPRODUCT('LDV Shares'!R50:R61,'AEO 53'!R30:R41)*10^3*cpi_2017to2012</f>
        <v>30955.206743989034</v>
      </c>
      <c r="R5" s="11">
        <f>SUMPRODUCT('LDV Shares'!S50:S61,'AEO 53'!S30:S41)*10^3*cpi_2017to2012</f>
        <v>30956.24207802636</v>
      </c>
      <c r="S5" s="11">
        <f>SUMPRODUCT('LDV Shares'!T50:T61,'AEO 53'!T30:T41)*10^3*cpi_2017to2012</f>
        <v>31011.691240392989</v>
      </c>
      <c r="T5" s="11">
        <f>SUMPRODUCT('LDV Shares'!U50:U61,'AEO 53'!U30:U41)*10^3*cpi_2017to2012</f>
        <v>31004.043445857758</v>
      </c>
      <c r="U5" s="11">
        <f>SUMPRODUCT('LDV Shares'!V50:V61,'AEO 53'!V30:V41)*10^3*cpi_2017to2012</f>
        <v>31063.250890346553</v>
      </c>
      <c r="V5" s="11">
        <f>SUMPRODUCT('LDV Shares'!W50:W61,'AEO 53'!W30:W41)*10^3*cpi_2017to2012</f>
        <v>31142.786792528634</v>
      </c>
      <c r="W5" s="11">
        <f>SUMPRODUCT('LDV Shares'!X50:X61,'AEO 53'!X30:X41)*10^3*cpi_2017to2012</f>
        <v>31231.240965916288</v>
      </c>
      <c r="X5" s="11">
        <f>SUMPRODUCT('LDV Shares'!Y50:Y61,'AEO 53'!Y30:Y41)*10^3*cpi_2017to2012</f>
        <v>31321.579986028552</v>
      </c>
      <c r="Y5" s="11">
        <f>SUMPRODUCT('LDV Shares'!Z50:Z61,'AEO 53'!Z30:Z41)*10^3*cpi_2017to2012</f>
        <v>31428.53615055294</v>
      </c>
      <c r="Z5" s="11">
        <f>SUMPRODUCT('LDV Shares'!AA50:AA61,'AEO 53'!AA30:AA41)*10^3*cpi_2017to2012</f>
        <v>31533.796087091258</v>
      </c>
      <c r="AA5" s="11">
        <f>SUMPRODUCT('LDV Shares'!AB50:AB61,'AEO 53'!AB30:AB41)*10^3*cpi_2017to2012</f>
        <v>31634.881078109705</v>
      </c>
      <c r="AB5" s="11">
        <f>SUMPRODUCT('LDV Shares'!AC50:AC61,'AEO 53'!AC30:AC41)*10^3*cpi_2017to2012</f>
        <v>31742.09052282546</v>
      </c>
      <c r="AC5" s="11">
        <f>SUMPRODUCT('LDV Shares'!AD50:AD61,'AEO 53'!AD30:AD41)*10^3*cpi_2017to2012</f>
        <v>31852.337570286138</v>
      </c>
      <c r="AD5" s="11">
        <f>SUMPRODUCT('LDV Shares'!AE50:AE61,'AEO 53'!AE30:AE41)*10^3*cpi_2017to2012</f>
        <v>31968.267472749631</v>
      </c>
      <c r="AE5" s="11">
        <f>SUMPRODUCT('LDV Shares'!AF50:AF61,'AEO 53'!AF30:AF41)*10^3*cpi_2017to2012</f>
        <v>32077.964476355868</v>
      </c>
      <c r="AF5" s="11">
        <f>SUMPRODUCT('LDV Shares'!AG50:AG61,'AEO 53'!AG30:AG41)*10^3*cpi_2017to2012</f>
        <v>32193.401887582819</v>
      </c>
      <c r="AG5" s="11">
        <f>SUMPRODUCT('LDV Shares'!AH50:AH61,'AEO 53'!AH30:AH41)*10^3*cpi_2017to2012</f>
        <v>32323.864885904804</v>
      </c>
      <c r="AH5" s="11">
        <f>SUMPRODUCT('LDV Shares'!AI50:AI61,'AEO 53'!AI30:AI41)*10^3*cpi_2017to2012</f>
        <v>32452.926590578234</v>
      </c>
      <c r="AI5" s="11">
        <f>SUMPRODUCT('LDV Shares'!AJ50:AJ61,'AEO 53'!AJ30:AJ41)*10^3*cpi_2017to2012</f>
        <v>32566.97889265067</v>
      </c>
      <c r="AJ5" s="11">
        <f>SUMPRODUCT('LDV Shares'!AK50:AK61,'AEO 53'!AK30:AK41)*10^3*cpi_2017to2012</f>
        <v>32706.559941571511</v>
      </c>
    </row>
    <row r="6" spans="1:36" x14ac:dyDescent="0.25">
      <c r="A6" t="s">
        <v>4</v>
      </c>
      <c r="B6" s="11">
        <f>SUMPRODUCT('LDV Shares'!C66:C68,'AEO 53'!C60:C62)*10^3*cpi_2017to2012</f>
        <v>39256.567129669798</v>
      </c>
      <c r="C6" s="11">
        <f>SUMPRODUCT('LDV Shares'!D66:D68,'AEO 53'!D60:D62)*10^3*cpi_2017to2012</f>
        <v>38880.754874778147</v>
      </c>
      <c r="D6" s="11">
        <f>SUMPRODUCT('LDV Shares'!E66:E68,'AEO 53'!E60:E62)*10^3*cpi_2017to2012</f>
        <v>38844.525074462297</v>
      </c>
      <c r="E6" s="11">
        <f>SUMPRODUCT('LDV Shares'!F66:F68,'AEO 53'!F60:F62)*10^3*cpi_2017to2012</f>
        <v>37553.66865507383</v>
      </c>
      <c r="F6" s="11">
        <f>SUMPRODUCT('LDV Shares'!G66:G68,'AEO 53'!G60:G62)*10^3*cpi_2017to2012</f>
        <v>36774.127719235017</v>
      </c>
      <c r="G6" s="11">
        <f>SUMPRODUCT('LDV Shares'!H66:H68,'AEO 53'!H60:H62)*10^3*cpi_2017to2012</f>
        <v>36508.7122181425</v>
      </c>
      <c r="H6" s="11">
        <f>SUMPRODUCT('LDV Shares'!I66:I68,'AEO 53'!I60:I62)*10^3*cpi_2017to2012</f>
        <v>36235.032813575221</v>
      </c>
      <c r="I6" s="11">
        <f>SUMPRODUCT('LDV Shares'!J66:J68,'AEO 53'!J60:J62)*10^3*cpi_2017to2012</f>
        <v>35938.499903306329</v>
      </c>
      <c r="J6" s="11">
        <f>SUMPRODUCT('LDV Shares'!K66:K68,'AEO 53'!K60:K62)*10^3*cpi_2017to2012</f>
        <v>35587.037981712543</v>
      </c>
      <c r="K6" s="11">
        <f>SUMPRODUCT('LDV Shares'!L66:L68,'AEO 53'!L60:L62)*10^3*cpi_2017to2012</f>
        <v>35614.079401358693</v>
      </c>
      <c r="L6" s="11">
        <f>SUMPRODUCT('LDV Shares'!M66:M68,'AEO 53'!M60:M62)*10^3*cpi_2017to2012</f>
        <v>35340.133413032592</v>
      </c>
      <c r="M6" s="11">
        <f>SUMPRODUCT('LDV Shares'!N66:N68,'AEO 53'!N60:N62)*10^3*cpi_2017to2012</f>
        <v>35058.002762264077</v>
      </c>
      <c r="N6" s="11">
        <f>SUMPRODUCT('LDV Shares'!O66:O68,'AEO 53'!O60:O62)*10^3*cpi_2017to2012</f>
        <v>34809.770908008228</v>
      </c>
      <c r="O6" s="11">
        <f>SUMPRODUCT('LDV Shares'!P66:P68,'AEO 53'!P60:P62)*10^3*cpi_2017to2012</f>
        <v>34596.199820896276</v>
      </c>
      <c r="P6" s="11">
        <f>SUMPRODUCT('LDV Shares'!Q66:Q68,'AEO 53'!Q60:Q62)*10^3*cpi_2017to2012</f>
        <v>34432.443286835805</v>
      </c>
      <c r="Q6" s="11">
        <f>SUMPRODUCT('LDV Shares'!R66:R68,'AEO 53'!R60:R62)*10^3*cpi_2017to2012</f>
        <v>34282.157984454578</v>
      </c>
      <c r="R6" s="11">
        <f>SUMPRODUCT('LDV Shares'!S66:S68,'AEO 53'!S60:S62)*10^3*cpi_2017to2012</f>
        <v>34175.644969271547</v>
      </c>
      <c r="S6" s="11">
        <f>SUMPRODUCT('LDV Shares'!T66:T68,'AEO 53'!T60:T62)*10^3*cpi_2017to2012</f>
        <v>34082.612890359647</v>
      </c>
      <c r="T6" s="11">
        <f>SUMPRODUCT('LDV Shares'!U66:U68,'AEO 53'!U60:U62)*10^3*cpi_2017to2012</f>
        <v>34002.865181852118</v>
      </c>
      <c r="U6" s="11">
        <f>SUMPRODUCT('LDV Shares'!V66:V68,'AEO 53'!V60:V62)*10^3*cpi_2017to2012</f>
        <v>33944.419460415382</v>
      </c>
      <c r="V6" s="11">
        <f>SUMPRODUCT('LDV Shares'!W66:W68,'AEO 53'!W60:W62)*10^3*cpi_2017to2012</f>
        <v>33893.719892615969</v>
      </c>
      <c r="W6" s="11">
        <f>SUMPRODUCT('LDV Shares'!X66:X68,'AEO 53'!X60:X62)*10^3*cpi_2017to2012</f>
        <v>33835.767109237502</v>
      </c>
      <c r="X6" s="11">
        <f>SUMPRODUCT('LDV Shares'!Y66:Y68,'AEO 53'!Y60:Y62)*10^3*cpi_2017to2012</f>
        <v>33808.282178872119</v>
      </c>
      <c r="Y6" s="11">
        <f>SUMPRODUCT('LDV Shares'!Z66:Z68,'AEO 53'!Z60:Z62)*10^3*cpi_2017to2012</f>
        <v>33774.817650506513</v>
      </c>
      <c r="Z6" s="11">
        <f>SUMPRODUCT('LDV Shares'!AA66:AA68,'AEO 53'!AA60:AA62)*10^3*cpi_2017to2012</f>
        <v>33749.25349144738</v>
      </c>
      <c r="AA6" s="11">
        <f>SUMPRODUCT('LDV Shares'!AB66:AB68,'AEO 53'!AB60:AB62)*10^3*cpi_2017to2012</f>
        <v>33763.923661947687</v>
      </c>
      <c r="AB6" s="11">
        <f>SUMPRODUCT('LDV Shares'!AC66:AC68,'AEO 53'!AC60:AC62)*10^3*cpi_2017to2012</f>
        <v>33778.432591949248</v>
      </c>
      <c r="AC6" s="11">
        <f>SUMPRODUCT('LDV Shares'!AD66:AD68,'AEO 53'!AD60:AD62)*10^3*cpi_2017to2012</f>
        <v>33795.820384736202</v>
      </c>
      <c r="AD6" s="11">
        <f>SUMPRODUCT('LDV Shares'!AE66:AE68,'AEO 53'!AE60:AE62)*10^3*cpi_2017to2012</f>
        <v>33814.299476692329</v>
      </c>
      <c r="AE6" s="11">
        <f>SUMPRODUCT('LDV Shares'!AF66:AF68,'AEO 53'!AF60:AF62)*10^3*cpi_2017to2012</f>
        <v>33832.817983839173</v>
      </c>
      <c r="AF6" s="11">
        <f>SUMPRODUCT('LDV Shares'!AG66:AG68,'AEO 53'!AG60:AG62)*10^3*cpi_2017to2012</f>
        <v>33857.611545648862</v>
      </c>
      <c r="AG6" s="11">
        <f>SUMPRODUCT('LDV Shares'!AH66:AH68,'AEO 53'!AH60:AH62)*10^3*cpi_2017to2012</f>
        <v>33866.226386017937</v>
      </c>
      <c r="AH6" s="11">
        <f>SUMPRODUCT('LDV Shares'!AI66:AI68,'AEO 53'!AI60:AI62)*10^3*cpi_2017to2012</f>
        <v>33879.362133648348</v>
      </c>
      <c r="AI6" s="11">
        <f>SUMPRODUCT('LDV Shares'!AJ66:AJ68,'AEO 53'!AJ60:AJ62)*10^3*cpi_2017to2012</f>
        <v>33900.34763850661</v>
      </c>
      <c r="AJ6" s="11">
        <f>SUMPRODUCT('LDV Shares'!AK66:AK68,'AEO 53'!AK60:AK62)*10^3*cpi_2017to2012</f>
        <v>33917.059468005056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topLeftCell="I1" workbookViewId="0">
      <selection activeCell="AI6" sqref="AI6:AJ6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8">
        <f t="shared" ref="B2:D2" si="0">TREND($F2:$J2,$F$1:$J$1,B$1)</f>
        <v>63453.894507111749</v>
      </c>
      <c r="C2" s="18">
        <f t="shared" si="0"/>
        <v>62423.800869197119</v>
      </c>
      <c r="D2" s="18">
        <f t="shared" si="0"/>
        <v>61393.707231282722</v>
      </c>
      <c r="E2" s="18">
        <f>TREND($F2:$J2,$F$1:$J$1,E$1)</f>
        <v>60363.613593368325</v>
      </c>
      <c r="F2" s="11">
        <f>'AEO 53'!G165*10^3*cpi_2017to2012</f>
        <v>59646.744356747717</v>
      </c>
      <c r="G2" s="11">
        <f>'AEO 53'!H165*10^3*cpi_2017to2012</f>
        <v>58074.62398222911</v>
      </c>
      <c r="H2" s="11">
        <f>'AEO 53'!I165*10^3*cpi_2017to2012</f>
        <v>57003.281167061032</v>
      </c>
      <c r="I2" s="11">
        <f>'AEO 53'!J165*10^3*cpi_2017to2012</f>
        <v>56216.85146759139</v>
      </c>
      <c r="J2" s="11">
        <f>'AEO 53'!K165*10^3*cpi_2017to2012</f>
        <v>55425.162424494127</v>
      </c>
      <c r="K2" s="11">
        <f>'AEO 53'!L165*10^3*cpi_2017to2012</f>
        <v>54880.994109391315</v>
      </c>
      <c r="L2" s="11">
        <f>'AEO 53'!M165*10^3*cpi_2017to2012</f>
        <v>54495.323584366844</v>
      </c>
      <c r="M2" s="11">
        <f>'AEO 53'!N165*10^3*cpi_2017to2012</f>
        <v>54135.887021287534</v>
      </c>
      <c r="N2" s="11">
        <f>'AEO 53'!O165*10^3*cpi_2017to2012</f>
        <v>53799.013651199413</v>
      </c>
      <c r="O2" s="11">
        <f>'AEO 53'!P165*10^3*cpi_2017to2012</f>
        <v>53483.325647837795</v>
      </c>
      <c r="P2" s="11">
        <f>'AEO 53'!Q165*10^3*cpi_2017to2012</f>
        <v>53188.70124545529</v>
      </c>
      <c r="Q2" s="11">
        <f>'AEO 53'!R165*10^3*cpi_2017to2012</f>
        <v>52916.24663903394</v>
      </c>
      <c r="R2" s="11">
        <f>'AEO 53'!S165*10^3*cpi_2017to2012</f>
        <v>52667.099869982048</v>
      </c>
      <c r="S2" s="11">
        <f>'AEO 53'!T165*10^3*cpi_2017to2012</f>
        <v>52435.67938377121</v>
      </c>
      <c r="T2" s="11">
        <f>'AEO 53'!U165*10^3*cpi_2017to2012</f>
        <v>52223.832273123364</v>
      </c>
      <c r="U2" s="11">
        <f>'AEO 53'!V165*10^3*cpi_2017to2012</f>
        <v>52032.276019288511</v>
      </c>
      <c r="V2" s="11">
        <f>'AEO 53'!W165*10^3*cpi_2017to2012</f>
        <v>51860.639705066904</v>
      </c>
      <c r="W2" s="11">
        <f>'AEO 53'!X165*10^3*cpi_2017to2012</f>
        <v>51708.527123449741</v>
      </c>
      <c r="X2" s="11">
        <f>'AEO 53'!Y165*10^3*cpi_2017to2012</f>
        <v>51575.204869973888</v>
      </c>
      <c r="Y2" s="11">
        <f>'AEO 53'!Z165*10^3*cpi_2017to2012</f>
        <v>51461.877488878919</v>
      </c>
      <c r="Z2" s="11">
        <f>'AEO 53'!AA165*10^3*cpi_2017to2012</f>
        <v>51365.46524341547</v>
      </c>
      <c r="AA2" s="11">
        <f>'AEO 53'!AB165*10^3*cpi_2017to2012</f>
        <v>51350.150859032314</v>
      </c>
      <c r="AB2" s="11">
        <f>'AEO 53'!AC165*10^3*cpi_2017to2012</f>
        <v>51335.680404944513</v>
      </c>
      <c r="AC2" s="11">
        <f>'AEO 53'!AD165*10^3*cpi_2017to2012</f>
        <v>51321.552768268608</v>
      </c>
      <c r="AD2" s="11">
        <f>'AEO 53'!AE165*10^3*cpi_2017to2012</f>
        <v>51307.792302154056</v>
      </c>
      <c r="AE2" s="11">
        <f>'AEO 53'!AF165*10^3*cpi_2017to2012</f>
        <v>51295.854575611949</v>
      </c>
      <c r="AF2" s="11">
        <f>'AEO 53'!AG165*10^3*cpi_2017to2012</f>
        <v>51271.132382253585</v>
      </c>
      <c r="AG2" s="11">
        <f>'AEO 53'!AH165*10^3*cpi_2017to2012</f>
        <v>51259.706071850524</v>
      </c>
      <c r="AH2" s="11">
        <f>'AEO 53'!AI165*10^3*cpi_2017to2012</f>
        <v>51248.868920332898</v>
      </c>
      <c r="AI2" s="11">
        <f>'AEO 53'!AJ165*10^3*cpi_2017to2012</f>
        <v>51238.582524657308</v>
      </c>
      <c r="AJ2" s="11">
        <f>'AEO 53'!AK165*10^3*cpi_2017to2012</f>
        <v>51196.466562614238</v>
      </c>
    </row>
    <row r="3" spans="1:36" x14ac:dyDescent="0.25">
      <c r="A3" t="s">
        <v>1</v>
      </c>
      <c r="B3" s="11">
        <f>AVERAGE('AEO 53'!C94,'AEO 53'!C108,'AEO 53'!C122,'AEO 53'!C135)*'AEO 53'!C27/'AEO 53'!C23*10^3*cpi_2017to2012</f>
        <v>42195.747652612314</v>
      </c>
      <c r="C3" s="11">
        <f>AVERAGE('AEO 53'!D94,'AEO 53'!D108,'AEO 53'!D122,'AEO 53'!D135)*'AEO 53'!D27/'AEO 53'!D23*10^3*cpi_2017to2012</f>
        <v>42370.084511496862</v>
      </c>
      <c r="D3" s="11">
        <f>AVERAGE('AEO 53'!E94,'AEO 53'!E108,'AEO 53'!E122,'AEO 53'!E135)*'AEO 53'!E27/'AEO 53'!E23*10^3*cpi_2017to2012</f>
        <v>42621.961148425136</v>
      </c>
      <c r="E3" s="11">
        <f>AVERAGE('AEO 53'!F94,'AEO 53'!F108,'AEO 53'!F122,'AEO 53'!F135)*'AEO 53'!F27/'AEO 53'!F23*10^3*cpi_2017to2012</f>
        <v>42862.322216572509</v>
      </c>
      <c r="F3" s="11">
        <f>AVERAGE('AEO 53'!G94,'AEO 53'!G108,'AEO 53'!G122,'AEO 53'!G135)*'AEO 53'!G27/'AEO 53'!G23*10^3*cpi_2017to2012</f>
        <v>43250.75917671965</v>
      </c>
      <c r="G3" s="11">
        <f>AVERAGE('AEO 53'!H94,'AEO 53'!H108,'AEO 53'!H122,'AEO 53'!H135)*'AEO 53'!H27/'AEO 53'!H23*10^3*cpi_2017to2012</f>
        <v>43950.116144536267</v>
      </c>
      <c r="H3" s="11">
        <f>AVERAGE('AEO 53'!I94,'AEO 53'!I108,'AEO 53'!I122,'AEO 53'!I135)*'AEO 53'!I27/'AEO 53'!I23*10^3*cpi_2017to2012</f>
        <v>44275.389936738007</v>
      </c>
      <c r="I3" s="11">
        <f>AVERAGE('AEO 53'!J94,'AEO 53'!J108,'AEO 53'!J122,'AEO 53'!J135)*'AEO 53'!J27/'AEO 53'!J23*10^3*cpi_2017to2012</f>
        <v>44522.366925409013</v>
      </c>
      <c r="J3" s="11">
        <f>AVERAGE('AEO 53'!K94,'AEO 53'!K108,'AEO 53'!K122,'AEO 53'!K135)*'AEO 53'!K27/'AEO 53'!K23*10^3*cpi_2017to2012</f>
        <v>45012.135810737396</v>
      </c>
      <c r="K3" s="11">
        <f>AVERAGE('AEO 53'!L94,'AEO 53'!L108,'AEO 53'!L122,'AEO 53'!L135)*'AEO 53'!L27/'AEO 53'!L23*10^3*cpi_2017to2012</f>
        <v>45360.633576931592</v>
      </c>
      <c r="L3" s="11">
        <f>AVERAGE('AEO 53'!M94,'AEO 53'!M108,'AEO 53'!M122,'AEO 53'!M135)*'AEO 53'!M27/'AEO 53'!M23*10^3*cpi_2017to2012</f>
        <v>45468.034586253147</v>
      </c>
      <c r="M3" s="11">
        <f>AVERAGE('AEO 53'!N94,'AEO 53'!N108,'AEO 53'!N122,'AEO 53'!N135)*'AEO 53'!N27/'AEO 53'!N23*10^3*cpi_2017to2012</f>
        <v>45531.678717020914</v>
      </c>
      <c r="N3" s="11">
        <f>AVERAGE('AEO 53'!O94,'AEO 53'!O108,'AEO 53'!O122,'AEO 53'!O135)*'AEO 53'!O27/'AEO 53'!O23*10^3*cpi_2017to2012</f>
        <v>45565.158170990391</v>
      </c>
      <c r="O3" s="11">
        <f>AVERAGE('AEO 53'!P94,'AEO 53'!P108,'AEO 53'!P122,'AEO 53'!P135)*'AEO 53'!P27/'AEO 53'!P23*10^3*cpi_2017to2012</f>
        <v>45581.001590654872</v>
      </c>
      <c r="P3" s="11">
        <f>AVERAGE('AEO 53'!Q94,'AEO 53'!Q108,'AEO 53'!Q122,'AEO 53'!Q135)*'AEO 53'!Q27/'AEO 53'!Q23*10^3*cpi_2017to2012</f>
        <v>45590.757480832435</v>
      </c>
      <c r="Q3" s="11">
        <f>AVERAGE('AEO 53'!R94,'AEO 53'!R108,'AEO 53'!R122,'AEO 53'!R135)*'AEO 53'!R27/'AEO 53'!R23*10^3*cpi_2017to2012</f>
        <v>45599.332649467462</v>
      </c>
      <c r="R3" s="11">
        <f>AVERAGE('AEO 53'!S94,'AEO 53'!S108,'AEO 53'!S122,'AEO 53'!S135)*'AEO 53'!S27/'AEO 53'!S23*10^3*cpi_2017to2012</f>
        <v>45607.964429253865</v>
      </c>
      <c r="S3" s="11">
        <f>AVERAGE('AEO 53'!T94,'AEO 53'!T108,'AEO 53'!T122,'AEO 53'!T135)*'AEO 53'!T27/'AEO 53'!T23*10^3*cpi_2017to2012</f>
        <v>45615.139831704713</v>
      </c>
      <c r="T3" s="11">
        <f>AVERAGE('AEO 53'!U94,'AEO 53'!U108,'AEO 53'!U122,'AEO 53'!U135)*'AEO 53'!U27/'AEO 53'!U23*10^3*cpi_2017to2012</f>
        <v>45621.66464592117</v>
      </c>
      <c r="U3" s="11">
        <f>AVERAGE('AEO 53'!V94,'AEO 53'!V108,'AEO 53'!V122,'AEO 53'!V135)*'AEO 53'!V27/'AEO 53'!V23*10^3*cpi_2017to2012</f>
        <v>45630.201950804731</v>
      </c>
      <c r="V3" s="11">
        <f>AVERAGE('AEO 53'!W94,'AEO 53'!W108,'AEO 53'!W122,'AEO 53'!W135)*'AEO 53'!W27/'AEO 53'!W23*10^3*cpi_2017to2012</f>
        <v>45640.368215740731</v>
      </c>
      <c r="W3" s="11">
        <f>AVERAGE('AEO 53'!X94,'AEO 53'!X108,'AEO 53'!X122,'AEO 53'!X135)*'AEO 53'!X27/'AEO 53'!X23*10^3*cpi_2017to2012</f>
        <v>45651.777464050319</v>
      </c>
      <c r="X3" s="11">
        <f>AVERAGE('AEO 53'!Y94,'AEO 53'!Y108,'AEO 53'!Y122,'AEO 53'!Y135)*'AEO 53'!Y27/'AEO 53'!Y23*10^3*cpi_2017to2012</f>
        <v>45666.113068895749</v>
      </c>
      <c r="Y3" s="11">
        <f>AVERAGE('AEO 53'!Z94,'AEO 53'!Z108,'AEO 53'!Z122,'AEO 53'!Z135)*'AEO 53'!Z27/'AEO 53'!Z23*10^3*cpi_2017to2012</f>
        <v>45682.199303524641</v>
      </c>
      <c r="Z3" s="11">
        <f>AVERAGE('AEO 53'!AA94,'AEO 53'!AA108,'AEO 53'!AA122,'AEO 53'!AA135)*'AEO 53'!AA27/'AEO 53'!AA23*10^3*cpi_2017to2012</f>
        <v>45699.428812262777</v>
      </c>
      <c r="AA3" s="11">
        <f>AVERAGE('AEO 53'!AB94,'AEO 53'!AB108,'AEO 53'!AB122,'AEO 53'!AB135)*'AEO 53'!AB27/'AEO 53'!AB23*10^3*cpi_2017to2012</f>
        <v>45718.214951150345</v>
      </c>
      <c r="AB3" s="11">
        <f>AVERAGE('AEO 53'!AC94,'AEO 53'!AC108,'AEO 53'!AC122,'AEO 53'!AC135)*'AEO 53'!AC27/'AEO 53'!AC23*10^3*cpi_2017to2012</f>
        <v>45737.532077589523</v>
      </c>
      <c r="AC3" s="11">
        <f>AVERAGE('AEO 53'!AD94,'AEO 53'!AD108,'AEO 53'!AD122,'AEO 53'!AD135)*'AEO 53'!AD27/'AEO 53'!AD23*10^3*cpi_2017to2012</f>
        <v>45758.43195252536</v>
      </c>
      <c r="AD3" s="11">
        <f>AVERAGE('AEO 53'!AE94,'AEO 53'!AE108,'AEO 53'!AE122,'AEO 53'!AE135)*'AEO 53'!AE27/'AEO 53'!AE23*10^3*cpi_2017to2012</f>
        <v>45779.358924901469</v>
      </c>
      <c r="AE3" s="11">
        <f>AVERAGE('AEO 53'!AF94,'AEO 53'!AF108,'AEO 53'!AF122,'AEO 53'!AF135)*'AEO 53'!AF27/'AEO 53'!AF23*10^3*cpi_2017to2012</f>
        <v>45800.653725010561</v>
      </c>
      <c r="AF3" s="11">
        <f>AVERAGE('AEO 53'!AG94,'AEO 53'!AG108,'AEO 53'!AG122,'AEO 53'!AG135)*'AEO 53'!AG27/'AEO 53'!AG23*10^3*cpi_2017to2012</f>
        <v>45827.574109661451</v>
      </c>
      <c r="AG3" s="11">
        <f>AVERAGE('AEO 53'!AH94,'AEO 53'!AH108,'AEO 53'!AH122,'AEO 53'!AH135)*'AEO 53'!AH27/'AEO 53'!AH23*10^3*cpi_2017to2012</f>
        <v>45837.999892423592</v>
      </c>
      <c r="AH3" s="11">
        <f>AVERAGE('AEO 53'!AI94,'AEO 53'!AI108,'AEO 53'!AI122,'AEO 53'!AI135)*'AEO 53'!AI27/'AEO 53'!AI23*10^3*cpi_2017to2012</f>
        <v>45847.005995122367</v>
      </c>
      <c r="AI3" s="11">
        <f>AVERAGE('AEO 53'!AJ94,'AEO 53'!AJ108,'AEO 53'!AJ122,'AEO 53'!AJ135)*'AEO 53'!AJ27/'AEO 53'!AJ23*10^3*cpi_2017to2012</f>
        <v>45856.304486355191</v>
      </c>
      <c r="AJ3" s="11">
        <f>AVERAGE('AEO 53'!AK94,'AEO 53'!AK108,'AEO 53'!AK122,'AEO 53'!AK135)*'AEO 53'!AK27/'AEO 53'!AK23*10^3*cpi_2017to2012</f>
        <v>45926.671985050882</v>
      </c>
    </row>
    <row r="4" spans="1:36" x14ac:dyDescent="0.25">
      <c r="A4" t="s">
        <v>2</v>
      </c>
      <c r="B4" s="11">
        <f>'AEO 53'!C27*10^3*cpi_2017to2012</f>
        <v>37039.333539384796</v>
      </c>
      <c r="C4" s="11">
        <f>'AEO 53'!D27*10^3*cpi_2017to2012</f>
        <v>37163.387546165141</v>
      </c>
      <c r="D4" s="11">
        <f>'AEO 53'!E27*10^3*cpi_2017to2012</f>
        <v>37409.807699135119</v>
      </c>
      <c r="E4" s="11">
        <f>'AEO 53'!F27*10^3*cpi_2017to2012</f>
        <v>37558.862087173628</v>
      </c>
      <c r="F4" s="11">
        <f>'AEO 53'!G27*10^3*cpi_2017to2012</f>
        <v>37779.324592779041</v>
      </c>
      <c r="G4" s="11">
        <f>'AEO 53'!H27*10^3*cpi_2017to2012</f>
        <v>38147.812097527742</v>
      </c>
      <c r="H4" s="11">
        <f>'AEO 53'!I27*10^3*cpi_2017to2012</f>
        <v>38401.507285574415</v>
      </c>
      <c r="I4" s="11">
        <f>'AEO 53'!J27*10^3*cpi_2017to2012</f>
        <v>38606.616067093666</v>
      </c>
      <c r="J4" s="11">
        <f>'AEO 53'!K27*10^3*cpi_2017to2012</f>
        <v>38909.640432726832</v>
      </c>
      <c r="K4" s="11">
        <f>'AEO 53'!L27*10^3*cpi_2017to2012</f>
        <v>39075.505987181787</v>
      </c>
      <c r="L4" s="11">
        <f>'AEO 53'!M27*10^3*cpi_2017to2012</f>
        <v>39111.744410264357</v>
      </c>
      <c r="M4" s="11">
        <f>'AEO 53'!N27*10^3*cpi_2017to2012</f>
        <v>39135.12718040144</v>
      </c>
      <c r="N4" s="11">
        <f>'AEO 53'!O27*10^3*cpi_2017to2012</f>
        <v>39153.117601248377</v>
      </c>
      <c r="O4" s="11">
        <f>'AEO 53'!P27*10^3*cpi_2017to2012</f>
        <v>39170.057090029375</v>
      </c>
      <c r="P4" s="11">
        <f>'AEO 53'!Q27*10^3*cpi_2017to2012</f>
        <v>39186.714644272193</v>
      </c>
      <c r="Q4" s="11">
        <f>'AEO 53'!R27*10^3*cpi_2017to2012</f>
        <v>39201.617835093013</v>
      </c>
      <c r="R4" s="11">
        <f>'AEO 53'!S27*10^3*cpi_2017to2012</f>
        <v>39218.296932506528</v>
      </c>
      <c r="S4" s="11">
        <f>'AEO 53'!T27*10^3*cpi_2017to2012</f>
        <v>39234.901097152419</v>
      </c>
      <c r="T4" s="11">
        <f>'AEO 53'!U27*10^3*cpi_2017to2012</f>
        <v>39250.936709423957</v>
      </c>
      <c r="U4" s="11">
        <f>'AEO 53'!V27*10^3*cpi_2017to2012</f>
        <v>39266.398149363573</v>
      </c>
      <c r="V4" s="11">
        <f>'AEO 53'!W27*10^3*cpi_2017to2012</f>
        <v>39281.075605221929</v>
      </c>
      <c r="W4" s="11">
        <f>'AEO 53'!X27*10^3*cpi_2017to2012</f>
        <v>39292.877516122709</v>
      </c>
      <c r="X4" s="11">
        <f>'AEO 53'!Y27*10^3*cpi_2017to2012</f>
        <v>39306.191195610314</v>
      </c>
      <c r="Y4" s="11">
        <f>'AEO 53'!Z27*10^3*cpi_2017to2012</f>
        <v>39317.939716914167</v>
      </c>
      <c r="Z4" s="11">
        <f>'AEO 53'!AA27*10^3*cpi_2017to2012</f>
        <v>39331.041711333222</v>
      </c>
      <c r="AA4" s="11">
        <f>'AEO 53'!AB27*10^3*cpi_2017to2012</f>
        <v>39342.654416995763</v>
      </c>
      <c r="AB4" s="11">
        <f>'AEO 53'!AC27*10^3*cpi_2017to2012</f>
        <v>39353.52341493962</v>
      </c>
      <c r="AC4" s="11">
        <f>'AEO 53'!AD27*10^3*cpi_2017to2012</f>
        <v>39364.878539213452</v>
      </c>
      <c r="AD4" s="11">
        <f>'AEO 53'!AE27*10^3*cpi_2017to2012</f>
        <v>39376.252396679178</v>
      </c>
      <c r="AE4" s="11">
        <f>'AEO 53'!AF27*10^3*cpi_2017to2012</f>
        <v>39386.528489099219</v>
      </c>
      <c r="AF4" s="11">
        <f>'AEO 53'!AG27*10^3*cpi_2017to2012</f>
        <v>39408.630845569518</v>
      </c>
      <c r="AG4" s="11">
        <f>'AEO 53'!AH27*10^3*cpi_2017to2012</f>
        <v>39418.578170471606</v>
      </c>
      <c r="AH4" s="11">
        <f>'AEO 53'!AI27*10^3*cpi_2017to2012</f>
        <v>39427.404313838117</v>
      </c>
      <c r="AI4" s="11">
        <f>'AEO 53'!AJ27*10^3*cpi_2017to2012</f>
        <v>39436.254810354119</v>
      </c>
      <c r="AJ4" s="11">
        <f>'AEO 53'!AK27*10^3*cpi_2017to2012</f>
        <v>39494.802591677544</v>
      </c>
    </row>
    <row r="5" spans="1:36" x14ac:dyDescent="0.25">
      <c r="A5" t="s">
        <v>3</v>
      </c>
      <c r="B5" s="11">
        <f>'AEO 53'!C41*10^3*cpi_2017to2012</f>
        <v>42735.219547960187</v>
      </c>
      <c r="C5" s="11">
        <f>'AEO 53'!D41*10^3*cpi_2017to2012</f>
        <v>41357.892522837792</v>
      </c>
      <c r="D5" s="11">
        <f>'AEO 53'!E41*10^3*cpi_2017to2012</f>
        <v>41132.491947845949</v>
      </c>
      <c r="E5" s="11">
        <f>'AEO 53'!F41*10^3*cpi_2017to2012</f>
        <v>40846.064253581921</v>
      </c>
      <c r="F5" s="11">
        <f>'AEO 53'!G41*10^3*cpi_2017to2012</f>
        <v>40589.59280649478</v>
      </c>
      <c r="G5" s="11">
        <f>'AEO 53'!H41*10^3*cpi_2017to2012</f>
        <v>40748.708791906007</v>
      </c>
      <c r="H5" s="11">
        <f>'AEO 53'!I41*10^3*cpi_2017to2012</f>
        <v>40907.545652757828</v>
      </c>
      <c r="I5" s="11">
        <f>'AEO 53'!J41*10^3*cpi_2017to2012</f>
        <v>41033.232257212796</v>
      </c>
      <c r="J5" s="11">
        <f>'AEO 53'!K41*10^3*cpi_2017to2012</f>
        <v>41242.410824673636</v>
      </c>
      <c r="K5" s="11">
        <f>'AEO 53'!L41*10^3*cpi_2017to2012</f>
        <v>41396.413585354116</v>
      </c>
      <c r="L5" s="11">
        <f>'AEO 53'!M41*10^3*cpi_2017to2012</f>
        <v>41414.547315119125</v>
      </c>
      <c r="M5" s="11">
        <f>'AEO 53'!N41*10^3*cpi_2017to2012</f>
        <v>41459.170714898828</v>
      </c>
      <c r="N5" s="11">
        <f>'AEO 53'!O41*10^3*cpi_2017to2012</f>
        <v>41487.977680752287</v>
      </c>
      <c r="O5" s="11">
        <f>'AEO 53'!P41*10^3*cpi_2017to2012</f>
        <v>41521.914731209203</v>
      </c>
      <c r="P5" s="11">
        <f>'AEO 53'!Q41*10^3*cpi_2017to2012</f>
        <v>41550.00608913185</v>
      </c>
      <c r="Q5" s="11">
        <f>'AEO 53'!R41*10^3*cpi_2017to2012</f>
        <v>41560.089229675257</v>
      </c>
      <c r="R5" s="11">
        <f>'AEO 53'!S41*10^3*cpi_2017to2012</f>
        <v>41591.496362565274</v>
      </c>
      <c r="S5" s="11">
        <f>'AEO 53'!T41*10^3*cpi_2017to2012</f>
        <v>41621.877853198435</v>
      </c>
      <c r="T5" s="11">
        <f>'AEO 53'!U41*10^3*cpi_2017to2012</f>
        <v>41642.837484962467</v>
      </c>
      <c r="U5" s="11">
        <f>'AEO 53'!V41*10^3*cpi_2017to2012</f>
        <v>41665.59831312827</v>
      </c>
      <c r="V5" s="11">
        <f>'AEO 53'!W41*10^3*cpi_2017to2012</f>
        <v>41685.063972837794</v>
      </c>
      <c r="W5" s="11">
        <f>'AEO 53'!X41*10^3*cpi_2017to2012</f>
        <v>41702.579507269911</v>
      </c>
      <c r="X5" s="11">
        <f>'AEO 53'!Y41*10^3*cpi_2017to2012</f>
        <v>41713.234946826044</v>
      </c>
      <c r="Y5" s="11">
        <f>'AEO 53'!Z41*10^3*cpi_2017to2012</f>
        <v>41719.823410419383</v>
      </c>
      <c r="Z5" s="11">
        <f>'AEO 53'!AA41*10^3*cpi_2017to2012</f>
        <v>41725.518300758813</v>
      </c>
      <c r="AA5" s="11">
        <f>'AEO 53'!AB41*10^3*cpi_2017to2012</f>
        <v>41731.542895275779</v>
      </c>
      <c r="AB5" s="11">
        <f>'AEO 53'!AC41*10^3*cpi_2017to2012</f>
        <v>41729.920600856727</v>
      </c>
      <c r="AC5" s="11">
        <f>'AEO 53'!AD41*10^3*cpi_2017to2012</f>
        <v>41728.805975938318</v>
      </c>
      <c r="AD5" s="11">
        <f>'AEO 53'!AE41*10^3*cpi_2017to2012</f>
        <v>41719.540539221605</v>
      </c>
      <c r="AE5" s="11">
        <f>'AEO 53'!AF41*10^3*cpi_2017to2012</f>
        <v>41718.783718268605</v>
      </c>
      <c r="AF5" s="11">
        <f>'AEO 53'!AG41*10^3*cpi_2017to2012</f>
        <v>41725.515490780024</v>
      </c>
      <c r="AG5" s="11">
        <f>'AEO 53'!AH41*10^3*cpi_2017to2012</f>
        <v>41718.140233126629</v>
      </c>
      <c r="AH5" s="11">
        <f>'AEO 53'!AI41*10^3*cpi_2017to2012</f>
        <v>41709.035901860312</v>
      </c>
      <c r="AI5" s="11">
        <f>'AEO 53'!AJ41*10^3*cpi_2017to2012</f>
        <v>41689.852176688975</v>
      </c>
      <c r="AJ5" s="11">
        <f>'AEO 53'!AK41*10^3*cpi_2017to2012</f>
        <v>41727.237071116193</v>
      </c>
    </row>
    <row r="6" spans="1:36" x14ac:dyDescent="0.25">
      <c r="A6" t="s">
        <v>4</v>
      </c>
      <c r="B6" s="18">
        <f t="shared" ref="B6:C6" si="1">TREND($F6:$H6,$F$1:$H$1,B$1)</f>
        <v>47764.084188363515</v>
      </c>
      <c r="C6" s="18">
        <f t="shared" si="1"/>
        <v>47496.87909064407</v>
      </c>
      <c r="D6" s="18">
        <f>TREND($F6:$H6,$F$1:$H$1,D$1)</f>
        <v>47229.673992924509</v>
      </c>
      <c r="E6" s="18">
        <f>TREND($F6:$H6,$F$1:$H$1,E$1)</f>
        <v>46962.468895205064</v>
      </c>
      <c r="F6" s="11">
        <f>'AEO 53'!G69*10^3*cpi_2017to2012</f>
        <v>46710.780344231403</v>
      </c>
      <c r="G6" s="11">
        <f>'AEO 53'!H69*10^3*cpi_2017to2012</f>
        <v>46397.025606274481</v>
      </c>
      <c r="H6" s="11">
        <f>'AEO 53'!I69*10^3*cpi_2017to2012</f>
        <v>46176.370148792434</v>
      </c>
      <c r="I6" s="11">
        <f>'AEO 53'!J69*10^3*cpi_2017to2012</f>
        <v>45944.849440004895</v>
      </c>
      <c r="J6" s="11">
        <f>'AEO 53'!K69*10^3*cpi_2017to2012</f>
        <v>45751.481686512736</v>
      </c>
      <c r="K6" s="11">
        <f>'AEO 53'!L69*10^3*cpi_2017to2012</f>
        <v>45877.664720553199</v>
      </c>
      <c r="L6" s="11">
        <f>'AEO 53'!M69*10^3*cpi_2017to2012</f>
        <v>45757.120377276442</v>
      </c>
      <c r="M6" s="11">
        <f>'AEO 53'!N69*10^3*cpi_2017to2012</f>
        <v>45631.96954210999</v>
      </c>
      <c r="N6" s="11">
        <f>'AEO 53'!O69*10^3*cpi_2017to2012</f>
        <v>45515.290792983025</v>
      </c>
      <c r="O6" s="11">
        <f>'AEO 53'!P69*10^3*cpi_2017to2012</f>
        <v>45407.030740298629</v>
      </c>
      <c r="P6" s="11">
        <f>'AEO 53'!Q69*10^3*cpi_2017to2012</f>
        <v>45308.803248539494</v>
      </c>
      <c r="Q6" s="11">
        <f>'AEO 53'!R69*10^3*cpi_2017to2012</f>
        <v>45218.336918187015</v>
      </c>
      <c r="R6" s="11">
        <f>'AEO 53'!S69*10^3*cpi_2017to2012</f>
        <v>45139.768038014037</v>
      </c>
      <c r="S6" s="11">
        <f>'AEO 53'!T69*10^3*cpi_2017to2012</f>
        <v>45067.206892485308</v>
      </c>
      <c r="T6" s="11">
        <f>'AEO 53'!U69*10^3*cpi_2017to2012</f>
        <v>45001.075915078327</v>
      </c>
      <c r="U6" s="11">
        <f>'AEO 53'!V69*10^3*cpi_2017to2012</f>
        <v>44941.873408697778</v>
      </c>
      <c r="V6" s="11">
        <f>'AEO 53'!W69*10^3*cpi_2017to2012</f>
        <v>44889.327742061032</v>
      </c>
      <c r="W6" s="11">
        <f>'AEO 53'!X69*10^3*cpi_2017to2012</f>
        <v>44841.127239286878</v>
      </c>
      <c r="X6" s="11">
        <f>'AEO 53'!Y69*10^3*cpi_2017to2012</f>
        <v>44800.780627219327</v>
      </c>
      <c r="Y6" s="11">
        <f>'AEO 53'!Z69*10^3*cpi_2017to2012</f>
        <v>44766.79299714425</v>
      </c>
      <c r="Z6" s="11">
        <f>'AEO 53'!AA69*10^3*cpi_2017to2012</f>
        <v>44740.077592167101</v>
      </c>
      <c r="AA6" s="11">
        <f>'AEO 53'!AB69*10^3*cpi_2017to2012</f>
        <v>44744.718740461809</v>
      </c>
      <c r="AB6" s="11">
        <f>'AEO 53'!AC69*10^3*cpi_2017to2012</f>
        <v>44749.467604609985</v>
      </c>
      <c r="AC6" s="11">
        <f>'AEO 53'!AD69*10^3*cpi_2017to2012</f>
        <v>44754.516199828657</v>
      </c>
      <c r="AD6" s="11">
        <f>'AEO 53'!AE69*10^3*cpi_2017to2012</f>
        <v>44759.454269215079</v>
      </c>
      <c r="AE6" s="11">
        <f>'AEO 53'!AF69*10^3*cpi_2017to2012</f>
        <v>44764.266826215731</v>
      </c>
      <c r="AF6" s="11">
        <f>'AEO 53'!AG69*10^3*cpi_2017to2012</f>
        <v>44780.996503247392</v>
      </c>
      <c r="AG6" s="11">
        <f>'AEO 53'!AH69*10^3*cpi_2017to2012</f>
        <v>44786.159370936679</v>
      </c>
      <c r="AH6" s="11">
        <f>'AEO 53'!AI69*10^3*cpi_2017to2012</f>
        <v>44790.057748172323</v>
      </c>
      <c r="AI6" s="11">
        <f>'AEO 53'!AJ69*10^3*cpi_2017to2012</f>
        <v>44794.28489292592</v>
      </c>
      <c r="AJ6" s="11">
        <f>'AEO 53'!AK69*10^3*cpi_2017to2012</f>
        <v>44801.934591840734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5" sqref="B5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1">
        <f>B5*('BNVP-LDVs-psgr'!B2/'BNVP-LDVs-psgr'!B5)</f>
        <v>529330.41714040888</v>
      </c>
      <c r="C2" s="11">
        <f>C5*('BNVP-LDVs-psgr'!C2/'BNVP-LDVs-psgr'!C5)</f>
        <v>501402.75077841588</v>
      </c>
      <c r="D2" s="11">
        <f>D5*('BNVP-LDVs-psgr'!C2/'BNVP-LDVs-psgr'!C5)</f>
        <v>501402.75077841588</v>
      </c>
      <c r="E2" s="11">
        <f>E5*('BNVP-LDVs-psgr'!E2/'BNVP-LDVs-psgr'!E5)</f>
        <v>480607.16840464046</v>
      </c>
      <c r="F2" s="11">
        <f>F5*('BNVP-LDVs-psgr'!F2/'BNVP-LDVs-psgr'!F5)</f>
        <v>470434.73289724899</v>
      </c>
      <c r="G2" s="11">
        <f>G5*('BNVP-LDVs-psgr'!G2/'BNVP-LDVs-psgr'!G5)</f>
        <v>467348.7437297643</v>
      </c>
      <c r="H2" s="11">
        <f>H5*('BNVP-LDVs-psgr'!H2/'BNVP-LDVs-psgr'!H5)</f>
        <v>464145.6922962424</v>
      </c>
      <c r="I2" s="11">
        <f>I5*('BNVP-LDVs-psgr'!I2/'BNVP-LDVs-psgr'!I5)</f>
        <v>461365.94614871254</v>
      </c>
      <c r="J2" s="11">
        <f>J5*('BNVP-LDVs-psgr'!J2/'BNVP-LDVs-psgr'!J5)</f>
        <v>461325.03353532363</v>
      </c>
      <c r="K2" s="11">
        <f>K5*('BNVP-LDVs-psgr'!K2/'BNVP-LDVs-psgr'!K5)</f>
        <v>459422.61455903295</v>
      </c>
      <c r="L2" s="11">
        <f>L5*('BNVP-LDVs-psgr'!L2/'BNVP-LDVs-psgr'!L5)</f>
        <v>461716.1686273489</v>
      </c>
      <c r="M2" s="11">
        <f>M5*('BNVP-LDVs-psgr'!M2/'BNVP-LDVs-psgr'!M5)</f>
        <v>465477.96644664154</v>
      </c>
      <c r="N2" s="11">
        <f>N5*('BNVP-LDVs-psgr'!N2/'BNVP-LDVs-psgr'!N5)</f>
        <v>468878.7450884257</v>
      </c>
      <c r="O2" s="11">
        <f>O5*('BNVP-LDVs-psgr'!O2/'BNVP-LDVs-psgr'!O5)</f>
        <v>470036.34507359623</v>
      </c>
      <c r="P2" s="11">
        <f>P5*('BNVP-LDVs-psgr'!P2/'BNVP-LDVs-psgr'!P5)</f>
        <v>470197.62667330325</v>
      </c>
      <c r="Q2" s="11">
        <f>Q5*('BNVP-LDVs-psgr'!Q2/'BNVP-LDVs-psgr'!Q5)</f>
        <v>467869.01718569716</v>
      </c>
      <c r="R2" s="11">
        <f>R5*('BNVP-LDVs-psgr'!R2/'BNVP-LDVs-psgr'!R5)</f>
        <v>466310.29289106623</v>
      </c>
      <c r="S2" s="11">
        <f>S5*('BNVP-LDVs-psgr'!S2/'BNVP-LDVs-psgr'!S5)</f>
        <v>464150.66430084157</v>
      </c>
      <c r="T2" s="11">
        <f>T5*('BNVP-LDVs-psgr'!T2/'BNVP-LDVs-psgr'!T5)</f>
        <v>463020.73326741537</v>
      </c>
      <c r="U2" s="11">
        <f>U5*('BNVP-LDVs-psgr'!U2/'BNVP-LDVs-psgr'!U5)</f>
        <v>461048.96635219647</v>
      </c>
      <c r="V2" s="11">
        <f>V5*('BNVP-LDVs-psgr'!V2/'BNVP-LDVs-psgr'!V5)</f>
        <v>458902.77161694935</v>
      </c>
      <c r="W2" s="11">
        <f>W5*('BNVP-LDVs-psgr'!W2/'BNVP-LDVs-psgr'!W5)</f>
        <v>456793.45646936959</v>
      </c>
      <c r="X2" s="11">
        <f>X5*('BNVP-LDVs-psgr'!X2/'BNVP-LDVs-psgr'!X5)</f>
        <v>454645.59186440124</v>
      </c>
      <c r="Y2" s="11">
        <f>Y5*('BNVP-LDVs-psgr'!Y2/'BNVP-LDVs-psgr'!Y5)</f>
        <v>452392.48561276216</v>
      </c>
      <c r="Z2" s="11">
        <f>Z5*('BNVP-LDVs-psgr'!Z2/'BNVP-LDVs-psgr'!Z5)</f>
        <v>450287.29679199186</v>
      </c>
      <c r="AA2" s="11">
        <f>AA5*('BNVP-LDVs-psgr'!AA2/'BNVP-LDVs-psgr'!AA5)</f>
        <v>448824.68464240577</v>
      </c>
      <c r="AB2" s="11">
        <f>AB5*('BNVP-LDVs-psgr'!AB2/'BNVP-LDVs-psgr'!AB5)</f>
        <v>447199.06342205981</v>
      </c>
      <c r="AC2" s="11">
        <f>AC5*('BNVP-LDVs-psgr'!AC2/'BNVP-LDVs-psgr'!AC5)</f>
        <v>445553.98032140097</v>
      </c>
      <c r="AD2" s="11">
        <f>AD5*('BNVP-LDVs-psgr'!AD2/'BNVP-LDVs-psgr'!AD5)</f>
        <v>443763.07441605028</v>
      </c>
      <c r="AE2" s="11">
        <f>AE5*('BNVP-LDVs-psgr'!AE2/'BNVP-LDVs-psgr'!AE5)</f>
        <v>442164.39163267182</v>
      </c>
      <c r="AF2" s="11">
        <f>AF5*('BNVP-LDVs-psgr'!AF2/'BNVP-LDVs-psgr'!AF5)</f>
        <v>440560.99395345297</v>
      </c>
      <c r="AG2" s="11">
        <f>AG5*('BNVP-LDVs-psgr'!AG2/'BNVP-LDVs-psgr'!AG5)</f>
        <v>438663.46326083411</v>
      </c>
      <c r="AH2" s="11">
        <f>AH5*('BNVP-LDVs-psgr'!AH2/'BNVP-LDVs-psgr'!AH5)</f>
        <v>436755.50532604678</v>
      </c>
      <c r="AI2" s="11">
        <f>AI5*('BNVP-LDVs-psgr'!AI2/'BNVP-LDVs-psgr'!AI5)</f>
        <v>434949.67526209709</v>
      </c>
      <c r="AJ2" s="11">
        <f>AJ5*('BNVP-LDVs-psgr'!AJ2/'BNVP-LDVs-psgr'!AJ5)</f>
        <v>433423.63501897396</v>
      </c>
    </row>
    <row r="3" spans="1:36" x14ac:dyDescent="0.25">
      <c r="A3" t="s">
        <v>1</v>
      </c>
      <c r="B3" s="11">
        <f>B5*('BNVP-LDVs-frgt'!B3/'BNVP-LDVs-frgt'!B5)</f>
        <v>474570.04626311047</v>
      </c>
      <c r="C3" s="11">
        <f>C5*('BNVP-LDVs-frgt'!C3/'BNVP-LDVs-frgt'!C5)</f>
        <v>476530.79007709242</v>
      </c>
      <c r="D3" s="11">
        <f>D5*('BNVP-LDVs-frgt'!C3/'BNVP-LDVs-frgt'!C5)</f>
        <v>476530.79007709242</v>
      </c>
      <c r="E3" s="11">
        <f>E5*('BNVP-LDVs-frgt'!E3/'BNVP-LDVs-frgt'!E5)</f>
        <v>482066.92306360527</v>
      </c>
      <c r="F3" s="11">
        <f>F5*('BNVP-LDVs-frgt'!F3/'BNVP-LDVs-frgt'!F5)</f>
        <v>486435.62266966421</v>
      </c>
      <c r="G3" s="11">
        <f>G5*('BNVP-LDVs-frgt'!G3/'BNVP-LDVs-frgt'!G5)</f>
        <v>494301.19887188164</v>
      </c>
      <c r="H3" s="11">
        <f>H5*('BNVP-LDVs-frgt'!H3/'BNVP-LDVs-frgt'!H5)</f>
        <v>497959.51060234819</v>
      </c>
      <c r="I3" s="11">
        <f>I5*('BNVP-LDVs-frgt'!I3/'BNVP-LDVs-frgt'!I5)</f>
        <v>500737.2284402799</v>
      </c>
      <c r="J3" s="11">
        <f>J5*('BNVP-LDVs-frgt'!J3/'BNVP-LDVs-frgt'!J5)</f>
        <v>506245.59493450716</v>
      </c>
      <c r="K3" s="11">
        <f>K5*('BNVP-LDVs-frgt'!K3/'BNVP-LDVs-frgt'!K5)</f>
        <v>510165.10365815763</v>
      </c>
      <c r="L3" s="11">
        <f>L5*('BNVP-LDVs-frgt'!L3/'BNVP-LDVs-frgt'!L5)</f>
        <v>511373.02874061046</v>
      </c>
      <c r="M3" s="11">
        <f>M5*('BNVP-LDVs-frgt'!M3/'BNVP-LDVs-frgt'!M5)</f>
        <v>512088.8259420605</v>
      </c>
      <c r="N3" s="11">
        <f>N5*('BNVP-LDVs-frgt'!N3/'BNVP-LDVs-frgt'!N5)</f>
        <v>512465.36497509206</v>
      </c>
      <c r="O3" s="11">
        <f>O5*('BNVP-LDVs-frgt'!O3/'BNVP-LDVs-frgt'!O5)</f>
        <v>512643.55384059198</v>
      </c>
      <c r="P3" s="11">
        <f>P5*('BNVP-LDVs-frgt'!P3/'BNVP-LDVs-frgt'!P5)</f>
        <v>512753.27705941058</v>
      </c>
      <c r="Q3" s="11">
        <f>Q5*('BNVP-LDVs-frgt'!Q3/'BNVP-LDVs-frgt'!Q5)</f>
        <v>512849.7208577132</v>
      </c>
      <c r="R3" s="11">
        <f>R5*('BNVP-LDVs-frgt'!R3/'BNVP-LDVs-frgt'!R5)</f>
        <v>512946.8013542195</v>
      </c>
      <c r="S3" s="11">
        <f>S5*('BNVP-LDVs-frgt'!S3/'BNVP-LDVs-frgt'!S5)</f>
        <v>513027.50216561614</v>
      </c>
      <c r="T3" s="11">
        <f>T5*('BNVP-LDVs-frgt'!T3/'BNVP-LDVs-frgt'!T5)</f>
        <v>513100.88589636679</v>
      </c>
      <c r="U3" s="11">
        <f>U5*('BNVP-LDVs-frgt'!U3/'BNVP-LDVs-frgt'!U5)</f>
        <v>513196.90384601685</v>
      </c>
      <c r="V3" s="11">
        <f>V5*('BNVP-LDVs-frgt'!V3/'BNVP-LDVs-frgt'!V5)</f>
        <v>513311.24249598506</v>
      </c>
      <c r="W3" s="11">
        <f>W5*('BNVP-LDVs-frgt'!W3/'BNVP-LDVs-frgt'!W5)</f>
        <v>513439.56081712694</v>
      </c>
      <c r="X3" s="11">
        <f>X5*('BNVP-LDVs-frgt'!X3/'BNVP-LDVs-frgt'!X5)</f>
        <v>513600.7914868787</v>
      </c>
      <c r="Y3" s="11">
        <f>Y5*('BNVP-LDVs-frgt'!Y3/'BNVP-LDVs-frgt'!Y5)</f>
        <v>513781.71126047493</v>
      </c>
      <c r="Z3" s="11">
        <f>Z5*('BNVP-LDVs-frgt'!Z3/'BNVP-LDVs-frgt'!Z5)</f>
        <v>513975.4892882104</v>
      </c>
      <c r="AA3" s="11">
        <f>AA5*('BNVP-LDVs-frgt'!AA3/'BNVP-LDVs-frgt'!AA5)</f>
        <v>514186.77453132009</v>
      </c>
      <c r="AB3" s="11">
        <f>AB5*('BNVP-LDVs-frgt'!AB3/'BNVP-LDVs-frgt'!AB5)</f>
        <v>514404.03172186419</v>
      </c>
      <c r="AC3" s="11">
        <f>AC5*('BNVP-LDVs-frgt'!AC3/'BNVP-LDVs-frgt'!AC5)</f>
        <v>514639.08987741213</v>
      </c>
      <c r="AD3" s="11">
        <f>AD5*('BNVP-LDVs-frgt'!AD3/'BNVP-LDVs-frgt'!AD5)</f>
        <v>514874.45279432117</v>
      </c>
      <c r="AE3" s="11">
        <f>AE5*('BNVP-LDVs-frgt'!AE3/'BNVP-LDVs-frgt'!AE5)</f>
        <v>515113.95262155816</v>
      </c>
      <c r="AF3" s="11">
        <f>AF5*('BNVP-LDVs-frgt'!AF3/'BNVP-LDVs-frgt'!AF5)</f>
        <v>515416.72266119276</v>
      </c>
      <c r="AG3" s="11">
        <f>AG5*('BNVP-LDVs-frgt'!AG3/'BNVP-LDVs-frgt'!AG5)</f>
        <v>515533.98007415514</v>
      </c>
      <c r="AH3" s="11">
        <f>AH5*('BNVP-LDVs-frgt'!AH3/'BNVP-LDVs-frgt'!AH5)</f>
        <v>515635.27053142095</v>
      </c>
      <c r="AI3" s="11">
        <f>AI5*('BNVP-LDVs-frgt'!AI3/'BNVP-LDVs-frgt'!AI5)</f>
        <v>515739.84944422683</v>
      </c>
      <c r="AJ3" s="11">
        <f>AJ5*('BNVP-LDVs-frgt'!AJ3/'BNVP-LDVs-frgt'!AJ5)</f>
        <v>516531.26348401018</v>
      </c>
    </row>
    <row r="4" spans="1:36" x14ac:dyDescent="0.25">
      <c r="A4" t="s">
        <v>2</v>
      </c>
      <c r="B4" s="11">
        <f>B5</f>
        <v>480637.41599999997</v>
      </c>
      <c r="C4" s="11">
        <f t="shared" ref="C4:AJ4" si="0">C5</f>
        <v>465146.79937642411</v>
      </c>
      <c r="D4" s="11">
        <f t="shared" si="0"/>
        <v>465146.79937642411</v>
      </c>
      <c r="E4" s="11">
        <f t="shared" si="0"/>
        <v>459390.33388091373</v>
      </c>
      <c r="F4" s="11">
        <f t="shared" si="0"/>
        <v>456505.83311293705</v>
      </c>
      <c r="G4" s="11">
        <f t="shared" si="0"/>
        <v>458295.38975687843</v>
      </c>
      <c r="H4" s="11">
        <f t="shared" si="0"/>
        <v>460081.80712346511</v>
      </c>
      <c r="I4" s="11">
        <f t="shared" si="0"/>
        <v>461495.38789899513</v>
      </c>
      <c r="J4" s="11">
        <f t="shared" si="0"/>
        <v>463847.991845118</v>
      </c>
      <c r="K4" s="11">
        <f t="shared" si="0"/>
        <v>465580.04072033818</v>
      </c>
      <c r="L4" s="11">
        <f t="shared" si="0"/>
        <v>465783.98840351123</v>
      </c>
      <c r="M4" s="11">
        <f t="shared" si="0"/>
        <v>466285.86193522858</v>
      </c>
      <c r="N4" s="11">
        <f t="shared" si="0"/>
        <v>466609.85010650888</v>
      </c>
      <c r="O4" s="11">
        <f t="shared" si="0"/>
        <v>466991.5356672901</v>
      </c>
      <c r="P4" s="11">
        <f t="shared" si="0"/>
        <v>467307.47548991628</v>
      </c>
      <c r="Q4" s="11">
        <f t="shared" si="0"/>
        <v>467420.87925073021</v>
      </c>
      <c r="R4" s="11">
        <f t="shared" si="0"/>
        <v>467774.11116005236</v>
      </c>
      <c r="S4" s="11">
        <f t="shared" si="0"/>
        <v>468115.80780526937</v>
      </c>
      <c r="T4" s="11">
        <f t="shared" si="0"/>
        <v>468351.53803803603</v>
      </c>
      <c r="U4" s="11">
        <f t="shared" si="0"/>
        <v>468607.52609077917</v>
      </c>
      <c r="V4" s="11">
        <f t="shared" si="0"/>
        <v>468826.45381555712</v>
      </c>
      <c r="W4" s="11">
        <f t="shared" si="0"/>
        <v>469023.44873680384</v>
      </c>
      <c r="X4" s="11">
        <f t="shared" si="0"/>
        <v>469143.28906964354</v>
      </c>
      <c r="Y4" s="11">
        <f t="shared" si="0"/>
        <v>469217.38865659799</v>
      </c>
      <c r="Z4" s="11">
        <f t="shared" si="0"/>
        <v>469281.43834222265</v>
      </c>
      <c r="AA4" s="11">
        <f t="shared" si="0"/>
        <v>469349.1961675412</v>
      </c>
      <c r="AB4" s="11">
        <f t="shared" si="0"/>
        <v>469330.95043472853</v>
      </c>
      <c r="AC4" s="11">
        <f t="shared" si="0"/>
        <v>469318.41439428547</v>
      </c>
      <c r="AD4" s="11">
        <f t="shared" si="0"/>
        <v>469214.20724129234</v>
      </c>
      <c r="AE4" s="11">
        <f t="shared" si="0"/>
        <v>469205.69537517644</v>
      </c>
      <c r="AF4" s="11">
        <f t="shared" si="0"/>
        <v>469281.40673875931</v>
      </c>
      <c r="AG4" s="11">
        <f t="shared" si="0"/>
        <v>469198.4581820803</v>
      </c>
      <c r="AH4" s="11">
        <f t="shared" si="0"/>
        <v>469096.06296098314</v>
      </c>
      <c r="AI4" s="11">
        <f t="shared" si="0"/>
        <v>468880.30611702317</v>
      </c>
      <c r="AJ4" s="11">
        <f t="shared" si="0"/>
        <v>469300.7691272755</v>
      </c>
    </row>
    <row r="5" spans="1:36" x14ac:dyDescent="0.25">
      <c r="A5" t="s">
        <v>3</v>
      </c>
      <c r="B5" s="19">
        <f>486968*cpi_2013to2012</f>
        <v>480637.41599999997</v>
      </c>
      <c r="C5" s="11">
        <f>$B5*('BNVP-LDVs-frgt'!C$5/'BNVP-LDVs-frgt'!$B$5)</f>
        <v>465146.79937642411</v>
      </c>
      <c r="D5" s="11">
        <f>$B5*('BNVP-LDVs-frgt'!C$5/'BNVP-LDVs-frgt'!$B$5)</f>
        <v>465146.79937642411</v>
      </c>
      <c r="E5" s="11">
        <f>$B5*('BNVP-LDVs-frgt'!E$5/'BNVP-LDVs-frgt'!$B$5)</f>
        <v>459390.33388091373</v>
      </c>
      <c r="F5" s="11">
        <f>$B5*('BNVP-LDVs-frgt'!F$5/'BNVP-LDVs-frgt'!$B$5)</f>
        <v>456505.83311293705</v>
      </c>
      <c r="G5" s="11">
        <f>$B5*('BNVP-LDVs-frgt'!G$5/'BNVP-LDVs-frgt'!$B$5)</f>
        <v>458295.38975687843</v>
      </c>
      <c r="H5" s="11">
        <f>$B5*('BNVP-LDVs-frgt'!H$5/'BNVP-LDVs-frgt'!$B$5)</f>
        <v>460081.80712346511</v>
      </c>
      <c r="I5" s="11">
        <f>$B5*('BNVP-LDVs-frgt'!I$5/'BNVP-LDVs-frgt'!$B$5)</f>
        <v>461495.38789899513</v>
      </c>
      <c r="J5" s="11">
        <f>$B5*('BNVP-LDVs-frgt'!J$5/'BNVP-LDVs-frgt'!$B$5)</f>
        <v>463847.991845118</v>
      </c>
      <c r="K5" s="11">
        <f>$B5*('BNVP-LDVs-frgt'!K$5/'BNVP-LDVs-frgt'!$B$5)</f>
        <v>465580.04072033818</v>
      </c>
      <c r="L5" s="11">
        <f>$B5*('BNVP-LDVs-frgt'!L$5/'BNVP-LDVs-frgt'!$B$5)</f>
        <v>465783.98840351123</v>
      </c>
      <c r="M5" s="11">
        <f>$B5*('BNVP-LDVs-frgt'!M$5/'BNVP-LDVs-frgt'!$B$5)</f>
        <v>466285.86193522858</v>
      </c>
      <c r="N5" s="11">
        <f>$B5*('BNVP-LDVs-frgt'!N$5/'BNVP-LDVs-frgt'!$B$5)</f>
        <v>466609.85010650888</v>
      </c>
      <c r="O5" s="11">
        <f>$B5*('BNVP-LDVs-frgt'!O$5/'BNVP-LDVs-frgt'!$B$5)</f>
        <v>466991.5356672901</v>
      </c>
      <c r="P5" s="11">
        <f>$B5*('BNVP-LDVs-frgt'!P$5/'BNVP-LDVs-frgt'!$B$5)</f>
        <v>467307.47548991628</v>
      </c>
      <c r="Q5" s="11">
        <f>$B5*('BNVP-LDVs-frgt'!Q$5/'BNVP-LDVs-frgt'!$B$5)</f>
        <v>467420.87925073021</v>
      </c>
      <c r="R5" s="11">
        <f>$B5*('BNVP-LDVs-frgt'!R$5/'BNVP-LDVs-frgt'!$B$5)</f>
        <v>467774.11116005236</v>
      </c>
      <c r="S5" s="11">
        <f>$B5*('BNVP-LDVs-frgt'!S$5/'BNVP-LDVs-frgt'!$B$5)</f>
        <v>468115.80780526937</v>
      </c>
      <c r="T5" s="11">
        <f>$B5*('BNVP-LDVs-frgt'!T$5/'BNVP-LDVs-frgt'!$B$5)</f>
        <v>468351.53803803603</v>
      </c>
      <c r="U5" s="11">
        <f>$B5*('BNVP-LDVs-frgt'!U$5/'BNVP-LDVs-frgt'!$B$5)</f>
        <v>468607.52609077917</v>
      </c>
      <c r="V5" s="11">
        <f>$B5*('BNVP-LDVs-frgt'!V$5/'BNVP-LDVs-frgt'!$B$5)</f>
        <v>468826.45381555712</v>
      </c>
      <c r="W5" s="11">
        <f>$B5*('BNVP-LDVs-frgt'!W$5/'BNVP-LDVs-frgt'!$B$5)</f>
        <v>469023.44873680384</v>
      </c>
      <c r="X5" s="11">
        <f>$B5*('BNVP-LDVs-frgt'!X$5/'BNVP-LDVs-frgt'!$B$5)</f>
        <v>469143.28906964354</v>
      </c>
      <c r="Y5" s="11">
        <f>$B5*('BNVP-LDVs-frgt'!Y$5/'BNVP-LDVs-frgt'!$B$5)</f>
        <v>469217.38865659799</v>
      </c>
      <c r="Z5" s="11">
        <f>$B5*('BNVP-LDVs-frgt'!Z$5/'BNVP-LDVs-frgt'!$B$5)</f>
        <v>469281.43834222265</v>
      </c>
      <c r="AA5" s="11">
        <f>$B5*('BNVP-LDVs-frgt'!AA$5/'BNVP-LDVs-frgt'!$B$5)</f>
        <v>469349.1961675412</v>
      </c>
      <c r="AB5" s="11">
        <f>$B5*('BNVP-LDVs-frgt'!AB$5/'BNVP-LDVs-frgt'!$B$5)</f>
        <v>469330.95043472853</v>
      </c>
      <c r="AC5" s="11">
        <f>$B5*('BNVP-LDVs-frgt'!AC$5/'BNVP-LDVs-frgt'!$B$5)</f>
        <v>469318.41439428547</v>
      </c>
      <c r="AD5" s="11">
        <f>$B5*('BNVP-LDVs-frgt'!AD$5/'BNVP-LDVs-frgt'!$B$5)</f>
        <v>469214.20724129234</v>
      </c>
      <c r="AE5" s="11">
        <f>$B5*('BNVP-LDVs-frgt'!AE$5/'BNVP-LDVs-frgt'!$B$5)</f>
        <v>469205.69537517644</v>
      </c>
      <c r="AF5" s="11">
        <f>$B5*('BNVP-LDVs-frgt'!AF$5/'BNVP-LDVs-frgt'!$B$5)</f>
        <v>469281.40673875931</v>
      </c>
      <c r="AG5" s="11">
        <f>$B5*('BNVP-LDVs-frgt'!AG$5/'BNVP-LDVs-frgt'!$B$5)</f>
        <v>469198.4581820803</v>
      </c>
      <c r="AH5" s="11">
        <f>$B5*('BNVP-LDVs-frgt'!AH$5/'BNVP-LDVs-frgt'!$B$5)</f>
        <v>469096.06296098314</v>
      </c>
      <c r="AI5" s="11">
        <f>$B5*('BNVP-LDVs-frgt'!AI$5/'BNVP-LDVs-frgt'!$B$5)</f>
        <v>468880.30611702317</v>
      </c>
      <c r="AJ5" s="11">
        <f>$B5*('BNVP-LDVs-frgt'!AJ$5/'BNVP-LDVs-frgt'!$B$5)</f>
        <v>469300.7691272755</v>
      </c>
    </row>
    <row r="6" spans="1:36" x14ac:dyDescent="0.25">
      <c r="A6" t="s">
        <v>4</v>
      </c>
      <c r="B6" s="11">
        <f>B5*('BNVP-LDVs-psgr'!B6/'BNVP-LDVs-psgr'!B5)</f>
        <v>552089.70846558292</v>
      </c>
      <c r="C6" s="11">
        <f>C5*('BNVP-LDVs-psgr'!C6/'BNVP-LDVs-psgr'!C5)</f>
        <v>518903.65576706274</v>
      </c>
      <c r="D6" s="11">
        <f>D5*('BNVP-LDVs-psgr'!C6/'BNVP-LDVs-psgr'!C5)</f>
        <v>518903.65576706274</v>
      </c>
      <c r="E6" s="11">
        <f>E5*('BNVP-LDVs-psgr'!E6/'BNVP-LDVs-psgr'!E5)</f>
        <v>509011.20163329411</v>
      </c>
      <c r="F6" s="11">
        <f>F5*('BNVP-LDVs-psgr'!F6/'BNVP-LDVs-psgr'!F5)</f>
        <v>501263.1415746595</v>
      </c>
      <c r="G6" s="11">
        <f>G5*('BNVP-LDVs-psgr'!G6/'BNVP-LDVs-psgr'!G5)</f>
        <v>503388.69401455019</v>
      </c>
      <c r="H6" s="11">
        <f>H5*('BNVP-LDVs-psgr'!H6/'BNVP-LDVs-psgr'!H5)</f>
        <v>503907.03176077909</v>
      </c>
      <c r="I6" s="11">
        <f>I5*('BNVP-LDVs-psgr'!I6/'BNVP-LDVs-psgr'!I5)</f>
        <v>504231.60324155859</v>
      </c>
      <c r="J6" s="11">
        <f>J5*('BNVP-LDVs-psgr'!J6/'BNVP-LDVs-psgr'!J5)</f>
        <v>504593.62509205838</v>
      </c>
      <c r="K6" s="11">
        <f>K5*('BNVP-LDVs-psgr'!K6/'BNVP-LDVs-psgr'!K5)</f>
        <v>509740.9428667773</v>
      </c>
      <c r="L6" s="11">
        <f>L5*('BNVP-LDVs-psgr'!L6/'BNVP-LDVs-psgr'!L5)</f>
        <v>512050.44782090833</v>
      </c>
      <c r="M6" s="11">
        <f>M5*('BNVP-LDVs-psgr'!M6/'BNVP-LDVs-psgr'!M5)</f>
        <v>515558.48347470799</v>
      </c>
      <c r="N6" s="11">
        <f>N5*('BNVP-LDVs-psgr'!N6/'BNVP-LDVs-psgr'!N5)</f>
        <v>518852.8302657234</v>
      </c>
      <c r="O6" s="11">
        <f>O5*('BNVP-LDVs-psgr'!O6/'BNVP-LDVs-psgr'!O5)</f>
        <v>519839.61347248306</v>
      </c>
      <c r="P6" s="11">
        <f>P5*('BNVP-LDVs-psgr'!P6/'BNVP-LDVs-psgr'!P5)</f>
        <v>520196.70114503079</v>
      </c>
      <c r="Q6" s="11">
        <f>Q5*('BNVP-LDVs-psgr'!Q6/'BNVP-LDVs-psgr'!Q5)</f>
        <v>517657.54821901885</v>
      </c>
      <c r="R6" s="11">
        <f>R5*('BNVP-LDVs-psgr'!R6/'BNVP-LDVs-psgr'!R5)</f>
        <v>516421.91931850091</v>
      </c>
      <c r="S6" s="11">
        <f>S5*('BNVP-LDVs-psgr'!S6/'BNVP-LDVs-psgr'!S5)</f>
        <v>514470.80849637697</v>
      </c>
      <c r="T6" s="11">
        <f>T5*('BNVP-LDVs-psgr'!T6/'BNVP-LDVs-psgr'!T5)</f>
        <v>513652.17035096418</v>
      </c>
      <c r="U6" s="11">
        <f>U5*('BNVP-LDVs-psgr'!U6/'BNVP-LDVs-psgr'!U5)</f>
        <v>512071.65934059431</v>
      </c>
      <c r="V6" s="11">
        <f>V5*('BNVP-LDVs-psgr'!V6/'BNVP-LDVs-psgr'!V5)</f>
        <v>510239.26053031115</v>
      </c>
      <c r="W6" s="11">
        <f>W5*('BNVP-LDVs-psgr'!W6/'BNVP-LDVs-psgr'!W5)</f>
        <v>508137.61123194254</v>
      </c>
      <c r="X6" s="11">
        <f>X5*('BNVP-LDVs-psgr'!X6/'BNVP-LDVs-psgr'!X5)</f>
        <v>506389.80237477418</v>
      </c>
      <c r="Y6" s="11">
        <f>Y5*('BNVP-LDVs-psgr'!Y6/'BNVP-LDVs-psgr'!Y5)</f>
        <v>504246.57592729223</v>
      </c>
      <c r="Z6" s="11">
        <f>Z5*('BNVP-LDVs-psgr'!Z6/'BNVP-LDVs-psgr'!Z5)</f>
        <v>502251.55822346878</v>
      </c>
      <c r="AA6" s="11">
        <f>AA5*('BNVP-LDVs-psgr'!AA6/'BNVP-LDVs-psgr'!AA5)</f>
        <v>500936.62091124541</v>
      </c>
      <c r="AB6" s="11">
        <f>AB5*('BNVP-LDVs-psgr'!AB6/'BNVP-LDVs-psgr'!AB5)</f>
        <v>499439.8167056769</v>
      </c>
      <c r="AC6" s="11">
        <f>AC5*('BNVP-LDVs-psgr'!AC6/'BNVP-LDVs-psgr'!AC5)</f>
        <v>497954.06070650846</v>
      </c>
      <c r="AD6" s="11">
        <f>AD5*('BNVP-LDVs-psgr'!AD6/'BNVP-LDVs-psgr'!AD5)</f>
        <v>496309.3397507529</v>
      </c>
      <c r="AE6" s="11">
        <f>AE5*('BNVP-LDVs-psgr'!AE6/'BNVP-LDVs-psgr'!AE5)</f>
        <v>494874.00923802075</v>
      </c>
      <c r="AF6" s="11">
        <f>AF5*('BNVP-LDVs-psgr'!AF6/'BNVP-LDVs-psgr'!AF5)</f>
        <v>493540.49722483469</v>
      </c>
      <c r="AG6" s="11">
        <f>AG5*('BNVP-LDVs-psgr'!AG6/'BNVP-LDVs-psgr'!AG5)</f>
        <v>491586.67321660265</v>
      </c>
      <c r="AH6" s="11">
        <f>AH5*('BNVP-LDVs-psgr'!AH6/'BNVP-LDVs-psgr'!AH5)</f>
        <v>489714.70564191986</v>
      </c>
      <c r="AI6" s="11">
        <f>AI5*('BNVP-LDVs-psgr'!AI6/'BNVP-LDVs-psgr'!AI5)</f>
        <v>488077.3691232233</v>
      </c>
      <c r="AJ6" s="11">
        <f>AJ5*('BNVP-LDVs-psgr'!AJ6/'BNVP-LDVs-psgr'!AJ5)</f>
        <v>486670.01736977859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7" sqref="B7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1">
        <f>B5*('BNVP-LDVs-psgr'!B2/'BNVP-LDVs-psgr'!B5)</f>
        <v>146394.84821278084</v>
      </c>
      <c r="C2" s="11">
        <f>C5*('BNVP-LDVs-psgr'!C2/'BNVP-LDVs-psgr'!C5)</f>
        <v>138671.00249069257</v>
      </c>
      <c r="D2" s="11">
        <f>D5*('BNVP-LDVs-psgr'!C2/'BNVP-LDVs-psgr'!C5)</f>
        <v>138671.00249069257</v>
      </c>
      <c r="E2" s="11">
        <f>E5*('BNVP-LDVs-psgr'!E2/'BNVP-LDVs-psgr'!E5)</f>
        <v>132919.64941041474</v>
      </c>
      <c r="F2" s="11">
        <f>F5*('BNVP-LDVs-psgr'!F2/'BNVP-LDVs-psgr'!F5)</f>
        <v>130106.29861129778</v>
      </c>
      <c r="G2" s="11">
        <f>G5*('BNVP-LDVs-psgr'!G2/'BNVP-LDVs-psgr'!G5)</f>
        <v>129252.81862765958</v>
      </c>
      <c r="H2" s="11">
        <f>H5*('BNVP-LDVs-psgr'!H2/'BNVP-LDVs-psgr'!H5)</f>
        <v>128366.96318983805</v>
      </c>
      <c r="I2" s="11">
        <f>I5*('BNVP-LDVs-psgr'!I2/'BNVP-LDVs-psgr'!I5)</f>
        <v>127598.17964337929</v>
      </c>
      <c r="J2" s="11">
        <f>J5*('BNVP-LDVs-psgr'!J2/'BNVP-LDVs-psgr'!J5)</f>
        <v>127586.86460152053</v>
      </c>
      <c r="K2" s="11">
        <f>K5*('BNVP-LDVs-psgr'!K2/'BNVP-LDVs-psgr'!K5)</f>
        <v>127060.72000779826</v>
      </c>
      <c r="L2" s="11">
        <f>L5*('BNVP-LDVs-psgr'!L2/'BNVP-LDVs-psgr'!L5)</f>
        <v>127695.03930785437</v>
      </c>
      <c r="M2" s="11">
        <f>M5*('BNVP-LDVs-psgr'!M2/'BNVP-LDVs-psgr'!M5)</f>
        <v>128735.4250535623</v>
      </c>
      <c r="N2" s="11">
        <f>N5*('BNVP-LDVs-psgr'!N2/'BNVP-LDVs-psgr'!N5)</f>
        <v>129675.96513391292</v>
      </c>
      <c r="O2" s="11">
        <f>O5*('BNVP-LDVs-psgr'!O2/'BNVP-LDVs-psgr'!O5)</f>
        <v>129996.11804527529</v>
      </c>
      <c r="P2" s="11">
        <f>P5*('BNVP-LDVs-psgr'!P2/'BNVP-LDVs-psgr'!P5)</f>
        <v>130040.72306804382</v>
      </c>
      <c r="Q2" s="11">
        <f>Q5*('BNVP-LDVs-psgr'!Q2/'BNVP-LDVs-psgr'!Q5)</f>
        <v>129396.70862744818</v>
      </c>
      <c r="R2" s="11">
        <f>R5*('BNVP-LDVs-psgr'!R2/'BNVP-LDVs-psgr'!R5)</f>
        <v>128965.61833086025</v>
      </c>
      <c r="S2" s="11">
        <f>S5*('BNVP-LDVs-psgr'!S2/'BNVP-LDVs-psgr'!S5)</f>
        <v>128368.33827775109</v>
      </c>
      <c r="T2" s="11">
        <f>T5*('BNVP-LDVs-psgr'!T2/'BNVP-LDVs-psgr'!T5)</f>
        <v>128055.8376604184</v>
      </c>
      <c r="U2" s="11">
        <f>U5*('BNVP-LDVs-psgr'!U2/'BNVP-LDVs-psgr'!U5)</f>
        <v>127510.51377779729</v>
      </c>
      <c r="V2" s="11">
        <f>V5*('BNVP-LDVs-psgr'!V2/'BNVP-LDVs-psgr'!V5)</f>
        <v>126916.94907354524</v>
      </c>
      <c r="W2" s="11">
        <f>W5*('BNVP-LDVs-psgr'!W2/'BNVP-LDVs-psgr'!W5)</f>
        <v>126333.58401296352</v>
      </c>
      <c r="X2" s="11">
        <f>X5*('BNVP-LDVs-psgr'!X2/'BNVP-LDVs-psgr'!X5)</f>
        <v>125739.55747935789</v>
      </c>
      <c r="Y2" s="11">
        <f>Y5*('BNVP-LDVs-psgr'!Y2/'BNVP-LDVs-psgr'!Y5)</f>
        <v>125116.42467414733</v>
      </c>
      <c r="Z2" s="11">
        <f>Z5*('BNVP-LDVs-psgr'!Z2/'BNVP-LDVs-psgr'!Z5)</f>
        <v>124534.20081567188</v>
      </c>
      <c r="AA2" s="11">
        <f>AA5*('BNVP-LDVs-psgr'!AA2/'BNVP-LDVs-psgr'!AA5)</f>
        <v>124129.69188004419</v>
      </c>
      <c r="AB2" s="11">
        <f>AB5*('BNVP-LDVs-psgr'!AB2/'BNVP-LDVs-psgr'!AB5)</f>
        <v>123680.10016171887</v>
      </c>
      <c r="AC2" s="11">
        <f>AC5*('BNVP-LDVs-psgr'!AC2/'BNVP-LDVs-psgr'!AC5)</f>
        <v>123225.1259470886</v>
      </c>
      <c r="AD2" s="11">
        <f>AD5*('BNVP-LDVs-psgr'!AD2/'BNVP-LDVs-psgr'!AD5)</f>
        <v>122729.82208831255</v>
      </c>
      <c r="AE2" s="11">
        <f>AE5*('BNVP-LDVs-psgr'!AE2/'BNVP-LDVs-psgr'!AE5)</f>
        <v>122287.68062839528</v>
      </c>
      <c r="AF2" s="11">
        <f>AF5*('BNVP-LDVs-psgr'!AF2/'BNVP-LDVs-psgr'!AF5)</f>
        <v>121844.23518813125</v>
      </c>
      <c r="AG2" s="11">
        <f>AG5*('BNVP-LDVs-psgr'!AG2/'BNVP-LDVs-psgr'!AG5)</f>
        <v>121319.44252795177</v>
      </c>
      <c r="AH2" s="11">
        <f>AH5*('BNVP-LDVs-psgr'!AH2/'BNVP-LDVs-psgr'!AH5)</f>
        <v>120791.76604608908</v>
      </c>
      <c r="AI2" s="11">
        <f>AI5*('BNVP-LDVs-psgr'!AI2/'BNVP-LDVs-psgr'!AI5)</f>
        <v>120292.33467099795</v>
      </c>
      <c r="AJ2" s="11">
        <f>AJ5*('BNVP-LDVs-psgr'!AJ2/'BNVP-LDVs-psgr'!AJ5)</f>
        <v>119870.2836750142</v>
      </c>
    </row>
    <row r="3" spans="1:36" x14ac:dyDescent="0.25">
      <c r="A3" t="s">
        <v>1</v>
      </c>
      <c r="B3" s="11">
        <f>B5*('BNVP-LDVs-frgt'!B3/'BNVP-LDVs-frgt'!B5)</f>
        <v>131249.98609439775</v>
      </c>
      <c r="C3" s="11">
        <f>C5*('BNVP-LDVs-frgt'!C3/'BNVP-LDVs-frgt'!C5)</f>
        <v>131792.26136091791</v>
      </c>
      <c r="D3" s="11">
        <f>D5*('BNVP-LDVs-frgt'!C3/'BNVP-LDVs-frgt'!C5)</f>
        <v>131792.26136091791</v>
      </c>
      <c r="E3" s="11">
        <f>E5*('BNVP-LDVs-frgt'!E3/'BNVP-LDVs-frgt'!E5)</f>
        <v>133323.36806101017</v>
      </c>
      <c r="F3" s="11">
        <f>F5*('BNVP-LDVs-frgt'!F3/'BNVP-LDVs-frgt'!F5)</f>
        <v>134531.60226597291</v>
      </c>
      <c r="G3" s="11">
        <f>G5*('BNVP-LDVs-frgt'!G3/'BNVP-LDVs-frgt'!G5)</f>
        <v>136706.95398758815</v>
      </c>
      <c r="H3" s="11">
        <f>H5*('BNVP-LDVs-frgt'!H3/'BNVP-LDVs-frgt'!H5)</f>
        <v>137718.7189894747</v>
      </c>
      <c r="I3" s="11">
        <f>I5*('BNVP-LDVs-frgt'!I3/'BNVP-LDVs-frgt'!I5)</f>
        <v>138486.94157426161</v>
      </c>
      <c r="J3" s="11">
        <f>J5*('BNVP-LDVs-frgt'!J3/'BNVP-LDVs-frgt'!J5)</f>
        <v>140010.36900391727</v>
      </c>
      <c r="K3" s="11">
        <f>K5*('BNVP-LDVs-frgt'!K3/'BNVP-LDVs-frgt'!K5)</f>
        <v>141094.37223911259</v>
      </c>
      <c r="L3" s="11">
        <f>L5*('BNVP-LDVs-frgt'!L3/'BNVP-LDVs-frgt'!L5)</f>
        <v>141428.44336627997</v>
      </c>
      <c r="M3" s="11">
        <f>M5*('BNVP-LDVs-frgt'!M3/'BNVP-LDVs-frgt'!M5)</f>
        <v>141626.40860550338</v>
      </c>
      <c r="N3" s="11">
        <f>N5*('BNVP-LDVs-frgt'!N3/'BNVP-LDVs-frgt'!N5)</f>
        <v>141730.54653674987</v>
      </c>
      <c r="O3" s="11">
        <f>O5*('BNVP-LDVs-frgt'!O3/'BNVP-LDVs-frgt'!O5)</f>
        <v>141779.8275360527</v>
      </c>
      <c r="P3" s="11">
        <f>P5*('BNVP-LDVs-frgt'!P3/'BNVP-LDVs-frgt'!P5)</f>
        <v>141810.17325858108</v>
      </c>
      <c r="Q3" s="11">
        <f>Q5*('BNVP-LDVs-frgt'!Q3/'BNVP-LDVs-frgt'!Q5)</f>
        <v>141836.84634358884</v>
      </c>
      <c r="R3" s="11">
        <f>R5*('BNVP-LDVs-frgt'!R3/'BNVP-LDVs-frgt'!R5)</f>
        <v>141863.6955177346</v>
      </c>
      <c r="S3" s="11">
        <f>S5*('BNVP-LDVs-frgt'!S3/'BNVP-LDVs-frgt'!S5)</f>
        <v>141886.0146262772</v>
      </c>
      <c r="T3" s="11">
        <f>T5*('BNVP-LDVs-frgt'!T3/'BNVP-LDVs-frgt'!T5)</f>
        <v>141906.31007837417</v>
      </c>
      <c r="U3" s="11">
        <f>U5*('BNVP-LDVs-frgt'!U3/'BNVP-LDVs-frgt'!U5)</f>
        <v>141932.86538808155</v>
      </c>
      <c r="V3" s="11">
        <f>V5*('BNVP-LDVs-frgt'!V3/'BNVP-LDVs-frgt'!V5)</f>
        <v>141964.48758239523</v>
      </c>
      <c r="W3" s="11">
        <f>W5*('BNVP-LDVs-frgt'!W3/'BNVP-LDVs-frgt'!W5)</f>
        <v>141999.97607982179</v>
      </c>
      <c r="X3" s="11">
        <f>X5*('BNVP-LDVs-frgt'!X3/'BNVP-LDVs-frgt'!X5)</f>
        <v>142044.56701709132</v>
      </c>
      <c r="Y3" s="11">
        <f>Y5*('BNVP-LDVs-frgt'!Y3/'BNVP-LDVs-frgt'!Y5)</f>
        <v>142094.60329299132</v>
      </c>
      <c r="Z3" s="11">
        <f>Z5*('BNVP-LDVs-frgt'!Z3/'BNVP-LDVs-frgt'!Z5)</f>
        <v>142148.19572607041</v>
      </c>
      <c r="AA3" s="11">
        <f>AA5*('BNVP-LDVs-frgt'!AA3/'BNVP-LDVs-frgt'!AA5)</f>
        <v>142206.63006139867</v>
      </c>
      <c r="AB3" s="11">
        <f>AB5*('BNVP-LDVs-frgt'!AB3/'BNVP-LDVs-frgt'!AB5)</f>
        <v>142266.71603492851</v>
      </c>
      <c r="AC3" s="11">
        <f>AC5*('BNVP-LDVs-frgt'!AC3/'BNVP-LDVs-frgt'!AC5)</f>
        <v>142331.72515189653</v>
      </c>
      <c r="AD3" s="11">
        <f>AD5*('BNVP-LDVs-frgt'!AD3/'BNVP-LDVs-frgt'!AD5)</f>
        <v>142396.81855552515</v>
      </c>
      <c r="AE3" s="11">
        <f>AE5*('BNVP-LDVs-frgt'!AE3/'BNVP-LDVs-frgt'!AE5)</f>
        <v>142463.05608830243</v>
      </c>
      <c r="AF3" s="11">
        <f>AF5*('BNVP-LDVs-frgt'!AF3/'BNVP-LDVs-frgt'!AF5)</f>
        <v>142546.79201686502</v>
      </c>
      <c r="AG3" s="11">
        <f>AG5*('BNVP-LDVs-frgt'!AG3/'BNVP-LDVs-frgt'!AG5)</f>
        <v>142579.22144207204</v>
      </c>
      <c r="AH3" s="11">
        <f>AH5*('BNVP-LDVs-frgt'!AH3/'BNVP-LDVs-frgt'!AH5)</f>
        <v>142607.23494863932</v>
      </c>
      <c r="AI3" s="11">
        <f>AI5*('BNVP-LDVs-frgt'!AI3/'BNVP-LDVs-frgt'!AI5)</f>
        <v>142636.15793052496</v>
      </c>
      <c r="AJ3" s="11">
        <f>AJ5*('BNVP-LDVs-frgt'!AJ3/'BNVP-LDVs-frgt'!AJ5)</f>
        <v>142855.03622369666</v>
      </c>
    </row>
    <row r="4" spans="1:36" x14ac:dyDescent="0.25">
      <c r="A4" t="s">
        <v>2</v>
      </c>
      <c r="B4" s="11">
        <f>B5</f>
        <v>132928.01486984815</v>
      </c>
      <c r="C4" s="11">
        <f t="shared" ref="C4:AJ4" si="0">C5</f>
        <v>128643.83546904635</v>
      </c>
      <c r="D4" s="11">
        <f t="shared" si="0"/>
        <v>128643.83546904635</v>
      </c>
      <c r="E4" s="11">
        <f t="shared" si="0"/>
        <v>127051.79226659834</v>
      </c>
      <c r="F4" s="11">
        <f t="shared" si="0"/>
        <v>126254.03714347722</v>
      </c>
      <c r="G4" s="11">
        <f t="shared" si="0"/>
        <v>126748.96784228965</v>
      </c>
      <c r="H4" s="11">
        <f t="shared" si="0"/>
        <v>127243.0303234124</v>
      </c>
      <c r="I4" s="11">
        <f t="shared" si="0"/>
        <v>127633.97884322007</v>
      </c>
      <c r="J4" s="11">
        <f t="shared" si="0"/>
        <v>128284.62933759</v>
      </c>
      <c r="K4" s="11">
        <f t="shared" si="0"/>
        <v>128763.6553371817</v>
      </c>
      <c r="L4" s="11">
        <f t="shared" si="0"/>
        <v>128820.06035218682</v>
      </c>
      <c r="M4" s="11">
        <f t="shared" si="0"/>
        <v>128958.86155672498</v>
      </c>
      <c r="N4" s="11">
        <f t="shared" si="0"/>
        <v>129048.46570117137</v>
      </c>
      <c r="O4" s="11">
        <f t="shared" si="0"/>
        <v>129154.02698751769</v>
      </c>
      <c r="P4" s="11">
        <f t="shared" si="0"/>
        <v>129241.40523157855</v>
      </c>
      <c r="Q4" s="11">
        <f t="shared" si="0"/>
        <v>129272.76886724643</v>
      </c>
      <c r="R4" s="11">
        <f t="shared" si="0"/>
        <v>129370.46083822456</v>
      </c>
      <c r="S4" s="11">
        <f t="shared" si="0"/>
        <v>129464.96254621557</v>
      </c>
      <c r="T4" s="11">
        <f t="shared" si="0"/>
        <v>129530.15753695778</v>
      </c>
      <c r="U4" s="11">
        <f t="shared" si="0"/>
        <v>129600.95515393218</v>
      </c>
      <c r="V4" s="11">
        <f t="shared" si="0"/>
        <v>129661.50314059727</v>
      </c>
      <c r="W4" s="11">
        <f t="shared" si="0"/>
        <v>129715.98525736359</v>
      </c>
      <c r="X4" s="11">
        <f t="shared" si="0"/>
        <v>129749.12903064344</v>
      </c>
      <c r="Y4" s="11">
        <f t="shared" si="0"/>
        <v>129769.62246429766</v>
      </c>
      <c r="Z4" s="11">
        <f t="shared" si="0"/>
        <v>129787.33643595218</v>
      </c>
      <c r="AA4" s="11">
        <f t="shared" si="0"/>
        <v>129806.07595333402</v>
      </c>
      <c r="AB4" s="11">
        <f t="shared" si="0"/>
        <v>129801.02980219826</v>
      </c>
      <c r="AC4" s="11">
        <f t="shared" si="0"/>
        <v>129797.56275840402</v>
      </c>
      <c r="AD4" s="11">
        <f t="shared" si="0"/>
        <v>129768.74259267931</v>
      </c>
      <c r="AE4" s="11">
        <f t="shared" si="0"/>
        <v>129766.38849907786</v>
      </c>
      <c r="AF4" s="11">
        <f t="shared" si="0"/>
        <v>129787.32769550562</v>
      </c>
      <c r="AG4" s="11">
        <f t="shared" si="0"/>
        <v>129764.38693682017</v>
      </c>
      <c r="AH4" s="11">
        <f t="shared" si="0"/>
        <v>129736.06789003042</v>
      </c>
      <c r="AI4" s="11">
        <f t="shared" si="0"/>
        <v>129676.39686150153</v>
      </c>
      <c r="AJ4" s="11">
        <f t="shared" si="0"/>
        <v>129792.68267575251</v>
      </c>
    </row>
    <row r="5" spans="1:36" x14ac:dyDescent="0.25">
      <c r="A5" t="s">
        <v>3</v>
      </c>
      <c r="B5" s="19">
        <f>AVERAGE('Conventional Daycab Trucks'!C1:C247,'Conventional Sleeper Trucks'!C1:C214)*cpi_2014to2012</f>
        <v>132928.01486984815</v>
      </c>
      <c r="C5">
        <f>$B5*('BNVP-LDVs-frgt'!C$5/'BNVP-LDVs-frgt'!$B$5)</f>
        <v>128643.83546904635</v>
      </c>
      <c r="D5">
        <f>$B5*('BNVP-LDVs-frgt'!C$5/'BNVP-LDVs-frgt'!$B$5)</f>
        <v>128643.83546904635</v>
      </c>
      <c r="E5">
        <f>$B5*('BNVP-LDVs-frgt'!E$5/'BNVP-LDVs-frgt'!$B$5)</f>
        <v>127051.79226659834</v>
      </c>
      <c r="F5">
        <f>$B5*('BNVP-LDVs-frgt'!F$5/'BNVP-LDVs-frgt'!$B$5)</f>
        <v>126254.03714347722</v>
      </c>
      <c r="G5">
        <f>$B5*('BNVP-LDVs-frgt'!G$5/'BNVP-LDVs-frgt'!$B$5)</f>
        <v>126748.96784228965</v>
      </c>
      <c r="H5">
        <f>$B5*('BNVP-LDVs-frgt'!H$5/'BNVP-LDVs-frgt'!$B$5)</f>
        <v>127243.0303234124</v>
      </c>
      <c r="I5">
        <f>$B5*('BNVP-LDVs-frgt'!I$5/'BNVP-LDVs-frgt'!$B$5)</f>
        <v>127633.97884322007</v>
      </c>
      <c r="J5">
        <f>$B5*('BNVP-LDVs-frgt'!J$5/'BNVP-LDVs-frgt'!$B$5)</f>
        <v>128284.62933759</v>
      </c>
      <c r="K5">
        <f>$B5*('BNVP-LDVs-frgt'!K$5/'BNVP-LDVs-frgt'!$B$5)</f>
        <v>128763.6553371817</v>
      </c>
      <c r="L5">
        <f>$B5*('BNVP-LDVs-frgt'!L$5/'BNVP-LDVs-frgt'!$B$5)</f>
        <v>128820.06035218682</v>
      </c>
      <c r="M5">
        <f>$B5*('BNVP-LDVs-frgt'!M$5/'BNVP-LDVs-frgt'!$B$5)</f>
        <v>128958.86155672498</v>
      </c>
      <c r="N5">
        <f>$B5*('BNVP-LDVs-frgt'!N$5/'BNVP-LDVs-frgt'!$B$5)</f>
        <v>129048.46570117137</v>
      </c>
      <c r="O5">
        <f>$B5*('BNVP-LDVs-frgt'!O$5/'BNVP-LDVs-frgt'!$B$5)</f>
        <v>129154.02698751769</v>
      </c>
      <c r="P5">
        <f>$B5*('BNVP-LDVs-frgt'!P$5/'BNVP-LDVs-frgt'!$B$5)</f>
        <v>129241.40523157855</v>
      </c>
      <c r="Q5">
        <f>$B5*('BNVP-LDVs-frgt'!Q$5/'BNVP-LDVs-frgt'!$B$5)</f>
        <v>129272.76886724643</v>
      </c>
      <c r="R5">
        <f>$B5*('BNVP-LDVs-frgt'!R$5/'BNVP-LDVs-frgt'!$B$5)</f>
        <v>129370.46083822456</v>
      </c>
      <c r="S5">
        <f>$B5*('BNVP-LDVs-frgt'!S$5/'BNVP-LDVs-frgt'!$B$5)</f>
        <v>129464.96254621557</v>
      </c>
      <c r="T5">
        <f>$B5*('BNVP-LDVs-frgt'!T$5/'BNVP-LDVs-frgt'!$B$5)</f>
        <v>129530.15753695778</v>
      </c>
      <c r="U5">
        <f>$B5*('BNVP-LDVs-frgt'!U$5/'BNVP-LDVs-frgt'!$B$5)</f>
        <v>129600.95515393218</v>
      </c>
      <c r="V5">
        <f>$B5*('BNVP-LDVs-frgt'!V$5/'BNVP-LDVs-frgt'!$B$5)</f>
        <v>129661.50314059727</v>
      </c>
      <c r="W5">
        <f>$B5*('BNVP-LDVs-frgt'!W$5/'BNVP-LDVs-frgt'!$B$5)</f>
        <v>129715.98525736359</v>
      </c>
      <c r="X5">
        <f>$B5*('BNVP-LDVs-frgt'!X$5/'BNVP-LDVs-frgt'!$B$5)</f>
        <v>129749.12903064344</v>
      </c>
      <c r="Y5">
        <f>$B5*('BNVP-LDVs-frgt'!Y$5/'BNVP-LDVs-frgt'!$B$5)</f>
        <v>129769.62246429766</v>
      </c>
      <c r="Z5">
        <f>$B5*('BNVP-LDVs-frgt'!Z$5/'BNVP-LDVs-frgt'!$B$5)</f>
        <v>129787.33643595218</v>
      </c>
      <c r="AA5">
        <f>$B5*('BNVP-LDVs-frgt'!AA$5/'BNVP-LDVs-frgt'!$B$5)</f>
        <v>129806.07595333402</v>
      </c>
      <c r="AB5">
        <f>$B5*('BNVP-LDVs-frgt'!AB$5/'BNVP-LDVs-frgt'!$B$5)</f>
        <v>129801.02980219826</v>
      </c>
      <c r="AC5">
        <f>$B5*('BNVP-LDVs-frgt'!AC$5/'BNVP-LDVs-frgt'!$B$5)</f>
        <v>129797.56275840402</v>
      </c>
      <c r="AD5">
        <f>$B5*('BNVP-LDVs-frgt'!AD$5/'BNVP-LDVs-frgt'!$B$5)</f>
        <v>129768.74259267931</v>
      </c>
      <c r="AE5">
        <f>$B5*('BNVP-LDVs-frgt'!AE$5/'BNVP-LDVs-frgt'!$B$5)</f>
        <v>129766.38849907786</v>
      </c>
      <c r="AF5">
        <f>$B5*('BNVP-LDVs-frgt'!AF$5/'BNVP-LDVs-frgt'!$B$5)</f>
        <v>129787.32769550562</v>
      </c>
      <c r="AG5">
        <f>$B5*('BNVP-LDVs-frgt'!AG$5/'BNVP-LDVs-frgt'!$B$5)</f>
        <v>129764.38693682017</v>
      </c>
      <c r="AH5">
        <f>$B5*('BNVP-LDVs-frgt'!AH$5/'BNVP-LDVs-frgt'!$B$5)</f>
        <v>129736.06789003042</v>
      </c>
      <c r="AI5">
        <f>$B5*('BNVP-LDVs-frgt'!AI$5/'BNVP-LDVs-frgt'!$B$5)</f>
        <v>129676.39686150153</v>
      </c>
      <c r="AJ5">
        <f>$B5*('BNVP-LDVs-frgt'!AJ$5/'BNVP-LDVs-frgt'!$B$5)</f>
        <v>129792.68267575251</v>
      </c>
    </row>
    <row r="6" spans="1:36" x14ac:dyDescent="0.25">
      <c r="A6" t="s">
        <v>4</v>
      </c>
      <c r="B6" s="11">
        <f>B5*('BNVP-LDVs-psgr'!B6/'BNVP-LDVs-psgr'!B5)</f>
        <v>152689.29661606526</v>
      </c>
      <c r="C6" s="11">
        <f>C5*('BNVP-LDVs-psgr'!C6/'BNVP-LDVs-psgr'!C5)</f>
        <v>143511.1595012043</v>
      </c>
      <c r="D6" s="11">
        <f>D5*('BNVP-LDVs-psgr'!C6/'BNVP-LDVs-psgr'!C5)</f>
        <v>143511.1595012043</v>
      </c>
      <c r="E6" s="11">
        <f>E5*('BNVP-LDVs-psgr'!E6/'BNVP-LDVs-psgr'!E5)</f>
        <v>140775.2420582042</v>
      </c>
      <c r="F6" s="11">
        <f>F5*('BNVP-LDVs-psgr'!F6/'BNVP-LDVs-psgr'!F5)</f>
        <v>138632.39131791424</v>
      </c>
      <c r="G6" s="11">
        <f>G5*('BNVP-LDVs-psgr'!G6/'BNVP-LDVs-psgr'!G5)</f>
        <v>139220.24706307836</v>
      </c>
      <c r="H6" s="11">
        <f>H5*('BNVP-LDVs-psgr'!H6/'BNVP-LDVs-psgr'!H5)</f>
        <v>139363.60171118658</v>
      </c>
      <c r="I6" s="11">
        <f>I5*('BNVP-LDVs-psgr'!I6/'BNVP-LDVs-psgr'!I5)</f>
        <v>139453.36717926527</v>
      </c>
      <c r="J6" s="11">
        <f>J5*('BNVP-LDVs-psgr'!J6/'BNVP-LDVs-psgr'!J5)</f>
        <v>139553.49014997974</v>
      </c>
      <c r="K6" s="11">
        <f>K5*('BNVP-LDVs-psgr'!K6/'BNVP-LDVs-psgr'!K5)</f>
        <v>140977.06374396244</v>
      </c>
      <c r="L6" s="11">
        <f>L5*('BNVP-LDVs-psgr'!L6/'BNVP-LDVs-psgr'!L5)</f>
        <v>141615.79451827385</v>
      </c>
      <c r="M6" s="11">
        <f>M5*('BNVP-LDVs-psgr'!M6/'BNVP-LDVs-psgr'!M5)</f>
        <v>142585.99825195954</v>
      </c>
      <c r="N6" s="11">
        <f>N5*('BNVP-LDVs-psgr'!N6/'BNVP-LDVs-psgr'!N5)</f>
        <v>143497.10289060161</v>
      </c>
      <c r="O6" s="11">
        <f>O5*('BNVP-LDVs-psgr'!O6/'BNVP-LDVs-psgr'!O5)</f>
        <v>143770.01367202413</v>
      </c>
      <c r="P6" s="11">
        <f>P5*('BNVP-LDVs-psgr'!P6/'BNVP-LDVs-psgr'!P5)</f>
        <v>143868.77201639378</v>
      </c>
      <c r="Q6" s="11">
        <f>Q5*('BNVP-LDVs-psgr'!Q6/'BNVP-LDVs-psgr'!Q5)</f>
        <v>143166.52839850256</v>
      </c>
      <c r="R6" s="11">
        <f>R5*('BNVP-LDVs-psgr'!R6/'BNVP-LDVs-psgr'!R5)</f>
        <v>142824.79533446315</v>
      </c>
      <c r="S6" s="11">
        <f>S5*('BNVP-LDVs-psgr'!S6/'BNVP-LDVs-psgr'!S5)</f>
        <v>142285.1842269167</v>
      </c>
      <c r="T6" s="11">
        <f>T5*('BNVP-LDVs-psgr'!T6/'BNVP-LDVs-psgr'!T5)</f>
        <v>142058.77666906972</v>
      </c>
      <c r="U6" s="11">
        <f>U5*('BNVP-LDVs-psgr'!U6/'BNVP-LDVs-psgr'!U5)</f>
        <v>141621.66090551374</v>
      </c>
      <c r="V6" s="11">
        <f>V5*('BNVP-LDVs-psgr'!V6/'BNVP-LDVs-psgr'!V5)</f>
        <v>141114.88151591079</v>
      </c>
      <c r="W6" s="11">
        <f>W5*('BNVP-LDVs-psgr'!W6/'BNVP-LDVs-psgr'!W5)</f>
        <v>140533.63656933606</v>
      </c>
      <c r="X6" s="11">
        <f>X5*('BNVP-LDVs-psgr'!X6/'BNVP-LDVs-psgr'!X5)</f>
        <v>140050.25189302667</v>
      </c>
      <c r="Y6" s="11">
        <f>Y5*('BNVP-LDVs-psgr'!Y6/'BNVP-LDVs-psgr'!Y5)</f>
        <v>139457.50811654064</v>
      </c>
      <c r="Z6" s="11">
        <f>Z5*('BNVP-LDVs-psgr'!Z6/'BNVP-LDVs-psgr'!Z5)</f>
        <v>138905.75385403133</v>
      </c>
      <c r="AA6" s="11">
        <f>AA5*('BNVP-LDVs-psgr'!AA6/'BNVP-LDVs-psgr'!AA5)</f>
        <v>138542.08677199928</v>
      </c>
      <c r="AB6" s="11">
        <f>AB5*('BNVP-LDVs-psgr'!AB6/'BNVP-LDVs-psgr'!AB5)</f>
        <v>138128.12147285359</v>
      </c>
      <c r="AC6" s="11">
        <f>AC5*('BNVP-LDVs-psgr'!AC6/'BNVP-LDVs-psgr'!AC5)</f>
        <v>137717.21173304584</v>
      </c>
      <c r="AD6" s="11">
        <f>AD5*('BNVP-LDVs-psgr'!AD6/'BNVP-LDVs-psgr'!AD5)</f>
        <v>137262.3376754185</v>
      </c>
      <c r="AE6" s="11">
        <f>AE5*('BNVP-LDVs-psgr'!AE6/'BNVP-LDVs-psgr'!AE5)</f>
        <v>136865.37391565245</v>
      </c>
      <c r="AF6" s="11">
        <f>AF5*('BNVP-LDVs-psgr'!AF6/'BNVP-LDVs-psgr'!AF5)</f>
        <v>136496.56970104692</v>
      </c>
      <c r="AG6" s="11">
        <f>AG5*('BNVP-LDVs-psgr'!AG6/'BNVP-LDVs-psgr'!AG5)</f>
        <v>135956.20821820444</v>
      </c>
      <c r="AH6" s="11">
        <f>AH5*('BNVP-LDVs-psgr'!AH6/'BNVP-LDVs-psgr'!AH5)</f>
        <v>135438.4854498145</v>
      </c>
      <c r="AI6" s="11">
        <f>AI5*('BNVP-LDVs-psgr'!AI6/'BNVP-LDVs-psgr'!AI5)</f>
        <v>134985.65367713317</v>
      </c>
      <c r="AJ6" s="11">
        <f>AJ5*('BNVP-LDVs-psgr'!AJ6/'BNVP-LDVs-psgr'!AJ5)</f>
        <v>134596.42789366026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C7" sqref="C7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0">
        <f>AVERAGE('Passenger Aircraft'!C5:C10)</f>
        <v>64833333.333333336</v>
      </c>
      <c r="C7">
        <f>$B7</f>
        <v>64833333.333333336</v>
      </c>
      <c r="D7">
        <f t="shared" ref="D7:AJ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7" sqref="B7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0">
        <f>AVERAGE('Passenger Aircraft'!C5:C10)</f>
        <v>64833333.333333336</v>
      </c>
      <c r="C7">
        <f>$B7</f>
        <v>64833333.333333336</v>
      </c>
      <c r="D7">
        <f t="shared" ref="D7:AJ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O34" sqref="O34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0">
        <v>2500000</v>
      </c>
      <c r="C7">
        <f>$B7</f>
        <v>2500000</v>
      </c>
      <c r="D7">
        <f t="shared" ref="D7:AJ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0">
        <v>2500000</v>
      </c>
      <c r="C7">
        <f>$B7</f>
        <v>2500000</v>
      </c>
      <c r="D7">
        <f t="shared" ref="D7:AJ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0">
        <f>Ships!A49</f>
        <v>30000</v>
      </c>
      <c r="C7">
        <f>$B7</f>
        <v>30000</v>
      </c>
      <c r="D7">
        <f t="shared" ref="D7:AJ7" si="0">$B7</f>
        <v>30000</v>
      </c>
      <c r="E7">
        <f t="shared" si="0"/>
        <v>30000</v>
      </c>
      <c r="F7">
        <f t="shared" si="0"/>
        <v>30000</v>
      </c>
      <c r="G7">
        <f t="shared" si="0"/>
        <v>30000</v>
      </c>
      <c r="H7">
        <f t="shared" si="0"/>
        <v>30000</v>
      </c>
      <c r="I7">
        <f t="shared" si="0"/>
        <v>30000</v>
      </c>
      <c r="J7">
        <f t="shared" si="0"/>
        <v>30000</v>
      </c>
      <c r="K7">
        <f t="shared" si="0"/>
        <v>30000</v>
      </c>
      <c r="L7">
        <f t="shared" si="0"/>
        <v>30000</v>
      </c>
      <c r="M7">
        <f t="shared" si="0"/>
        <v>30000</v>
      </c>
      <c r="N7">
        <f t="shared" si="0"/>
        <v>30000</v>
      </c>
      <c r="O7">
        <f t="shared" si="0"/>
        <v>30000</v>
      </c>
      <c r="P7">
        <f t="shared" si="0"/>
        <v>30000</v>
      </c>
      <c r="Q7">
        <f t="shared" si="0"/>
        <v>30000</v>
      </c>
      <c r="R7">
        <f t="shared" si="0"/>
        <v>30000</v>
      </c>
      <c r="S7">
        <f t="shared" si="0"/>
        <v>30000</v>
      </c>
      <c r="T7">
        <f t="shared" si="0"/>
        <v>30000</v>
      </c>
      <c r="U7">
        <f t="shared" si="0"/>
        <v>30000</v>
      </c>
      <c r="V7">
        <f t="shared" si="0"/>
        <v>30000</v>
      </c>
      <c r="W7">
        <f t="shared" si="0"/>
        <v>30000</v>
      </c>
      <c r="X7">
        <f t="shared" si="0"/>
        <v>30000</v>
      </c>
      <c r="Y7">
        <f t="shared" si="0"/>
        <v>30000</v>
      </c>
      <c r="Z7">
        <f t="shared" si="0"/>
        <v>30000</v>
      </c>
      <c r="AA7">
        <f t="shared" si="0"/>
        <v>30000</v>
      </c>
      <c r="AB7">
        <f t="shared" si="0"/>
        <v>30000</v>
      </c>
      <c r="AC7">
        <f t="shared" si="0"/>
        <v>30000</v>
      </c>
      <c r="AD7">
        <f t="shared" si="0"/>
        <v>30000</v>
      </c>
      <c r="AE7">
        <f t="shared" si="0"/>
        <v>30000</v>
      </c>
      <c r="AF7">
        <f t="shared" si="0"/>
        <v>30000</v>
      </c>
      <c r="AG7">
        <f t="shared" si="0"/>
        <v>30000</v>
      </c>
      <c r="AH7">
        <f t="shared" si="0"/>
        <v>30000</v>
      </c>
      <c r="AI7">
        <f t="shared" si="0"/>
        <v>30000</v>
      </c>
      <c r="AJ7">
        <f t="shared" si="0"/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8" ht="15" customHeight="1" thickBot="1" x14ac:dyDescent="0.3">
      <c r="B1" s="8" t="s">
        <v>1149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ht="15" customHeight="1" thickTop="1" x14ac:dyDescent="0.25"/>
    <row r="3" spans="1:38" ht="15" customHeight="1" x14ac:dyDescent="0.25">
      <c r="C3" s="32" t="s">
        <v>19</v>
      </c>
      <c r="D3" s="32" t="s">
        <v>1148</v>
      </c>
      <c r="E3" s="32"/>
      <c r="F3" s="32"/>
      <c r="G3" s="32"/>
    </row>
    <row r="4" spans="1:38" ht="15" customHeight="1" x14ac:dyDescent="0.25">
      <c r="C4" s="32" t="s">
        <v>18</v>
      </c>
      <c r="D4" s="32" t="s">
        <v>1150</v>
      </c>
      <c r="E4" s="32"/>
      <c r="F4" s="32"/>
      <c r="G4" s="32" t="s">
        <v>17</v>
      </c>
    </row>
    <row r="5" spans="1:38" ht="15" customHeight="1" x14ac:dyDescent="0.25">
      <c r="C5" s="32" t="s">
        <v>16</v>
      </c>
      <c r="D5" s="32" t="s">
        <v>1151</v>
      </c>
      <c r="E5" s="32"/>
      <c r="F5" s="32"/>
      <c r="G5" s="32"/>
    </row>
    <row r="6" spans="1:38" ht="15" customHeight="1" x14ac:dyDescent="0.25">
      <c r="C6" s="32" t="s">
        <v>15</v>
      </c>
      <c r="D6" s="32"/>
      <c r="E6" s="32" t="s">
        <v>1152</v>
      </c>
      <c r="F6" s="32"/>
      <c r="G6" s="32"/>
    </row>
    <row r="10" spans="1:38" ht="15" customHeight="1" x14ac:dyDescent="0.25">
      <c r="A10" s="33" t="s">
        <v>972</v>
      </c>
      <c r="B10" s="9" t="s">
        <v>971</v>
      </c>
    </row>
    <row r="11" spans="1:38" ht="15" customHeight="1" x14ac:dyDescent="0.25">
      <c r="B11" s="8" t="s">
        <v>970</v>
      </c>
    </row>
    <row r="12" spans="1:38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14</v>
      </c>
      <c r="AL12" s="34" t="s">
        <v>1153</v>
      </c>
    </row>
    <row r="13" spans="1:38" ht="15" customHeight="1" thickBot="1" x14ac:dyDescent="0.3">
      <c r="B13" s="7" t="s">
        <v>969</v>
      </c>
      <c r="C13" s="7">
        <v>2016</v>
      </c>
      <c r="D13" s="7">
        <v>2017</v>
      </c>
      <c r="E13" s="7">
        <v>2018</v>
      </c>
      <c r="F13" s="7">
        <v>2019</v>
      </c>
      <c r="G13" s="7">
        <v>2020</v>
      </c>
      <c r="H13" s="7">
        <v>2021</v>
      </c>
      <c r="I13" s="7">
        <v>2022</v>
      </c>
      <c r="J13" s="7">
        <v>2023</v>
      </c>
      <c r="K13" s="7">
        <v>2024</v>
      </c>
      <c r="L13" s="7">
        <v>2025</v>
      </c>
      <c r="M13" s="7">
        <v>2026</v>
      </c>
      <c r="N13" s="7">
        <v>2027</v>
      </c>
      <c r="O13" s="7">
        <v>2028</v>
      </c>
      <c r="P13" s="7">
        <v>2029</v>
      </c>
      <c r="Q13" s="7">
        <v>2030</v>
      </c>
      <c r="R13" s="7">
        <v>2031</v>
      </c>
      <c r="S13" s="7">
        <v>2032</v>
      </c>
      <c r="T13" s="7">
        <v>2033</v>
      </c>
      <c r="U13" s="7">
        <v>2034</v>
      </c>
      <c r="V13" s="7">
        <v>2035</v>
      </c>
      <c r="W13" s="7">
        <v>2036</v>
      </c>
      <c r="X13" s="7">
        <v>2037</v>
      </c>
      <c r="Y13" s="7">
        <v>2038</v>
      </c>
      <c r="Z13" s="7">
        <v>2039</v>
      </c>
      <c r="AA13" s="7">
        <v>2040</v>
      </c>
      <c r="AB13" s="7">
        <v>2041</v>
      </c>
      <c r="AC13" s="7">
        <v>2042</v>
      </c>
      <c r="AD13" s="7">
        <v>2043</v>
      </c>
      <c r="AE13" s="7">
        <v>2044</v>
      </c>
      <c r="AF13" s="7">
        <v>2045</v>
      </c>
      <c r="AG13" s="7">
        <v>2046</v>
      </c>
      <c r="AH13" s="7">
        <v>2047</v>
      </c>
      <c r="AI13" s="7">
        <v>2048</v>
      </c>
      <c r="AJ13" s="7">
        <v>2049</v>
      </c>
      <c r="AK13" s="7">
        <v>2050</v>
      </c>
      <c r="AL13" s="7">
        <v>2050</v>
      </c>
    </row>
    <row r="14" spans="1:38" ht="15" customHeight="1" thickTop="1" x14ac:dyDescent="0.25"/>
    <row r="15" spans="1:38" ht="15" customHeight="1" x14ac:dyDescent="0.25">
      <c r="B15" s="4" t="s">
        <v>968</v>
      </c>
    </row>
    <row r="16" spans="1:38" ht="15" customHeight="1" x14ac:dyDescent="0.25">
      <c r="B16" s="4" t="s">
        <v>967</v>
      </c>
    </row>
    <row r="17" spans="1:38" ht="15" customHeight="1" x14ac:dyDescent="0.25">
      <c r="A17" s="33" t="s">
        <v>966</v>
      </c>
      <c r="B17" s="6" t="s">
        <v>938</v>
      </c>
      <c r="C17" s="10">
        <v>8115.033203</v>
      </c>
      <c r="D17" s="10">
        <v>7556.4882809999999</v>
      </c>
      <c r="E17" s="10">
        <v>7561.623047</v>
      </c>
      <c r="F17" s="10">
        <v>7344.5253910000001</v>
      </c>
      <c r="G17" s="10">
        <v>7398.7192379999997</v>
      </c>
      <c r="H17" s="10">
        <v>7220.341797</v>
      </c>
      <c r="I17" s="10">
        <v>7175.0747069999998</v>
      </c>
      <c r="J17" s="10">
        <v>7163.142578</v>
      </c>
      <c r="K17" s="10">
        <v>7122.1621089999999</v>
      </c>
      <c r="L17" s="10">
        <v>7005.1337890000004</v>
      </c>
      <c r="M17" s="10">
        <v>6956.1733400000003</v>
      </c>
      <c r="N17" s="10">
        <v>6945.3071289999998</v>
      </c>
      <c r="O17" s="10">
        <v>6946.7553710000002</v>
      </c>
      <c r="P17" s="10">
        <v>6916.5029299999997</v>
      </c>
      <c r="Q17" s="10">
        <v>6909.9750979999999</v>
      </c>
      <c r="R17" s="10">
        <v>6911.2856449999999</v>
      </c>
      <c r="S17" s="10">
        <v>6851.6713870000003</v>
      </c>
      <c r="T17" s="10">
        <v>6786.3168949999999</v>
      </c>
      <c r="U17" s="10">
        <v>6762.9096680000002</v>
      </c>
      <c r="V17" s="10">
        <v>6742.9750979999999</v>
      </c>
      <c r="W17" s="10">
        <v>6735.0595700000003</v>
      </c>
      <c r="X17" s="10">
        <v>6737.2553710000002</v>
      </c>
      <c r="Y17" s="10">
        <v>6770.4848629999997</v>
      </c>
      <c r="Z17" s="10">
        <v>6818.263672</v>
      </c>
      <c r="AA17" s="10">
        <v>6846.0195309999999</v>
      </c>
      <c r="AB17" s="10">
        <v>6893.8251950000003</v>
      </c>
      <c r="AC17" s="10">
        <v>6925.2309569999998</v>
      </c>
      <c r="AD17" s="10">
        <v>6979.451172</v>
      </c>
      <c r="AE17" s="10">
        <v>7047.2753910000001</v>
      </c>
      <c r="AF17" s="10">
        <v>7102.5961909999996</v>
      </c>
      <c r="AG17" s="10">
        <v>7141.3916019999997</v>
      </c>
      <c r="AH17" s="10">
        <v>7164.515625</v>
      </c>
      <c r="AI17" s="10">
        <v>7134.5092770000001</v>
      </c>
      <c r="AJ17" s="10">
        <v>7167.2421880000002</v>
      </c>
      <c r="AK17" s="10">
        <v>7189.7084960000002</v>
      </c>
      <c r="AL17" s="5">
        <v>-1.5070000000000001E-3</v>
      </c>
    </row>
    <row r="18" spans="1:38" ht="15" customHeight="1" x14ac:dyDescent="0.25">
      <c r="A18" s="33" t="s">
        <v>965</v>
      </c>
      <c r="B18" s="6" t="s">
        <v>936</v>
      </c>
      <c r="C18" s="10">
        <v>10.355145</v>
      </c>
      <c r="D18" s="10">
        <v>10.605829</v>
      </c>
      <c r="E18" s="10">
        <v>18.030569</v>
      </c>
      <c r="F18" s="10">
        <v>41.145122999999998</v>
      </c>
      <c r="G18" s="10">
        <v>75.787788000000006</v>
      </c>
      <c r="H18" s="10">
        <v>91.086273000000006</v>
      </c>
      <c r="I18" s="10">
        <v>106.917412</v>
      </c>
      <c r="J18" s="10">
        <v>124.348305</v>
      </c>
      <c r="K18" s="10">
        <v>141.22575399999999</v>
      </c>
      <c r="L18" s="10">
        <v>158.43869000000001</v>
      </c>
      <c r="M18" s="10">
        <v>184.62136799999999</v>
      </c>
      <c r="N18" s="10">
        <v>213.99908400000001</v>
      </c>
      <c r="O18" s="10">
        <v>247.919296</v>
      </c>
      <c r="P18" s="10">
        <v>266.18093900000002</v>
      </c>
      <c r="Q18" s="10">
        <v>279.62704500000001</v>
      </c>
      <c r="R18" s="10">
        <v>279.31729100000001</v>
      </c>
      <c r="S18" s="10">
        <v>275.18954500000001</v>
      </c>
      <c r="T18" s="10">
        <v>265.09445199999999</v>
      </c>
      <c r="U18" s="10">
        <v>264.90414399999997</v>
      </c>
      <c r="V18" s="10">
        <v>257.18673699999999</v>
      </c>
      <c r="W18" s="10">
        <v>248.883881</v>
      </c>
      <c r="X18" s="10">
        <v>240.21987899999999</v>
      </c>
      <c r="Y18" s="10">
        <v>234.16830400000001</v>
      </c>
      <c r="Z18" s="10">
        <v>227.79367099999999</v>
      </c>
      <c r="AA18" s="10">
        <v>222.07688899999999</v>
      </c>
      <c r="AB18" s="10">
        <v>216.575638</v>
      </c>
      <c r="AC18" s="10">
        <v>212.34068300000001</v>
      </c>
      <c r="AD18" s="10">
        <v>208.04274000000001</v>
      </c>
      <c r="AE18" s="10">
        <v>205.259232</v>
      </c>
      <c r="AF18" s="10">
        <v>201.09101899999999</v>
      </c>
      <c r="AG18" s="10">
        <v>196.24870300000001</v>
      </c>
      <c r="AH18" s="10">
        <v>192.03427099999999</v>
      </c>
      <c r="AI18" s="10">
        <v>187.92756700000001</v>
      </c>
      <c r="AJ18" s="10">
        <v>187.02565000000001</v>
      </c>
      <c r="AK18" s="10">
        <v>183.35360700000001</v>
      </c>
      <c r="AL18" s="5">
        <v>9.0203000000000005E-2</v>
      </c>
    </row>
    <row r="19" spans="1:38" ht="15" customHeight="1" x14ac:dyDescent="0.25">
      <c r="A19" s="33" t="s">
        <v>964</v>
      </c>
      <c r="B19" s="6" t="s">
        <v>963</v>
      </c>
      <c r="C19" s="10">
        <v>8125.3881840000004</v>
      </c>
      <c r="D19" s="10">
        <v>7567.0942379999997</v>
      </c>
      <c r="E19" s="10">
        <v>7579.6538090000004</v>
      </c>
      <c r="F19" s="10">
        <v>7385.6704099999997</v>
      </c>
      <c r="G19" s="10">
        <v>7474.5068359999996</v>
      </c>
      <c r="H19" s="10">
        <v>7311.4282229999999</v>
      </c>
      <c r="I19" s="10">
        <v>7281.9921880000002</v>
      </c>
      <c r="J19" s="10">
        <v>7287.4907229999999</v>
      </c>
      <c r="K19" s="10">
        <v>7263.3876950000003</v>
      </c>
      <c r="L19" s="10">
        <v>7163.5722660000001</v>
      </c>
      <c r="M19" s="10">
        <v>7140.794922</v>
      </c>
      <c r="N19" s="10">
        <v>7159.3061520000001</v>
      </c>
      <c r="O19" s="10">
        <v>7194.6748049999997</v>
      </c>
      <c r="P19" s="10">
        <v>7182.6840819999998</v>
      </c>
      <c r="Q19" s="10">
        <v>7189.6020509999998</v>
      </c>
      <c r="R19" s="10">
        <v>7190.6030270000001</v>
      </c>
      <c r="S19" s="10">
        <v>7126.8608400000003</v>
      </c>
      <c r="T19" s="10">
        <v>7051.4111329999996</v>
      </c>
      <c r="U19" s="10">
        <v>7027.8139650000003</v>
      </c>
      <c r="V19" s="10">
        <v>7000.1616210000002</v>
      </c>
      <c r="W19" s="10">
        <v>6983.9433589999999</v>
      </c>
      <c r="X19" s="10">
        <v>6977.4750979999999</v>
      </c>
      <c r="Y19" s="10">
        <v>7004.6533200000003</v>
      </c>
      <c r="Z19" s="10">
        <v>7046.0571289999998</v>
      </c>
      <c r="AA19" s="10">
        <v>7068.0961909999996</v>
      </c>
      <c r="AB19" s="10">
        <v>7110.4008789999998</v>
      </c>
      <c r="AC19" s="10">
        <v>7137.5717770000001</v>
      </c>
      <c r="AD19" s="10">
        <v>7187.4941410000001</v>
      </c>
      <c r="AE19" s="10">
        <v>7252.5346680000002</v>
      </c>
      <c r="AF19" s="10">
        <v>7303.6870120000003</v>
      </c>
      <c r="AG19" s="10">
        <v>7337.6401370000003</v>
      </c>
      <c r="AH19" s="10">
        <v>7356.5498049999997</v>
      </c>
      <c r="AI19" s="10">
        <v>7322.4370120000003</v>
      </c>
      <c r="AJ19" s="10">
        <v>7354.2680659999996</v>
      </c>
      <c r="AK19" s="10">
        <v>7373.0620120000003</v>
      </c>
      <c r="AL19" s="5">
        <v>-7.8700000000000005E-4</v>
      </c>
    </row>
    <row r="21" spans="1:38" ht="15" customHeight="1" x14ac:dyDescent="0.25">
      <c r="B21" s="4" t="s">
        <v>962</v>
      </c>
    </row>
    <row r="22" spans="1:38" ht="15" customHeight="1" x14ac:dyDescent="0.25">
      <c r="A22" s="33" t="s">
        <v>961</v>
      </c>
      <c r="B22" s="6" t="s">
        <v>931</v>
      </c>
      <c r="C22" s="10">
        <v>429.06457499999999</v>
      </c>
      <c r="D22" s="10">
        <v>364.63748199999998</v>
      </c>
      <c r="E22" s="10">
        <v>370.058289</v>
      </c>
      <c r="F22" s="10">
        <v>383.45602400000001</v>
      </c>
      <c r="G22" s="10">
        <v>388.27435300000002</v>
      </c>
      <c r="H22" s="10">
        <v>379.30865499999999</v>
      </c>
      <c r="I22" s="10">
        <v>376.50585899999999</v>
      </c>
      <c r="J22" s="10">
        <v>383.37261999999998</v>
      </c>
      <c r="K22" s="10">
        <v>389.78128099999998</v>
      </c>
      <c r="L22" s="10">
        <v>405.07156400000002</v>
      </c>
      <c r="M22" s="10">
        <v>408.94693000000001</v>
      </c>
      <c r="N22" s="10">
        <v>422.89721700000001</v>
      </c>
      <c r="O22" s="10">
        <v>431.36010700000003</v>
      </c>
      <c r="P22" s="10">
        <v>435.99380500000001</v>
      </c>
      <c r="Q22" s="10">
        <v>441.32543900000002</v>
      </c>
      <c r="R22" s="10">
        <v>436.68704200000002</v>
      </c>
      <c r="S22" s="10">
        <v>434.57067899999998</v>
      </c>
      <c r="T22" s="10">
        <v>437.78729199999998</v>
      </c>
      <c r="U22" s="10">
        <v>443.528595</v>
      </c>
      <c r="V22" s="10">
        <v>448.45010400000001</v>
      </c>
      <c r="W22" s="10">
        <v>449.83410600000002</v>
      </c>
      <c r="X22" s="10">
        <v>451.11437999999998</v>
      </c>
      <c r="Y22" s="10">
        <v>452.89724699999999</v>
      </c>
      <c r="Z22" s="10">
        <v>453.15570100000002</v>
      </c>
      <c r="AA22" s="10">
        <v>450.52383400000002</v>
      </c>
      <c r="AB22" s="10">
        <v>447.52056900000002</v>
      </c>
      <c r="AC22" s="10">
        <v>442.83862299999998</v>
      </c>
      <c r="AD22" s="10">
        <v>439.50997899999999</v>
      </c>
      <c r="AE22" s="10">
        <v>433.14849900000002</v>
      </c>
      <c r="AF22" s="10">
        <v>436.43469199999998</v>
      </c>
      <c r="AG22" s="10">
        <v>437.76272599999999</v>
      </c>
      <c r="AH22" s="10">
        <v>433.408569</v>
      </c>
      <c r="AI22" s="10">
        <v>414.384186</v>
      </c>
      <c r="AJ22" s="10">
        <v>410.32708700000001</v>
      </c>
      <c r="AK22" s="10">
        <v>410.44390900000002</v>
      </c>
      <c r="AL22" s="5">
        <v>3.5920000000000001E-3</v>
      </c>
    </row>
    <row r="23" spans="1:38" ht="15" customHeight="1" x14ac:dyDescent="0.25">
      <c r="A23" s="33" t="s">
        <v>960</v>
      </c>
      <c r="B23" s="6" t="s">
        <v>929</v>
      </c>
      <c r="C23" s="10">
        <v>32.592426000000003</v>
      </c>
      <c r="D23" s="10">
        <v>30.382057</v>
      </c>
      <c r="E23" s="10">
        <v>28.792164</v>
      </c>
      <c r="F23" s="10">
        <v>33.459708999999997</v>
      </c>
      <c r="G23" s="10">
        <v>44.973633</v>
      </c>
      <c r="H23" s="10">
        <v>56.085289000000003</v>
      </c>
      <c r="I23" s="10">
        <v>65.592583000000005</v>
      </c>
      <c r="J23" s="10">
        <v>71.076660000000004</v>
      </c>
      <c r="K23" s="10">
        <v>80.966705000000005</v>
      </c>
      <c r="L23" s="10">
        <v>91.929526999999993</v>
      </c>
      <c r="M23" s="10">
        <v>92.117560999999995</v>
      </c>
      <c r="N23" s="10">
        <v>91.780258000000003</v>
      </c>
      <c r="O23" s="10">
        <v>93.548271</v>
      </c>
      <c r="P23" s="10">
        <v>96.085136000000006</v>
      </c>
      <c r="Q23" s="10">
        <v>98.015961000000004</v>
      </c>
      <c r="R23" s="10">
        <v>99.980789000000001</v>
      </c>
      <c r="S23" s="10">
        <v>101.411575</v>
      </c>
      <c r="T23" s="10">
        <v>102.31057699999999</v>
      </c>
      <c r="U23" s="10">
        <v>103.825821</v>
      </c>
      <c r="V23" s="10">
        <v>104.711899</v>
      </c>
      <c r="W23" s="10">
        <v>105.846733</v>
      </c>
      <c r="X23" s="10">
        <v>107.66081200000001</v>
      </c>
      <c r="Y23" s="10">
        <v>108.469414</v>
      </c>
      <c r="Z23" s="10">
        <v>109.775879</v>
      </c>
      <c r="AA23" s="10">
        <v>111.583549</v>
      </c>
      <c r="AB23" s="10">
        <v>112.865135</v>
      </c>
      <c r="AC23" s="10">
        <v>114.458794</v>
      </c>
      <c r="AD23" s="10">
        <v>116.225571</v>
      </c>
      <c r="AE23" s="10">
        <v>118.528076</v>
      </c>
      <c r="AF23" s="10">
        <v>120.843842</v>
      </c>
      <c r="AG23" s="10">
        <v>122.49599499999999</v>
      </c>
      <c r="AH23" s="10">
        <v>125.19508399999999</v>
      </c>
      <c r="AI23" s="10">
        <v>127.105621</v>
      </c>
      <c r="AJ23" s="10">
        <v>129.47357199999999</v>
      </c>
      <c r="AK23" s="10">
        <v>132.379807</v>
      </c>
      <c r="AL23" s="5">
        <v>4.5609999999999998E-2</v>
      </c>
    </row>
    <row r="24" spans="1:38" ht="15" customHeight="1" x14ac:dyDescent="0.25">
      <c r="A24" s="33" t="s">
        <v>959</v>
      </c>
      <c r="B24" s="6" t="s">
        <v>927</v>
      </c>
      <c r="C24" s="10">
        <v>19.207722</v>
      </c>
      <c r="D24" s="10">
        <v>14.192071</v>
      </c>
      <c r="E24" s="10">
        <v>39.182631999999998</v>
      </c>
      <c r="F24" s="10">
        <v>77.988074999999995</v>
      </c>
      <c r="G24" s="10">
        <v>115.865219</v>
      </c>
      <c r="H24" s="10">
        <v>145.930588</v>
      </c>
      <c r="I24" s="10">
        <v>177.43928500000001</v>
      </c>
      <c r="J24" s="10">
        <v>207.834183</v>
      </c>
      <c r="K24" s="10">
        <v>239.171448</v>
      </c>
      <c r="L24" s="10">
        <v>295.20538299999998</v>
      </c>
      <c r="M24" s="10">
        <v>316.217804</v>
      </c>
      <c r="N24" s="10">
        <v>335.199524</v>
      </c>
      <c r="O24" s="10">
        <v>356.41867100000002</v>
      </c>
      <c r="P24" s="10">
        <v>377.07666</v>
      </c>
      <c r="Q24" s="10">
        <v>396.221588</v>
      </c>
      <c r="R24" s="10">
        <v>431.94137599999999</v>
      </c>
      <c r="S24" s="10">
        <v>469.19189499999999</v>
      </c>
      <c r="T24" s="10">
        <v>501.41882299999997</v>
      </c>
      <c r="U24" s="10">
        <v>536.14373799999998</v>
      </c>
      <c r="V24" s="10">
        <v>569.25506600000006</v>
      </c>
      <c r="W24" s="10">
        <v>602.37408400000004</v>
      </c>
      <c r="X24" s="10">
        <v>641.251892</v>
      </c>
      <c r="Y24" s="10">
        <v>679.82019000000003</v>
      </c>
      <c r="Z24" s="10">
        <v>720.46673599999997</v>
      </c>
      <c r="AA24" s="10">
        <v>762.38366699999995</v>
      </c>
      <c r="AB24" s="10">
        <v>789.69378700000004</v>
      </c>
      <c r="AC24" s="10">
        <v>811.89996299999996</v>
      </c>
      <c r="AD24" s="10">
        <v>835.48266599999999</v>
      </c>
      <c r="AE24" s="10">
        <v>860.78137200000003</v>
      </c>
      <c r="AF24" s="10">
        <v>885.36682099999996</v>
      </c>
      <c r="AG24" s="10">
        <v>905.310608</v>
      </c>
      <c r="AH24" s="10">
        <v>930.128784</v>
      </c>
      <c r="AI24" s="10">
        <v>950.28802499999995</v>
      </c>
      <c r="AJ24" s="10">
        <v>976.98919699999999</v>
      </c>
      <c r="AK24" s="10">
        <v>1005.767456</v>
      </c>
      <c r="AL24" s="5">
        <v>0.137822</v>
      </c>
    </row>
    <row r="25" spans="1:38" ht="15" customHeight="1" x14ac:dyDescent="0.25">
      <c r="A25" s="33" t="s">
        <v>950</v>
      </c>
      <c r="B25" s="6" t="s">
        <v>1154</v>
      </c>
      <c r="C25" s="10">
        <v>1.7515210000000001</v>
      </c>
      <c r="D25" s="10">
        <v>11.030944999999999</v>
      </c>
      <c r="E25" s="10">
        <v>27.455003999999999</v>
      </c>
      <c r="F25" s="10">
        <v>64.101378999999994</v>
      </c>
      <c r="G25" s="10">
        <v>119.47914900000001</v>
      </c>
      <c r="H25" s="10">
        <v>171.48989900000001</v>
      </c>
      <c r="I25" s="10">
        <v>220.91769400000001</v>
      </c>
      <c r="J25" s="10">
        <v>268.13699300000002</v>
      </c>
      <c r="K25" s="10">
        <v>289.26391599999999</v>
      </c>
      <c r="L25" s="10">
        <v>347.244415</v>
      </c>
      <c r="M25" s="10">
        <v>381.56954999999999</v>
      </c>
      <c r="N25" s="10">
        <v>416.43530299999998</v>
      </c>
      <c r="O25" s="10">
        <v>454.05505399999998</v>
      </c>
      <c r="P25" s="10">
        <v>489.35961900000001</v>
      </c>
      <c r="Q25" s="10">
        <v>521.83978300000001</v>
      </c>
      <c r="R25" s="10">
        <v>547.007385</v>
      </c>
      <c r="S25" s="10">
        <v>562.101135</v>
      </c>
      <c r="T25" s="10">
        <v>587.85528599999998</v>
      </c>
      <c r="U25" s="10">
        <v>618.60223399999995</v>
      </c>
      <c r="V25" s="10">
        <v>646.28845200000001</v>
      </c>
      <c r="W25" s="10">
        <v>669.96331799999996</v>
      </c>
      <c r="X25" s="10">
        <v>693.25390600000003</v>
      </c>
      <c r="Y25" s="10">
        <v>714.042236</v>
      </c>
      <c r="Z25" s="10">
        <v>729.783997</v>
      </c>
      <c r="AA25" s="10">
        <v>740.69628899999998</v>
      </c>
      <c r="AB25" s="10">
        <v>758.09179700000004</v>
      </c>
      <c r="AC25" s="10">
        <v>776.30749500000002</v>
      </c>
      <c r="AD25" s="10">
        <v>797.69232199999999</v>
      </c>
      <c r="AE25" s="10">
        <v>820.83764599999995</v>
      </c>
      <c r="AF25" s="10">
        <v>843.32043499999997</v>
      </c>
      <c r="AG25" s="10">
        <v>862.76129200000003</v>
      </c>
      <c r="AH25" s="10">
        <v>883.36968999999999</v>
      </c>
      <c r="AI25" s="10">
        <v>900.45526099999995</v>
      </c>
      <c r="AJ25" s="10">
        <v>924.97003199999995</v>
      </c>
      <c r="AK25" s="10">
        <v>950.17059300000005</v>
      </c>
      <c r="AL25" s="5">
        <v>0.144569</v>
      </c>
    </row>
    <row r="26" spans="1:38" ht="15" customHeight="1" x14ac:dyDescent="0.25">
      <c r="A26" s="33" t="s">
        <v>958</v>
      </c>
      <c r="B26" s="6" t="s">
        <v>925</v>
      </c>
      <c r="C26" s="10">
        <v>34.012501</v>
      </c>
      <c r="D26" s="10">
        <v>19.468001999999998</v>
      </c>
      <c r="E26" s="10">
        <v>25.508987000000001</v>
      </c>
      <c r="F26" s="10">
        <v>28.603441</v>
      </c>
      <c r="G26" s="10">
        <v>40.964492999999997</v>
      </c>
      <c r="H26" s="10">
        <v>50.357716000000003</v>
      </c>
      <c r="I26" s="10">
        <v>49.069037999999999</v>
      </c>
      <c r="J26" s="10">
        <v>58.219920999999999</v>
      </c>
      <c r="K26" s="10">
        <v>65.991141999999996</v>
      </c>
      <c r="L26" s="10">
        <v>73.848083000000003</v>
      </c>
      <c r="M26" s="10">
        <v>75.358528000000007</v>
      </c>
      <c r="N26" s="10">
        <v>75.624886000000004</v>
      </c>
      <c r="O26" s="10">
        <v>78.423889000000003</v>
      </c>
      <c r="P26" s="10">
        <v>79.814667</v>
      </c>
      <c r="Q26" s="10">
        <v>80.704987000000003</v>
      </c>
      <c r="R26" s="10">
        <v>81.439269999999993</v>
      </c>
      <c r="S26" s="10">
        <v>82.212715000000003</v>
      </c>
      <c r="T26" s="10">
        <v>82.729697999999999</v>
      </c>
      <c r="U26" s="10">
        <v>83.555214000000007</v>
      </c>
      <c r="V26" s="10">
        <v>83.892623999999998</v>
      </c>
      <c r="W26" s="10">
        <v>84.428291000000002</v>
      </c>
      <c r="X26" s="10">
        <v>84.901459000000003</v>
      </c>
      <c r="Y26" s="10">
        <v>84.852180000000004</v>
      </c>
      <c r="Z26" s="10">
        <v>84.855095000000006</v>
      </c>
      <c r="AA26" s="10">
        <v>85.262671999999995</v>
      </c>
      <c r="AB26" s="10">
        <v>85.544983000000002</v>
      </c>
      <c r="AC26" s="10">
        <v>85.855255</v>
      </c>
      <c r="AD26" s="10">
        <v>86.128883000000002</v>
      </c>
      <c r="AE26" s="10">
        <v>86.811203000000006</v>
      </c>
      <c r="AF26" s="10">
        <v>87.539519999999996</v>
      </c>
      <c r="AG26" s="10">
        <v>87.981491000000005</v>
      </c>
      <c r="AH26" s="10">
        <v>88.728165000000004</v>
      </c>
      <c r="AI26" s="10">
        <v>89.159369999999996</v>
      </c>
      <c r="AJ26" s="10">
        <v>89.939055999999994</v>
      </c>
      <c r="AK26" s="10">
        <v>90.868835000000004</v>
      </c>
      <c r="AL26" s="5">
        <v>4.7793000000000002E-2</v>
      </c>
    </row>
    <row r="27" spans="1:38" ht="15" customHeight="1" x14ac:dyDescent="0.25">
      <c r="A27" s="33" t="s">
        <v>957</v>
      </c>
      <c r="B27" s="6" t="s">
        <v>923</v>
      </c>
      <c r="C27" s="10">
        <v>26.582567000000001</v>
      </c>
      <c r="D27" s="10">
        <v>45.641392000000003</v>
      </c>
      <c r="E27" s="10">
        <v>17.785492000000001</v>
      </c>
      <c r="F27" s="10">
        <v>18.903879</v>
      </c>
      <c r="G27" s="10">
        <v>26.705666000000001</v>
      </c>
      <c r="H27" s="10">
        <v>32.764313000000001</v>
      </c>
      <c r="I27" s="10">
        <v>32.654204999999997</v>
      </c>
      <c r="J27" s="10">
        <v>38.727424999999997</v>
      </c>
      <c r="K27" s="10">
        <v>44.432949000000001</v>
      </c>
      <c r="L27" s="10">
        <v>50.256683000000002</v>
      </c>
      <c r="M27" s="10">
        <v>53.367610999999997</v>
      </c>
      <c r="N27" s="10">
        <v>56.573523999999999</v>
      </c>
      <c r="O27" s="10">
        <v>62.377845999999998</v>
      </c>
      <c r="P27" s="10">
        <v>73.260352999999995</v>
      </c>
      <c r="Q27" s="10">
        <v>83.754990000000006</v>
      </c>
      <c r="R27" s="10">
        <v>89.034805000000006</v>
      </c>
      <c r="S27" s="10">
        <v>92.831314000000006</v>
      </c>
      <c r="T27" s="10">
        <v>95.900131000000002</v>
      </c>
      <c r="U27" s="10">
        <v>99.343986999999998</v>
      </c>
      <c r="V27" s="10">
        <v>102.13488</v>
      </c>
      <c r="W27" s="10">
        <v>104.825226</v>
      </c>
      <c r="X27" s="10">
        <v>108.01065800000001</v>
      </c>
      <c r="Y27" s="10">
        <v>110.534195</v>
      </c>
      <c r="Z27" s="10">
        <v>113.141014</v>
      </c>
      <c r="AA27" s="10">
        <v>115.867653</v>
      </c>
      <c r="AB27" s="10">
        <v>117.592331</v>
      </c>
      <c r="AC27" s="10">
        <v>118.976173</v>
      </c>
      <c r="AD27" s="10">
        <v>120.44502300000001</v>
      </c>
      <c r="AE27" s="10">
        <v>122.185196</v>
      </c>
      <c r="AF27" s="10">
        <v>123.81038700000001</v>
      </c>
      <c r="AG27" s="10">
        <v>124.788422</v>
      </c>
      <c r="AH27" s="10">
        <v>126.339737</v>
      </c>
      <c r="AI27" s="10">
        <v>127.133476</v>
      </c>
      <c r="AJ27" s="10">
        <v>128.61544799999999</v>
      </c>
      <c r="AK27" s="10">
        <v>130.345642</v>
      </c>
      <c r="AL27" s="5">
        <v>3.2309999999999998E-2</v>
      </c>
    </row>
    <row r="28" spans="1:38" ht="15" customHeight="1" x14ac:dyDescent="0.25">
      <c r="A28" s="33" t="s">
        <v>956</v>
      </c>
      <c r="B28" s="6" t="s">
        <v>921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1.9228339999999999</v>
      </c>
      <c r="R28" s="10">
        <v>8.7776449999999997</v>
      </c>
      <c r="S28" s="10">
        <v>15.705641999999999</v>
      </c>
      <c r="T28" s="10">
        <v>20.165420999999998</v>
      </c>
      <c r="U28" s="10">
        <v>22.853106</v>
      </c>
      <c r="V28" s="10">
        <v>24.52825</v>
      </c>
      <c r="W28" s="10">
        <v>25.693166999999999</v>
      </c>
      <c r="X28" s="10">
        <v>26.739408000000001</v>
      </c>
      <c r="Y28" s="10">
        <v>28.043673999999999</v>
      </c>
      <c r="Z28" s="10">
        <v>29.341332999999999</v>
      </c>
      <c r="AA28" s="10">
        <v>30.764230999999999</v>
      </c>
      <c r="AB28" s="10">
        <v>32.226376000000002</v>
      </c>
      <c r="AC28" s="10">
        <v>33.717682000000003</v>
      </c>
      <c r="AD28" s="10">
        <v>35.266356999999999</v>
      </c>
      <c r="AE28" s="10">
        <v>36.976531999999999</v>
      </c>
      <c r="AF28" s="10">
        <v>38.557338999999999</v>
      </c>
      <c r="AG28" s="10">
        <v>39.905673999999998</v>
      </c>
      <c r="AH28" s="10">
        <v>41.208148999999999</v>
      </c>
      <c r="AI28" s="10">
        <v>42.440083000000001</v>
      </c>
      <c r="AJ28" s="10">
        <v>44.425204999999998</v>
      </c>
      <c r="AK28" s="10">
        <v>46.117942999999997</v>
      </c>
      <c r="AL28" s="5" t="s">
        <v>13</v>
      </c>
    </row>
    <row r="29" spans="1:38" ht="15" customHeight="1" x14ac:dyDescent="0.25">
      <c r="A29" s="33" t="s">
        <v>955</v>
      </c>
      <c r="B29" s="6" t="s">
        <v>919</v>
      </c>
      <c r="C29" s="10">
        <v>276.99514799999997</v>
      </c>
      <c r="D29" s="10">
        <v>414.4599</v>
      </c>
      <c r="E29" s="10">
        <v>486.36080900000002</v>
      </c>
      <c r="F29" s="10">
        <v>498.776184</v>
      </c>
      <c r="G29" s="10">
        <v>530.55358899999999</v>
      </c>
      <c r="H29" s="10">
        <v>546.88586399999997</v>
      </c>
      <c r="I29" s="10">
        <v>564.18847700000003</v>
      </c>
      <c r="J29" s="10">
        <v>584.66687000000002</v>
      </c>
      <c r="K29" s="10">
        <v>607.53045699999996</v>
      </c>
      <c r="L29" s="10">
        <v>601.73864700000001</v>
      </c>
      <c r="M29" s="10">
        <v>617.430969</v>
      </c>
      <c r="N29" s="10">
        <v>635.67437700000005</v>
      </c>
      <c r="O29" s="10">
        <v>654.84332300000005</v>
      </c>
      <c r="P29" s="10">
        <v>669.44250499999998</v>
      </c>
      <c r="Q29" s="10">
        <v>681.60095200000001</v>
      </c>
      <c r="R29" s="10">
        <v>689.14404300000001</v>
      </c>
      <c r="S29" s="10">
        <v>688.37512200000003</v>
      </c>
      <c r="T29" s="10">
        <v>685.925659</v>
      </c>
      <c r="U29" s="10">
        <v>688.04144299999996</v>
      </c>
      <c r="V29" s="10">
        <v>689.12628199999995</v>
      </c>
      <c r="W29" s="10">
        <v>690.48516800000004</v>
      </c>
      <c r="X29" s="10">
        <v>693.97229000000004</v>
      </c>
      <c r="Y29" s="10">
        <v>698.89801</v>
      </c>
      <c r="Z29" s="10">
        <v>704.809753</v>
      </c>
      <c r="AA29" s="10">
        <v>709.43695100000002</v>
      </c>
      <c r="AB29" s="10">
        <v>715.85199</v>
      </c>
      <c r="AC29" s="10">
        <v>717.77410899999995</v>
      </c>
      <c r="AD29" s="10">
        <v>721.42602499999998</v>
      </c>
      <c r="AE29" s="10">
        <v>726.20275900000001</v>
      </c>
      <c r="AF29" s="10">
        <v>730.11492899999996</v>
      </c>
      <c r="AG29" s="10">
        <v>731.32580600000006</v>
      </c>
      <c r="AH29" s="10">
        <v>732.20294200000001</v>
      </c>
      <c r="AI29" s="10">
        <v>727.97015399999998</v>
      </c>
      <c r="AJ29" s="10">
        <v>729.29803500000003</v>
      </c>
      <c r="AK29" s="10">
        <v>729.575378</v>
      </c>
      <c r="AL29" s="5">
        <v>1.7284000000000001E-2</v>
      </c>
    </row>
    <row r="30" spans="1:38" ht="15" customHeight="1" x14ac:dyDescent="0.25">
      <c r="A30" s="33" t="s">
        <v>954</v>
      </c>
      <c r="B30" s="6" t="s">
        <v>917</v>
      </c>
      <c r="C30" s="10">
        <v>18.005669000000001</v>
      </c>
      <c r="D30" s="10">
        <v>18.328963999999999</v>
      </c>
      <c r="E30" s="10">
        <v>9.0483069999999994</v>
      </c>
      <c r="F30" s="10">
        <v>8.5603400000000001</v>
      </c>
      <c r="G30" s="10">
        <v>8.7384620000000002</v>
      </c>
      <c r="H30" s="10">
        <v>9.1098879999999998</v>
      </c>
      <c r="I30" s="10">
        <v>9.5043159999999993</v>
      </c>
      <c r="J30" s="10">
        <v>9.7175069999999995</v>
      </c>
      <c r="K30" s="10">
        <v>9.8839609999999993</v>
      </c>
      <c r="L30" s="10">
        <v>10.001989</v>
      </c>
      <c r="M30" s="10">
        <v>10.129308999999999</v>
      </c>
      <c r="N30" s="10">
        <v>10.231070000000001</v>
      </c>
      <c r="O30" s="10">
        <v>10.331042</v>
      </c>
      <c r="P30" s="10">
        <v>10.379439</v>
      </c>
      <c r="Q30" s="10">
        <v>10.475382</v>
      </c>
      <c r="R30" s="10">
        <v>10.562187</v>
      </c>
      <c r="S30" s="10">
        <v>10.551346000000001</v>
      </c>
      <c r="T30" s="10">
        <v>10.527321000000001</v>
      </c>
      <c r="U30" s="10">
        <v>10.580517</v>
      </c>
      <c r="V30" s="10">
        <v>10.620067000000001</v>
      </c>
      <c r="W30" s="10">
        <v>10.655868</v>
      </c>
      <c r="X30" s="10">
        <v>10.716429</v>
      </c>
      <c r="Y30" s="10">
        <v>10.810786999999999</v>
      </c>
      <c r="Z30" s="10">
        <v>10.910947999999999</v>
      </c>
      <c r="AA30" s="10">
        <v>10.982779000000001</v>
      </c>
      <c r="AB30" s="10">
        <v>11.064878999999999</v>
      </c>
      <c r="AC30" s="10">
        <v>11.114616</v>
      </c>
      <c r="AD30" s="10">
        <v>11.197139</v>
      </c>
      <c r="AE30" s="10">
        <v>11.295029</v>
      </c>
      <c r="AF30" s="10">
        <v>11.378738</v>
      </c>
      <c r="AG30" s="10">
        <v>11.420156</v>
      </c>
      <c r="AH30" s="10">
        <v>11.446403</v>
      </c>
      <c r="AI30" s="10">
        <v>11.389688</v>
      </c>
      <c r="AJ30" s="10">
        <v>11.436424000000001</v>
      </c>
      <c r="AK30" s="10">
        <v>11.472218</v>
      </c>
      <c r="AL30" s="5">
        <v>-1.4097999999999999E-2</v>
      </c>
    </row>
    <row r="31" spans="1:38" ht="15" customHeight="1" x14ac:dyDescent="0.25">
      <c r="A31" s="33" t="s">
        <v>953</v>
      </c>
      <c r="B31" s="6" t="s">
        <v>915</v>
      </c>
      <c r="C31" s="10">
        <v>14.896266000000001</v>
      </c>
      <c r="D31" s="10">
        <v>14.098217999999999</v>
      </c>
      <c r="E31" s="10">
        <v>14.267452</v>
      </c>
      <c r="F31" s="10">
        <v>14.435586000000001</v>
      </c>
      <c r="G31" s="10">
        <v>14.717108</v>
      </c>
      <c r="H31" s="10">
        <v>14.659646</v>
      </c>
      <c r="I31" s="10">
        <v>14.825015</v>
      </c>
      <c r="J31" s="10">
        <v>15.074553999999999</v>
      </c>
      <c r="K31" s="10">
        <v>15.232002</v>
      </c>
      <c r="L31" s="10">
        <v>15.278741999999999</v>
      </c>
      <c r="M31" s="10">
        <v>15.367532000000001</v>
      </c>
      <c r="N31" s="10">
        <v>15.548012</v>
      </c>
      <c r="O31" s="10">
        <v>15.771940000000001</v>
      </c>
      <c r="P31" s="10">
        <v>15.898167000000001</v>
      </c>
      <c r="Q31" s="10">
        <v>16.045041999999999</v>
      </c>
      <c r="R31" s="10">
        <v>16.180243000000001</v>
      </c>
      <c r="S31" s="10">
        <v>16.177313000000002</v>
      </c>
      <c r="T31" s="10">
        <v>16.158936000000001</v>
      </c>
      <c r="U31" s="10">
        <v>16.250675000000001</v>
      </c>
      <c r="V31" s="10">
        <v>16.317800999999999</v>
      </c>
      <c r="W31" s="10">
        <v>16.385933000000001</v>
      </c>
      <c r="X31" s="10">
        <v>16.492260000000002</v>
      </c>
      <c r="Y31" s="10">
        <v>16.644091</v>
      </c>
      <c r="Z31" s="10">
        <v>16.811636</v>
      </c>
      <c r="AA31" s="10">
        <v>16.936968</v>
      </c>
      <c r="AB31" s="10">
        <v>17.077908999999998</v>
      </c>
      <c r="AC31" s="10">
        <v>17.168752999999999</v>
      </c>
      <c r="AD31" s="10">
        <v>17.308354999999999</v>
      </c>
      <c r="AE31" s="10">
        <v>17.472228999999999</v>
      </c>
      <c r="AF31" s="10">
        <v>17.617146999999999</v>
      </c>
      <c r="AG31" s="10">
        <v>17.699261</v>
      </c>
      <c r="AH31" s="10">
        <v>17.76322</v>
      </c>
      <c r="AI31" s="10">
        <v>17.692654000000001</v>
      </c>
      <c r="AJ31" s="10">
        <v>17.780090000000001</v>
      </c>
      <c r="AK31" s="10">
        <v>17.852442</v>
      </c>
      <c r="AL31" s="5">
        <v>7.1799999999999998E-3</v>
      </c>
    </row>
    <row r="32" spans="1:38" ht="15" customHeight="1" x14ac:dyDescent="0.25">
      <c r="A32" s="33" t="s">
        <v>952</v>
      </c>
      <c r="B32" s="6" t="s">
        <v>913</v>
      </c>
      <c r="C32" s="10">
        <v>1.8923179999999999</v>
      </c>
      <c r="D32" s="10">
        <v>1.7955099999999999</v>
      </c>
      <c r="E32" s="10">
        <v>1.8777509999999999</v>
      </c>
      <c r="F32" s="10">
        <v>1.907151</v>
      </c>
      <c r="G32" s="10">
        <v>2.018078</v>
      </c>
      <c r="H32" s="10">
        <v>2.1545679999999998</v>
      </c>
      <c r="I32" s="10">
        <v>2.2855629999999998</v>
      </c>
      <c r="J32" s="10">
        <v>2.3724980000000002</v>
      </c>
      <c r="K32" s="10">
        <v>2.433799</v>
      </c>
      <c r="L32" s="10">
        <v>2.448671</v>
      </c>
      <c r="M32" s="10">
        <v>2.471835</v>
      </c>
      <c r="N32" s="10">
        <v>2.5102850000000001</v>
      </c>
      <c r="O32" s="10">
        <v>2.554332</v>
      </c>
      <c r="P32" s="10">
        <v>2.5819269999999999</v>
      </c>
      <c r="Q32" s="10">
        <v>2.619799</v>
      </c>
      <c r="R32" s="10">
        <v>2.6492089999999999</v>
      </c>
      <c r="S32" s="10">
        <v>2.6595209999999998</v>
      </c>
      <c r="T32" s="10">
        <v>2.662938</v>
      </c>
      <c r="U32" s="10">
        <v>2.6874359999999999</v>
      </c>
      <c r="V32" s="10">
        <v>2.7098390000000001</v>
      </c>
      <c r="W32" s="10">
        <v>2.7307419999999998</v>
      </c>
      <c r="X32" s="10">
        <v>2.7653319999999999</v>
      </c>
      <c r="Y32" s="10">
        <v>2.8066559999999998</v>
      </c>
      <c r="Z32" s="10">
        <v>2.8621460000000001</v>
      </c>
      <c r="AA32" s="10">
        <v>2.927127</v>
      </c>
      <c r="AB32" s="10">
        <v>3.005992</v>
      </c>
      <c r="AC32" s="10">
        <v>3.0882360000000002</v>
      </c>
      <c r="AD32" s="10">
        <v>3.1847319999999999</v>
      </c>
      <c r="AE32" s="10">
        <v>3.2972950000000001</v>
      </c>
      <c r="AF32" s="10">
        <v>3.4109400000000001</v>
      </c>
      <c r="AG32" s="10">
        <v>3.5237319999999999</v>
      </c>
      <c r="AH32" s="10">
        <v>3.630376</v>
      </c>
      <c r="AI32" s="10">
        <v>3.7172139999999998</v>
      </c>
      <c r="AJ32" s="10">
        <v>3.8598650000000001</v>
      </c>
      <c r="AK32" s="10">
        <v>4.0033130000000003</v>
      </c>
      <c r="AL32" s="5">
        <v>2.4596E-2</v>
      </c>
    </row>
    <row r="33" spans="1:38" ht="15" customHeight="1" x14ac:dyDescent="0.25">
      <c r="A33" s="33" t="s">
        <v>951</v>
      </c>
      <c r="B33" s="6" t="s">
        <v>911</v>
      </c>
      <c r="C33" s="10">
        <v>2.5731280000000001</v>
      </c>
      <c r="D33" s="10">
        <v>2.4331849999999999</v>
      </c>
      <c r="E33" s="10">
        <v>2.4613459999999998</v>
      </c>
      <c r="F33" s="10">
        <v>2.4800089999999999</v>
      </c>
      <c r="G33" s="10">
        <v>2.5323280000000001</v>
      </c>
      <c r="H33" s="10">
        <v>2.5196700000000001</v>
      </c>
      <c r="I33" s="10">
        <v>2.5450270000000002</v>
      </c>
      <c r="J33" s="10">
        <v>2.5851419999999998</v>
      </c>
      <c r="K33" s="10">
        <v>2.6130260000000001</v>
      </c>
      <c r="L33" s="10">
        <v>2.6197180000000002</v>
      </c>
      <c r="M33" s="10">
        <v>2.6327039999999999</v>
      </c>
      <c r="N33" s="10">
        <v>2.662239</v>
      </c>
      <c r="O33" s="10">
        <v>2.698969</v>
      </c>
      <c r="P33" s="10">
        <v>2.7193450000000001</v>
      </c>
      <c r="Q33" s="10">
        <v>2.7428129999999999</v>
      </c>
      <c r="R33" s="10">
        <v>2.7641119999999999</v>
      </c>
      <c r="S33" s="10">
        <v>2.761088</v>
      </c>
      <c r="T33" s="10">
        <v>2.755738</v>
      </c>
      <c r="U33" s="10">
        <v>2.7696130000000001</v>
      </c>
      <c r="V33" s="10">
        <v>2.7788529999999998</v>
      </c>
      <c r="W33" s="10">
        <v>2.788859</v>
      </c>
      <c r="X33" s="10">
        <v>2.8060740000000002</v>
      </c>
      <c r="Y33" s="10">
        <v>2.8290380000000002</v>
      </c>
      <c r="Z33" s="10">
        <v>2.856122</v>
      </c>
      <c r="AA33" s="10">
        <v>2.875909</v>
      </c>
      <c r="AB33" s="10">
        <v>2.8982929999999998</v>
      </c>
      <c r="AC33" s="10">
        <v>2.912868</v>
      </c>
      <c r="AD33" s="10">
        <v>2.9348380000000001</v>
      </c>
      <c r="AE33" s="10">
        <v>2.9614780000000001</v>
      </c>
      <c r="AF33" s="10">
        <v>2.9850180000000002</v>
      </c>
      <c r="AG33" s="10">
        <v>2.9985499999999998</v>
      </c>
      <c r="AH33" s="10">
        <v>3.008626</v>
      </c>
      <c r="AI33" s="10">
        <v>2.9952299999999998</v>
      </c>
      <c r="AJ33" s="10">
        <v>3.0091510000000001</v>
      </c>
      <c r="AK33" s="10">
        <v>3.0210210000000002</v>
      </c>
      <c r="AL33" s="5">
        <v>6.5789999999999998E-3</v>
      </c>
    </row>
    <row r="34" spans="1:38" ht="15" customHeight="1" x14ac:dyDescent="0.25">
      <c r="A34" s="33" t="s">
        <v>949</v>
      </c>
      <c r="B34" s="6" t="s">
        <v>908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5" t="s">
        <v>13</v>
      </c>
    </row>
    <row r="35" spans="1:38" ht="15" customHeight="1" x14ac:dyDescent="0.25">
      <c r="A35" s="33" t="s">
        <v>948</v>
      </c>
      <c r="B35" s="6" t="s">
        <v>906</v>
      </c>
      <c r="C35" s="10">
        <v>1.7515430000000001</v>
      </c>
      <c r="D35" s="10">
        <v>1.7509189999999999</v>
      </c>
      <c r="E35" s="10">
        <v>3.13727</v>
      </c>
      <c r="F35" s="10">
        <v>5.8028490000000001</v>
      </c>
      <c r="G35" s="10">
        <v>10.876903</v>
      </c>
      <c r="H35" s="10">
        <v>15.643307999999999</v>
      </c>
      <c r="I35" s="10">
        <v>18.843824000000001</v>
      </c>
      <c r="J35" s="10">
        <v>21.404253000000001</v>
      </c>
      <c r="K35" s="10">
        <v>25.510387000000001</v>
      </c>
      <c r="L35" s="10">
        <v>29.590681</v>
      </c>
      <c r="M35" s="10">
        <v>29.417515000000002</v>
      </c>
      <c r="N35" s="10">
        <v>28.567595000000001</v>
      </c>
      <c r="O35" s="10">
        <v>28.533642</v>
      </c>
      <c r="P35" s="10">
        <v>28.819873999999999</v>
      </c>
      <c r="Q35" s="10">
        <v>28.964672</v>
      </c>
      <c r="R35" s="10">
        <v>29.039086999999999</v>
      </c>
      <c r="S35" s="10">
        <v>29.244375000000002</v>
      </c>
      <c r="T35" s="10">
        <v>29.372053000000001</v>
      </c>
      <c r="U35" s="10">
        <v>29.604462000000002</v>
      </c>
      <c r="V35" s="10">
        <v>29.667104999999999</v>
      </c>
      <c r="W35" s="10">
        <v>29.827127000000001</v>
      </c>
      <c r="X35" s="10">
        <v>29.923883</v>
      </c>
      <c r="Y35" s="10">
        <v>29.834330000000001</v>
      </c>
      <c r="Z35" s="10">
        <v>29.750668999999998</v>
      </c>
      <c r="AA35" s="10">
        <v>29.861961000000001</v>
      </c>
      <c r="AB35" s="10">
        <v>29.973558000000001</v>
      </c>
      <c r="AC35" s="10">
        <v>30.125617999999999</v>
      </c>
      <c r="AD35" s="10">
        <v>30.266542000000001</v>
      </c>
      <c r="AE35" s="10">
        <v>30.572599</v>
      </c>
      <c r="AF35" s="10">
        <v>30.920565</v>
      </c>
      <c r="AG35" s="10">
        <v>31.191140999999998</v>
      </c>
      <c r="AH35" s="10">
        <v>31.5777</v>
      </c>
      <c r="AI35" s="10">
        <v>31.902871999999999</v>
      </c>
      <c r="AJ35" s="10">
        <v>32.350388000000002</v>
      </c>
      <c r="AK35" s="10">
        <v>32.868895999999999</v>
      </c>
      <c r="AL35" s="5">
        <v>9.2927999999999997E-2</v>
      </c>
    </row>
    <row r="36" spans="1:38" ht="15" customHeight="1" x14ac:dyDescent="0.25">
      <c r="A36" s="33" t="s">
        <v>947</v>
      </c>
      <c r="B36" s="6" t="s">
        <v>946</v>
      </c>
      <c r="C36" s="10">
        <v>859.325378</v>
      </c>
      <c r="D36" s="10">
        <v>938.21862799999997</v>
      </c>
      <c r="E36" s="10">
        <v>1025.935547</v>
      </c>
      <c r="F36" s="10">
        <v>1138.474487</v>
      </c>
      <c r="G36" s="10">
        <v>1305.698975</v>
      </c>
      <c r="H36" s="10">
        <v>1426.9094239999999</v>
      </c>
      <c r="I36" s="10">
        <v>1534.3709719999999</v>
      </c>
      <c r="J36" s="10">
        <v>1663.188721</v>
      </c>
      <c r="K36" s="10">
        <v>1772.8111570000001</v>
      </c>
      <c r="L36" s="10">
        <v>1925.234009</v>
      </c>
      <c r="M36" s="10">
        <v>2005.027832</v>
      </c>
      <c r="N36" s="10">
        <v>2093.704346</v>
      </c>
      <c r="O36" s="10">
        <v>2190.9169919999999</v>
      </c>
      <c r="P36" s="10">
        <v>2281.4313959999999</v>
      </c>
      <c r="Q36" s="10">
        <v>2366.2341310000002</v>
      </c>
      <c r="R36" s="10">
        <v>2445.2070309999999</v>
      </c>
      <c r="S36" s="10">
        <v>2507.7939449999999</v>
      </c>
      <c r="T36" s="10">
        <v>2575.570068</v>
      </c>
      <c r="U36" s="10">
        <v>2657.786865</v>
      </c>
      <c r="V36" s="10">
        <v>2730.4814449999999</v>
      </c>
      <c r="W36" s="10">
        <v>2795.8386230000001</v>
      </c>
      <c r="X36" s="10">
        <v>2869.608643</v>
      </c>
      <c r="Y36" s="10">
        <v>2940.4819339999999</v>
      </c>
      <c r="Z36" s="10">
        <v>3008.5207519999999</v>
      </c>
      <c r="AA36" s="10">
        <v>3070.10376</v>
      </c>
      <c r="AB36" s="10">
        <v>3123.4077149999998</v>
      </c>
      <c r="AC36" s="10">
        <v>3166.2380370000001</v>
      </c>
      <c r="AD36" s="10">
        <v>3217.0686040000001</v>
      </c>
      <c r="AE36" s="10">
        <v>3271.0695799999999</v>
      </c>
      <c r="AF36" s="10">
        <v>3332.3005370000001</v>
      </c>
      <c r="AG36" s="10">
        <v>3379.1645509999998</v>
      </c>
      <c r="AH36" s="10">
        <v>3428.0070799999999</v>
      </c>
      <c r="AI36" s="10">
        <v>3446.633789</v>
      </c>
      <c r="AJ36" s="10">
        <v>3502.4733890000002</v>
      </c>
      <c r="AK36" s="10">
        <v>3564.8876949999999</v>
      </c>
      <c r="AL36" s="5">
        <v>4.1280999999999998E-2</v>
      </c>
    </row>
    <row r="38" spans="1:38" ht="15" customHeight="1" x14ac:dyDescent="0.25">
      <c r="A38" s="33" t="s">
        <v>945</v>
      </c>
      <c r="B38" s="6" t="s">
        <v>944</v>
      </c>
      <c r="C38" s="10">
        <v>9.5643039999999999</v>
      </c>
      <c r="D38" s="10">
        <v>11.030972</v>
      </c>
      <c r="E38" s="10">
        <v>11.921735</v>
      </c>
      <c r="F38" s="10">
        <v>13.355880000000001</v>
      </c>
      <c r="G38" s="10">
        <v>14.870937</v>
      </c>
      <c r="H38" s="10">
        <v>16.3293</v>
      </c>
      <c r="I38" s="10">
        <v>17.403673000000001</v>
      </c>
      <c r="J38" s="10">
        <v>18.581703000000001</v>
      </c>
      <c r="K38" s="10">
        <v>19.618991999999999</v>
      </c>
      <c r="L38" s="10">
        <v>21.182472000000001</v>
      </c>
      <c r="M38" s="10">
        <v>21.922882000000001</v>
      </c>
      <c r="N38" s="10">
        <v>22.627275000000001</v>
      </c>
      <c r="O38" s="10">
        <v>23.343409000000001</v>
      </c>
      <c r="P38" s="10">
        <v>24.106124999999999</v>
      </c>
      <c r="Q38" s="10">
        <v>24.76219</v>
      </c>
      <c r="R38" s="10">
        <v>25.376245000000001</v>
      </c>
      <c r="S38" s="10">
        <v>26.028896</v>
      </c>
      <c r="T38" s="10">
        <v>26.75366</v>
      </c>
      <c r="U38" s="10">
        <v>27.440598999999999</v>
      </c>
      <c r="V38" s="10">
        <v>28.060648</v>
      </c>
      <c r="W38" s="10">
        <v>28.587944</v>
      </c>
      <c r="X38" s="10">
        <v>29.141708000000001</v>
      </c>
      <c r="Y38" s="10">
        <v>29.567039000000001</v>
      </c>
      <c r="Z38" s="10">
        <v>29.921897999999999</v>
      </c>
      <c r="AA38" s="10">
        <v>30.282533999999998</v>
      </c>
      <c r="AB38" s="10">
        <v>30.520481</v>
      </c>
      <c r="AC38" s="10">
        <v>30.728811</v>
      </c>
      <c r="AD38" s="10">
        <v>30.919785999999998</v>
      </c>
      <c r="AE38" s="10">
        <v>31.083165999999999</v>
      </c>
      <c r="AF38" s="10">
        <v>31.330431000000001</v>
      </c>
      <c r="AG38" s="10">
        <v>31.531455999999999</v>
      </c>
      <c r="AH38" s="10">
        <v>31.786261</v>
      </c>
      <c r="AI38" s="10">
        <v>32.004936000000001</v>
      </c>
      <c r="AJ38" s="10">
        <v>32.260818</v>
      </c>
      <c r="AK38" s="10">
        <v>32.591923000000001</v>
      </c>
      <c r="AL38" s="5">
        <v>3.3374000000000001E-2</v>
      </c>
    </row>
    <row r="39" spans="1:38" ht="15" customHeight="1" x14ac:dyDescent="0.25">
      <c r="A39" s="33" t="s">
        <v>943</v>
      </c>
      <c r="B39" s="4" t="s">
        <v>942</v>
      </c>
      <c r="C39" s="28">
        <v>8984.7138670000004</v>
      </c>
      <c r="D39" s="28">
        <v>8505.3125</v>
      </c>
      <c r="E39" s="28">
        <v>8605.5898440000001</v>
      </c>
      <c r="F39" s="28">
        <v>8524.1445309999999</v>
      </c>
      <c r="G39" s="28">
        <v>8780.2060550000006</v>
      </c>
      <c r="H39" s="28">
        <v>8738.3378909999992</v>
      </c>
      <c r="I39" s="28">
        <v>8816.3632809999999</v>
      </c>
      <c r="J39" s="28">
        <v>8950.6796880000002</v>
      </c>
      <c r="K39" s="28">
        <v>9036.1992190000001</v>
      </c>
      <c r="L39" s="28">
        <v>9088.8066409999992</v>
      </c>
      <c r="M39" s="28">
        <v>9145.8222659999992</v>
      </c>
      <c r="N39" s="28">
        <v>9253.0107420000004</v>
      </c>
      <c r="O39" s="28">
        <v>9385.5917969999991</v>
      </c>
      <c r="P39" s="28">
        <v>9464.1152340000008</v>
      </c>
      <c r="Q39" s="28">
        <v>9555.8359380000002</v>
      </c>
      <c r="R39" s="28">
        <v>9635.8105469999991</v>
      </c>
      <c r="S39" s="28">
        <v>9634.6542969999991</v>
      </c>
      <c r="T39" s="28">
        <v>9626.9814449999994</v>
      </c>
      <c r="U39" s="28">
        <v>9685.6005860000005</v>
      </c>
      <c r="V39" s="28">
        <v>9730.6425780000009</v>
      </c>
      <c r="W39" s="28">
        <v>9779.7822269999997</v>
      </c>
      <c r="X39" s="28">
        <v>9847.0839840000008</v>
      </c>
      <c r="Y39" s="28">
        <v>9945.1347659999992</v>
      </c>
      <c r="Z39" s="28">
        <v>10054.578125</v>
      </c>
      <c r="AA39" s="28">
        <v>10138.200194999999</v>
      </c>
      <c r="AB39" s="28">
        <v>10233.808594</v>
      </c>
      <c r="AC39" s="28">
        <v>10303.809569999999</v>
      </c>
      <c r="AD39" s="28">
        <v>10404.5625</v>
      </c>
      <c r="AE39" s="28">
        <v>10523.604492</v>
      </c>
      <c r="AF39" s="28">
        <v>10635.987305000001</v>
      </c>
      <c r="AG39" s="28">
        <v>10716.804688</v>
      </c>
      <c r="AH39" s="28">
        <v>10784.556640999999</v>
      </c>
      <c r="AI39" s="28">
        <v>10769.070312</v>
      </c>
      <c r="AJ39" s="28">
        <v>10856.741211</v>
      </c>
      <c r="AK39" s="28">
        <v>10937.949219</v>
      </c>
      <c r="AL39" s="27">
        <v>7.6519999999999999E-3</v>
      </c>
    </row>
    <row r="41" spans="1:38" ht="15" customHeight="1" x14ac:dyDescent="0.25">
      <c r="B41" s="4" t="s">
        <v>941</v>
      </c>
    </row>
    <row r="42" spans="1:38" ht="15" customHeight="1" x14ac:dyDescent="0.25">
      <c r="B42" s="4" t="s">
        <v>940</v>
      </c>
    </row>
    <row r="43" spans="1:38" ht="15" customHeight="1" x14ac:dyDescent="0.25">
      <c r="A43" s="33" t="s">
        <v>939</v>
      </c>
      <c r="B43" s="6" t="s">
        <v>938</v>
      </c>
      <c r="C43" s="10">
        <v>6145.8041990000002</v>
      </c>
      <c r="D43" s="10">
        <v>6009.1342770000001</v>
      </c>
      <c r="E43" s="10">
        <v>6302.6777339999999</v>
      </c>
      <c r="F43" s="10">
        <v>6257.3828119999998</v>
      </c>
      <c r="G43" s="10">
        <v>5843.5717770000001</v>
      </c>
      <c r="H43" s="10">
        <v>5516.0048829999996</v>
      </c>
      <c r="I43" s="10">
        <v>5442.7382809999999</v>
      </c>
      <c r="J43" s="10">
        <v>5402.6494140000004</v>
      </c>
      <c r="K43" s="10">
        <v>5327.6674800000001</v>
      </c>
      <c r="L43" s="10">
        <v>5261.8032229999999</v>
      </c>
      <c r="M43" s="10">
        <v>5317.2534180000002</v>
      </c>
      <c r="N43" s="10">
        <v>5258.7558589999999</v>
      </c>
      <c r="O43" s="10">
        <v>5237.8339839999999</v>
      </c>
      <c r="P43" s="10">
        <v>5189.4921880000002</v>
      </c>
      <c r="Q43" s="10">
        <v>5181.9970700000003</v>
      </c>
      <c r="R43" s="10">
        <v>5176.9916990000002</v>
      </c>
      <c r="S43" s="10">
        <v>5135.4721680000002</v>
      </c>
      <c r="T43" s="10">
        <v>5081.4726559999999</v>
      </c>
      <c r="U43" s="10">
        <v>5054.5996089999999</v>
      </c>
      <c r="V43" s="10">
        <v>5037.5546880000002</v>
      </c>
      <c r="W43" s="10">
        <v>5043.3051759999998</v>
      </c>
      <c r="X43" s="10">
        <v>5022.4790039999998</v>
      </c>
      <c r="Y43" s="10">
        <v>5054.7285160000001</v>
      </c>
      <c r="Z43" s="10">
        <v>5099.0151370000003</v>
      </c>
      <c r="AA43" s="10">
        <v>5130.7807620000003</v>
      </c>
      <c r="AB43" s="10">
        <v>5179.6411129999997</v>
      </c>
      <c r="AC43" s="10">
        <v>5217.4521480000003</v>
      </c>
      <c r="AD43" s="10">
        <v>5280.4501950000003</v>
      </c>
      <c r="AE43" s="10">
        <v>5365.4072269999997</v>
      </c>
      <c r="AF43" s="10">
        <v>5417.2172849999997</v>
      </c>
      <c r="AG43" s="10">
        <v>5479.5927730000003</v>
      </c>
      <c r="AH43" s="10">
        <v>5533.8989259999998</v>
      </c>
      <c r="AI43" s="10">
        <v>5572.1484380000002</v>
      </c>
      <c r="AJ43" s="10">
        <v>5642.71875</v>
      </c>
      <c r="AK43" s="10">
        <v>5694.5747069999998</v>
      </c>
      <c r="AL43" s="5">
        <v>-1.6280000000000001E-3</v>
      </c>
    </row>
    <row r="44" spans="1:38" ht="15" customHeight="1" x14ac:dyDescent="0.25">
      <c r="A44" s="33" t="s">
        <v>937</v>
      </c>
      <c r="B44" s="6" t="s">
        <v>936</v>
      </c>
      <c r="C44" s="10">
        <v>25.555022999999998</v>
      </c>
      <c r="D44" s="10">
        <v>55.583297999999999</v>
      </c>
      <c r="E44" s="10">
        <v>83.595061999999999</v>
      </c>
      <c r="F44" s="10">
        <v>135.13938899999999</v>
      </c>
      <c r="G44" s="10">
        <v>211.602203</v>
      </c>
      <c r="H44" s="10">
        <v>210.69136</v>
      </c>
      <c r="I44" s="10">
        <v>216.71177700000001</v>
      </c>
      <c r="J44" s="10">
        <v>221.21835300000001</v>
      </c>
      <c r="K44" s="10">
        <v>218.11293000000001</v>
      </c>
      <c r="L44" s="10">
        <v>209.684494</v>
      </c>
      <c r="M44" s="10">
        <v>209.87570199999999</v>
      </c>
      <c r="N44" s="10">
        <v>202.685776</v>
      </c>
      <c r="O44" s="10">
        <v>199.30976899999999</v>
      </c>
      <c r="P44" s="10">
        <v>193.723343</v>
      </c>
      <c r="Q44" s="10">
        <v>189.85180700000001</v>
      </c>
      <c r="R44" s="10">
        <v>190.123413</v>
      </c>
      <c r="S44" s="10">
        <v>185.54785200000001</v>
      </c>
      <c r="T44" s="10">
        <v>181.056488</v>
      </c>
      <c r="U44" s="10">
        <v>178.79504399999999</v>
      </c>
      <c r="V44" s="10">
        <v>176.24847399999999</v>
      </c>
      <c r="W44" s="10">
        <v>174.43141199999999</v>
      </c>
      <c r="X44" s="10">
        <v>172.488281</v>
      </c>
      <c r="Y44" s="10">
        <v>172.659729</v>
      </c>
      <c r="Z44" s="10">
        <v>173.557312</v>
      </c>
      <c r="AA44" s="10">
        <v>174.795761</v>
      </c>
      <c r="AB44" s="10">
        <v>175.85687300000001</v>
      </c>
      <c r="AC44" s="10">
        <v>178.58303799999999</v>
      </c>
      <c r="AD44" s="10">
        <v>181.365173</v>
      </c>
      <c r="AE44" s="10">
        <v>186.13531499999999</v>
      </c>
      <c r="AF44" s="10">
        <v>188.62527499999999</v>
      </c>
      <c r="AG44" s="10">
        <v>190.82299800000001</v>
      </c>
      <c r="AH44" s="10">
        <v>194.89297500000001</v>
      </c>
      <c r="AI44" s="10">
        <v>199.30467200000001</v>
      </c>
      <c r="AJ44" s="10">
        <v>206.77456699999999</v>
      </c>
      <c r="AK44" s="10">
        <v>210.69807399999999</v>
      </c>
      <c r="AL44" s="5">
        <v>4.1206E-2</v>
      </c>
    </row>
    <row r="45" spans="1:38" ht="15" customHeight="1" x14ac:dyDescent="0.25">
      <c r="A45" s="33" t="s">
        <v>935</v>
      </c>
      <c r="B45" s="6" t="s">
        <v>934</v>
      </c>
      <c r="C45" s="10">
        <v>6171.359375</v>
      </c>
      <c r="D45" s="10">
        <v>6064.7177730000003</v>
      </c>
      <c r="E45" s="10">
        <v>6386.2729490000002</v>
      </c>
      <c r="F45" s="10">
        <v>6392.5219729999999</v>
      </c>
      <c r="G45" s="10">
        <v>6055.173828</v>
      </c>
      <c r="H45" s="10">
        <v>5726.6962890000004</v>
      </c>
      <c r="I45" s="10">
        <v>5659.4501950000003</v>
      </c>
      <c r="J45" s="10">
        <v>5623.8676759999998</v>
      </c>
      <c r="K45" s="10">
        <v>5545.7802730000003</v>
      </c>
      <c r="L45" s="10">
        <v>5471.4877930000002</v>
      </c>
      <c r="M45" s="10">
        <v>5527.1289059999999</v>
      </c>
      <c r="N45" s="10">
        <v>5461.4414059999999</v>
      </c>
      <c r="O45" s="10">
        <v>5437.1435549999997</v>
      </c>
      <c r="P45" s="10">
        <v>5383.2153319999998</v>
      </c>
      <c r="Q45" s="10">
        <v>5371.8486329999996</v>
      </c>
      <c r="R45" s="10">
        <v>5367.1152339999999</v>
      </c>
      <c r="S45" s="10">
        <v>5321.0200199999999</v>
      </c>
      <c r="T45" s="10">
        <v>5262.529297</v>
      </c>
      <c r="U45" s="10">
        <v>5233.3945309999999</v>
      </c>
      <c r="V45" s="10">
        <v>5213.8032229999999</v>
      </c>
      <c r="W45" s="10">
        <v>5217.7368159999996</v>
      </c>
      <c r="X45" s="10">
        <v>5194.9672849999997</v>
      </c>
      <c r="Y45" s="10">
        <v>5227.3881840000004</v>
      </c>
      <c r="Z45" s="10">
        <v>5272.5722660000001</v>
      </c>
      <c r="AA45" s="10">
        <v>5305.5766599999997</v>
      </c>
      <c r="AB45" s="10">
        <v>5355.498047</v>
      </c>
      <c r="AC45" s="10">
        <v>5396.0351559999999</v>
      </c>
      <c r="AD45" s="10">
        <v>5461.8154299999997</v>
      </c>
      <c r="AE45" s="10">
        <v>5551.5424800000001</v>
      </c>
      <c r="AF45" s="10">
        <v>5605.8427730000003</v>
      </c>
      <c r="AG45" s="10">
        <v>5670.4160160000001</v>
      </c>
      <c r="AH45" s="10">
        <v>5728.7919920000004</v>
      </c>
      <c r="AI45" s="10">
        <v>5771.453125</v>
      </c>
      <c r="AJ45" s="10">
        <v>5849.4931640000004</v>
      </c>
      <c r="AK45" s="10">
        <v>5905.2729490000002</v>
      </c>
      <c r="AL45" s="5">
        <v>-8.0699999999999999E-4</v>
      </c>
    </row>
    <row r="47" spans="1:38" ht="15" customHeight="1" x14ac:dyDescent="0.25">
      <c r="B47" s="4" t="s">
        <v>933</v>
      </c>
    </row>
    <row r="48" spans="1:38" ht="15" customHeight="1" x14ac:dyDescent="0.25">
      <c r="A48" s="33" t="s">
        <v>932</v>
      </c>
      <c r="B48" s="6" t="s">
        <v>931</v>
      </c>
      <c r="C48" s="10">
        <v>929.60369900000001</v>
      </c>
      <c r="D48" s="10">
        <v>908.65643299999999</v>
      </c>
      <c r="E48" s="10">
        <v>948.24005099999999</v>
      </c>
      <c r="F48" s="10">
        <v>947.08013900000003</v>
      </c>
      <c r="G48" s="10">
        <v>903.94610599999999</v>
      </c>
      <c r="H48" s="10">
        <v>862.47540300000003</v>
      </c>
      <c r="I48" s="10">
        <v>854.14141800000004</v>
      </c>
      <c r="J48" s="10">
        <v>852.88214100000005</v>
      </c>
      <c r="K48" s="10">
        <v>853.96582000000001</v>
      </c>
      <c r="L48" s="10">
        <v>912.80297900000005</v>
      </c>
      <c r="M48" s="10">
        <v>941.91058299999997</v>
      </c>
      <c r="N48" s="10">
        <v>978.22094700000002</v>
      </c>
      <c r="O48" s="10">
        <v>994.41204800000003</v>
      </c>
      <c r="P48" s="10">
        <v>1000.9198</v>
      </c>
      <c r="Q48" s="10">
        <v>1015.866272</v>
      </c>
      <c r="R48" s="10">
        <v>991.90411400000005</v>
      </c>
      <c r="S48" s="10">
        <v>984.24780299999998</v>
      </c>
      <c r="T48" s="10">
        <v>995.86657700000001</v>
      </c>
      <c r="U48" s="10">
        <v>1012.733582</v>
      </c>
      <c r="V48" s="10">
        <v>1029.160034</v>
      </c>
      <c r="W48" s="10">
        <v>1034.294189</v>
      </c>
      <c r="X48" s="10">
        <v>1031.7181399999999</v>
      </c>
      <c r="Y48" s="10">
        <v>1034.369629</v>
      </c>
      <c r="Z48" s="10">
        <v>1030.5505370000001</v>
      </c>
      <c r="AA48" s="10">
        <v>1017.014282</v>
      </c>
      <c r="AB48" s="10">
        <v>1003.077881</v>
      </c>
      <c r="AC48" s="10">
        <v>985.14770499999997</v>
      </c>
      <c r="AD48" s="10">
        <v>971.58630400000004</v>
      </c>
      <c r="AE48" s="10">
        <v>947.71270800000002</v>
      </c>
      <c r="AF48" s="10">
        <v>956.80822799999999</v>
      </c>
      <c r="AG48" s="10">
        <v>964.30914299999995</v>
      </c>
      <c r="AH48" s="10">
        <v>952.24908400000004</v>
      </c>
      <c r="AI48" s="10">
        <v>895.15722700000003</v>
      </c>
      <c r="AJ48" s="10">
        <v>887.54589799999997</v>
      </c>
      <c r="AK48" s="10">
        <v>891.966003</v>
      </c>
      <c r="AL48" s="5">
        <v>-5.62E-4</v>
      </c>
    </row>
    <row r="49" spans="1:38" ht="15" customHeight="1" x14ac:dyDescent="0.25">
      <c r="A49" s="33" t="s">
        <v>930</v>
      </c>
      <c r="B49" s="6" t="s">
        <v>929</v>
      </c>
      <c r="C49" s="10">
        <v>5.7128779999999999</v>
      </c>
      <c r="D49" s="10">
        <v>5.6582800000000004</v>
      </c>
      <c r="E49" s="10">
        <v>8.2544909999999998</v>
      </c>
      <c r="F49" s="10">
        <v>14.173448</v>
      </c>
      <c r="G49" s="10">
        <v>24.870035000000001</v>
      </c>
      <c r="H49" s="10">
        <v>34.948791999999997</v>
      </c>
      <c r="I49" s="10">
        <v>41.861305000000002</v>
      </c>
      <c r="J49" s="10">
        <v>47.301898999999999</v>
      </c>
      <c r="K49" s="10">
        <v>56.124062000000002</v>
      </c>
      <c r="L49" s="10">
        <v>64.884476000000006</v>
      </c>
      <c r="M49" s="10">
        <v>64.926201000000006</v>
      </c>
      <c r="N49" s="10">
        <v>63.519432000000002</v>
      </c>
      <c r="O49" s="10">
        <v>63.875675000000001</v>
      </c>
      <c r="P49" s="10">
        <v>64.924278000000001</v>
      </c>
      <c r="Q49" s="10">
        <v>65.711815000000001</v>
      </c>
      <c r="R49" s="10">
        <v>66.450325000000007</v>
      </c>
      <c r="S49" s="10">
        <v>67.456978000000007</v>
      </c>
      <c r="T49" s="10">
        <v>68.340812999999997</v>
      </c>
      <c r="U49" s="10">
        <v>69.552818000000002</v>
      </c>
      <c r="V49" s="10">
        <v>70.444214000000002</v>
      </c>
      <c r="W49" s="10">
        <v>71.597877999999994</v>
      </c>
      <c r="X49" s="10">
        <v>72.734650000000002</v>
      </c>
      <c r="Y49" s="10">
        <v>73.539130999999998</v>
      </c>
      <c r="Z49" s="10">
        <v>74.468108999999998</v>
      </c>
      <c r="AA49" s="10">
        <v>75.870720000000006</v>
      </c>
      <c r="AB49" s="10">
        <v>77.281295999999998</v>
      </c>
      <c r="AC49" s="10">
        <v>78.819266999999996</v>
      </c>
      <c r="AD49" s="10">
        <v>80.496551999999994</v>
      </c>
      <c r="AE49" s="10">
        <v>82.691276999999999</v>
      </c>
      <c r="AF49" s="10">
        <v>85.045424999999994</v>
      </c>
      <c r="AG49" s="10">
        <v>87.193893000000003</v>
      </c>
      <c r="AH49" s="10">
        <v>89.766425999999996</v>
      </c>
      <c r="AI49" s="10">
        <v>92.166259999999994</v>
      </c>
      <c r="AJ49" s="10">
        <v>95.140831000000006</v>
      </c>
      <c r="AK49" s="10">
        <v>98.572272999999996</v>
      </c>
      <c r="AL49" s="5">
        <v>9.0455999999999995E-2</v>
      </c>
    </row>
    <row r="50" spans="1:38" ht="15" customHeight="1" x14ac:dyDescent="0.25">
      <c r="A50" s="33" t="s">
        <v>928</v>
      </c>
      <c r="B50" s="6" t="s">
        <v>927</v>
      </c>
      <c r="C50" s="10">
        <v>3.1644670000000001</v>
      </c>
      <c r="D50" s="10">
        <v>3.1832150000000001</v>
      </c>
      <c r="E50" s="10">
        <v>3.7445430000000002</v>
      </c>
      <c r="F50" s="10">
        <v>6.92997</v>
      </c>
      <c r="G50" s="10">
        <v>13.081651000000001</v>
      </c>
      <c r="H50" s="10">
        <v>18.878540000000001</v>
      </c>
      <c r="I50" s="10">
        <v>22.794750000000001</v>
      </c>
      <c r="J50" s="10">
        <v>25.920145000000002</v>
      </c>
      <c r="K50" s="10">
        <v>30.920957999999999</v>
      </c>
      <c r="L50" s="10">
        <v>35.891579</v>
      </c>
      <c r="M50" s="10">
        <v>35.811207000000003</v>
      </c>
      <c r="N50" s="10">
        <v>34.931201999999999</v>
      </c>
      <c r="O50" s="10">
        <v>35.048664000000002</v>
      </c>
      <c r="P50" s="10">
        <v>35.567486000000002</v>
      </c>
      <c r="Q50" s="10">
        <v>35.939442</v>
      </c>
      <c r="R50" s="10">
        <v>36.264373999999997</v>
      </c>
      <c r="S50" s="10">
        <v>36.757899999999999</v>
      </c>
      <c r="T50" s="10">
        <v>37.181376999999998</v>
      </c>
      <c r="U50" s="10">
        <v>37.776240999999999</v>
      </c>
      <c r="V50" s="10">
        <v>38.191696</v>
      </c>
      <c r="W50" s="10">
        <v>38.752609</v>
      </c>
      <c r="X50" s="10">
        <v>39.288882999999998</v>
      </c>
      <c r="Y50" s="10">
        <v>39.634467999999998</v>
      </c>
      <c r="Z50" s="10">
        <v>40.028336000000003</v>
      </c>
      <c r="AA50" s="10">
        <v>40.681933999999998</v>
      </c>
      <c r="AB50" s="10">
        <v>41.276825000000002</v>
      </c>
      <c r="AC50" s="10">
        <v>41.921653999999997</v>
      </c>
      <c r="AD50" s="10">
        <v>42.610798000000003</v>
      </c>
      <c r="AE50" s="10">
        <v>43.560206999999998</v>
      </c>
      <c r="AF50" s="10">
        <v>44.582363000000001</v>
      </c>
      <c r="AG50" s="10">
        <v>45.561089000000003</v>
      </c>
      <c r="AH50" s="10">
        <v>46.735354999999998</v>
      </c>
      <c r="AI50" s="10">
        <v>47.829020999999997</v>
      </c>
      <c r="AJ50" s="10">
        <v>49.192974</v>
      </c>
      <c r="AK50" s="10">
        <v>50.930283000000003</v>
      </c>
      <c r="AL50" s="5">
        <v>8.7648000000000004E-2</v>
      </c>
    </row>
    <row r="51" spans="1:38" ht="15" customHeight="1" x14ac:dyDescent="0.25">
      <c r="A51" s="33" t="s">
        <v>910</v>
      </c>
      <c r="B51" s="6" t="s">
        <v>1154</v>
      </c>
      <c r="C51" s="10">
        <v>1.7515210000000001</v>
      </c>
      <c r="D51" s="10">
        <v>1.8634599999999999</v>
      </c>
      <c r="E51" s="10">
        <v>3.1380479999999999</v>
      </c>
      <c r="F51" s="10">
        <v>5.8065230000000003</v>
      </c>
      <c r="G51" s="10">
        <v>10.877096999999999</v>
      </c>
      <c r="H51" s="10">
        <v>15.643447999999999</v>
      </c>
      <c r="I51" s="10">
        <v>18.843755999999999</v>
      </c>
      <c r="J51" s="10">
        <v>21.402985000000001</v>
      </c>
      <c r="K51" s="10">
        <v>25.508569999999999</v>
      </c>
      <c r="L51" s="10">
        <v>29.585222000000002</v>
      </c>
      <c r="M51" s="10">
        <v>29.409782</v>
      </c>
      <c r="N51" s="10">
        <v>28.556597</v>
      </c>
      <c r="O51" s="10">
        <v>28.518234</v>
      </c>
      <c r="P51" s="10">
        <v>28.798757999999999</v>
      </c>
      <c r="Q51" s="10">
        <v>28.936207</v>
      </c>
      <c r="R51" s="10">
        <v>29.002116999999998</v>
      </c>
      <c r="S51" s="10">
        <v>29.197208</v>
      </c>
      <c r="T51" s="10">
        <v>29.313096999999999</v>
      </c>
      <c r="U51" s="10">
        <v>29.530926000000001</v>
      </c>
      <c r="V51" s="10">
        <v>29.575558000000001</v>
      </c>
      <c r="W51" s="10">
        <v>29.712851000000001</v>
      </c>
      <c r="X51" s="10">
        <v>29.780529000000001</v>
      </c>
      <c r="Y51" s="10">
        <v>29.654140000000002</v>
      </c>
      <c r="Z51" s="10">
        <v>29.526700999999999</v>
      </c>
      <c r="AA51" s="10">
        <v>29.586334000000001</v>
      </c>
      <c r="AB51" s="10">
        <v>29.634129000000001</v>
      </c>
      <c r="AC51" s="10">
        <v>29.714359000000002</v>
      </c>
      <c r="AD51" s="10">
        <v>29.773163</v>
      </c>
      <c r="AE51" s="10">
        <v>29.986253999999999</v>
      </c>
      <c r="AF51" s="10">
        <v>30.230329999999999</v>
      </c>
      <c r="AG51" s="10">
        <v>30.390079</v>
      </c>
      <c r="AH51" s="10">
        <v>30.655308000000002</v>
      </c>
      <c r="AI51" s="10">
        <v>30.849236999999999</v>
      </c>
      <c r="AJ51" s="10">
        <v>31.144984999999998</v>
      </c>
      <c r="AK51" s="10">
        <v>31.504114000000001</v>
      </c>
      <c r="AL51" s="5">
        <v>8.9466000000000004E-2</v>
      </c>
    </row>
    <row r="52" spans="1:38" ht="15" customHeight="1" x14ac:dyDescent="0.25">
      <c r="A52" s="33" t="s">
        <v>926</v>
      </c>
      <c r="B52" s="6" t="s">
        <v>925</v>
      </c>
      <c r="C52" s="10">
        <v>17.880537</v>
      </c>
      <c r="D52" s="10">
        <v>12.954159000000001</v>
      </c>
      <c r="E52" s="10">
        <v>24.825192999999999</v>
      </c>
      <c r="F52" s="10">
        <v>27.865051000000001</v>
      </c>
      <c r="G52" s="10">
        <v>39.927959000000001</v>
      </c>
      <c r="H52" s="10">
        <v>48.974274000000001</v>
      </c>
      <c r="I52" s="10">
        <v>47.225563000000001</v>
      </c>
      <c r="J52" s="10">
        <v>55.83099</v>
      </c>
      <c r="K52" s="10">
        <v>62.717506</v>
      </c>
      <c r="L52" s="10">
        <v>69.400368</v>
      </c>
      <c r="M52" s="10">
        <v>69.092697000000001</v>
      </c>
      <c r="N52" s="10">
        <v>67.190239000000005</v>
      </c>
      <c r="O52" s="10">
        <v>67.204025000000001</v>
      </c>
      <c r="P52" s="10">
        <v>67.970839999999995</v>
      </c>
      <c r="Q52" s="10">
        <v>68.436768000000001</v>
      </c>
      <c r="R52" s="10">
        <v>68.775879000000003</v>
      </c>
      <c r="S52" s="10">
        <v>69.438873000000001</v>
      </c>
      <c r="T52" s="10">
        <v>69.939774</v>
      </c>
      <c r="U52" s="10">
        <v>70.716697999999994</v>
      </c>
      <c r="V52" s="10">
        <v>71.119018999999994</v>
      </c>
      <c r="W52" s="10">
        <v>71.773276999999993</v>
      </c>
      <c r="X52" s="10">
        <v>72.301970999999995</v>
      </c>
      <c r="Y52" s="10">
        <v>72.433411000000007</v>
      </c>
      <c r="Z52" s="10">
        <v>72.612540999999993</v>
      </c>
      <c r="AA52" s="10">
        <v>73.268066000000005</v>
      </c>
      <c r="AB52" s="10">
        <v>73.926642999999999</v>
      </c>
      <c r="AC52" s="10">
        <v>74.687622000000005</v>
      </c>
      <c r="AD52" s="10">
        <v>75.467651000000004</v>
      </c>
      <c r="AE52" s="10">
        <v>76.679451</v>
      </c>
      <c r="AF52" s="10">
        <v>78.003226999999995</v>
      </c>
      <c r="AG52" s="10">
        <v>79.192108000000005</v>
      </c>
      <c r="AH52" s="10">
        <v>80.662788000000006</v>
      </c>
      <c r="AI52" s="10">
        <v>81.966033999999993</v>
      </c>
      <c r="AJ52" s="10">
        <v>83.652634000000006</v>
      </c>
      <c r="AK52" s="10">
        <v>85.556168</v>
      </c>
      <c r="AL52" s="5">
        <v>5.8873000000000002E-2</v>
      </c>
    </row>
    <row r="53" spans="1:38" ht="15" customHeight="1" x14ac:dyDescent="0.25">
      <c r="A53" s="33" t="s">
        <v>924</v>
      </c>
      <c r="B53" s="6" t="s">
        <v>923</v>
      </c>
      <c r="C53" s="10">
        <v>6.7919510000000001</v>
      </c>
      <c r="D53" s="10">
        <v>7.4145700000000003</v>
      </c>
      <c r="E53" s="10">
        <v>14.690721999999999</v>
      </c>
      <c r="F53" s="10">
        <v>16.534229</v>
      </c>
      <c r="G53" s="10">
        <v>23.800906999999999</v>
      </c>
      <c r="H53" s="10">
        <v>29.246998000000001</v>
      </c>
      <c r="I53" s="10">
        <v>28.197234999999999</v>
      </c>
      <c r="J53" s="10">
        <v>33.350819000000001</v>
      </c>
      <c r="K53" s="10">
        <v>37.469363999999999</v>
      </c>
      <c r="L53" s="10">
        <v>41.472191000000002</v>
      </c>
      <c r="M53" s="10">
        <v>41.235073</v>
      </c>
      <c r="N53" s="10">
        <v>40.052298999999998</v>
      </c>
      <c r="O53" s="10">
        <v>40.015213000000003</v>
      </c>
      <c r="P53" s="10">
        <v>40.429253000000003</v>
      </c>
      <c r="Q53" s="10">
        <v>40.648071000000002</v>
      </c>
      <c r="R53" s="10">
        <v>40.773876000000001</v>
      </c>
      <c r="S53" s="10">
        <v>41.086337999999998</v>
      </c>
      <c r="T53" s="10">
        <v>41.296272000000002</v>
      </c>
      <c r="U53" s="10">
        <v>41.661968000000002</v>
      </c>
      <c r="V53" s="10">
        <v>41.796928000000001</v>
      </c>
      <c r="W53" s="10">
        <v>42.075885999999997</v>
      </c>
      <c r="X53" s="10">
        <v>42.278979999999997</v>
      </c>
      <c r="Y53" s="10">
        <v>42.230277999999998</v>
      </c>
      <c r="Z53" s="10">
        <v>42.205036</v>
      </c>
      <c r="AA53" s="10">
        <v>42.466907999999997</v>
      </c>
      <c r="AB53" s="10">
        <v>42.734211000000002</v>
      </c>
      <c r="AC53" s="10">
        <v>43.070701999999997</v>
      </c>
      <c r="AD53" s="10">
        <v>43.417068</v>
      </c>
      <c r="AE53" s="10">
        <v>44.026096000000003</v>
      </c>
      <c r="AF53" s="10">
        <v>44.717796</v>
      </c>
      <c r="AG53" s="10">
        <v>45.322487000000002</v>
      </c>
      <c r="AH53" s="10">
        <v>46.150505000000003</v>
      </c>
      <c r="AI53" s="10">
        <v>46.919913999999999</v>
      </c>
      <c r="AJ53" s="10">
        <v>47.927906</v>
      </c>
      <c r="AK53" s="10">
        <v>49.150390999999999</v>
      </c>
      <c r="AL53" s="5">
        <v>5.8991000000000002E-2</v>
      </c>
    </row>
    <row r="54" spans="1:38" ht="15" customHeight="1" x14ac:dyDescent="0.25">
      <c r="A54" s="33" t="s">
        <v>922</v>
      </c>
      <c r="B54" s="6" t="s">
        <v>921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8.4000000000000003E-4</v>
      </c>
      <c r="N54" s="10">
        <v>8.6700000000000004E-4</v>
      </c>
      <c r="O54" s="10">
        <v>9.0700000000000004E-4</v>
      </c>
      <c r="P54" s="10">
        <v>9.3899999999999995E-4</v>
      </c>
      <c r="Q54" s="10">
        <v>4.1472000000000002E-2</v>
      </c>
      <c r="R54" s="10">
        <v>6.8805000000000005E-2</v>
      </c>
      <c r="S54" s="10">
        <v>8.1401000000000001E-2</v>
      </c>
      <c r="T54" s="10">
        <v>8.6946999999999997E-2</v>
      </c>
      <c r="U54" s="10">
        <v>9.0664999999999996E-2</v>
      </c>
      <c r="V54" s="10">
        <v>9.3437000000000006E-2</v>
      </c>
      <c r="W54" s="10">
        <v>9.6003000000000005E-2</v>
      </c>
      <c r="X54" s="10">
        <v>9.8696999999999993E-2</v>
      </c>
      <c r="Y54" s="10">
        <v>0.10204199999999999</v>
      </c>
      <c r="Z54" s="10">
        <v>0.105714</v>
      </c>
      <c r="AA54" s="10">
        <v>0.109582</v>
      </c>
      <c r="AB54" s="10">
        <v>0.11334900000000001</v>
      </c>
      <c r="AC54" s="10">
        <v>0.117503</v>
      </c>
      <c r="AD54" s="10">
        <v>0.122169</v>
      </c>
      <c r="AE54" s="10">
        <v>0.127641</v>
      </c>
      <c r="AF54" s="10">
        <v>0.13276499999999999</v>
      </c>
      <c r="AG54" s="10">
        <v>0.13633100000000001</v>
      </c>
      <c r="AH54" s="10">
        <v>0.14061199999999999</v>
      </c>
      <c r="AI54" s="10">
        <v>0.144922</v>
      </c>
      <c r="AJ54" s="10">
        <v>0.15151000000000001</v>
      </c>
      <c r="AK54" s="10">
        <v>0.158745</v>
      </c>
      <c r="AL54" s="5" t="s">
        <v>13</v>
      </c>
    </row>
    <row r="55" spans="1:38" ht="15" customHeight="1" x14ac:dyDescent="0.25">
      <c r="A55" s="33" t="s">
        <v>920</v>
      </c>
      <c r="B55" s="6" t="s">
        <v>919</v>
      </c>
      <c r="C55" s="10">
        <v>57.829085999999997</v>
      </c>
      <c r="D55" s="10">
        <v>55.253543999999998</v>
      </c>
      <c r="E55" s="10">
        <v>48.711716000000003</v>
      </c>
      <c r="F55" s="10">
        <v>53.257384999999999</v>
      </c>
      <c r="G55" s="10">
        <v>53.730567999999998</v>
      </c>
      <c r="H55" s="10">
        <v>53.162391999999997</v>
      </c>
      <c r="I55" s="10">
        <v>54.638221999999999</v>
      </c>
      <c r="J55" s="10">
        <v>57.290356000000003</v>
      </c>
      <c r="K55" s="10">
        <v>60.061461999999999</v>
      </c>
      <c r="L55" s="10">
        <v>60.67709</v>
      </c>
      <c r="M55" s="10">
        <v>63.505695000000003</v>
      </c>
      <c r="N55" s="10">
        <v>65.087119999999999</v>
      </c>
      <c r="O55" s="10">
        <v>66.915824999999998</v>
      </c>
      <c r="P55" s="10">
        <v>68.219031999999999</v>
      </c>
      <c r="Q55" s="10">
        <v>69.512421000000003</v>
      </c>
      <c r="R55" s="10">
        <v>70.609183999999999</v>
      </c>
      <c r="S55" s="10">
        <v>71.015152</v>
      </c>
      <c r="T55" s="10">
        <v>71.236061000000007</v>
      </c>
      <c r="U55" s="10">
        <v>71.778969000000004</v>
      </c>
      <c r="V55" s="10">
        <v>72.215148999999997</v>
      </c>
      <c r="W55" s="10">
        <v>72.806495999999996</v>
      </c>
      <c r="X55" s="10">
        <v>73.273087000000004</v>
      </c>
      <c r="Y55" s="10">
        <v>74.109879000000006</v>
      </c>
      <c r="Z55" s="10">
        <v>75.108840999999998</v>
      </c>
      <c r="AA55" s="10">
        <v>75.932609999999997</v>
      </c>
      <c r="AB55" s="10">
        <v>76.667862</v>
      </c>
      <c r="AC55" s="10">
        <v>77.238883999999999</v>
      </c>
      <c r="AD55" s="10">
        <v>78.142570000000006</v>
      </c>
      <c r="AE55" s="10">
        <v>79.327727999999993</v>
      </c>
      <c r="AF55" s="10">
        <v>80.321312000000006</v>
      </c>
      <c r="AG55" s="10">
        <v>81.345962999999998</v>
      </c>
      <c r="AH55" s="10">
        <v>82.421661</v>
      </c>
      <c r="AI55" s="10">
        <v>83.063896</v>
      </c>
      <c r="AJ55" s="10">
        <v>84.429412999999997</v>
      </c>
      <c r="AK55" s="10">
        <v>86.003463999999994</v>
      </c>
      <c r="AL55" s="5">
        <v>1.3498E-2</v>
      </c>
    </row>
    <row r="56" spans="1:38" ht="15" customHeight="1" x14ac:dyDescent="0.25">
      <c r="A56" s="33" t="s">
        <v>918</v>
      </c>
      <c r="B56" s="6" t="s">
        <v>917</v>
      </c>
      <c r="C56" s="10">
        <v>16.055492000000001</v>
      </c>
      <c r="D56" s="10">
        <v>15.830325</v>
      </c>
      <c r="E56" s="10">
        <v>6.8543770000000004</v>
      </c>
      <c r="F56" s="10">
        <v>6.997592</v>
      </c>
      <c r="G56" s="10">
        <v>6.5743840000000002</v>
      </c>
      <c r="H56" s="10">
        <v>6.3311739999999999</v>
      </c>
      <c r="I56" s="10">
        <v>6.3812920000000002</v>
      </c>
      <c r="J56" s="10">
        <v>6.469538</v>
      </c>
      <c r="K56" s="10">
        <v>6.4922779999999998</v>
      </c>
      <c r="L56" s="10">
        <v>6.5325899999999999</v>
      </c>
      <c r="M56" s="10">
        <v>6.6314000000000002</v>
      </c>
      <c r="N56" s="10">
        <v>6.597677</v>
      </c>
      <c r="O56" s="10">
        <v>6.5890779999999998</v>
      </c>
      <c r="P56" s="10">
        <v>6.538195</v>
      </c>
      <c r="Q56" s="10">
        <v>6.5393109999999997</v>
      </c>
      <c r="R56" s="10">
        <v>6.5180059999999997</v>
      </c>
      <c r="S56" s="10">
        <v>6.4670759999999996</v>
      </c>
      <c r="T56" s="10">
        <v>6.4208090000000002</v>
      </c>
      <c r="U56" s="10">
        <v>6.4104359999999998</v>
      </c>
      <c r="V56" s="10">
        <v>6.4046310000000002</v>
      </c>
      <c r="W56" s="10">
        <v>6.4096500000000001</v>
      </c>
      <c r="X56" s="10">
        <v>6.386698</v>
      </c>
      <c r="Y56" s="10">
        <v>6.4146999999999998</v>
      </c>
      <c r="Z56" s="10">
        <v>6.4490220000000003</v>
      </c>
      <c r="AA56" s="10">
        <v>6.46347</v>
      </c>
      <c r="AB56" s="10">
        <v>6.4913959999999999</v>
      </c>
      <c r="AC56" s="10">
        <v>6.5043420000000003</v>
      </c>
      <c r="AD56" s="10">
        <v>6.5454429999999997</v>
      </c>
      <c r="AE56" s="10">
        <v>6.6000180000000004</v>
      </c>
      <c r="AF56" s="10">
        <v>6.6483499999999998</v>
      </c>
      <c r="AG56" s="10">
        <v>6.6981250000000001</v>
      </c>
      <c r="AH56" s="10">
        <v>6.7291980000000002</v>
      </c>
      <c r="AI56" s="10">
        <v>6.7030349999999999</v>
      </c>
      <c r="AJ56" s="10">
        <v>6.7532550000000002</v>
      </c>
      <c r="AK56" s="10">
        <v>6.7903180000000001</v>
      </c>
      <c r="AL56" s="5">
        <v>-2.5322999999999998E-2</v>
      </c>
    </row>
    <row r="57" spans="1:38" ht="15" customHeight="1" x14ac:dyDescent="0.25">
      <c r="A57" s="33" t="s">
        <v>916</v>
      </c>
      <c r="B57" s="6" t="s">
        <v>915</v>
      </c>
      <c r="C57" s="10">
        <v>10.253372000000001</v>
      </c>
      <c r="D57" s="10">
        <v>9.9697320000000005</v>
      </c>
      <c r="E57" s="10">
        <v>10.470745000000001</v>
      </c>
      <c r="F57" s="10">
        <v>10.744087</v>
      </c>
      <c r="G57" s="10">
        <v>10.155170999999999</v>
      </c>
      <c r="H57" s="10">
        <v>9.6656049999999993</v>
      </c>
      <c r="I57" s="10">
        <v>9.5769300000000008</v>
      </c>
      <c r="J57" s="10">
        <v>9.5795279999999998</v>
      </c>
      <c r="K57" s="10">
        <v>9.5374590000000001</v>
      </c>
      <c r="L57" s="10">
        <v>9.5425830000000005</v>
      </c>
      <c r="M57" s="10">
        <v>9.6609619999999996</v>
      </c>
      <c r="N57" s="10">
        <v>9.6105499999999999</v>
      </c>
      <c r="O57" s="10">
        <v>9.6027889999999996</v>
      </c>
      <c r="P57" s="10">
        <v>9.5398169999999993</v>
      </c>
      <c r="Q57" s="10">
        <v>9.5431600000000003</v>
      </c>
      <c r="R57" s="10">
        <v>9.5033309999999993</v>
      </c>
      <c r="S57" s="10">
        <v>9.4275110000000009</v>
      </c>
      <c r="T57" s="10">
        <v>9.3593229999999998</v>
      </c>
      <c r="U57" s="10">
        <v>9.3413749999999993</v>
      </c>
      <c r="V57" s="10">
        <v>9.3324999999999996</v>
      </c>
      <c r="W57" s="10">
        <v>9.3417700000000004</v>
      </c>
      <c r="X57" s="10">
        <v>9.302505</v>
      </c>
      <c r="Y57" s="10">
        <v>9.3440989999999999</v>
      </c>
      <c r="Z57" s="10">
        <v>9.3943049999999992</v>
      </c>
      <c r="AA57" s="10">
        <v>9.4148829999999997</v>
      </c>
      <c r="AB57" s="10">
        <v>9.4567370000000004</v>
      </c>
      <c r="AC57" s="10">
        <v>9.4780979999999992</v>
      </c>
      <c r="AD57" s="10">
        <v>9.5399779999999996</v>
      </c>
      <c r="AE57" s="10">
        <v>9.6218830000000004</v>
      </c>
      <c r="AF57" s="10">
        <v>9.6978670000000005</v>
      </c>
      <c r="AG57" s="10">
        <v>9.7817699999999999</v>
      </c>
      <c r="AH57" s="10">
        <v>9.8317910000000008</v>
      </c>
      <c r="AI57" s="10">
        <v>9.7950099999999996</v>
      </c>
      <c r="AJ57" s="10">
        <v>9.8752110000000002</v>
      </c>
      <c r="AK57" s="10">
        <v>9.9407960000000006</v>
      </c>
      <c r="AL57" s="5">
        <v>-8.7999999999999998E-5</v>
      </c>
    </row>
    <row r="58" spans="1:38" ht="15" customHeight="1" x14ac:dyDescent="0.25">
      <c r="A58" s="33" t="s">
        <v>914</v>
      </c>
      <c r="B58" s="6" t="s">
        <v>913</v>
      </c>
      <c r="C58" s="10">
        <v>6.9705399999999997</v>
      </c>
      <c r="D58" s="10">
        <v>6.877529</v>
      </c>
      <c r="E58" s="10">
        <v>7.2539749999999996</v>
      </c>
      <c r="F58" s="10">
        <v>7.5145400000000002</v>
      </c>
      <c r="G58" s="10">
        <v>7.2924540000000002</v>
      </c>
      <c r="H58" s="10">
        <v>7.116727</v>
      </c>
      <c r="I58" s="10">
        <v>7.2111210000000003</v>
      </c>
      <c r="J58" s="10">
        <v>7.3040929999999999</v>
      </c>
      <c r="K58" s="10">
        <v>7.3100240000000003</v>
      </c>
      <c r="L58" s="10">
        <v>7.3761729999999996</v>
      </c>
      <c r="M58" s="10">
        <v>7.4962799999999996</v>
      </c>
      <c r="N58" s="10">
        <v>7.4985410000000003</v>
      </c>
      <c r="O58" s="10">
        <v>7.536314</v>
      </c>
      <c r="P58" s="10">
        <v>7.5294679999999996</v>
      </c>
      <c r="Q58" s="10">
        <v>7.5665180000000003</v>
      </c>
      <c r="R58" s="10">
        <v>7.5845010000000004</v>
      </c>
      <c r="S58" s="10">
        <v>7.5510289999999998</v>
      </c>
      <c r="T58" s="10">
        <v>7.5215509999999997</v>
      </c>
      <c r="U58" s="10">
        <v>7.5444190000000004</v>
      </c>
      <c r="V58" s="10">
        <v>7.562665</v>
      </c>
      <c r="W58" s="10">
        <v>7.5942970000000001</v>
      </c>
      <c r="X58" s="10">
        <v>7.6283789999999998</v>
      </c>
      <c r="Y58" s="10">
        <v>7.6860229999999996</v>
      </c>
      <c r="Z58" s="10">
        <v>7.7871699999999997</v>
      </c>
      <c r="AA58" s="10">
        <v>7.8868080000000003</v>
      </c>
      <c r="AB58" s="10">
        <v>8.0148869999999999</v>
      </c>
      <c r="AC58" s="10">
        <v>8.1416199999999996</v>
      </c>
      <c r="AD58" s="10">
        <v>8.3064920000000004</v>
      </c>
      <c r="AE58" s="10">
        <v>8.5139569999999996</v>
      </c>
      <c r="AF58" s="10">
        <v>8.7222679999999997</v>
      </c>
      <c r="AG58" s="10">
        <v>8.9417150000000003</v>
      </c>
      <c r="AH58" s="10">
        <v>9.1868020000000001</v>
      </c>
      <c r="AI58" s="10">
        <v>9.3681199999999993</v>
      </c>
      <c r="AJ58" s="10">
        <v>9.6744900000000005</v>
      </c>
      <c r="AK58" s="10">
        <v>9.9782309999999992</v>
      </c>
      <c r="AL58" s="5">
        <v>1.1341E-2</v>
      </c>
    </row>
    <row r="59" spans="1:38" ht="15" customHeight="1" x14ac:dyDescent="0.25">
      <c r="A59" s="33" t="s">
        <v>912</v>
      </c>
      <c r="B59" s="6" t="s">
        <v>911</v>
      </c>
      <c r="C59" s="10">
        <v>30.772568</v>
      </c>
      <c r="D59" s="10">
        <v>29.989377999999999</v>
      </c>
      <c r="E59" s="10">
        <v>31.803637999999999</v>
      </c>
      <c r="F59" s="10">
        <v>32.705627</v>
      </c>
      <c r="G59" s="10">
        <v>30.507223</v>
      </c>
      <c r="H59" s="10">
        <v>29.125033999999999</v>
      </c>
      <c r="I59" s="10">
        <v>28.887661000000001</v>
      </c>
      <c r="J59" s="10">
        <v>28.920998000000001</v>
      </c>
      <c r="K59" s="10">
        <v>28.773844</v>
      </c>
      <c r="L59" s="10">
        <v>28.747793000000001</v>
      </c>
      <c r="M59" s="10">
        <v>29.121286000000001</v>
      </c>
      <c r="N59" s="10">
        <v>28.968920000000001</v>
      </c>
      <c r="O59" s="10">
        <v>28.936012000000002</v>
      </c>
      <c r="P59" s="10">
        <v>28.730719000000001</v>
      </c>
      <c r="Q59" s="10">
        <v>28.727540999999999</v>
      </c>
      <c r="R59" s="10">
        <v>28.596962000000001</v>
      </c>
      <c r="S59" s="10">
        <v>28.356034999999999</v>
      </c>
      <c r="T59" s="10">
        <v>28.135946000000001</v>
      </c>
      <c r="U59" s="10">
        <v>28.064219999999999</v>
      </c>
      <c r="V59" s="10">
        <v>28.020395000000001</v>
      </c>
      <c r="W59" s="10">
        <v>28.030536999999999</v>
      </c>
      <c r="X59" s="10">
        <v>27.887257000000002</v>
      </c>
      <c r="Y59" s="10">
        <v>27.987911</v>
      </c>
      <c r="Z59" s="10">
        <v>28.110212000000001</v>
      </c>
      <c r="AA59" s="10">
        <v>28.140326999999999</v>
      </c>
      <c r="AB59" s="10">
        <v>28.231546000000002</v>
      </c>
      <c r="AC59" s="10">
        <v>28.259172</v>
      </c>
      <c r="AD59" s="10">
        <v>28.403518999999999</v>
      </c>
      <c r="AE59" s="10">
        <v>28.603247</v>
      </c>
      <c r="AF59" s="10">
        <v>28.783083000000001</v>
      </c>
      <c r="AG59" s="10">
        <v>28.984970000000001</v>
      </c>
      <c r="AH59" s="10">
        <v>29.075818999999999</v>
      </c>
      <c r="AI59" s="10">
        <v>28.903977999999999</v>
      </c>
      <c r="AJ59" s="10">
        <v>29.078711999999999</v>
      </c>
      <c r="AK59" s="10">
        <v>29.207926</v>
      </c>
      <c r="AL59" s="5">
        <v>-8.0000000000000004E-4</v>
      </c>
    </row>
    <row r="60" spans="1:38" ht="15" customHeight="1" x14ac:dyDescent="0.25">
      <c r="A60" s="33" t="s">
        <v>909</v>
      </c>
      <c r="B60" s="6" t="s">
        <v>908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5" t="s">
        <v>13</v>
      </c>
    </row>
    <row r="61" spans="1:38" ht="15" customHeight="1" x14ac:dyDescent="0.25">
      <c r="A61" s="33" t="s">
        <v>907</v>
      </c>
      <c r="B61" s="6" t="s">
        <v>906</v>
      </c>
      <c r="C61" s="10">
        <v>1.7515229999999999</v>
      </c>
      <c r="D61" s="10">
        <v>1.7508349999999999</v>
      </c>
      <c r="E61" s="10">
        <v>3.1371099999999998</v>
      </c>
      <c r="F61" s="10">
        <v>5.8025359999999999</v>
      </c>
      <c r="G61" s="10">
        <v>10.876298</v>
      </c>
      <c r="H61" s="10">
        <v>15.642283000000001</v>
      </c>
      <c r="I61" s="10">
        <v>18.842040999999998</v>
      </c>
      <c r="J61" s="10">
        <v>21.400908000000001</v>
      </c>
      <c r="K61" s="10">
        <v>25.505922000000002</v>
      </c>
      <c r="L61" s="10">
        <v>29.583181</v>
      </c>
      <c r="M61" s="10">
        <v>29.407885</v>
      </c>
      <c r="N61" s="10">
        <v>28.555071000000002</v>
      </c>
      <c r="O61" s="10">
        <v>28.517412</v>
      </c>
      <c r="P61" s="10">
        <v>28.799113999999999</v>
      </c>
      <c r="Q61" s="10">
        <v>28.938368000000001</v>
      </c>
      <c r="R61" s="10">
        <v>29.006561000000001</v>
      </c>
      <c r="S61" s="10">
        <v>29.204929</v>
      </c>
      <c r="T61" s="10">
        <v>29.325619</v>
      </c>
      <c r="U61" s="10">
        <v>29.550339000000001</v>
      </c>
      <c r="V61" s="10">
        <v>29.604092000000001</v>
      </c>
      <c r="W61" s="10">
        <v>29.753038</v>
      </c>
      <c r="X61" s="10">
        <v>29.835501000000001</v>
      </c>
      <c r="Y61" s="10">
        <v>29.727720000000001</v>
      </c>
      <c r="Z61" s="10">
        <v>29.623116</v>
      </c>
      <c r="AA61" s="10">
        <v>29.710294999999999</v>
      </c>
      <c r="AB61" s="10">
        <v>29.794146999999999</v>
      </c>
      <c r="AC61" s="10">
        <v>29.916481000000001</v>
      </c>
      <c r="AD61" s="10">
        <v>30.024967</v>
      </c>
      <c r="AE61" s="10">
        <v>30.296257000000001</v>
      </c>
      <c r="AF61" s="10">
        <v>30.606195</v>
      </c>
      <c r="AG61" s="10">
        <v>30.836905999999999</v>
      </c>
      <c r="AH61" s="10">
        <v>31.181566</v>
      </c>
      <c r="AI61" s="10">
        <v>31.461425999999999</v>
      </c>
      <c r="AJ61" s="10">
        <v>31.855903999999999</v>
      </c>
      <c r="AK61" s="10">
        <v>32.327365999999998</v>
      </c>
      <c r="AL61" s="5">
        <v>9.2379000000000003E-2</v>
      </c>
    </row>
    <row r="62" spans="1:38" ht="15" customHeight="1" x14ac:dyDescent="0.25">
      <c r="A62" s="33" t="s">
        <v>905</v>
      </c>
      <c r="B62" s="6" t="s">
        <v>904</v>
      </c>
      <c r="C62" s="10">
        <v>1088.53772</v>
      </c>
      <c r="D62" s="10">
        <v>1059.4013669999999</v>
      </c>
      <c r="E62" s="10">
        <v>1111.124634</v>
      </c>
      <c r="F62" s="10">
        <v>1135.411255</v>
      </c>
      <c r="G62" s="10">
        <v>1135.639893</v>
      </c>
      <c r="H62" s="10">
        <v>1131.210693</v>
      </c>
      <c r="I62" s="10">
        <v>1138.601318</v>
      </c>
      <c r="J62" s="10">
        <v>1167.654297</v>
      </c>
      <c r="K62" s="10">
        <v>1204.3874510000001</v>
      </c>
      <c r="L62" s="10">
        <v>1296.496216</v>
      </c>
      <c r="M62" s="10">
        <v>1328.2098390000001</v>
      </c>
      <c r="N62" s="10">
        <v>1358.7894289999999</v>
      </c>
      <c r="O62" s="10">
        <v>1377.1721190000001</v>
      </c>
      <c r="P62" s="10">
        <v>1387.967529</v>
      </c>
      <c r="Q62" s="10">
        <v>1406.407471</v>
      </c>
      <c r="R62" s="10">
        <v>1385.0579829999999</v>
      </c>
      <c r="S62" s="10">
        <v>1380.2883300000001</v>
      </c>
      <c r="T62" s="10">
        <v>1394.0242920000001</v>
      </c>
      <c r="U62" s="10">
        <v>1414.752563</v>
      </c>
      <c r="V62" s="10">
        <v>1433.5201420000001</v>
      </c>
      <c r="W62" s="10">
        <v>1442.238525</v>
      </c>
      <c r="X62" s="10">
        <v>1442.515259</v>
      </c>
      <c r="Y62" s="10">
        <v>1447.2335210000001</v>
      </c>
      <c r="Z62" s="10">
        <v>1445.9697269999999</v>
      </c>
      <c r="AA62" s="10">
        <v>1436.5463870000001</v>
      </c>
      <c r="AB62" s="10">
        <v>1426.701172</v>
      </c>
      <c r="AC62" s="10">
        <v>1413.017456</v>
      </c>
      <c r="AD62" s="10">
        <v>1404.436768</v>
      </c>
      <c r="AE62" s="10">
        <v>1387.746582</v>
      </c>
      <c r="AF62" s="10">
        <v>1404.2991939999999</v>
      </c>
      <c r="AG62" s="10">
        <v>1418.694702</v>
      </c>
      <c r="AH62" s="10">
        <v>1414.786865</v>
      </c>
      <c r="AI62" s="10">
        <v>1364.3280030000001</v>
      </c>
      <c r="AJ62" s="10">
        <v>1366.423828</v>
      </c>
      <c r="AK62" s="10">
        <v>1382.0860600000001</v>
      </c>
      <c r="AL62" s="5">
        <v>8.09E-3</v>
      </c>
    </row>
    <row r="64" spans="1:38" ht="15" customHeight="1" x14ac:dyDescent="0.25">
      <c r="A64" s="33" t="s">
        <v>903</v>
      </c>
      <c r="B64" s="6" t="s">
        <v>902</v>
      </c>
      <c r="C64" s="10">
        <v>14.993845</v>
      </c>
      <c r="D64" s="10">
        <v>14.87063</v>
      </c>
      <c r="E64" s="10">
        <v>14.820138</v>
      </c>
      <c r="F64" s="10">
        <v>15.082642999999999</v>
      </c>
      <c r="G64" s="10">
        <v>15.792927000000001</v>
      </c>
      <c r="H64" s="10">
        <v>16.494983999999999</v>
      </c>
      <c r="I64" s="10">
        <v>16.748936</v>
      </c>
      <c r="J64" s="10">
        <v>17.192823000000001</v>
      </c>
      <c r="K64" s="10">
        <v>17.842333</v>
      </c>
      <c r="L64" s="10">
        <v>19.156313000000001</v>
      </c>
      <c r="M64" s="10">
        <v>19.374825000000001</v>
      </c>
      <c r="N64" s="10">
        <v>19.922923999999998</v>
      </c>
      <c r="O64" s="10">
        <v>20.209983999999999</v>
      </c>
      <c r="P64" s="10">
        <v>20.498156000000002</v>
      </c>
      <c r="Q64" s="10">
        <v>20.748809999999999</v>
      </c>
      <c r="R64" s="10">
        <v>20.512774</v>
      </c>
      <c r="S64" s="10">
        <v>20.597296</v>
      </c>
      <c r="T64" s="10">
        <v>20.942132999999998</v>
      </c>
      <c r="U64" s="10">
        <v>21.280404999999998</v>
      </c>
      <c r="V64" s="10">
        <v>21.565373999999998</v>
      </c>
      <c r="W64" s="10">
        <v>21.655311999999999</v>
      </c>
      <c r="X64" s="10">
        <v>21.732866000000001</v>
      </c>
      <c r="Y64" s="10">
        <v>21.682631000000001</v>
      </c>
      <c r="Z64" s="10">
        <v>21.522075999999998</v>
      </c>
      <c r="AA64" s="10">
        <v>21.307034000000002</v>
      </c>
      <c r="AB64" s="10">
        <v>21.035966999999999</v>
      </c>
      <c r="AC64" s="10">
        <v>20.752040999999998</v>
      </c>
      <c r="AD64" s="10">
        <v>20.454198999999999</v>
      </c>
      <c r="AE64" s="10">
        <v>19.998398000000002</v>
      </c>
      <c r="AF64" s="10">
        <v>20.032392999999999</v>
      </c>
      <c r="AG64" s="10">
        <v>20.012308000000001</v>
      </c>
      <c r="AH64" s="10">
        <v>19.805014</v>
      </c>
      <c r="AI64" s="10">
        <v>19.119532</v>
      </c>
      <c r="AJ64" s="10">
        <v>18.936247000000002</v>
      </c>
      <c r="AK64" s="10">
        <v>18.965527000000002</v>
      </c>
      <c r="AL64" s="5">
        <v>7.3980000000000001E-3</v>
      </c>
    </row>
    <row r="65" spans="1:38" ht="15" customHeight="1" x14ac:dyDescent="0.25">
      <c r="A65" s="33" t="s">
        <v>901</v>
      </c>
      <c r="B65" s="4" t="s">
        <v>900</v>
      </c>
      <c r="C65" s="28">
        <v>7259.8969729999999</v>
      </c>
      <c r="D65" s="28">
        <v>7124.1191410000001</v>
      </c>
      <c r="E65" s="28">
        <v>7497.3974609999996</v>
      </c>
      <c r="F65" s="28">
        <v>7527.9331050000001</v>
      </c>
      <c r="G65" s="28">
        <v>7190.8134769999997</v>
      </c>
      <c r="H65" s="28">
        <v>6857.9072269999997</v>
      </c>
      <c r="I65" s="28">
        <v>6798.0517579999996</v>
      </c>
      <c r="J65" s="28">
        <v>6791.5219729999999</v>
      </c>
      <c r="K65" s="28">
        <v>6750.1679690000001</v>
      </c>
      <c r="L65" s="28">
        <v>6767.9838870000003</v>
      </c>
      <c r="M65" s="28">
        <v>6855.3388670000004</v>
      </c>
      <c r="N65" s="28">
        <v>6820.2309569999998</v>
      </c>
      <c r="O65" s="28">
        <v>6814.3154299999997</v>
      </c>
      <c r="P65" s="28">
        <v>6771.1826170000004</v>
      </c>
      <c r="Q65" s="28">
        <v>6778.2558589999999</v>
      </c>
      <c r="R65" s="28">
        <v>6752.1733400000003</v>
      </c>
      <c r="S65" s="28">
        <v>6701.3085940000001</v>
      </c>
      <c r="T65" s="28">
        <v>6656.5537109999996</v>
      </c>
      <c r="U65" s="28">
        <v>6648.1469729999999</v>
      </c>
      <c r="V65" s="28">
        <v>6647.3232420000004</v>
      </c>
      <c r="W65" s="28">
        <v>6659.9755859999996</v>
      </c>
      <c r="X65" s="28">
        <v>6637.482422</v>
      </c>
      <c r="Y65" s="28">
        <v>6674.6215819999998</v>
      </c>
      <c r="Z65" s="28">
        <v>6718.5419920000004</v>
      </c>
      <c r="AA65" s="28">
        <v>6742.123047</v>
      </c>
      <c r="AB65" s="28">
        <v>6782.1992190000001</v>
      </c>
      <c r="AC65" s="28">
        <v>6809.0527339999999</v>
      </c>
      <c r="AD65" s="28">
        <v>6866.251953</v>
      </c>
      <c r="AE65" s="28">
        <v>6939.2890619999998</v>
      </c>
      <c r="AF65" s="28">
        <v>7010.1420900000003</v>
      </c>
      <c r="AG65" s="28">
        <v>7089.1108400000003</v>
      </c>
      <c r="AH65" s="28">
        <v>7143.5791019999997</v>
      </c>
      <c r="AI65" s="28">
        <v>7135.78125</v>
      </c>
      <c r="AJ65" s="28">
        <v>7215.9169920000004</v>
      </c>
      <c r="AK65" s="28">
        <v>7287.3588870000003</v>
      </c>
      <c r="AL65" s="27">
        <v>6.87E-4</v>
      </c>
    </row>
    <row r="67" spans="1:38" ht="15" customHeight="1" x14ac:dyDescent="0.25">
      <c r="A67" s="33" t="s">
        <v>899</v>
      </c>
      <c r="B67" s="6" t="s">
        <v>898</v>
      </c>
      <c r="C67" s="10">
        <v>11.990826</v>
      </c>
      <c r="D67" s="10">
        <v>12.781145</v>
      </c>
      <c r="E67" s="10">
        <v>13.271204000000001</v>
      </c>
      <c r="F67" s="10">
        <v>14.165677000000001</v>
      </c>
      <c r="G67" s="10">
        <v>15.286058000000001</v>
      </c>
      <c r="H67" s="10">
        <v>16.402152999999998</v>
      </c>
      <c r="I67" s="10">
        <v>17.11862</v>
      </c>
      <c r="J67" s="10">
        <v>17.982507999999999</v>
      </c>
      <c r="K67" s="10">
        <v>18.859299</v>
      </c>
      <c r="L67" s="10">
        <v>20.317668999999999</v>
      </c>
      <c r="M67" s="10">
        <v>20.831220999999999</v>
      </c>
      <c r="N67" s="10">
        <v>21.479759000000001</v>
      </c>
      <c r="O67" s="10">
        <v>22.025369999999999</v>
      </c>
      <c r="P67" s="10">
        <v>22.601369999999999</v>
      </c>
      <c r="Q67" s="10">
        <v>23.096734999999999</v>
      </c>
      <c r="R67" s="10">
        <v>23.372402000000001</v>
      </c>
      <c r="S67" s="10">
        <v>23.800751000000002</v>
      </c>
      <c r="T67" s="10">
        <v>24.377962</v>
      </c>
      <c r="U67" s="10">
        <v>24.933281000000001</v>
      </c>
      <c r="V67" s="10">
        <v>25.424416000000001</v>
      </c>
      <c r="W67" s="10">
        <v>25.779444000000002</v>
      </c>
      <c r="X67" s="10">
        <v>26.158556000000001</v>
      </c>
      <c r="Y67" s="10">
        <v>26.400597000000001</v>
      </c>
      <c r="Z67" s="10">
        <v>26.557314000000002</v>
      </c>
      <c r="AA67" s="10">
        <v>26.697647</v>
      </c>
      <c r="AB67" s="10">
        <v>26.740169999999999</v>
      </c>
      <c r="AC67" s="10">
        <v>26.759143999999999</v>
      </c>
      <c r="AD67" s="10">
        <v>26.759046999999999</v>
      </c>
      <c r="AE67" s="10">
        <v>26.678374999999999</v>
      </c>
      <c r="AF67" s="10">
        <v>26.842144000000001</v>
      </c>
      <c r="AG67" s="10">
        <v>26.945314</v>
      </c>
      <c r="AH67" s="10">
        <v>27.012259</v>
      </c>
      <c r="AI67" s="10">
        <v>26.869595</v>
      </c>
      <c r="AJ67" s="10">
        <v>26.940683</v>
      </c>
      <c r="AK67" s="10">
        <v>27.143426999999999</v>
      </c>
      <c r="AL67" s="5">
        <v>2.3085999999999999E-2</v>
      </c>
    </row>
    <row r="68" spans="1:38" ht="15" customHeight="1" x14ac:dyDescent="0.25">
      <c r="A68" s="33" t="s">
        <v>897</v>
      </c>
      <c r="B68" s="6" t="s">
        <v>896</v>
      </c>
      <c r="C68" s="10">
        <v>354.51904300000001</v>
      </c>
      <c r="D68" s="10">
        <v>330.67422499999998</v>
      </c>
      <c r="E68" s="10">
        <v>349.17010499999998</v>
      </c>
      <c r="F68" s="10">
        <v>377.72848499999998</v>
      </c>
      <c r="G68" s="10">
        <v>397.03103599999997</v>
      </c>
      <c r="H68" s="10">
        <v>407.41507000000001</v>
      </c>
      <c r="I68" s="10">
        <v>414.61627199999998</v>
      </c>
      <c r="J68" s="10">
        <v>434.37158199999999</v>
      </c>
      <c r="K68" s="10">
        <v>456.806488</v>
      </c>
      <c r="L68" s="10">
        <v>477.46218900000002</v>
      </c>
      <c r="M68" s="10">
        <v>476.55480999999997</v>
      </c>
      <c r="N68" s="10">
        <v>470.16153000000003</v>
      </c>
      <c r="O68" s="10">
        <v>470.67944299999999</v>
      </c>
      <c r="P68" s="10">
        <v>471.04510499999998</v>
      </c>
      <c r="Q68" s="10">
        <v>472.11685199999999</v>
      </c>
      <c r="R68" s="10">
        <v>472.14798000000002</v>
      </c>
      <c r="S68" s="10">
        <v>471.72500600000001</v>
      </c>
      <c r="T68" s="10">
        <v>470.18917800000003</v>
      </c>
      <c r="U68" s="10">
        <v>471.038116</v>
      </c>
      <c r="V68" s="10">
        <v>471.06887799999998</v>
      </c>
      <c r="W68" s="10">
        <v>472.326752</v>
      </c>
      <c r="X68" s="10">
        <v>472.09197999999998</v>
      </c>
      <c r="Y68" s="10">
        <v>473.27981599999998</v>
      </c>
      <c r="Z68" s="10">
        <v>474.841522</v>
      </c>
      <c r="AA68" s="10">
        <v>476.41336100000001</v>
      </c>
      <c r="AB68" s="10">
        <v>478.696777</v>
      </c>
      <c r="AC68" s="10">
        <v>480.52261399999998</v>
      </c>
      <c r="AD68" s="10">
        <v>483.28228799999999</v>
      </c>
      <c r="AE68" s="10">
        <v>487.75442500000003</v>
      </c>
      <c r="AF68" s="10">
        <v>492.24676499999998</v>
      </c>
      <c r="AG68" s="10">
        <v>496.24945100000002</v>
      </c>
      <c r="AH68" s="10">
        <v>499.91677900000002</v>
      </c>
      <c r="AI68" s="10">
        <v>500.36389200000002</v>
      </c>
      <c r="AJ68" s="10">
        <v>505.29711900000001</v>
      </c>
      <c r="AK68" s="10">
        <v>510.20962500000002</v>
      </c>
      <c r="AL68" s="5">
        <v>1.3228999999999999E-2</v>
      </c>
    </row>
    <row r="69" spans="1:38" ht="15" customHeight="1" x14ac:dyDescent="0.25">
      <c r="A69" s="33" t="s">
        <v>895</v>
      </c>
      <c r="B69" s="6" t="s">
        <v>894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5" t="s">
        <v>13</v>
      </c>
    </row>
    <row r="71" spans="1:38" ht="15" customHeight="1" x14ac:dyDescent="0.25">
      <c r="B71" s="4" t="s">
        <v>893</v>
      </c>
    </row>
    <row r="72" spans="1:38" ht="15" customHeight="1" x14ac:dyDescent="0.25">
      <c r="A72" s="33" t="s">
        <v>892</v>
      </c>
      <c r="B72" s="6" t="s">
        <v>891</v>
      </c>
      <c r="C72" s="10">
        <v>14260.837890999999</v>
      </c>
      <c r="D72" s="10">
        <v>13565.622069999999</v>
      </c>
      <c r="E72" s="10">
        <v>13864.300781</v>
      </c>
      <c r="F72" s="10">
        <v>13601.908203000001</v>
      </c>
      <c r="G72" s="10">
        <v>13242.290039</v>
      </c>
      <c r="H72" s="10">
        <v>12736.347656</v>
      </c>
      <c r="I72" s="10">
        <v>12617.813477</v>
      </c>
      <c r="J72" s="10">
        <v>12565.791992</v>
      </c>
      <c r="K72" s="10">
        <v>12449.830078000001</v>
      </c>
      <c r="L72" s="10">
        <v>12266.9375</v>
      </c>
      <c r="M72" s="10">
        <v>12273.426758</v>
      </c>
      <c r="N72" s="10">
        <v>12204.063477</v>
      </c>
      <c r="O72" s="10">
        <v>12184.589844</v>
      </c>
      <c r="P72" s="10">
        <v>12105.995117</v>
      </c>
      <c r="Q72" s="10">
        <v>12091.972656</v>
      </c>
      <c r="R72" s="10">
        <v>12088.277344</v>
      </c>
      <c r="S72" s="10">
        <v>11987.143555000001</v>
      </c>
      <c r="T72" s="10">
        <v>11867.790039</v>
      </c>
      <c r="U72" s="10">
        <v>11817.509765999999</v>
      </c>
      <c r="V72" s="10">
        <v>11780.530273</v>
      </c>
      <c r="W72" s="10">
        <v>11778.365234000001</v>
      </c>
      <c r="X72" s="10">
        <v>11759.735352</v>
      </c>
      <c r="Y72" s="10">
        <v>11825.213867</v>
      </c>
      <c r="Z72" s="10">
        <v>11917.278319999999</v>
      </c>
      <c r="AA72" s="10">
        <v>11976.800781</v>
      </c>
      <c r="AB72" s="10">
        <v>12073.465819999999</v>
      </c>
      <c r="AC72" s="10">
        <v>12142.682617</v>
      </c>
      <c r="AD72" s="10">
        <v>12259.901367</v>
      </c>
      <c r="AE72" s="10">
        <v>12412.682617</v>
      </c>
      <c r="AF72" s="10">
        <v>12519.813477</v>
      </c>
      <c r="AG72" s="10">
        <v>12620.985352</v>
      </c>
      <c r="AH72" s="10">
        <v>12698.414062</v>
      </c>
      <c r="AI72" s="10">
        <v>12706.657227</v>
      </c>
      <c r="AJ72" s="10">
        <v>12809.960938</v>
      </c>
      <c r="AK72" s="10">
        <v>12884.283203000001</v>
      </c>
      <c r="AL72" s="5">
        <v>-1.56E-3</v>
      </c>
    </row>
    <row r="73" spans="1:38" ht="15" customHeight="1" x14ac:dyDescent="0.25">
      <c r="A73" s="33" t="s">
        <v>890</v>
      </c>
      <c r="B73" s="6" t="s">
        <v>889</v>
      </c>
      <c r="C73" s="10">
        <v>35.910172000000003</v>
      </c>
      <c r="D73" s="10">
        <v>66.189125000000004</v>
      </c>
      <c r="E73" s="10">
        <v>101.625626</v>
      </c>
      <c r="F73" s="10">
        <v>176.284515</v>
      </c>
      <c r="G73" s="10">
        <v>287.38998400000003</v>
      </c>
      <c r="H73" s="10">
        <v>301.77761800000002</v>
      </c>
      <c r="I73" s="10">
        <v>323.629211</v>
      </c>
      <c r="J73" s="10">
        <v>345.56664999999998</v>
      </c>
      <c r="K73" s="10">
        <v>359.33871499999998</v>
      </c>
      <c r="L73" s="10">
        <v>368.12316900000002</v>
      </c>
      <c r="M73" s="10">
        <v>394.49707000000001</v>
      </c>
      <c r="N73" s="10">
        <v>416.68487499999998</v>
      </c>
      <c r="O73" s="10">
        <v>447.22906499999999</v>
      </c>
      <c r="P73" s="10">
        <v>459.90426600000001</v>
      </c>
      <c r="Q73" s="10">
        <v>469.47885100000002</v>
      </c>
      <c r="R73" s="10">
        <v>469.44070399999998</v>
      </c>
      <c r="S73" s="10">
        <v>460.73739599999999</v>
      </c>
      <c r="T73" s="10">
        <v>446.15096999999997</v>
      </c>
      <c r="U73" s="10">
        <v>443.69918799999999</v>
      </c>
      <c r="V73" s="10">
        <v>433.43521099999998</v>
      </c>
      <c r="W73" s="10">
        <v>423.31527699999998</v>
      </c>
      <c r="X73" s="10">
        <v>412.70816000000002</v>
      </c>
      <c r="Y73" s="10">
        <v>406.828033</v>
      </c>
      <c r="Z73" s="10">
        <v>401.35098299999999</v>
      </c>
      <c r="AA73" s="10">
        <v>396.87265000000002</v>
      </c>
      <c r="AB73" s="10">
        <v>392.432526</v>
      </c>
      <c r="AC73" s="10">
        <v>390.92373700000002</v>
      </c>
      <c r="AD73" s="10">
        <v>389.40792800000003</v>
      </c>
      <c r="AE73" s="10">
        <v>391.39456200000001</v>
      </c>
      <c r="AF73" s="10">
        <v>389.71630900000002</v>
      </c>
      <c r="AG73" s="10">
        <v>387.07171599999998</v>
      </c>
      <c r="AH73" s="10">
        <v>386.92724600000003</v>
      </c>
      <c r="AI73" s="10">
        <v>387.23223899999999</v>
      </c>
      <c r="AJ73" s="10">
        <v>393.80020100000002</v>
      </c>
      <c r="AK73" s="10">
        <v>394.05166600000001</v>
      </c>
      <c r="AL73" s="5">
        <v>5.5546999999999999E-2</v>
      </c>
    </row>
    <row r="74" spans="1:38" ht="15" customHeight="1" x14ac:dyDescent="0.25">
      <c r="A74" s="33" t="s">
        <v>888</v>
      </c>
      <c r="B74" s="6" t="s">
        <v>887</v>
      </c>
      <c r="C74" s="10">
        <v>1358.6683350000001</v>
      </c>
      <c r="D74" s="10">
        <v>1273.2939449999999</v>
      </c>
      <c r="E74" s="10">
        <v>1318.2983400000001</v>
      </c>
      <c r="F74" s="10">
        <v>1330.5361330000001</v>
      </c>
      <c r="G74" s="10">
        <v>1292.2204589999999</v>
      </c>
      <c r="H74" s="10">
        <v>1241.784058</v>
      </c>
      <c r="I74" s="10">
        <v>1230.6473390000001</v>
      </c>
      <c r="J74" s="10">
        <v>1236.254639</v>
      </c>
      <c r="K74" s="10">
        <v>1243.7470699999999</v>
      </c>
      <c r="L74" s="10">
        <v>1317.8745120000001</v>
      </c>
      <c r="M74" s="10">
        <v>1350.857544</v>
      </c>
      <c r="N74" s="10">
        <v>1401.118164</v>
      </c>
      <c r="O74" s="10">
        <v>1425.772217</v>
      </c>
      <c r="P74" s="10">
        <v>1436.9135739999999</v>
      </c>
      <c r="Q74" s="10">
        <v>1457.19165</v>
      </c>
      <c r="R74" s="10">
        <v>1428.5913089999999</v>
      </c>
      <c r="S74" s="10">
        <v>1418.818481</v>
      </c>
      <c r="T74" s="10">
        <v>1433.6538089999999</v>
      </c>
      <c r="U74" s="10">
        <v>1456.2620850000001</v>
      </c>
      <c r="V74" s="10">
        <v>1477.610107</v>
      </c>
      <c r="W74" s="10">
        <v>1484.1282960000001</v>
      </c>
      <c r="X74" s="10">
        <v>1482.8325199999999</v>
      </c>
      <c r="Y74" s="10">
        <v>1487.2667240000001</v>
      </c>
      <c r="Z74" s="10">
        <v>1483.706177</v>
      </c>
      <c r="AA74" s="10">
        <v>1467.538086</v>
      </c>
      <c r="AB74" s="10">
        <v>1450.5985109999999</v>
      </c>
      <c r="AC74" s="10">
        <v>1427.986328</v>
      </c>
      <c r="AD74" s="10">
        <v>1411.096313</v>
      </c>
      <c r="AE74" s="10">
        <v>1380.861328</v>
      </c>
      <c r="AF74" s="10">
        <v>1393.242798</v>
      </c>
      <c r="AG74" s="10">
        <v>1402.071899</v>
      </c>
      <c r="AH74" s="10">
        <v>1385.6577150000001</v>
      </c>
      <c r="AI74" s="10">
        <v>1309.541504</v>
      </c>
      <c r="AJ74" s="10">
        <v>1297.873047</v>
      </c>
      <c r="AK74" s="10">
        <v>1302.4099120000001</v>
      </c>
      <c r="AL74" s="5">
        <v>6.8499999999999995E-4</v>
      </c>
    </row>
    <row r="75" spans="1:38" ht="15" customHeight="1" x14ac:dyDescent="0.25">
      <c r="A75" s="33" t="s">
        <v>886</v>
      </c>
      <c r="B75" s="6" t="s">
        <v>885</v>
      </c>
      <c r="C75" s="10">
        <v>64.180533999999994</v>
      </c>
      <c r="D75" s="10">
        <v>66.310028000000003</v>
      </c>
      <c r="E75" s="10">
        <v>110.56688699999999</v>
      </c>
      <c r="F75" s="10">
        <v>202.459091</v>
      </c>
      <c r="G75" s="10">
        <v>329.14679000000001</v>
      </c>
      <c r="H75" s="10">
        <v>442.97653200000002</v>
      </c>
      <c r="I75" s="10">
        <v>547.449341</v>
      </c>
      <c r="J75" s="10">
        <v>641.67285200000003</v>
      </c>
      <c r="K75" s="10">
        <v>721.95562700000005</v>
      </c>
      <c r="L75" s="10">
        <v>864.74060099999997</v>
      </c>
      <c r="M75" s="10">
        <v>920.05206299999998</v>
      </c>
      <c r="N75" s="10">
        <v>970.42230199999995</v>
      </c>
      <c r="O75" s="10">
        <v>1031.4646</v>
      </c>
      <c r="P75" s="10">
        <v>1091.8118899999999</v>
      </c>
      <c r="Q75" s="10">
        <v>1146.6649170000001</v>
      </c>
      <c r="R75" s="10">
        <v>1210.64624</v>
      </c>
      <c r="S75" s="10">
        <v>1266.116577</v>
      </c>
      <c r="T75" s="10">
        <v>1326.420044</v>
      </c>
      <c r="U75" s="10">
        <v>1395.4316409999999</v>
      </c>
      <c r="V75" s="10">
        <v>1458.466919</v>
      </c>
      <c r="W75" s="10">
        <v>1518.247314</v>
      </c>
      <c r="X75" s="10">
        <v>1583.970703</v>
      </c>
      <c r="Y75" s="10">
        <v>1645.1595460000001</v>
      </c>
      <c r="Z75" s="10">
        <v>1704.0498050000001</v>
      </c>
      <c r="AA75" s="10">
        <v>1760.80249</v>
      </c>
      <c r="AB75" s="10">
        <v>1808.8428960000001</v>
      </c>
      <c r="AC75" s="10">
        <v>1853.1214600000001</v>
      </c>
      <c r="AD75" s="10">
        <v>1902.2810059999999</v>
      </c>
      <c r="AE75" s="10">
        <v>1956.384888</v>
      </c>
      <c r="AF75" s="10">
        <v>2009.3891599999999</v>
      </c>
      <c r="AG75" s="10">
        <v>2053.7128910000001</v>
      </c>
      <c r="AH75" s="10">
        <v>2105.850586</v>
      </c>
      <c r="AI75" s="10">
        <v>2148.6933589999999</v>
      </c>
      <c r="AJ75" s="10">
        <v>2206.9116210000002</v>
      </c>
      <c r="AK75" s="10">
        <v>2269.3244629999999</v>
      </c>
      <c r="AL75" s="5">
        <v>0.112998</v>
      </c>
    </row>
    <row r="76" spans="1:38" ht="15" customHeight="1" x14ac:dyDescent="0.25">
      <c r="A76" s="33" t="s">
        <v>884</v>
      </c>
      <c r="B76" s="6" t="s">
        <v>883</v>
      </c>
      <c r="C76" s="10">
        <v>85.267548000000005</v>
      </c>
      <c r="D76" s="10">
        <v>85.478127000000001</v>
      </c>
      <c r="E76" s="10">
        <v>82.810387000000006</v>
      </c>
      <c r="F76" s="10">
        <v>91.906609000000003</v>
      </c>
      <c r="G76" s="10">
        <v>131.39901699999999</v>
      </c>
      <c r="H76" s="10">
        <v>161.34330700000001</v>
      </c>
      <c r="I76" s="10">
        <v>157.14604199999999</v>
      </c>
      <c r="J76" s="10">
        <v>186.12915000000001</v>
      </c>
      <c r="K76" s="10">
        <v>210.610962</v>
      </c>
      <c r="L76" s="10">
        <v>234.977341</v>
      </c>
      <c r="M76" s="10">
        <v>239.05392499999999</v>
      </c>
      <c r="N76" s="10">
        <v>239.440933</v>
      </c>
      <c r="O76" s="10">
        <v>248.02098100000001</v>
      </c>
      <c r="P76" s="10">
        <v>261.47512799999998</v>
      </c>
      <c r="Q76" s="10">
        <v>273.54482999999999</v>
      </c>
      <c r="R76" s="10">
        <v>280.02380399999998</v>
      </c>
      <c r="S76" s="10">
        <v>285.56924400000003</v>
      </c>
      <c r="T76" s="10">
        <v>289.86587500000002</v>
      </c>
      <c r="U76" s="10">
        <v>295.27789300000001</v>
      </c>
      <c r="V76" s="10">
        <v>298.94345099999998</v>
      </c>
      <c r="W76" s="10">
        <v>303.10266100000001</v>
      </c>
      <c r="X76" s="10">
        <v>307.49307299999998</v>
      </c>
      <c r="Y76" s="10">
        <v>310.05007899999998</v>
      </c>
      <c r="Z76" s="10">
        <v>312.81369000000001</v>
      </c>
      <c r="AA76" s="10">
        <v>316.865295</v>
      </c>
      <c r="AB76" s="10">
        <v>319.798157</v>
      </c>
      <c r="AC76" s="10">
        <v>322.58975199999998</v>
      </c>
      <c r="AD76" s="10">
        <v>325.458618</v>
      </c>
      <c r="AE76" s="10">
        <v>329.70196499999997</v>
      </c>
      <c r="AF76" s="10">
        <v>334.07092299999999</v>
      </c>
      <c r="AG76" s="10">
        <v>337.284515</v>
      </c>
      <c r="AH76" s="10">
        <v>341.88119499999999</v>
      </c>
      <c r="AI76" s="10">
        <v>345.17880200000002</v>
      </c>
      <c r="AJ76" s="10">
        <v>350.13507099999998</v>
      </c>
      <c r="AK76" s="10">
        <v>355.921021</v>
      </c>
      <c r="AL76" s="5">
        <v>4.4173999999999998E-2</v>
      </c>
    </row>
    <row r="77" spans="1:38" ht="15" customHeight="1" x14ac:dyDescent="0.25">
      <c r="A77" s="33" t="s">
        <v>882</v>
      </c>
      <c r="B77" s="6" t="s">
        <v>881</v>
      </c>
      <c r="C77" s="10">
        <v>334.82424900000001</v>
      </c>
      <c r="D77" s="10">
        <v>469.71343999999999</v>
      </c>
      <c r="E77" s="10">
        <v>535.07257100000004</v>
      </c>
      <c r="F77" s="10">
        <v>552.03363000000002</v>
      </c>
      <c r="G77" s="10">
        <v>584.28411900000003</v>
      </c>
      <c r="H77" s="10">
        <v>600.04821800000002</v>
      </c>
      <c r="I77" s="10">
        <v>618.82665999999995</v>
      </c>
      <c r="J77" s="10">
        <v>641.95721400000002</v>
      </c>
      <c r="K77" s="10">
        <v>667.59191899999996</v>
      </c>
      <c r="L77" s="10">
        <v>662.41577099999995</v>
      </c>
      <c r="M77" s="10">
        <v>680.9375</v>
      </c>
      <c r="N77" s="10">
        <v>700.76238999999998</v>
      </c>
      <c r="O77" s="10">
        <v>721.76000999999997</v>
      </c>
      <c r="P77" s="10">
        <v>737.66253700000004</v>
      </c>
      <c r="Q77" s="10">
        <v>753.07769800000005</v>
      </c>
      <c r="R77" s="10">
        <v>768.59960899999999</v>
      </c>
      <c r="S77" s="10">
        <v>775.177368</v>
      </c>
      <c r="T77" s="10">
        <v>777.41406199999994</v>
      </c>
      <c r="U77" s="10">
        <v>782.76422100000002</v>
      </c>
      <c r="V77" s="10">
        <v>785.96307400000001</v>
      </c>
      <c r="W77" s="10">
        <v>789.08081100000004</v>
      </c>
      <c r="X77" s="10">
        <v>794.08349599999997</v>
      </c>
      <c r="Y77" s="10">
        <v>801.15368699999999</v>
      </c>
      <c r="Z77" s="10">
        <v>809.36560099999997</v>
      </c>
      <c r="AA77" s="10">
        <v>816.24340800000004</v>
      </c>
      <c r="AB77" s="10">
        <v>824.85955799999999</v>
      </c>
      <c r="AC77" s="10">
        <v>828.84814500000005</v>
      </c>
      <c r="AD77" s="10">
        <v>834.95715299999995</v>
      </c>
      <c r="AE77" s="10">
        <v>842.63470500000005</v>
      </c>
      <c r="AF77" s="10">
        <v>849.12634300000002</v>
      </c>
      <c r="AG77" s="10">
        <v>852.71374500000002</v>
      </c>
      <c r="AH77" s="10">
        <v>855.973389</v>
      </c>
      <c r="AI77" s="10">
        <v>853.61908000000005</v>
      </c>
      <c r="AJ77" s="10">
        <v>858.30413799999997</v>
      </c>
      <c r="AK77" s="10">
        <v>861.855591</v>
      </c>
      <c r="AL77" s="5">
        <v>1.8563E-2</v>
      </c>
    </row>
    <row r="78" spans="1:38" ht="15" customHeight="1" x14ac:dyDescent="0.25">
      <c r="A78" s="33" t="s">
        <v>880</v>
      </c>
      <c r="B78" s="6" t="s">
        <v>879</v>
      </c>
      <c r="C78" s="10">
        <v>101.41935700000001</v>
      </c>
      <c r="D78" s="10">
        <v>99.322829999999996</v>
      </c>
      <c r="E78" s="10">
        <v>84.037589999999994</v>
      </c>
      <c r="F78" s="10">
        <v>85.344925000000003</v>
      </c>
      <c r="G78" s="10">
        <v>82.535217000000003</v>
      </c>
      <c r="H78" s="10">
        <v>80.682311999999996</v>
      </c>
      <c r="I78" s="10">
        <v>81.216926999999998</v>
      </c>
      <c r="J78" s="10">
        <v>82.023857000000007</v>
      </c>
      <c r="K78" s="10">
        <v>82.276398</v>
      </c>
      <c r="L78" s="10">
        <v>82.548255999999995</v>
      </c>
      <c r="M78" s="10">
        <v>83.511307000000002</v>
      </c>
      <c r="N78" s="10">
        <v>83.627289000000005</v>
      </c>
      <c r="O78" s="10">
        <v>84.020477</v>
      </c>
      <c r="P78" s="10">
        <v>83.917075999999994</v>
      </c>
      <c r="Q78" s="10">
        <v>84.259567000000004</v>
      </c>
      <c r="R78" s="10">
        <v>84.358559</v>
      </c>
      <c r="S78" s="10">
        <v>83.950919999999996</v>
      </c>
      <c r="T78" s="10">
        <v>83.542557000000002</v>
      </c>
      <c r="U78" s="10">
        <v>83.648689000000005</v>
      </c>
      <c r="V78" s="10">
        <v>83.746750000000006</v>
      </c>
      <c r="W78" s="10">
        <v>83.937659999999994</v>
      </c>
      <c r="X78" s="10">
        <v>83.984939999999995</v>
      </c>
      <c r="Y78" s="10">
        <v>84.523308</v>
      </c>
      <c r="Z78" s="10">
        <v>85.181563999999995</v>
      </c>
      <c r="AA78" s="10">
        <v>85.628272999999993</v>
      </c>
      <c r="AB78" s="10">
        <v>86.241630999999998</v>
      </c>
      <c r="AC78" s="10">
        <v>86.667702000000006</v>
      </c>
      <c r="AD78" s="10">
        <v>87.420494000000005</v>
      </c>
      <c r="AE78" s="10">
        <v>88.365127999999999</v>
      </c>
      <c r="AF78" s="10">
        <v>89.243408000000002</v>
      </c>
      <c r="AG78" s="10">
        <v>90.048278999999994</v>
      </c>
      <c r="AH78" s="10">
        <v>90.672241</v>
      </c>
      <c r="AI78" s="10">
        <v>90.564926</v>
      </c>
      <c r="AJ78" s="10">
        <v>91.467201000000003</v>
      </c>
      <c r="AK78" s="10">
        <v>92.266257999999993</v>
      </c>
      <c r="AL78" s="5">
        <v>-2.2309999999999999E-3</v>
      </c>
    </row>
    <row r="79" spans="1:38" ht="15" customHeight="1" x14ac:dyDescent="0.25">
      <c r="A79" s="33" t="s">
        <v>878</v>
      </c>
      <c r="B79" s="6" t="s">
        <v>877</v>
      </c>
      <c r="C79" s="10">
        <v>3.503066</v>
      </c>
      <c r="D79" s="10">
        <v>3.5017550000000002</v>
      </c>
      <c r="E79" s="10">
        <v>6.2743799999999998</v>
      </c>
      <c r="F79" s="10">
        <v>11.605385999999999</v>
      </c>
      <c r="G79" s="10">
        <v>21.753198999999999</v>
      </c>
      <c r="H79" s="10">
        <v>31.285591</v>
      </c>
      <c r="I79" s="10">
        <v>37.685862999999998</v>
      </c>
      <c r="J79" s="10">
        <v>42.805160999999998</v>
      </c>
      <c r="K79" s="10">
        <v>51.016308000000002</v>
      </c>
      <c r="L79" s="10">
        <v>59.173862</v>
      </c>
      <c r="M79" s="10">
        <v>58.825400999999999</v>
      </c>
      <c r="N79" s="10">
        <v>57.122664999999998</v>
      </c>
      <c r="O79" s="10">
        <v>57.051056000000003</v>
      </c>
      <c r="P79" s="10">
        <v>57.618991999999999</v>
      </c>
      <c r="Q79" s="10">
        <v>57.903041999999999</v>
      </c>
      <c r="R79" s="10">
        <v>58.045647000000002</v>
      </c>
      <c r="S79" s="10">
        <v>58.449306</v>
      </c>
      <c r="T79" s="10">
        <v>58.697670000000002</v>
      </c>
      <c r="U79" s="10">
        <v>59.154800000000002</v>
      </c>
      <c r="V79" s="10">
        <v>59.271197999999998</v>
      </c>
      <c r="W79" s="10">
        <v>59.580165999999998</v>
      </c>
      <c r="X79" s="10">
        <v>59.759383999999997</v>
      </c>
      <c r="Y79" s="10">
        <v>59.562049999999999</v>
      </c>
      <c r="Z79" s="10">
        <v>59.373783000000003</v>
      </c>
      <c r="AA79" s="10">
        <v>59.572257999999998</v>
      </c>
      <c r="AB79" s="10">
        <v>59.767707999999999</v>
      </c>
      <c r="AC79" s="10">
        <v>60.042099</v>
      </c>
      <c r="AD79" s="10">
        <v>60.291511999999997</v>
      </c>
      <c r="AE79" s="10">
        <v>60.868855000000003</v>
      </c>
      <c r="AF79" s="10">
        <v>61.526760000000003</v>
      </c>
      <c r="AG79" s="10">
        <v>62.028046000000003</v>
      </c>
      <c r="AH79" s="10">
        <v>62.759265999999997</v>
      </c>
      <c r="AI79" s="10">
        <v>63.364296000000003</v>
      </c>
      <c r="AJ79" s="10">
        <v>64.206283999999997</v>
      </c>
      <c r="AK79" s="10">
        <v>65.196258999999998</v>
      </c>
      <c r="AL79" s="5">
        <v>9.2655000000000001E-2</v>
      </c>
    </row>
    <row r="80" spans="1:38" ht="15" customHeight="1" x14ac:dyDescent="0.25">
      <c r="A80" s="33" t="s">
        <v>876</v>
      </c>
      <c r="B80" s="4" t="s">
        <v>875</v>
      </c>
      <c r="C80" s="28">
        <v>16244.611328000001</v>
      </c>
      <c r="D80" s="28">
        <v>15629.431640999999</v>
      </c>
      <c r="E80" s="28">
        <v>16102.987305000001</v>
      </c>
      <c r="F80" s="28">
        <v>16052.078125</v>
      </c>
      <c r="G80" s="28">
        <v>15971.019531</v>
      </c>
      <c r="H80" s="28">
        <v>15596.245117</v>
      </c>
      <c r="I80" s="28">
        <v>15614.415039</v>
      </c>
      <c r="J80" s="28">
        <v>15742.201171999999</v>
      </c>
      <c r="K80" s="28">
        <v>15786.367188</v>
      </c>
      <c r="L80" s="28">
        <v>15856.791015999999</v>
      </c>
      <c r="M80" s="28">
        <v>16001.161133</v>
      </c>
      <c r="N80" s="28">
        <v>16073.242188</v>
      </c>
      <c r="O80" s="28">
        <v>16199.907227</v>
      </c>
      <c r="P80" s="28">
        <v>16235.297852</v>
      </c>
      <c r="Q80" s="28">
        <v>16334.091796999999</v>
      </c>
      <c r="R80" s="28">
        <v>16387.984375</v>
      </c>
      <c r="S80" s="28">
        <v>16335.962890999999</v>
      </c>
      <c r="T80" s="28">
        <v>16283.535156</v>
      </c>
      <c r="U80" s="28">
        <v>16333.748046999999</v>
      </c>
      <c r="V80" s="28">
        <v>16377.965819999999</v>
      </c>
      <c r="W80" s="28">
        <v>16439.757812</v>
      </c>
      <c r="X80" s="28">
        <v>16484.566406000002</v>
      </c>
      <c r="Y80" s="28">
        <v>16619.755859000001</v>
      </c>
      <c r="Z80" s="28">
        <v>16773.121093999998</v>
      </c>
      <c r="AA80" s="28">
        <v>16880.324218999998</v>
      </c>
      <c r="AB80" s="28">
        <v>17016.007812</v>
      </c>
      <c r="AC80" s="28">
        <v>17112.863281000002</v>
      </c>
      <c r="AD80" s="28">
        <v>17270.814452999999</v>
      </c>
      <c r="AE80" s="28">
        <v>17462.894531000002</v>
      </c>
      <c r="AF80" s="28">
        <v>17646.128906000002</v>
      </c>
      <c r="AG80" s="28">
        <v>17805.916015999999</v>
      </c>
      <c r="AH80" s="28">
        <v>17928.136718999998</v>
      </c>
      <c r="AI80" s="28">
        <v>17904.851562</v>
      </c>
      <c r="AJ80" s="28">
        <v>18072.658202999999</v>
      </c>
      <c r="AK80" s="28">
        <v>18225.308593999998</v>
      </c>
      <c r="AL80" s="27">
        <v>4.6670000000000001E-3</v>
      </c>
    </row>
    <row r="82" spans="1:38" ht="15" customHeight="1" x14ac:dyDescent="0.25">
      <c r="A82" s="33" t="s">
        <v>874</v>
      </c>
      <c r="B82" s="6" t="s">
        <v>873</v>
      </c>
      <c r="C82" s="10">
        <v>833.14776600000005</v>
      </c>
      <c r="D82" s="10">
        <v>815.790527</v>
      </c>
      <c r="E82" s="10">
        <v>919.72491500000001</v>
      </c>
      <c r="F82" s="10">
        <v>981.68054199999995</v>
      </c>
      <c r="G82" s="10">
        <v>1106.7933350000001</v>
      </c>
      <c r="H82" s="10">
        <v>1375.175659</v>
      </c>
      <c r="I82" s="10">
        <v>1602.0001219999999</v>
      </c>
      <c r="J82" s="10">
        <v>1864.5150149999999</v>
      </c>
      <c r="K82" s="10">
        <v>2076.2939449999999</v>
      </c>
      <c r="L82" s="10">
        <v>2293.8107909999999</v>
      </c>
      <c r="M82" s="10">
        <v>2359.2514649999998</v>
      </c>
      <c r="N82" s="10">
        <v>2381.6228030000002</v>
      </c>
      <c r="O82" s="10">
        <v>2391.1022950000001</v>
      </c>
      <c r="P82" s="10">
        <v>2381.4289549999999</v>
      </c>
      <c r="Q82" s="10">
        <v>2381.533203</v>
      </c>
      <c r="R82" s="10">
        <v>2382.3933109999998</v>
      </c>
      <c r="S82" s="10">
        <v>2365.4418949999999</v>
      </c>
      <c r="T82" s="10">
        <v>2345.7441410000001</v>
      </c>
      <c r="U82" s="10">
        <v>2338.859375</v>
      </c>
      <c r="V82" s="10">
        <v>2334.5498050000001</v>
      </c>
      <c r="W82" s="10">
        <v>2337.4174800000001</v>
      </c>
      <c r="X82" s="10">
        <v>2334.0842290000001</v>
      </c>
      <c r="Y82" s="10">
        <v>2350.1916500000002</v>
      </c>
      <c r="Z82" s="10">
        <v>2370.5988769999999</v>
      </c>
      <c r="AA82" s="10">
        <v>2385.4580080000001</v>
      </c>
      <c r="AB82" s="10">
        <v>2405.5161130000001</v>
      </c>
      <c r="AC82" s="10">
        <v>2420.6777339999999</v>
      </c>
      <c r="AD82" s="10">
        <v>2445.9853520000001</v>
      </c>
      <c r="AE82" s="10">
        <v>2479.0903320000002</v>
      </c>
      <c r="AF82" s="10">
        <v>2501.1196289999998</v>
      </c>
      <c r="AG82" s="10">
        <v>2530.6557619999999</v>
      </c>
      <c r="AH82" s="10">
        <v>2548.2468260000001</v>
      </c>
      <c r="AI82" s="10">
        <v>2553.8125</v>
      </c>
      <c r="AJ82" s="10">
        <v>2577.5375979999999</v>
      </c>
      <c r="AK82" s="10">
        <v>2694.9028320000002</v>
      </c>
      <c r="AL82" s="5">
        <v>3.6874999999999998E-2</v>
      </c>
    </row>
    <row r="83" spans="1:38" ht="15" customHeight="1" x14ac:dyDescent="0.25">
      <c r="A83" s="33" t="s">
        <v>872</v>
      </c>
      <c r="B83" s="6" t="s">
        <v>871</v>
      </c>
      <c r="C83" s="10">
        <v>1.8807750000000001</v>
      </c>
      <c r="D83" s="10">
        <v>3.6493340000000001</v>
      </c>
      <c r="E83" s="10">
        <v>6.2934619999999999</v>
      </c>
      <c r="F83" s="10">
        <v>12.254879000000001</v>
      </c>
      <c r="G83" s="10">
        <v>23.612690000000001</v>
      </c>
      <c r="H83" s="10">
        <v>32.551600999999998</v>
      </c>
      <c r="I83" s="10">
        <v>43.365172999999999</v>
      </c>
      <c r="J83" s="10">
        <v>54.465214000000003</v>
      </c>
      <c r="K83" s="10">
        <v>64.843681000000004</v>
      </c>
      <c r="L83" s="10">
        <v>76.105377000000004</v>
      </c>
      <c r="M83" s="10">
        <v>82.877410999999995</v>
      </c>
      <c r="N83" s="10">
        <v>87.585837999999995</v>
      </c>
      <c r="O83" s="10">
        <v>93.041222000000005</v>
      </c>
      <c r="P83" s="10">
        <v>94.976562000000001</v>
      </c>
      <c r="Q83" s="10">
        <v>96.380996999999994</v>
      </c>
      <c r="R83" s="10">
        <v>96.562386000000004</v>
      </c>
      <c r="S83" s="10">
        <v>94.850150999999997</v>
      </c>
      <c r="T83" s="10">
        <v>92.131180000000001</v>
      </c>
      <c r="U83" s="10">
        <v>91.665260000000004</v>
      </c>
      <c r="V83" s="10">
        <v>89.826049999999995</v>
      </c>
      <c r="W83" s="10">
        <v>88.055594999999997</v>
      </c>
      <c r="X83" s="10">
        <v>86.162848999999994</v>
      </c>
      <c r="Y83" s="10">
        <v>85.294685000000001</v>
      </c>
      <c r="Z83" s="10">
        <v>84.529860999999997</v>
      </c>
      <c r="AA83" s="10">
        <v>83.994797000000005</v>
      </c>
      <c r="AB83" s="10">
        <v>83.346962000000005</v>
      </c>
      <c r="AC83" s="10">
        <v>83.364661999999996</v>
      </c>
      <c r="AD83" s="10">
        <v>83.388885000000002</v>
      </c>
      <c r="AE83" s="10">
        <v>84.197204999999997</v>
      </c>
      <c r="AF83" s="10">
        <v>84.150215000000003</v>
      </c>
      <c r="AG83" s="10">
        <v>84.065383999999995</v>
      </c>
      <c r="AH83" s="10">
        <v>84.428841000000006</v>
      </c>
      <c r="AI83" s="10">
        <v>84.908325000000005</v>
      </c>
      <c r="AJ83" s="10">
        <v>86.744476000000006</v>
      </c>
      <c r="AK83" s="10">
        <v>90.816147000000001</v>
      </c>
      <c r="AL83" s="5">
        <v>0.10230400000000001</v>
      </c>
    </row>
    <row r="85" spans="1:38" ht="15" customHeight="1" x14ac:dyDescent="0.25">
      <c r="A85" s="33" t="s">
        <v>870</v>
      </c>
      <c r="B85" s="4" t="s">
        <v>869</v>
      </c>
      <c r="C85" s="28">
        <v>2816.921875</v>
      </c>
      <c r="D85" s="28">
        <v>2879.600586</v>
      </c>
      <c r="E85" s="28">
        <v>3158.4101559999999</v>
      </c>
      <c r="F85" s="28">
        <v>3431.8496089999999</v>
      </c>
      <c r="G85" s="28">
        <v>3835.522461</v>
      </c>
      <c r="H85" s="28">
        <v>4235.0742190000001</v>
      </c>
      <c r="I85" s="28">
        <v>4598.6025390000004</v>
      </c>
      <c r="J85" s="28">
        <v>5040.9248049999997</v>
      </c>
      <c r="K85" s="28">
        <v>5412.830078</v>
      </c>
      <c r="L85" s="28">
        <v>5883.6660160000001</v>
      </c>
      <c r="M85" s="28">
        <v>6086.9853519999997</v>
      </c>
      <c r="N85" s="28">
        <v>6250.8017579999996</v>
      </c>
      <c r="O85" s="28">
        <v>6406.419922</v>
      </c>
      <c r="P85" s="28">
        <v>6510.7333980000003</v>
      </c>
      <c r="Q85" s="28">
        <v>6623.6523440000001</v>
      </c>
      <c r="R85" s="28">
        <v>6682.0976559999999</v>
      </c>
      <c r="S85" s="28">
        <v>6714.2607420000004</v>
      </c>
      <c r="T85" s="28">
        <v>6761.4892579999996</v>
      </c>
      <c r="U85" s="28">
        <v>6855.0996089999999</v>
      </c>
      <c r="V85" s="28">
        <v>6931.9853519999997</v>
      </c>
      <c r="W85" s="28">
        <v>6998.810547</v>
      </c>
      <c r="X85" s="28">
        <v>7058.9150390000004</v>
      </c>
      <c r="Y85" s="28">
        <v>7144.7353519999997</v>
      </c>
      <c r="Z85" s="28">
        <v>7226.4423829999996</v>
      </c>
      <c r="AA85" s="28">
        <v>7288.9804690000001</v>
      </c>
      <c r="AB85" s="28">
        <v>7348.0576170000004</v>
      </c>
      <c r="AC85" s="28">
        <v>7390.8564450000003</v>
      </c>
      <c r="AD85" s="28">
        <v>7456.8994140000004</v>
      </c>
      <c r="AE85" s="28">
        <v>7529.2998049999997</v>
      </c>
      <c r="AF85" s="28">
        <v>7627.4345700000003</v>
      </c>
      <c r="AG85" s="28">
        <v>7715.5888670000004</v>
      </c>
      <c r="AH85" s="28">
        <v>7777.966797</v>
      </c>
      <c r="AI85" s="28">
        <v>7752.0068359999996</v>
      </c>
      <c r="AJ85" s="28">
        <v>7840.234375</v>
      </c>
      <c r="AK85" s="28">
        <v>8035.9277339999999</v>
      </c>
      <c r="AL85" s="27">
        <v>3.1587999999999998E-2</v>
      </c>
    </row>
    <row r="86" spans="1:38" ht="15" customHeight="1" thickBot="1" x14ac:dyDescent="0.3"/>
    <row r="87" spans="1:38" ht="15" customHeight="1" x14ac:dyDescent="0.25">
      <c r="B87" s="37" t="s">
        <v>868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1:38" ht="15" customHeight="1" x14ac:dyDescent="0.25">
      <c r="B88" s="35" t="s">
        <v>867</v>
      </c>
    </row>
    <row r="89" spans="1:38" ht="15" customHeight="1" x14ac:dyDescent="0.25">
      <c r="B89" s="35" t="s">
        <v>866</v>
      </c>
    </row>
    <row r="90" spans="1:38" ht="15" customHeight="1" x14ac:dyDescent="0.25">
      <c r="B90" s="35" t="s">
        <v>865</v>
      </c>
    </row>
    <row r="91" spans="1:38" ht="15" customHeight="1" x14ac:dyDescent="0.25">
      <c r="B91" s="35" t="s">
        <v>864</v>
      </c>
    </row>
    <row r="92" spans="1:38" ht="15" customHeight="1" x14ac:dyDescent="0.25">
      <c r="B92" s="35" t="s">
        <v>863</v>
      </c>
    </row>
    <row r="93" spans="1:38" ht="15" customHeight="1" x14ac:dyDescent="0.25">
      <c r="B93" s="35" t="s">
        <v>862</v>
      </c>
    </row>
    <row r="94" spans="1:38" ht="15" customHeight="1" x14ac:dyDescent="0.25">
      <c r="B94" s="35" t="s">
        <v>1155</v>
      </c>
    </row>
    <row r="95" spans="1:38" ht="15" customHeight="1" x14ac:dyDescent="0.25">
      <c r="B95" s="35" t="s">
        <v>1156</v>
      </c>
    </row>
    <row r="96" spans="1:38" ht="15" customHeight="1" x14ac:dyDescent="0.25">
      <c r="B96" s="35" t="s">
        <v>1157</v>
      </c>
    </row>
    <row r="97" spans="2:2" ht="15" customHeight="1" x14ac:dyDescent="0.25">
      <c r="B97" s="35" t="s">
        <v>1158</v>
      </c>
    </row>
    <row r="98" spans="2:2" ht="15" customHeight="1" x14ac:dyDescent="0.25">
      <c r="B98" s="35" t="s">
        <v>1159</v>
      </c>
    </row>
  </sheetData>
  <mergeCells count="1">
    <mergeCell ref="B87:AL8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 s="20">
        <f>Ships!A35</f>
        <v>10000000</v>
      </c>
      <c r="C7">
        <f>$B7</f>
        <v>10000000</v>
      </c>
      <c r="D7">
        <f t="shared" ref="D7:AJ7" si="0">$B7</f>
        <v>10000000</v>
      </c>
      <c r="E7">
        <f t="shared" si="0"/>
        <v>10000000</v>
      </c>
      <c r="F7">
        <f t="shared" si="0"/>
        <v>10000000</v>
      </c>
      <c r="G7">
        <f t="shared" si="0"/>
        <v>10000000</v>
      </c>
      <c r="H7">
        <f t="shared" si="0"/>
        <v>10000000</v>
      </c>
      <c r="I7">
        <f t="shared" si="0"/>
        <v>10000000</v>
      </c>
      <c r="J7">
        <f t="shared" si="0"/>
        <v>10000000</v>
      </c>
      <c r="K7">
        <f t="shared" si="0"/>
        <v>10000000</v>
      </c>
      <c r="L7">
        <f t="shared" si="0"/>
        <v>10000000</v>
      </c>
      <c r="M7">
        <f t="shared" si="0"/>
        <v>10000000</v>
      </c>
      <c r="N7">
        <f t="shared" si="0"/>
        <v>10000000</v>
      </c>
      <c r="O7">
        <f t="shared" si="0"/>
        <v>10000000</v>
      </c>
      <c r="P7">
        <f t="shared" si="0"/>
        <v>10000000</v>
      </c>
      <c r="Q7">
        <f t="shared" si="0"/>
        <v>10000000</v>
      </c>
      <c r="R7">
        <f t="shared" si="0"/>
        <v>10000000</v>
      </c>
      <c r="S7">
        <f t="shared" si="0"/>
        <v>10000000</v>
      </c>
      <c r="T7">
        <f t="shared" si="0"/>
        <v>10000000</v>
      </c>
      <c r="U7">
        <f t="shared" si="0"/>
        <v>10000000</v>
      </c>
      <c r="V7">
        <f t="shared" si="0"/>
        <v>10000000</v>
      </c>
      <c r="W7">
        <f t="shared" si="0"/>
        <v>10000000</v>
      </c>
      <c r="X7">
        <f t="shared" si="0"/>
        <v>10000000</v>
      </c>
      <c r="Y7">
        <f t="shared" si="0"/>
        <v>10000000</v>
      </c>
      <c r="Z7">
        <f t="shared" si="0"/>
        <v>10000000</v>
      </c>
      <c r="AA7">
        <f t="shared" si="0"/>
        <v>10000000</v>
      </c>
      <c r="AB7">
        <f t="shared" si="0"/>
        <v>10000000</v>
      </c>
      <c r="AC7">
        <f t="shared" si="0"/>
        <v>10000000</v>
      </c>
      <c r="AD7">
        <f t="shared" si="0"/>
        <v>10000000</v>
      </c>
      <c r="AE7">
        <f t="shared" si="0"/>
        <v>10000000</v>
      </c>
      <c r="AF7">
        <f t="shared" si="0"/>
        <v>10000000</v>
      </c>
      <c r="AG7">
        <f t="shared" si="0"/>
        <v>10000000</v>
      </c>
      <c r="AH7">
        <f t="shared" si="0"/>
        <v>10000000</v>
      </c>
      <c r="AI7">
        <f t="shared" si="0"/>
        <v>10000000</v>
      </c>
      <c r="AJ7">
        <f t="shared" si="0"/>
        <v>10000000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 s="11">
        <f>B4*('BNVP-LDVs-psgr'!B2/'BNVP-LDVs-psgr'!B4)</f>
        <v>12460.348216328357</v>
      </c>
      <c r="C2" s="11">
        <f>C4*('BNVP-LDVs-psgr'!C2/'BNVP-LDVs-psgr'!C4)</f>
        <v>12389.10675646167</v>
      </c>
      <c r="D2" s="11">
        <f>D4*('BNVP-LDVs-psgr'!C2/'BNVP-LDVs-psgr'!C4)</f>
        <v>12389.10675646167</v>
      </c>
      <c r="E2" s="11">
        <f>E4*('BNVP-LDVs-psgr'!E2/'BNVP-LDVs-psgr'!E4)</f>
        <v>11499.392401268606</v>
      </c>
      <c r="F2" s="11">
        <f>F4*('BNVP-LDVs-psgr'!F2/'BNVP-LDVs-psgr'!F4)</f>
        <v>11177.459577158634</v>
      </c>
      <c r="G2" s="11">
        <f>G4*('BNVP-LDVs-psgr'!G2/'BNVP-LDVs-psgr'!G4)</f>
        <v>10900.326733346206</v>
      </c>
      <c r="H2" s="11">
        <f>H4*('BNVP-LDVs-psgr'!H2/'BNVP-LDVs-psgr'!H4)</f>
        <v>10656.844730135233</v>
      </c>
      <c r="I2" s="11">
        <f>I4*('BNVP-LDVs-psgr'!I2/'BNVP-LDVs-psgr'!I4)</f>
        <v>10428.47291633786</v>
      </c>
      <c r="J2" s="11">
        <f>J4*('BNVP-LDVs-psgr'!J2/'BNVP-LDVs-psgr'!J4)</f>
        <v>10257.718397407874</v>
      </c>
      <c r="K2" s="11">
        <f>K4*('BNVP-LDVs-psgr'!K2/'BNVP-LDVs-psgr'!K4)</f>
        <v>10035.924180334827</v>
      </c>
      <c r="L2" s="11">
        <f>L4*('BNVP-LDVs-psgr'!L2/'BNVP-LDVs-psgr'!L4)</f>
        <v>9943.216832952161</v>
      </c>
      <c r="M2" s="11">
        <f>M4*('BNVP-LDVs-psgr'!M2/'BNVP-LDVs-psgr'!M4)</f>
        <v>9875.3251616856105</v>
      </c>
      <c r="N2" s="11">
        <f>N4*('BNVP-LDVs-psgr'!N2/'BNVP-LDVs-psgr'!N4)</f>
        <v>9810.5292758468931</v>
      </c>
      <c r="O2" s="11">
        <f>O4*('BNVP-LDVs-psgr'!O2/'BNVP-LDVs-psgr'!O4)</f>
        <v>9753.0319458316044</v>
      </c>
      <c r="P2" s="11">
        <f>P4*('BNVP-LDVs-psgr'!P2/'BNVP-LDVs-psgr'!P4)</f>
        <v>9698.2789769203191</v>
      </c>
      <c r="Q2" s="11">
        <f>Q4*('BNVP-LDVs-psgr'!Q2/'BNVP-LDVs-psgr'!Q4)</f>
        <v>9649.8313833198499</v>
      </c>
      <c r="R2" s="11">
        <f>R4*('BNVP-LDVs-psgr'!R2/'BNVP-LDVs-psgr'!R4)</f>
        <v>9604.026568126641</v>
      </c>
      <c r="S2" s="11">
        <f>S4*('BNVP-LDVs-psgr'!S2/'BNVP-LDVs-psgr'!S4)</f>
        <v>9564.0210819407657</v>
      </c>
      <c r="T2" s="11">
        <f>T4*('BNVP-LDVs-psgr'!T2/'BNVP-LDVs-psgr'!T4)</f>
        <v>9528.6395698016731</v>
      </c>
      <c r="U2" s="11">
        <f>U4*('BNVP-LDVs-psgr'!U2/'BNVP-LDVs-psgr'!U4)</f>
        <v>9495.2707207431031</v>
      </c>
      <c r="V2" s="11">
        <f>V4*('BNVP-LDVs-psgr'!V2/'BNVP-LDVs-psgr'!V4)</f>
        <v>9463.4301458322152</v>
      </c>
      <c r="W2" s="11">
        <f>W4*('BNVP-LDVs-psgr'!W2/'BNVP-LDVs-psgr'!W4)</f>
        <v>9439.6802572577035</v>
      </c>
      <c r="X2" s="11">
        <f>X4*('BNVP-LDVs-psgr'!X2/'BNVP-LDVs-psgr'!X4)</f>
        <v>9413.5035435628051</v>
      </c>
      <c r="Y2" s="11">
        <f>Y4*('BNVP-LDVs-psgr'!Y2/'BNVP-LDVs-psgr'!Y4)</f>
        <v>9390.5079982864081</v>
      </c>
      <c r="Z2" s="11">
        <f>Z4*('BNVP-LDVs-psgr'!Z2/'BNVP-LDVs-psgr'!Z4)</f>
        <v>9368.9690775352665</v>
      </c>
      <c r="AA2" s="11">
        <f>AA4*('BNVP-LDVs-psgr'!AA2/'BNVP-LDVs-psgr'!AA4)</f>
        <v>9359.2024997205172</v>
      </c>
      <c r="AB2" s="11">
        <f>AB4*('BNVP-LDVs-psgr'!AB2/'BNVP-LDVs-psgr'!AB4)</f>
        <v>9349.1877061080868</v>
      </c>
      <c r="AC2" s="11">
        <f>AC4*('BNVP-LDVs-psgr'!AC2/'BNVP-LDVs-psgr'!AC4)</f>
        <v>9338.2378343062719</v>
      </c>
      <c r="AD2" s="11">
        <f>AD4*('BNVP-LDVs-psgr'!AD2/'BNVP-LDVs-psgr'!AD4)</f>
        <v>9326.1626877075651</v>
      </c>
      <c r="AE2" s="11">
        <f>AE4*('BNVP-LDVs-psgr'!AE2/'BNVP-LDVs-psgr'!AE4)</f>
        <v>9316.9321618933827</v>
      </c>
      <c r="AF2" s="11">
        <f>AF4*('BNVP-LDVs-psgr'!AF2/'BNVP-LDVs-psgr'!AF4)</f>
        <v>9304.8810621252014</v>
      </c>
      <c r="AG2" s="11">
        <f>AG4*('BNVP-LDVs-psgr'!AG2/'BNVP-LDVs-psgr'!AG4)</f>
        <v>9294.0808958958878</v>
      </c>
      <c r="AH2" s="11">
        <f>AH4*('BNVP-LDVs-psgr'!AH2/'BNVP-LDVs-psgr'!AH4)</f>
        <v>9279.8701472067351</v>
      </c>
      <c r="AI2" s="11">
        <f>AI4*('BNVP-LDVs-psgr'!AI2/'BNVP-LDVs-psgr'!AI4)</f>
        <v>9267.2228955886058</v>
      </c>
      <c r="AJ2" s="11">
        <f>AJ4*('BNVP-LDVs-psgr'!AJ2/'BNVP-LDVs-psgr'!AJ4)</f>
        <v>9248.5951125223728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 s="20">
        <f>AVERAGE(Motorbikes!C3:C12)</f>
        <v>8980</v>
      </c>
      <c r="C4">
        <f>$B4</f>
        <v>8980</v>
      </c>
      <c r="D4">
        <f t="shared" ref="D4:AJ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  <c r="AH4">
        <f t="shared" si="0"/>
        <v>8980</v>
      </c>
      <c r="AI4">
        <f t="shared" si="0"/>
        <v>8980</v>
      </c>
      <c r="AJ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1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B77" sqref="B77:B83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8" ht="15" customHeight="1" thickBot="1" x14ac:dyDescent="0.3">
      <c r="B1" s="8" t="s">
        <v>1149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ht="15" customHeight="1" thickTop="1" x14ac:dyDescent="0.25"/>
    <row r="3" spans="1:38" ht="15" customHeight="1" x14ac:dyDescent="0.25">
      <c r="C3" s="32" t="s">
        <v>19</v>
      </c>
      <c r="D3" s="32" t="s">
        <v>1148</v>
      </c>
      <c r="E3" s="32"/>
      <c r="F3" s="32"/>
      <c r="G3" s="32"/>
    </row>
    <row r="4" spans="1:38" ht="15" customHeight="1" x14ac:dyDescent="0.25">
      <c r="C4" s="32" t="s">
        <v>18</v>
      </c>
      <c r="D4" s="32" t="s">
        <v>1150</v>
      </c>
      <c r="E4" s="32"/>
      <c r="F4" s="32"/>
      <c r="G4" s="32" t="s">
        <v>17</v>
      </c>
    </row>
    <row r="5" spans="1:38" ht="15" customHeight="1" x14ac:dyDescent="0.25">
      <c r="C5" s="32" t="s">
        <v>16</v>
      </c>
      <c r="D5" s="32" t="s">
        <v>1151</v>
      </c>
      <c r="E5" s="32"/>
      <c r="F5" s="32"/>
      <c r="G5" s="32"/>
    </row>
    <row r="6" spans="1:38" ht="15" customHeight="1" x14ac:dyDescent="0.25">
      <c r="C6" s="32" t="s">
        <v>15</v>
      </c>
      <c r="D6" s="32"/>
      <c r="E6" s="32" t="s">
        <v>1152</v>
      </c>
      <c r="F6" s="32"/>
      <c r="G6" s="32"/>
    </row>
    <row r="10" spans="1:38" ht="15" customHeight="1" x14ac:dyDescent="0.25">
      <c r="A10" s="33" t="s">
        <v>1101</v>
      </c>
      <c r="B10" s="9" t="s">
        <v>1100</v>
      </c>
    </row>
    <row r="11" spans="1:38" ht="15" customHeight="1" x14ac:dyDescent="0.25">
      <c r="B11" s="8" t="s">
        <v>14</v>
      </c>
    </row>
    <row r="12" spans="1:38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14</v>
      </c>
      <c r="AL12" s="34" t="s">
        <v>1153</v>
      </c>
    </row>
    <row r="13" spans="1:38" ht="15" customHeight="1" thickBot="1" x14ac:dyDescent="0.3">
      <c r="B13" s="7" t="s">
        <v>1099</v>
      </c>
      <c r="C13" s="7">
        <v>2016</v>
      </c>
      <c r="D13" s="7">
        <v>2017</v>
      </c>
      <c r="E13" s="7">
        <v>2018</v>
      </c>
      <c r="F13" s="7">
        <v>2019</v>
      </c>
      <c r="G13" s="7">
        <v>2020</v>
      </c>
      <c r="H13" s="7">
        <v>2021</v>
      </c>
      <c r="I13" s="7">
        <v>2022</v>
      </c>
      <c r="J13" s="7">
        <v>2023</v>
      </c>
      <c r="K13" s="7">
        <v>2024</v>
      </c>
      <c r="L13" s="7">
        <v>2025</v>
      </c>
      <c r="M13" s="7">
        <v>2026</v>
      </c>
      <c r="N13" s="7">
        <v>2027</v>
      </c>
      <c r="O13" s="7">
        <v>2028</v>
      </c>
      <c r="P13" s="7">
        <v>2029</v>
      </c>
      <c r="Q13" s="7">
        <v>2030</v>
      </c>
      <c r="R13" s="7">
        <v>2031</v>
      </c>
      <c r="S13" s="7">
        <v>2032</v>
      </c>
      <c r="T13" s="7">
        <v>2033</v>
      </c>
      <c r="U13" s="7">
        <v>2034</v>
      </c>
      <c r="V13" s="7">
        <v>2035</v>
      </c>
      <c r="W13" s="7">
        <v>2036</v>
      </c>
      <c r="X13" s="7">
        <v>2037</v>
      </c>
      <c r="Y13" s="7">
        <v>2038</v>
      </c>
      <c r="Z13" s="7">
        <v>2039</v>
      </c>
      <c r="AA13" s="7">
        <v>2040</v>
      </c>
      <c r="AB13" s="7">
        <v>2041</v>
      </c>
      <c r="AC13" s="7">
        <v>2042</v>
      </c>
      <c r="AD13" s="7">
        <v>2043</v>
      </c>
      <c r="AE13" s="7">
        <v>2044</v>
      </c>
      <c r="AF13" s="7">
        <v>2045</v>
      </c>
      <c r="AG13" s="7">
        <v>2046</v>
      </c>
      <c r="AH13" s="7">
        <v>2047</v>
      </c>
      <c r="AI13" s="7">
        <v>2048</v>
      </c>
      <c r="AJ13" s="7">
        <v>2049</v>
      </c>
      <c r="AK13" s="7">
        <v>2050</v>
      </c>
      <c r="AL13" s="7">
        <v>2050</v>
      </c>
    </row>
    <row r="14" spans="1:38" ht="15" customHeight="1" thickTop="1" x14ac:dyDescent="0.25"/>
    <row r="15" spans="1:38" ht="15" customHeight="1" x14ac:dyDescent="0.25">
      <c r="B15" s="4" t="s">
        <v>1098</v>
      </c>
    </row>
    <row r="16" spans="1:38" ht="15" customHeight="1" x14ac:dyDescent="0.25">
      <c r="B16" s="4" t="s">
        <v>1042</v>
      </c>
    </row>
    <row r="17" spans="1:38" ht="15" customHeight="1" x14ac:dyDescent="0.25">
      <c r="B17" s="4" t="s">
        <v>1097</v>
      </c>
    </row>
    <row r="18" spans="1:38" ht="15" customHeight="1" x14ac:dyDescent="0.25">
      <c r="A18" s="33" t="s">
        <v>1096</v>
      </c>
      <c r="B18" s="6" t="s">
        <v>1069</v>
      </c>
      <c r="C18" s="10">
        <v>40.042144999999998</v>
      </c>
      <c r="D18" s="10">
        <v>39.751002999999997</v>
      </c>
      <c r="E18" s="10">
        <v>40.344250000000002</v>
      </c>
      <c r="F18" s="10">
        <v>41.274014000000001</v>
      </c>
      <c r="G18" s="10">
        <v>42.261890000000001</v>
      </c>
      <c r="H18" s="10">
        <v>43.414593000000004</v>
      </c>
      <c r="I18" s="10">
        <v>44.616379000000002</v>
      </c>
      <c r="J18" s="10">
        <v>46.898262000000003</v>
      </c>
      <c r="K18" s="10">
        <v>48.385193000000001</v>
      </c>
      <c r="L18" s="10">
        <v>51.194035</v>
      </c>
      <c r="M18" s="10">
        <v>51.205997000000004</v>
      </c>
      <c r="N18" s="10">
        <v>51.300373</v>
      </c>
      <c r="O18" s="10">
        <v>51.244166999999997</v>
      </c>
      <c r="P18" s="10">
        <v>51.135024999999999</v>
      </c>
      <c r="Q18" s="10">
        <v>50.987946000000001</v>
      </c>
      <c r="R18" s="10">
        <v>50.835051999999997</v>
      </c>
      <c r="S18" s="10">
        <v>50.650660999999999</v>
      </c>
      <c r="T18" s="10">
        <v>50.462356999999997</v>
      </c>
      <c r="U18" s="10">
        <v>50.277312999999999</v>
      </c>
      <c r="V18" s="10">
        <v>50.094517000000003</v>
      </c>
      <c r="W18" s="10">
        <v>49.913147000000002</v>
      </c>
      <c r="X18" s="10">
        <v>49.739384000000001</v>
      </c>
      <c r="Y18" s="10">
        <v>49.560566000000001</v>
      </c>
      <c r="Z18" s="10">
        <v>49.384632000000003</v>
      </c>
      <c r="AA18" s="10">
        <v>49.204872000000002</v>
      </c>
      <c r="AB18" s="10">
        <v>49.029102000000002</v>
      </c>
      <c r="AC18" s="10">
        <v>48.851317999999999</v>
      </c>
      <c r="AD18" s="10">
        <v>48.671467</v>
      </c>
      <c r="AE18" s="10">
        <v>48.494301</v>
      </c>
      <c r="AF18" s="10">
        <v>48.313271</v>
      </c>
      <c r="AG18" s="10">
        <v>48.129379</v>
      </c>
      <c r="AH18" s="10">
        <v>47.948177000000001</v>
      </c>
      <c r="AI18" s="10">
        <v>47.766655</v>
      </c>
      <c r="AJ18" s="10">
        <v>47.582863000000003</v>
      </c>
      <c r="AK18" s="10">
        <v>47.397522000000002</v>
      </c>
      <c r="AL18" s="5">
        <v>5.3460000000000001E-3</v>
      </c>
    </row>
    <row r="19" spans="1:38" ht="15" customHeight="1" x14ac:dyDescent="0.25">
      <c r="A19" s="33" t="s">
        <v>1095</v>
      </c>
      <c r="B19" s="6" t="s">
        <v>1067</v>
      </c>
      <c r="C19" s="10">
        <v>34.855701000000003</v>
      </c>
      <c r="D19" s="10">
        <v>34.334311999999997</v>
      </c>
      <c r="E19" s="10">
        <v>35.291668000000001</v>
      </c>
      <c r="F19" s="10">
        <v>36.599457000000001</v>
      </c>
      <c r="G19" s="10">
        <v>37.670422000000002</v>
      </c>
      <c r="H19" s="10">
        <v>39.156860000000002</v>
      </c>
      <c r="I19" s="10">
        <v>41.114635</v>
      </c>
      <c r="J19" s="10">
        <v>43.816372000000001</v>
      </c>
      <c r="K19" s="10">
        <v>45.255454999999998</v>
      </c>
      <c r="L19" s="10">
        <v>47.738785</v>
      </c>
      <c r="M19" s="10">
        <v>47.719611999999998</v>
      </c>
      <c r="N19" s="10">
        <v>47.662739000000002</v>
      </c>
      <c r="O19" s="10">
        <v>47.569473000000002</v>
      </c>
      <c r="P19" s="10">
        <v>47.480350000000001</v>
      </c>
      <c r="Q19" s="10">
        <v>47.388454000000003</v>
      </c>
      <c r="R19" s="10">
        <v>47.310122999999997</v>
      </c>
      <c r="S19" s="10">
        <v>47.210453000000001</v>
      </c>
      <c r="T19" s="10">
        <v>47.105637000000002</v>
      </c>
      <c r="U19" s="10">
        <v>46.996639000000002</v>
      </c>
      <c r="V19" s="10">
        <v>46.890220999999997</v>
      </c>
      <c r="W19" s="10">
        <v>46.786879999999996</v>
      </c>
      <c r="X19" s="10">
        <v>46.705593</v>
      </c>
      <c r="Y19" s="10">
        <v>46.611083999999998</v>
      </c>
      <c r="Z19" s="10">
        <v>46.525364000000003</v>
      </c>
      <c r="AA19" s="10">
        <v>46.431632999999998</v>
      </c>
      <c r="AB19" s="10">
        <v>46.336337999999998</v>
      </c>
      <c r="AC19" s="10">
        <v>46.180079999999997</v>
      </c>
      <c r="AD19" s="10">
        <v>46.018967000000004</v>
      </c>
      <c r="AE19" s="10">
        <v>45.858275999999996</v>
      </c>
      <c r="AF19" s="10">
        <v>45.700951000000003</v>
      </c>
      <c r="AG19" s="10">
        <v>45.537956000000001</v>
      </c>
      <c r="AH19" s="10">
        <v>45.386378999999998</v>
      </c>
      <c r="AI19" s="10">
        <v>45.238166999999997</v>
      </c>
      <c r="AJ19" s="10">
        <v>45.089641999999998</v>
      </c>
      <c r="AK19" s="10">
        <v>44.937942999999997</v>
      </c>
      <c r="AL19" s="5">
        <v>8.1890000000000001E-3</v>
      </c>
    </row>
    <row r="20" spans="1:38" ht="15" customHeight="1" x14ac:dyDescent="0.25">
      <c r="A20" s="33" t="s">
        <v>1094</v>
      </c>
      <c r="B20" s="6" t="s">
        <v>1065</v>
      </c>
      <c r="C20" s="10">
        <v>39.587246</v>
      </c>
      <c r="D20" s="10">
        <v>38.794403000000003</v>
      </c>
      <c r="E20" s="10">
        <v>39.929482</v>
      </c>
      <c r="F20" s="10">
        <v>41.468266</v>
      </c>
      <c r="G20" s="10">
        <v>42.992835999999997</v>
      </c>
      <c r="H20" s="10">
        <v>44.695914999999999</v>
      </c>
      <c r="I20" s="10">
        <v>46.306522000000001</v>
      </c>
      <c r="J20" s="10">
        <v>47.965401</v>
      </c>
      <c r="K20" s="10">
        <v>49.288207999999997</v>
      </c>
      <c r="L20" s="10">
        <v>51.608024999999998</v>
      </c>
      <c r="M20" s="10">
        <v>51.610840000000003</v>
      </c>
      <c r="N20" s="10">
        <v>51.548724999999997</v>
      </c>
      <c r="O20" s="10">
        <v>51.478794000000001</v>
      </c>
      <c r="P20" s="10">
        <v>51.396523000000002</v>
      </c>
      <c r="Q20" s="10">
        <v>51.278919000000002</v>
      </c>
      <c r="R20" s="10">
        <v>51.178435999999998</v>
      </c>
      <c r="S20" s="10">
        <v>51.065834000000002</v>
      </c>
      <c r="T20" s="10">
        <v>50.963000999999998</v>
      </c>
      <c r="U20" s="10">
        <v>50.868518999999999</v>
      </c>
      <c r="V20" s="10">
        <v>50.768889999999999</v>
      </c>
      <c r="W20" s="10">
        <v>50.664195999999997</v>
      </c>
      <c r="X20" s="10">
        <v>50.579315000000001</v>
      </c>
      <c r="Y20" s="10">
        <v>50.480227999999997</v>
      </c>
      <c r="Z20" s="10">
        <v>50.389626</v>
      </c>
      <c r="AA20" s="10">
        <v>50.224888</v>
      </c>
      <c r="AB20" s="10">
        <v>50.031944000000003</v>
      </c>
      <c r="AC20" s="10">
        <v>49.837882999999998</v>
      </c>
      <c r="AD20" s="10">
        <v>49.640479999999997</v>
      </c>
      <c r="AE20" s="10">
        <v>49.440842000000004</v>
      </c>
      <c r="AF20" s="10">
        <v>49.246948000000003</v>
      </c>
      <c r="AG20" s="10">
        <v>49.047877999999997</v>
      </c>
      <c r="AH20" s="10">
        <v>48.860218000000003</v>
      </c>
      <c r="AI20" s="10">
        <v>48.676304000000002</v>
      </c>
      <c r="AJ20" s="10">
        <v>48.493523000000003</v>
      </c>
      <c r="AK20" s="10">
        <v>48.306992000000001</v>
      </c>
      <c r="AL20" s="5">
        <v>6.6680000000000003E-3</v>
      </c>
    </row>
    <row r="21" spans="1:38" ht="15" customHeight="1" x14ac:dyDescent="0.25">
      <c r="A21" s="33" t="s">
        <v>1093</v>
      </c>
      <c r="B21" s="6" t="s">
        <v>1063</v>
      </c>
      <c r="C21" s="10">
        <v>39.623676000000003</v>
      </c>
      <c r="D21" s="10">
        <v>39.443485000000003</v>
      </c>
      <c r="E21" s="10">
        <v>40.427531999999999</v>
      </c>
      <c r="F21" s="10">
        <v>41.927349</v>
      </c>
      <c r="G21" s="10">
        <v>43.367573</v>
      </c>
      <c r="H21" s="10">
        <v>45.086959999999998</v>
      </c>
      <c r="I21" s="10">
        <v>46.448718999999997</v>
      </c>
      <c r="J21" s="10">
        <v>48.637870999999997</v>
      </c>
      <c r="K21" s="10">
        <v>49.523696999999999</v>
      </c>
      <c r="L21" s="10">
        <v>52.216106000000003</v>
      </c>
      <c r="M21" s="10">
        <v>52.155071</v>
      </c>
      <c r="N21" s="10">
        <v>52.054217999999999</v>
      </c>
      <c r="O21" s="10">
        <v>51.933067000000001</v>
      </c>
      <c r="P21" s="10">
        <v>51.810527999999998</v>
      </c>
      <c r="Q21" s="10">
        <v>51.684623999999999</v>
      </c>
      <c r="R21" s="10">
        <v>51.577365999999998</v>
      </c>
      <c r="S21" s="10">
        <v>51.462181000000001</v>
      </c>
      <c r="T21" s="10">
        <v>51.355353999999998</v>
      </c>
      <c r="U21" s="10">
        <v>51.257472999999997</v>
      </c>
      <c r="V21" s="10">
        <v>51.157330000000002</v>
      </c>
      <c r="W21" s="10">
        <v>51.058788</v>
      </c>
      <c r="X21" s="10">
        <v>50.981461000000003</v>
      </c>
      <c r="Y21" s="10">
        <v>50.890537000000002</v>
      </c>
      <c r="Z21" s="10">
        <v>50.805495999999998</v>
      </c>
      <c r="AA21" s="10">
        <v>50.713562000000003</v>
      </c>
      <c r="AB21" s="10">
        <v>50.622695999999998</v>
      </c>
      <c r="AC21" s="10">
        <v>50.530853</v>
      </c>
      <c r="AD21" s="10">
        <v>50.434448000000003</v>
      </c>
      <c r="AE21" s="10">
        <v>50.339286999999999</v>
      </c>
      <c r="AF21" s="10">
        <v>50.249125999999997</v>
      </c>
      <c r="AG21" s="10">
        <v>50.152275000000003</v>
      </c>
      <c r="AH21" s="10">
        <v>50.070205999999999</v>
      </c>
      <c r="AI21" s="10">
        <v>49.992835999999997</v>
      </c>
      <c r="AJ21" s="10">
        <v>49.915798000000002</v>
      </c>
      <c r="AK21" s="10">
        <v>49.835014000000001</v>
      </c>
      <c r="AL21" s="5">
        <v>7.1120000000000003E-3</v>
      </c>
    </row>
    <row r="22" spans="1:38" ht="15" customHeight="1" x14ac:dyDescent="0.25">
      <c r="A22" s="33" t="s">
        <v>1092</v>
      </c>
      <c r="B22" s="6" t="s">
        <v>1061</v>
      </c>
      <c r="C22" s="10">
        <v>34.366325000000003</v>
      </c>
      <c r="D22" s="10">
        <v>34.417712999999999</v>
      </c>
      <c r="E22" s="10">
        <v>35.301392</v>
      </c>
      <c r="F22" s="10">
        <v>36.580852999999998</v>
      </c>
      <c r="G22" s="10">
        <v>37.843589999999999</v>
      </c>
      <c r="H22" s="10">
        <v>39.565308000000002</v>
      </c>
      <c r="I22" s="10">
        <v>41.637107999999998</v>
      </c>
      <c r="J22" s="10">
        <v>44.490253000000003</v>
      </c>
      <c r="K22" s="10">
        <v>46.059643000000001</v>
      </c>
      <c r="L22" s="10">
        <v>48.838256999999999</v>
      </c>
      <c r="M22" s="10">
        <v>48.891978999999999</v>
      </c>
      <c r="N22" s="10">
        <v>48.865020999999999</v>
      </c>
      <c r="O22" s="10">
        <v>48.741996999999998</v>
      </c>
      <c r="P22" s="10">
        <v>48.597107000000001</v>
      </c>
      <c r="Q22" s="10">
        <v>48.444237000000001</v>
      </c>
      <c r="R22" s="10">
        <v>48.312969000000002</v>
      </c>
      <c r="S22" s="10">
        <v>48.181705000000001</v>
      </c>
      <c r="T22" s="10">
        <v>48.060592999999997</v>
      </c>
      <c r="U22" s="10">
        <v>47.946781000000001</v>
      </c>
      <c r="V22" s="10">
        <v>47.837527999999999</v>
      </c>
      <c r="W22" s="10">
        <v>47.732365000000001</v>
      </c>
      <c r="X22" s="10">
        <v>47.650112</v>
      </c>
      <c r="Y22" s="10">
        <v>47.555022999999998</v>
      </c>
      <c r="Z22" s="10">
        <v>47.470149999999997</v>
      </c>
      <c r="AA22" s="10">
        <v>47.376258999999997</v>
      </c>
      <c r="AB22" s="10">
        <v>47.287117000000002</v>
      </c>
      <c r="AC22" s="10">
        <v>47.196812000000001</v>
      </c>
      <c r="AD22" s="10">
        <v>47.101624000000001</v>
      </c>
      <c r="AE22" s="10">
        <v>47.007098999999997</v>
      </c>
      <c r="AF22" s="10">
        <v>46.916652999999997</v>
      </c>
      <c r="AG22" s="10">
        <v>46.819747999999997</v>
      </c>
      <c r="AH22" s="10">
        <v>46.703442000000003</v>
      </c>
      <c r="AI22" s="10">
        <v>46.512687999999997</v>
      </c>
      <c r="AJ22" s="10">
        <v>46.322479000000001</v>
      </c>
      <c r="AK22" s="10">
        <v>46.130271999999998</v>
      </c>
      <c r="AL22" s="5">
        <v>8.9149999999999993E-3</v>
      </c>
    </row>
    <row r="23" spans="1:38" ht="15" customHeight="1" x14ac:dyDescent="0.25">
      <c r="A23" s="33" t="s">
        <v>1091</v>
      </c>
      <c r="B23" s="6" t="s">
        <v>1059</v>
      </c>
      <c r="C23" s="10">
        <v>28.821390000000001</v>
      </c>
      <c r="D23" s="10">
        <v>28.614453999999999</v>
      </c>
      <c r="E23" s="10">
        <v>29.207308000000001</v>
      </c>
      <c r="F23" s="10">
        <v>29.780268</v>
      </c>
      <c r="G23" s="10">
        <v>30.557320000000001</v>
      </c>
      <c r="H23" s="10">
        <v>31.519452999999999</v>
      </c>
      <c r="I23" s="10">
        <v>32.657494</v>
      </c>
      <c r="J23" s="10">
        <v>34.255839999999999</v>
      </c>
      <c r="K23" s="10">
        <v>35.770634000000001</v>
      </c>
      <c r="L23" s="10">
        <v>36.708613999999997</v>
      </c>
      <c r="M23" s="10">
        <v>36.733288000000002</v>
      </c>
      <c r="N23" s="10">
        <v>36.797626000000001</v>
      </c>
      <c r="O23" s="10">
        <v>36.830547000000003</v>
      </c>
      <c r="P23" s="10">
        <v>36.805706000000001</v>
      </c>
      <c r="Q23" s="10">
        <v>36.765984000000003</v>
      </c>
      <c r="R23" s="10">
        <v>36.722588000000002</v>
      </c>
      <c r="S23" s="10">
        <v>36.669933</v>
      </c>
      <c r="T23" s="10">
        <v>36.623226000000003</v>
      </c>
      <c r="U23" s="10">
        <v>36.582236999999999</v>
      </c>
      <c r="V23" s="10">
        <v>36.541134</v>
      </c>
      <c r="W23" s="10">
        <v>36.501601999999998</v>
      </c>
      <c r="X23" s="10">
        <v>36.471172000000003</v>
      </c>
      <c r="Y23" s="10">
        <v>36.436543</v>
      </c>
      <c r="Z23" s="10">
        <v>36.404063999999998</v>
      </c>
      <c r="AA23" s="10">
        <v>36.372188999999999</v>
      </c>
      <c r="AB23" s="10">
        <v>36.340263</v>
      </c>
      <c r="AC23" s="10">
        <v>36.307583000000001</v>
      </c>
      <c r="AD23" s="10">
        <v>36.274582000000002</v>
      </c>
      <c r="AE23" s="10">
        <v>36.242142000000001</v>
      </c>
      <c r="AF23" s="10">
        <v>36.207962000000002</v>
      </c>
      <c r="AG23" s="10">
        <v>36.171805999999997</v>
      </c>
      <c r="AH23" s="10">
        <v>36.140586999999996</v>
      </c>
      <c r="AI23" s="10">
        <v>36.110683000000002</v>
      </c>
      <c r="AJ23" s="10">
        <v>36.080151000000001</v>
      </c>
      <c r="AK23" s="10">
        <v>36.048507999999998</v>
      </c>
      <c r="AL23" s="5">
        <v>7.0229999999999997E-3</v>
      </c>
    </row>
    <row r="24" spans="1:38" ht="15" customHeight="1" x14ac:dyDescent="0.25">
      <c r="A24" s="33" t="s">
        <v>1090</v>
      </c>
      <c r="B24" s="6" t="s">
        <v>1089</v>
      </c>
      <c r="C24" s="10">
        <v>37.412849000000001</v>
      </c>
      <c r="D24" s="10">
        <v>37.215443</v>
      </c>
      <c r="E24" s="10">
        <v>38.149639000000001</v>
      </c>
      <c r="F24" s="10">
        <v>39.557022000000003</v>
      </c>
      <c r="G24" s="10">
        <v>40.950324999999999</v>
      </c>
      <c r="H24" s="10">
        <v>42.600960000000001</v>
      </c>
      <c r="I24" s="10">
        <v>44.277107000000001</v>
      </c>
      <c r="J24" s="10">
        <v>46.617137999999997</v>
      </c>
      <c r="K24" s="10">
        <v>47.86018</v>
      </c>
      <c r="L24" s="10">
        <v>50.451644999999999</v>
      </c>
      <c r="M24" s="10">
        <v>50.436146000000001</v>
      </c>
      <c r="N24" s="10">
        <v>50.369079999999997</v>
      </c>
      <c r="O24" s="10">
        <v>50.259295999999999</v>
      </c>
      <c r="P24" s="10">
        <v>50.138863000000001</v>
      </c>
      <c r="Q24" s="10">
        <v>50.005454999999998</v>
      </c>
      <c r="R24" s="10">
        <v>49.892906000000004</v>
      </c>
      <c r="S24" s="10">
        <v>49.771003999999998</v>
      </c>
      <c r="T24" s="10">
        <v>49.658318000000001</v>
      </c>
      <c r="U24" s="10">
        <v>49.553257000000002</v>
      </c>
      <c r="V24" s="10">
        <v>49.44717</v>
      </c>
      <c r="W24" s="10">
        <v>49.343243000000001</v>
      </c>
      <c r="X24" s="10">
        <v>49.263058000000001</v>
      </c>
      <c r="Y24" s="10">
        <v>49.165908999999999</v>
      </c>
      <c r="Z24" s="10">
        <v>49.079310999999997</v>
      </c>
      <c r="AA24" s="10">
        <v>48.971066</v>
      </c>
      <c r="AB24" s="10">
        <v>48.859282999999998</v>
      </c>
      <c r="AC24" s="10">
        <v>48.742801999999998</v>
      </c>
      <c r="AD24" s="10">
        <v>48.621581999999997</v>
      </c>
      <c r="AE24" s="10">
        <v>48.500683000000002</v>
      </c>
      <c r="AF24" s="10">
        <v>48.384796000000001</v>
      </c>
      <c r="AG24" s="10">
        <v>48.262638000000003</v>
      </c>
      <c r="AH24" s="10">
        <v>48.143493999999997</v>
      </c>
      <c r="AI24" s="10">
        <v>48.003086000000003</v>
      </c>
      <c r="AJ24" s="10">
        <v>47.862414999999999</v>
      </c>
      <c r="AK24" s="10">
        <v>47.718699999999998</v>
      </c>
      <c r="AL24" s="5">
        <v>7.5620000000000001E-3</v>
      </c>
    </row>
    <row r="25" spans="1:38" ht="15" customHeight="1" x14ac:dyDescent="0.25">
      <c r="A25" s="33" t="s">
        <v>1088</v>
      </c>
      <c r="B25" s="6" t="s">
        <v>1087</v>
      </c>
      <c r="C25" s="10">
        <v>30.559750000000001</v>
      </c>
      <c r="D25" s="10">
        <v>30.398502000000001</v>
      </c>
      <c r="E25" s="10">
        <v>31.161577000000001</v>
      </c>
      <c r="F25" s="10">
        <v>32.311165000000003</v>
      </c>
      <c r="G25" s="10">
        <v>33.449249000000002</v>
      </c>
      <c r="H25" s="10">
        <v>34.797527000000002</v>
      </c>
      <c r="I25" s="10">
        <v>36.166645000000003</v>
      </c>
      <c r="J25" s="10">
        <v>38.078040999999999</v>
      </c>
      <c r="K25" s="10">
        <v>39.093390999999997</v>
      </c>
      <c r="L25" s="10">
        <v>41.210163000000001</v>
      </c>
      <c r="M25" s="10">
        <v>41.197502</v>
      </c>
      <c r="N25" s="10">
        <v>41.142722999999997</v>
      </c>
      <c r="O25" s="10">
        <v>41.053046999999999</v>
      </c>
      <c r="P25" s="10">
        <v>40.954673999999997</v>
      </c>
      <c r="Q25" s="10">
        <v>40.845703</v>
      </c>
      <c r="R25" s="10">
        <v>40.753773000000002</v>
      </c>
      <c r="S25" s="10">
        <v>40.654198000000001</v>
      </c>
      <c r="T25" s="10">
        <v>40.562153000000002</v>
      </c>
      <c r="U25" s="10">
        <v>40.476337000000001</v>
      </c>
      <c r="V25" s="10">
        <v>40.389682999999998</v>
      </c>
      <c r="W25" s="10">
        <v>40.304794000000001</v>
      </c>
      <c r="X25" s="10">
        <v>40.239296000000003</v>
      </c>
      <c r="Y25" s="10">
        <v>40.159942999999998</v>
      </c>
      <c r="Z25" s="10">
        <v>40.089207000000002</v>
      </c>
      <c r="AA25" s="10">
        <v>40.000790000000002</v>
      </c>
      <c r="AB25" s="10">
        <v>39.909481</v>
      </c>
      <c r="AC25" s="10">
        <v>39.814338999999997</v>
      </c>
      <c r="AD25" s="10">
        <v>39.715321000000003</v>
      </c>
      <c r="AE25" s="10">
        <v>39.616570000000003</v>
      </c>
      <c r="AF25" s="10">
        <v>39.521912</v>
      </c>
      <c r="AG25" s="10">
        <v>39.422127000000003</v>
      </c>
      <c r="AH25" s="10">
        <v>39.324806000000002</v>
      </c>
      <c r="AI25" s="10">
        <v>39.210121000000001</v>
      </c>
      <c r="AJ25" s="10">
        <v>39.095215000000003</v>
      </c>
      <c r="AK25" s="10">
        <v>38.977825000000003</v>
      </c>
      <c r="AL25" s="5">
        <v>7.5620000000000001E-3</v>
      </c>
    </row>
    <row r="27" spans="1:38" ht="15" customHeight="1" x14ac:dyDescent="0.25">
      <c r="B27" s="4" t="s">
        <v>1086</v>
      </c>
    </row>
    <row r="28" spans="1:38" ht="15" customHeight="1" x14ac:dyDescent="0.25">
      <c r="A28" s="33" t="s">
        <v>1085</v>
      </c>
      <c r="B28" s="6" t="s">
        <v>1054</v>
      </c>
      <c r="C28" s="10">
        <v>25.902760000000001</v>
      </c>
      <c r="D28" s="10">
        <v>26.867659</v>
      </c>
      <c r="E28" s="10">
        <v>27.944067</v>
      </c>
      <c r="F28" s="10">
        <v>28.939509999999999</v>
      </c>
      <c r="G28" s="10">
        <v>30.399094000000002</v>
      </c>
      <c r="H28" s="10">
        <v>32.370711999999997</v>
      </c>
      <c r="I28" s="10">
        <v>34.455737999999997</v>
      </c>
      <c r="J28" s="10">
        <v>35.268470999999998</v>
      </c>
      <c r="K28" s="10">
        <v>36.841698000000001</v>
      </c>
      <c r="L28" s="10">
        <v>38.811126999999999</v>
      </c>
      <c r="M28" s="10">
        <v>38.857070999999998</v>
      </c>
      <c r="N28" s="10">
        <v>38.975619999999999</v>
      </c>
      <c r="O28" s="10">
        <v>39.067619000000001</v>
      </c>
      <c r="P28" s="10">
        <v>39.171531999999999</v>
      </c>
      <c r="Q28" s="10">
        <v>39.274597</v>
      </c>
      <c r="R28" s="10">
        <v>39.33379</v>
      </c>
      <c r="S28" s="10">
        <v>39.382300999999998</v>
      </c>
      <c r="T28" s="10">
        <v>39.426155000000001</v>
      </c>
      <c r="U28" s="10">
        <v>39.470928000000001</v>
      </c>
      <c r="V28" s="10">
        <v>39.501396</v>
      </c>
      <c r="W28" s="10">
        <v>39.502795999999996</v>
      </c>
      <c r="X28" s="10">
        <v>39.345466999999999</v>
      </c>
      <c r="Y28" s="10">
        <v>39.156650999999997</v>
      </c>
      <c r="Z28" s="10">
        <v>38.959332000000003</v>
      </c>
      <c r="AA28" s="10">
        <v>38.771275000000003</v>
      </c>
      <c r="AB28" s="10">
        <v>38.574244999999998</v>
      </c>
      <c r="AC28" s="10">
        <v>38.375919000000003</v>
      </c>
      <c r="AD28" s="10">
        <v>38.178879000000002</v>
      </c>
      <c r="AE28" s="10">
        <v>37.982692999999998</v>
      </c>
      <c r="AF28" s="10">
        <v>37.777991999999998</v>
      </c>
      <c r="AG28" s="10">
        <v>37.905875999999999</v>
      </c>
      <c r="AH28" s="10">
        <v>37.899929</v>
      </c>
      <c r="AI28" s="10">
        <v>37.86636</v>
      </c>
      <c r="AJ28" s="10">
        <v>37.830672999999997</v>
      </c>
      <c r="AK28" s="10">
        <v>38.597034000000001</v>
      </c>
      <c r="AL28" s="5">
        <v>1.1037999999999999E-2</v>
      </c>
    </row>
    <row r="29" spans="1:38" ht="15" customHeight="1" x14ac:dyDescent="0.25">
      <c r="A29" s="33" t="s">
        <v>1084</v>
      </c>
      <c r="B29" s="6" t="s">
        <v>1052</v>
      </c>
      <c r="C29" s="10">
        <v>24.205210000000001</v>
      </c>
      <c r="D29" s="10">
        <v>24.727526000000001</v>
      </c>
      <c r="E29" s="10">
        <v>25.279790999999999</v>
      </c>
      <c r="F29" s="10">
        <v>25.622221</v>
      </c>
      <c r="G29" s="10">
        <v>26.312531</v>
      </c>
      <c r="H29" s="10">
        <v>27.430458000000002</v>
      </c>
      <c r="I29" s="10">
        <v>28.843781</v>
      </c>
      <c r="J29" s="10">
        <v>30.265858000000001</v>
      </c>
      <c r="K29" s="10">
        <v>32.231631999999998</v>
      </c>
      <c r="L29" s="10">
        <v>32.614570999999998</v>
      </c>
      <c r="M29" s="10">
        <v>32.757862000000003</v>
      </c>
      <c r="N29" s="10">
        <v>32.926234999999998</v>
      </c>
      <c r="O29" s="10">
        <v>33.022148000000001</v>
      </c>
      <c r="P29" s="10">
        <v>33.113579000000001</v>
      </c>
      <c r="Q29" s="10">
        <v>33.196964000000001</v>
      </c>
      <c r="R29" s="10">
        <v>33.253197</v>
      </c>
      <c r="S29" s="10">
        <v>33.307858000000003</v>
      </c>
      <c r="T29" s="10">
        <v>33.362251000000001</v>
      </c>
      <c r="U29" s="10">
        <v>33.419060000000002</v>
      </c>
      <c r="V29" s="10">
        <v>33.458424000000001</v>
      </c>
      <c r="W29" s="10">
        <v>33.465224999999997</v>
      </c>
      <c r="X29" s="10">
        <v>33.472510999999997</v>
      </c>
      <c r="Y29" s="10">
        <v>33.477218999999998</v>
      </c>
      <c r="Z29" s="10">
        <v>33.473171000000001</v>
      </c>
      <c r="AA29" s="10">
        <v>33.481495000000002</v>
      </c>
      <c r="AB29" s="10">
        <v>33.478713999999997</v>
      </c>
      <c r="AC29" s="10">
        <v>33.472828</v>
      </c>
      <c r="AD29" s="10">
        <v>33.468677999999997</v>
      </c>
      <c r="AE29" s="10">
        <v>33.465331999999997</v>
      </c>
      <c r="AF29" s="10">
        <v>33.451430999999999</v>
      </c>
      <c r="AG29" s="10">
        <v>33.471107000000003</v>
      </c>
      <c r="AH29" s="10">
        <v>33.460341999999997</v>
      </c>
      <c r="AI29" s="10">
        <v>33.448115999999999</v>
      </c>
      <c r="AJ29" s="10">
        <v>33.434032000000002</v>
      </c>
      <c r="AK29" s="10">
        <v>33.612079999999999</v>
      </c>
      <c r="AL29" s="5">
        <v>9.3460000000000001E-3</v>
      </c>
    </row>
    <row r="30" spans="1:38" ht="15" customHeight="1" x14ac:dyDescent="0.25">
      <c r="A30" s="33" t="s">
        <v>1083</v>
      </c>
      <c r="B30" s="6" t="s">
        <v>1050</v>
      </c>
      <c r="C30" s="10">
        <v>31.779637999999998</v>
      </c>
      <c r="D30" s="10">
        <v>32.171638000000002</v>
      </c>
      <c r="E30" s="10">
        <v>32.514296999999999</v>
      </c>
      <c r="F30" s="10">
        <v>32.954002000000003</v>
      </c>
      <c r="G30" s="10">
        <v>33.951756000000003</v>
      </c>
      <c r="H30" s="10">
        <v>36.217609000000003</v>
      </c>
      <c r="I30" s="10">
        <v>39.068973999999997</v>
      </c>
      <c r="J30" s="10">
        <v>40.763354999999997</v>
      </c>
      <c r="K30" s="10">
        <v>43.091267000000002</v>
      </c>
      <c r="L30" s="10">
        <v>45.982036999999998</v>
      </c>
      <c r="M30" s="10">
        <v>45.968777000000003</v>
      </c>
      <c r="N30" s="10">
        <v>46.025714999999998</v>
      </c>
      <c r="O30" s="10">
        <v>45.993996000000003</v>
      </c>
      <c r="P30" s="10">
        <v>45.895347999999998</v>
      </c>
      <c r="Q30" s="10">
        <v>45.766120999999998</v>
      </c>
      <c r="R30" s="10">
        <v>45.644641999999997</v>
      </c>
      <c r="S30" s="10">
        <v>45.522838999999998</v>
      </c>
      <c r="T30" s="10">
        <v>45.403773999999999</v>
      </c>
      <c r="U30" s="10">
        <v>45.288082000000003</v>
      </c>
      <c r="V30" s="10">
        <v>45.171000999999997</v>
      </c>
      <c r="W30" s="10">
        <v>45.054214000000002</v>
      </c>
      <c r="X30" s="10">
        <v>44.945571999999999</v>
      </c>
      <c r="Y30" s="10">
        <v>44.831950999999997</v>
      </c>
      <c r="Z30" s="10">
        <v>44.706820999999998</v>
      </c>
      <c r="AA30" s="10">
        <v>44.495632000000001</v>
      </c>
      <c r="AB30" s="10">
        <v>44.285769999999999</v>
      </c>
      <c r="AC30" s="10">
        <v>44.076388999999999</v>
      </c>
      <c r="AD30" s="10">
        <v>43.867125999999999</v>
      </c>
      <c r="AE30" s="10">
        <v>43.658526999999999</v>
      </c>
      <c r="AF30" s="10">
        <v>43.451796999999999</v>
      </c>
      <c r="AG30" s="10">
        <v>43.333056999999997</v>
      </c>
      <c r="AH30" s="10">
        <v>43.195914999999999</v>
      </c>
      <c r="AI30" s="10">
        <v>43.059649999999998</v>
      </c>
      <c r="AJ30" s="10">
        <v>42.924061000000002</v>
      </c>
      <c r="AK30" s="10">
        <v>43.019714</v>
      </c>
      <c r="AL30" s="5">
        <v>8.8439999999999994E-3</v>
      </c>
    </row>
    <row r="31" spans="1:38" ht="15" customHeight="1" x14ac:dyDescent="0.25">
      <c r="A31" s="33" t="s">
        <v>1082</v>
      </c>
      <c r="B31" s="6" t="s">
        <v>1048</v>
      </c>
      <c r="C31" s="10">
        <v>27.409737</v>
      </c>
      <c r="D31" s="10">
        <v>28.242007999999998</v>
      </c>
      <c r="E31" s="10">
        <v>29.019396</v>
      </c>
      <c r="F31" s="10">
        <v>29.936634000000002</v>
      </c>
      <c r="G31" s="10">
        <v>31.68873</v>
      </c>
      <c r="H31" s="10">
        <v>34.920937000000002</v>
      </c>
      <c r="I31" s="10">
        <v>37.692450999999998</v>
      </c>
      <c r="J31" s="10">
        <v>40.025497000000001</v>
      </c>
      <c r="K31" s="10">
        <v>43.374389999999998</v>
      </c>
      <c r="L31" s="10">
        <v>44.493850999999999</v>
      </c>
      <c r="M31" s="10">
        <v>44.742851000000002</v>
      </c>
      <c r="N31" s="10">
        <v>44.936709999999998</v>
      </c>
      <c r="O31" s="10">
        <v>44.998241</v>
      </c>
      <c r="P31" s="10">
        <v>44.982211999999997</v>
      </c>
      <c r="Q31" s="10">
        <v>44.946174999999997</v>
      </c>
      <c r="R31" s="10">
        <v>44.915874000000002</v>
      </c>
      <c r="S31" s="10">
        <v>44.887596000000002</v>
      </c>
      <c r="T31" s="10">
        <v>44.861362</v>
      </c>
      <c r="U31" s="10">
        <v>44.834193999999997</v>
      </c>
      <c r="V31" s="10">
        <v>44.807685999999997</v>
      </c>
      <c r="W31" s="10">
        <v>44.782547000000001</v>
      </c>
      <c r="X31" s="10">
        <v>44.763241000000001</v>
      </c>
      <c r="Y31" s="10">
        <v>44.741508000000003</v>
      </c>
      <c r="Z31" s="10">
        <v>44.721218</v>
      </c>
      <c r="AA31" s="10">
        <v>44.69923</v>
      </c>
      <c r="AB31" s="10">
        <v>44.679302</v>
      </c>
      <c r="AC31" s="10">
        <v>44.659374</v>
      </c>
      <c r="AD31" s="10">
        <v>44.639149000000003</v>
      </c>
      <c r="AE31" s="10">
        <v>44.611182999999997</v>
      </c>
      <c r="AF31" s="10">
        <v>44.552258000000002</v>
      </c>
      <c r="AG31" s="10">
        <v>44.608500999999997</v>
      </c>
      <c r="AH31" s="10">
        <v>44.597881000000001</v>
      </c>
      <c r="AI31" s="10">
        <v>44.577922999999998</v>
      </c>
      <c r="AJ31" s="10">
        <v>44.557499</v>
      </c>
      <c r="AK31" s="10">
        <v>44.726317999999999</v>
      </c>
      <c r="AL31" s="5">
        <v>1.4029E-2</v>
      </c>
    </row>
    <row r="32" spans="1:38" ht="15" customHeight="1" x14ac:dyDescent="0.25">
      <c r="A32" s="33" t="s">
        <v>1081</v>
      </c>
      <c r="B32" s="6" t="s">
        <v>1046</v>
      </c>
      <c r="C32" s="10">
        <v>34.642173999999997</v>
      </c>
      <c r="D32" s="10">
        <v>35.179310000000001</v>
      </c>
      <c r="E32" s="10">
        <v>35.907547000000001</v>
      </c>
      <c r="F32" s="10">
        <v>36.568474000000002</v>
      </c>
      <c r="G32" s="10">
        <v>37.820163999999998</v>
      </c>
      <c r="H32" s="10">
        <v>39.851973999999998</v>
      </c>
      <c r="I32" s="10">
        <v>41.487639999999999</v>
      </c>
      <c r="J32" s="10">
        <v>42.565669999999997</v>
      </c>
      <c r="K32" s="10">
        <v>44.992820999999999</v>
      </c>
      <c r="L32" s="10">
        <v>46.795974999999999</v>
      </c>
      <c r="M32" s="10">
        <v>46.762146000000001</v>
      </c>
      <c r="N32" s="10">
        <v>46.749420000000001</v>
      </c>
      <c r="O32" s="10">
        <v>46.715473000000003</v>
      </c>
      <c r="P32" s="10">
        <v>46.679454999999997</v>
      </c>
      <c r="Q32" s="10">
        <v>46.644362999999998</v>
      </c>
      <c r="R32" s="10">
        <v>46.543018000000004</v>
      </c>
      <c r="S32" s="10">
        <v>46.422096000000003</v>
      </c>
      <c r="T32" s="10">
        <v>46.297165</v>
      </c>
      <c r="U32" s="10">
        <v>46.176090000000002</v>
      </c>
      <c r="V32" s="10">
        <v>46.055335999999997</v>
      </c>
      <c r="W32" s="10">
        <v>45.935077999999997</v>
      </c>
      <c r="X32" s="10">
        <v>45.820411999999997</v>
      </c>
      <c r="Y32" s="10">
        <v>45.699421000000001</v>
      </c>
      <c r="Z32" s="10">
        <v>45.578667000000003</v>
      </c>
      <c r="AA32" s="10">
        <v>45.453814999999999</v>
      </c>
      <c r="AB32" s="10">
        <v>45.330219</v>
      </c>
      <c r="AC32" s="10">
        <v>45.205356999999999</v>
      </c>
      <c r="AD32" s="10">
        <v>45.078147999999999</v>
      </c>
      <c r="AE32" s="10">
        <v>44.951346999999998</v>
      </c>
      <c r="AF32" s="10">
        <v>44.825459000000002</v>
      </c>
      <c r="AG32" s="10">
        <v>44.780903000000002</v>
      </c>
      <c r="AH32" s="10">
        <v>44.754631000000003</v>
      </c>
      <c r="AI32" s="10">
        <v>44.713596000000003</v>
      </c>
      <c r="AJ32" s="10">
        <v>44.672004999999999</v>
      </c>
      <c r="AK32" s="10">
        <v>44.799736000000003</v>
      </c>
      <c r="AL32" s="5">
        <v>7.352E-3</v>
      </c>
    </row>
    <row r="33" spans="1:38" ht="15" customHeight="1" x14ac:dyDescent="0.25">
      <c r="A33" s="33" t="s">
        <v>1080</v>
      </c>
      <c r="B33" s="6" t="s">
        <v>1044</v>
      </c>
      <c r="C33" s="10">
        <v>26.413326000000001</v>
      </c>
      <c r="D33" s="10">
        <v>27.220435999999999</v>
      </c>
      <c r="E33" s="10">
        <v>28.340786000000001</v>
      </c>
      <c r="F33" s="10">
        <v>29.112738</v>
      </c>
      <c r="G33" s="10">
        <v>30.479607000000001</v>
      </c>
      <c r="H33" s="10">
        <v>32.798369999999998</v>
      </c>
      <c r="I33" s="10">
        <v>34.369582999999999</v>
      </c>
      <c r="J33" s="10">
        <v>35.763081</v>
      </c>
      <c r="K33" s="10">
        <v>38.064419000000001</v>
      </c>
      <c r="L33" s="10">
        <v>38.993755</v>
      </c>
      <c r="M33" s="10">
        <v>39.120936999999998</v>
      </c>
      <c r="N33" s="10">
        <v>39.203567999999997</v>
      </c>
      <c r="O33" s="10">
        <v>39.242184000000002</v>
      </c>
      <c r="P33" s="10">
        <v>39.284224999999999</v>
      </c>
      <c r="Q33" s="10">
        <v>39.327224999999999</v>
      </c>
      <c r="R33" s="10">
        <v>39.346755999999999</v>
      </c>
      <c r="S33" s="10">
        <v>39.359313999999998</v>
      </c>
      <c r="T33" s="10">
        <v>39.373379</v>
      </c>
      <c r="U33" s="10">
        <v>39.388680000000001</v>
      </c>
      <c r="V33" s="10">
        <v>39.390476</v>
      </c>
      <c r="W33" s="10">
        <v>39.373748999999997</v>
      </c>
      <c r="X33" s="10">
        <v>39.358727000000002</v>
      </c>
      <c r="Y33" s="10">
        <v>39.340744000000001</v>
      </c>
      <c r="Z33" s="10">
        <v>39.316319</v>
      </c>
      <c r="AA33" s="10">
        <v>39.299992000000003</v>
      </c>
      <c r="AB33" s="10">
        <v>39.274307</v>
      </c>
      <c r="AC33" s="10">
        <v>39.245491000000001</v>
      </c>
      <c r="AD33" s="10">
        <v>39.217537</v>
      </c>
      <c r="AE33" s="10">
        <v>39.191325999999997</v>
      </c>
      <c r="AF33" s="10">
        <v>39.155845999999997</v>
      </c>
      <c r="AG33" s="10">
        <v>39.172038999999998</v>
      </c>
      <c r="AH33" s="10">
        <v>39.151203000000002</v>
      </c>
      <c r="AI33" s="10">
        <v>39.120842000000003</v>
      </c>
      <c r="AJ33" s="10">
        <v>39.088272000000003</v>
      </c>
      <c r="AK33" s="10">
        <v>39.256214</v>
      </c>
      <c r="AL33" s="5">
        <v>1.1157E-2</v>
      </c>
    </row>
    <row r="34" spans="1:38" ht="15" customHeight="1" x14ac:dyDescent="0.25">
      <c r="A34" s="33" t="s">
        <v>1079</v>
      </c>
      <c r="B34" s="6" t="s">
        <v>1078</v>
      </c>
      <c r="C34" s="10">
        <v>27.318306</v>
      </c>
      <c r="D34" s="10">
        <v>28.048016000000001</v>
      </c>
      <c r="E34" s="10">
        <v>28.954998</v>
      </c>
      <c r="F34" s="10">
        <v>29.613575000000001</v>
      </c>
      <c r="G34" s="10">
        <v>30.795432999999999</v>
      </c>
      <c r="H34" s="10">
        <v>32.799438000000002</v>
      </c>
      <c r="I34" s="10">
        <v>34.490493999999998</v>
      </c>
      <c r="J34" s="10">
        <v>35.897167000000003</v>
      </c>
      <c r="K34" s="10">
        <v>38.149456000000001</v>
      </c>
      <c r="L34" s="10">
        <v>39.156207999999999</v>
      </c>
      <c r="M34" s="10">
        <v>39.290123000000001</v>
      </c>
      <c r="N34" s="10">
        <v>39.410366000000003</v>
      </c>
      <c r="O34" s="10">
        <v>39.468327000000002</v>
      </c>
      <c r="P34" s="10">
        <v>39.517609</v>
      </c>
      <c r="Q34" s="10">
        <v>39.564838000000002</v>
      </c>
      <c r="R34" s="10">
        <v>39.564857000000003</v>
      </c>
      <c r="S34" s="10">
        <v>39.568835999999997</v>
      </c>
      <c r="T34" s="10">
        <v>39.577697999999998</v>
      </c>
      <c r="U34" s="10">
        <v>39.588183999999998</v>
      </c>
      <c r="V34" s="10">
        <v>39.586933000000002</v>
      </c>
      <c r="W34" s="10">
        <v>39.560890000000001</v>
      </c>
      <c r="X34" s="10">
        <v>39.524161999999997</v>
      </c>
      <c r="Y34" s="10">
        <v>39.483058999999997</v>
      </c>
      <c r="Z34" s="10">
        <v>39.431789000000002</v>
      </c>
      <c r="AA34" s="10">
        <v>39.384459999999997</v>
      </c>
      <c r="AB34" s="10">
        <v>39.328986999999998</v>
      </c>
      <c r="AC34" s="10">
        <v>39.270465999999999</v>
      </c>
      <c r="AD34" s="10">
        <v>39.212769000000002</v>
      </c>
      <c r="AE34" s="10">
        <v>39.152107000000001</v>
      </c>
      <c r="AF34" s="10">
        <v>39.091324</v>
      </c>
      <c r="AG34" s="10">
        <v>39.107334000000002</v>
      </c>
      <c r="AH34" s="10">
        <v>39.081302999999998</v>
      </c>
      <c r="AI34" s="10">
        <v>39.037846000000002</v>
      </c>
      <c r="AJ34" s="10">
        <v>39.003295999999999</v>
      </c>
      <c r="AK34" s="10">
        <v>39.208637000000003</v>
      </c>
      <c r="AL34" s="5">
        <v>1.0203E-2</v>
      </c>
    </row>
    <row r="35" spans="1:38" ht="15" customHeight="1" x14ac:dyDescent="0.25">
      <c r="A35" s="33" t="s">
        <v>1077</v>
      </c>
      <c r="B35" s="6" t="s">
        <v>1076</v>
      </c>
      <c r="C35" s="10">
        <v>21.86694</v>
      </c>
      <c r="D35" s="10">
        <v>22.451035000000001</v>
      </c>
      <c r="E35" s="10">
        <v>23.177029000000001</v>
      </c>
      <c r="F35" s="10">
        <v>23.704187000000001</v>
      </c>
      <c r="G35" s="10">
        <v>24.650206000000001</v>
      </c>
      <c r="H35" s="10">
        <v>26.254311000000001</v>
      </c>
      <c r="I35" s="10">
        <v>27.607915999999999</v>
      </c>
      <c r="J35" s="10">
        <v>28.733889000000001</v>
      </c>
      <c r="K35" s="10">
        <v>30.536733999999999</v>
      </c>
      <c r="L35" s="10">
        <v>31.342587999999999</v>
      </c>
      <c r="M35" s="10">
        <v>31.449780000000001</v>
      </c>
      <c r="N35" s="10">
        <v>31.546028</v>
      </c>
      <c r="O35" s="10">
        <v>31.592421999999999</v>
      </c>
      <c r="P35" s="10">
        <v>31.631869999999999</v>
      </c>
      <c r="Q35" s="10">
        <v>31.669675999999999</v>
      </c>
      <c r="R35" s="10">
        <v>31.669691</v>
      </c>
      <c r="S35" s="10">
        <v>31.672875999999999</v>
      </c>
      <c r="T35" s="10">
        <v>31.679970000000001</v>
      </c>
      <c r="U35" s="10">
        <v>31.688364</v>
      </c>
      <c r="V35" s="10">
        <v>31.687360999999999</v>
      </c>
      <c r="W35" s="10">
        <v>31.666515</v>
      </c>
      <c r="X35" s="10">
        <v>31.637117</v>
      </c>
      <c r="Y35" s="10">
        <v>31.604216000000001</v>
      </c>
      <c r="Z35" s="10">
        <v>31.563177</v>
      </c>
      <c r="AA35" s="10">
        <v>31.525293000000001</v>
      </c>
      <c r="AB35" s="10">
        <v>31.480888</v>
      </c>
      <c r="AC35" s="10">
        <v>31.434045999999999</v>
      </c>
      <c r="AD35" s="10">
        <v>31.387861000000001</v>
      </c>
      <c r="AE35" s="10">
        <v>31.339306000000001</v>
      </c>
      <c r="AF35" s="10">
        <v>31.290651</v>
      </c>
      <c r="AG35" s="10">
        <v>31.303467000000001</v>
      </c>
      <c r="AH35" s="10">
        <v>31.282629</v>
      </c>
      <c r="AI35" s="10">
        <v>31.247845000000002</v>
      </c>
      <c r="AJ35" s="10">
        <v>31.220189999999999</v>
      </c>
      <c r="AK35" s="10">
        <v>31.384554000000001</v>
      </c>
      <c r="AL35" s="5">
        <v>1.0203E-2</v>
      </c>
    </row>
    <row r="37" spans="1:38" ht="15" customHeight="1" x14ac:dyDescent="0.25">
      <c r="B37" s="4" t="s">
        <v>1075</v>
      </c>
    </row>
    <row r="38" spans="1:38" ht="15" customHeight="1" x14ac:dyDescent="0.25">
      <c r="A38" s="33" t="s">
        <v>1074</v>
      </c>
      <c r="B38" s="6" t="s">
        <v>1037</v>
      </c>
      <c r="C38" s="30">
        <v>0.81682500000000002</v>
      </c>
      <c r="D38" s="30">
        <v>0.81682500000000002</v>
      </c>
      <c r="E38" s="30">
        <v>0.81682500000000002</v>
      </c>
      <c r="F38" s="30">
        <v>0.81682500000000002</v>
      </c>
      <c r="G38" s="30">
        <v>0.81682500000000002</v>
      </c>
      <c r="H38" s="30">
        <v>0.81682500000000002</v>
      </c>
      <c r="I38" s="30">
        <v>0.81682500000000002</v>
      </c>
      <c r="J38" s="30">
        <v>0.81682500000000002</v>
      </c>
      <c r="K38" s="30">
        <v>0.81682500000000002</v>
      </c>
      <c r="L38" s="30">
        <v>0.81682500000000002</v>
      </c>
      <c r="M38" s="30">
        <v>0.81682500000000002</v>
      </c>
      <c r="N38" s="30">
        <v>0.81682500000000002</v>
      </c>
      <c r="O38" s="30">
        <v>0.81682500000000002</v>
      </c>
      <c r="P38" s="30">
        <v>0.81682500000000002</v>
      </c>
      <c r="Q38" s="30">
        <v>0.81682500000000002</v>
      </c>
      <c r="R38" s="30">
        <v>0.81682500000000002</v>
      </c>
      <c r="S38" s="30">
        <v>0.81682500000000002</v>
      </c>
      <c r="T38" s="30">
        <v>0.81682500000000002</v>
      </c>
      <c r="U38" s="30">
        <v>0.81682500000000002</v>
      </c>
      <c r="V38" s="30">
        <v>0.81682500000000002</v>
      </c>
      <c r="W38" s="30">
        <v>0.81682500000000002</v>
      </c>
      <c r="X38" s="30">
        <v>0.81682500000000002</v>
      </c>
      <c r="Y38" s="30">
        <v>0.81682500000000002</v>
      </c>
      <c r="Z38" s="30">
        <v>0.81682500000000002</v>
      </c>
      <c r="AA38" s="30">
        <v>0.81682500000000002</v>
      </c>
      <c r="AB38" s="30">
        <v>0.81682500000000002</v>
      </c>
      <c r="AC38" s="30">
        <v>0.81682500000000002</v>
      </c>
      <c r="AD38" s="30">
        <v>0.81682500000000002</v>
      </c>
      <c r="AE38" s="30">
        <v>0.81682500000000002</v>
      </c>
      <c r="AF38" s="30">
        <v>0.81682500000000002</v>
      </c>
      <c r="AG38" s="30">
        <v>0.81682500000000002</v>
      </c>
      <c r="AH38" s="30">
        <v>0.81682500000000002</v>
      </c>
      <c r="AI38" s="30">
        <v>0.81682500000000002</v>
      </c>
      <c r="AJ38" s="30">
        <v>0.81682500000000002</v>
      </c>
      <c r="AK38" s="30">
        <v>0.81682500000000002</v>
      </c>
      <c r="AL38" s="5">
        <v>0</v>
      </c>
    </row>
    <row r="39" spans="1:38" ht="15" customHeight="1" x14ac:dyDescent="0.25">
      <c r="A39" s="33" t="s">
        <v>1073</v>
      </c>
      <c r="B39" s="6" t="s">
        <v>1035</v>
      </c>
      <c r="C39" s="30">
        <v>0.80044999999999999</v>
      </c>
      <c r="D39" s="30">
        <v>0.80044999999999999</v>
      </c>
      <c r="E39" s="30">
        <v>0.80044999999999999</v>
      </c>
      <c r="F39" s="30">
        <v>0.80044999999999999</v>
      </c>
      <c r="G39" s="30">
        <v>0.80044999999999999</v>
      </c>
      <c r="H39" s="30">
        <v>0.80044999999999999</v>
      </c>
      <c r="I39" s="30">
        <v>0.80044999999999999</v>
      </c>
      <c r="J39" s="30">
        <v>0.80044999999999999</v>
      </c>
      <c r="K39" s="30">
        <v>0.80044999999999999</v>
      </c>
      <c r="L39" s="30">
        <v>0.80044999999999999</v>
      </c>
      <c r="M39" s="30">
        <v>0.80044999999999999</v>
      </c>
      <c r="N39" s="30">
        <v>0.80044999999999999</v>
      </c>
      <c r="O39" s="30">
        <v>0.80044999999999999</v>
      </c>
      <c r="P39" s="30">
        <v>0.80044999999999999</v>
      </c>
      <c r="Q39" s="30">
        <v>0.80044999999999999</v>
      </c>
      <c r="R39" s="30">
        <v>0.80044999999999999</v>
      </c>
      <c r="S39" s="30">
        <v>0.80044999999999999</v>
      </c>
      <c r="T39" s="30">
        <v>0.80044999999999999</v>
      </c>
      <c r="U39" s="30">
        <v>0.80044999999999999</v>
      </c>
      <c r="V39" s="30">
        <v>0.80044999999999999</v>
      </c>
      <c r="W39" s="30">
        <v>0.80044999999999999</v>
      </c>
      <c r="X39" s="30">
        <v>0.80044999999999999</v>
      </c>
      <c r="Y39" s="30">
        <v>0.80044999999999999</v>
      </c>
      <c r="Z39" s="30">
        <v>0.80044999999999999</v>
      </c>
      <c r="AA39" s="30">
        <v>0.80044999999999999</v>
      </c>
      <c r="AB39" s="30">
        <v>0.80044999999999999</v>
      </c>
      <c r="AC39" s="30">
        <v>0.80044999999999999</v>
      </c>
      <c r="AD39" s="30">
        <v>0.80044999999999999</v>
      </c>
      <c r="AE39" s="30">
        <v>0.80044999999999999</v>
      </c>
      <c r="AF39" s="30">
        <v>0.80044999999999999</v>
      </c>
      <c r="AG39" s="30">
        <v>0.80044999999999999</v>
      </c>
      <c r="AH39" s="30">
        <v>0.80044999999999999</v>
      </c>
      <c r="AI39" s="30">
        <v>0.80044999999999999</v>
      </c>
      <c r="AJ39" s="30">
        <v>0.80044999999999999</v>
      </c>
      <c r="AK39" s="30">
        <v>0.80044999999999999</v>
      </c>
      <c r="AL39" s="5">
        <v>0</v>
      </c>
    </row>
    <row r="41" spans="1:38" ht="15" customHeight="1" x14ac:dyDescent="0.25">
      <c r="B41" s="4" t="s">
        <v>1072</v>
      </c>
    </row>
    <row r="42" spans="1:38" ht="15" customHeight="1" x14ac:dyDescent="0.25">
      <c r="B42" s="4" t="s">
        <v>1071</v>
      </c>
    </row>
    <row r="43" spans="1:38" ht="15" customHeight="1" x14ac:dyDescent="0.25">
      <c r="A43" s="33" t="s">
        <v>1070</v>
      </c>
      <c r="B43" s="6" t="s">
        <v>1069</v>
      </c>
      <c r="C43" s="10">
        <v>46.361839000000003</v>
      </c>
      <c r="D43" s="10">
        <v>46.135742</v>
      </c>
      <c r="E43" s="10">
        <v>48.616504999999997</v>
      </c>
      <c r="F43" s="10">
        <v>51.527946</v>
      </c>
      <c r="G43" s="10">
        <v>54.704700000000003</v>
      </c>
      <c r="H43" s="10">
        <v>58.135429000000002</v>
      </c>
      <c r="I43" s="10">
        <v>61.944389000000001</v>
      </c>
      <c r="J43" s="10">
        <v>66.016182000000001</v>
      </c>
      <c r="K43" s="10">
        <v>68.682548999999995</v>
      </c>
      <c r="L43" s="10">
        <v>73.372794999999996</v>
      </c>
      <c r="M43" s="10">
        <v>74.134651000000005</v>
      </c>
      <c r="N43" s="10">
        <v>74.150467000000006</v>
      </c>
      <c r="O43" s="10">
        <v>75.122298999999998</v>
      </c>
      <c r="P43" s="10">
        <v>76.278396999999998</v>
      </c>
      <c r="Q43" s="10">
        <v>77.175918999999993</v>
      </c>
      <c r="R43" s="10">
        <v>79.197563000000002</v>
      </c>
      <c r="S43" s="10">
        <v>80.518814000000006</v>
      </c>
      <c r="T43" s="10">
        <v>81.180649000000003</v>
      </c>
      <c r="U43" s="10">
        <v>81.879311000000001</v>
      </c>
      <c r="V43" s="10">
        <v>82.485504000000006</v>
      </c>
      <c r="W43" s="10">
        <v>83.404678000000004</v>
      </c>
      <c r="X43" s="10">
        <v>84.639351000000005</v>
      </c>
      <c r="Y43" s="10">
        <v>85.738129000000001</v>
      </c>
      <c r="Z43" s="10">
        <v>87.046997000000005</v>
      </c>
      <c r="AA43" s="10">
        <v>88.531814999999995</v>
      </c>
      <c r="AB43" s="10">
        <v>80.186790000000002</v>
      </c>
      <c r="AC43" s="10">
        <v>80.677611999999996</v>
      </c>
      <c r="AD43" s="10">
        <v>81.154358000000002</v>
      </c>
      <c r="AE43" s="10">
        <v>81.837531999999996</v>
      </c>
      <c r="AF43" s="10">
        <v>82.143837000000005</v>
      </c>
      <c r="AG43" s="10">
        <v>82.427086000000003</v>
      </c>
      <c r="AH43" s="10">
        <v>82.987869000000003</v>
      </c>
      <c r="AI43" s="10">
        <v>83.956467000000004</v>
      </c>
      <c r="AJ43" s="10">
        <v>84.509467999999998</v>
      </c>
      <c r="AK43" s="10">
        <v>84.916443000000001</v>
      </c>
      <c r="AL43" s="5">
        <v>1.8658999999999999E-2</v>
      </c>
    </row>
    <row r="44" spans="1:38" ht="15" customHeight="1" x14ac:dyDescent="0.25">
      <c r="A44" s="33" t="s">
        <v>1068</v>
      </c>
      <c r="B44" s="6" t="s">
        <v>1067</v>
      </c>
      <c r="C44" s="10">
        <v>42.21537</v>
      </c>
      <c r="D44" s="10">
        <v>43.517761</v>
      </c>
      <c r="E44" s="10">
        <v>45.431232000000001</v>
      </c>
      <c r="F44" s="10">
        <v>47.992584000000001</v>
      </c>
      <c r="G44" s="10">
        <v>50.654949000000002</v>
      </c>
      <c r="H44" s="10">
        <v>53.522540999999997</v>
      </c>
      <c r="I44" s="10">
        <v>57.219451999999997</v>
      </c>
      <c r="J44" s="10">
        <v>61.441654</v>
      </c>
      <c r="K44" s="10">
        <v>63.679927999999997</v>
      </c>
      <c r="L44" s="10">
        <v>68.590675000000005</v>
      </c>
      <c r="M44" s="10">
        <v>69.196158999999994</v>
      </c>
      <c r="N44" s="10">
        <v>69.239822000000004</v>
      </c>
      <c r="O44" s="10">
        <v>69.635750000000002</v>
      </c>
      <c r="P44" s="10">
        <v>70.136916999999997</v>
      </c>
      <c r="Q44" s="10">
        <v>70.528709000000006</v>
      </c>
      <c r="R44" s="10">
        <v>71.572388000000004</v>
      </c>
      <c r="S44" s="10">
        <v>72.303771999999995</v>
      </c>
      <c r="T44" s="10">
        <v>72.769713999999993</v>
      </c>
      <c r="U44" s="10">
        <v>73.267319000000001</v>
      </c>
      <c r="V44" s="10">
        <v>73.717811999999995</v>
      </c>
      <c r="W44" s="10">
        <v>74.300910999999999</v>
      </c>
      <c r="X44" s="10">
        <v>75.043152000000006</v>
      </c>
      <c r="Y44" s="10">
        <v>75.669860999999997</v>
      </c>
      <c r="Z44" s="10">
        <v>76.377533</v>
      </c>
      <c r="AA44" s="10">
        <v>77.147934000000006</v>
      </c>
      <c r="AB44" s="10">
        <v>77.736282000000003</v>
      </c>
      <c r="AC44" s="10">
        <v>78.370780999999994</v>
      </c>
      <c r="AD44" s="10">
        <v>78.976341000000005</v>
      </c>
      <c r="AE44" s="10">
        <v>79.770668000000001</v>
      </c>
      <c r="AF44" s="10">
        <v>80.058257999999995</v>
      </c>
      <c r="AG44" s="10">
        <v>80.324096999999995</v>
      </c>
      <c r="AH44" s="10">
        <v>80.951401000000004</v>
      </c>
      <c r="AI44" s="10">
        <v>82.144210999999999</v>
      </c>
      <c r="AJ44" s="10">
        <v>82.745834000000002</v>
      </c>
      <c r="AK44" s="10">
        <v>83.167755</v>
      </c>
      <c r="AL44" s="5">
        <v>1.9820999999999998E-2</v>
      </c>
    </row>
    <row r="45" spans="1:38" ht="15" customHeight="1" x14ac:dyDescent="0.25">
      <c r="A45" s="33" t="s">
        <v>1066</v>
      </c>
      <c r="B45" s="6" t="s">
        <v>1065</v>
      </c>
      <c r="C45" s="10">
        <v>49.307926000000002</v>
      </c>
      <c r="D45" s="10">
        <v>50.096138000000003</v>
      </c>
      <c r="E45" s="10">
        <v>51.624847000000003</v>
      </c>
      <c r="F45" s="10">
        <v>54.857017999999997</v>
      </c>
      <c r="G45" s="10">
        <v>58.000435000000003</v>
      </c>
      <c r="H45" s="10">
        <v>61.198753000000004</v>
      </c>
      <c r="I45" s="10">
        <v>64.412270000000007</v>
      </c>
      <c r="J45" s="10">
        <v>67.315192999999994</v>
      </c>
      <c r="K45" s="10">
        <v>69.720412999999994</v>
      </c>
      <c r="L45" s="10">
        <v>74.278862000000004</v>
      </c>
      <c r="M45" s="10">
        <v>74.934066999999999</v>
      </c>
      <c r="N45" s="10">
        <v>75.003326000000001</v>
      </c>
      <c r="O45" s="10">
        <v>75.446349999999995</v>
      </c>
      <c r="P45" s="10">
        <v>75.992042999999995</v>
      </c>
      <c r="Q45" s="10">
        <v>76.413452000000007</v>
      </c>
      <c r="R45" s="10">
        <v>77.512611000000007</v>
      </c>
      <c r="S45" s="10">
        <v>78.285659999999993</v>
      </c>
      <c r="T45" s="10">
        <v>78.785263</v>
      </c>
      <c r="U45" s="10">
        <v>79.318375000000003</v>
      </c>
      <c r="V45" s="10">
        <v>79.811256</v>
      </c>
      <c r="W45" s="10">
        <v>80.435089000000005</v>
      </c>
      <c r="X45" s="10">
        <v>81.209648000000001</v>
      </c>
      <c r="Y45" s="10">
        <v>81.867767000000001</v>
      </c>
      <c r="Z45" s="10">
        <v>82.603386</v>
      </c>
      <c r="AA45" s="10">
        <v>83.431693999999993</v>
      </c>
      <c r="AB45" s="10">
        <v>84.089416999999997</v>
      </c>
      <c r="AC45" s="10">
        <v>84.742424</v>
      </c>
      <c r="AD45" s="10">
        <v>85.385154999999997</v>
      </c>
      <c r="AE45" s="10">
        <v>86.211037000000005</v>
      </c>
      <c r="AF45" s="10">
        <v>86.549965</v>
      </c>
      <c r="AG45" s="10">
        <v>86.868117999999996</v>
      </c>
      <c r="AH45" s="10">
        <v>87.540276000000006</v>
      </c>
      <c r="AI45" s="10">
        <v>88.772507000000004</v>
      </c>
      <c r="AJ45" s="10">
        <v>89.445464999999999</v>
      </c>
      <c r="AK45" s="10">
        <v>89.920670000000001</v>
      </c>
      <c r="AL45" s="5">
        <v>1.7885000000000002E-2</v>
      </c>
    </row>
    <row r="46" spans="1:38" ht="15" customHeight="1" x14ac:dyDescent="0.25">
      <c r="A46" s="33" t="s">
        <v>1064</v>
      </c>
      <c r="B46" s="6" t="s">
        <v>1063</v>
      </c>
      <c r="C46" s="10">
        <v>51.921081999999998</v>
      </c>
      <c r="D46" s="10">
        <v>53.873511999999998</v>
      </c>
      <c r="E46" s="10">
        <v>56.816012999999998</v>
      </c>
      <c r="F46" s="10">
        <v>62.507804999999998</v>
      </c>
      <c r="G46" s="10">
        <v>67.864127999999994</v>
      </c>
      <c r="H46" s="10">
        <v>72.343727000000001</v>
      </c>
      <c r="I46" s="10">
        <v>76.323120000000003</v>
      </c>
      <c r="J46" s="10">
        <v>80.622253000000001</v>
      </c>
      <c r="K46" s="10">
        <v>82.041770999999997</v>
      </c>
      <c r="L46" s="10">
        <v>87.957672000000002</v>
      </c>
      <c r="M46" s="10">
        <v>88.625015000000005</v>
      </c>
      <c r="N46" s="10">
        <v>88.890975999999995</v>
      </c>
      <c r="O46" s="10">
        <v>89.285362000000006</v>
      </c>
      <c r="P46" s="10">
        <v>89.683029000000005</v>
      </c>
      <c r="Q46" s="10">
        <v>89.954468000000006</v>
      </c>
      <c r="R46" s="10">
        <v>90.580757000000006</v>
      </c>
      <c r="S46" s="10">
        <v>91.018860000000004</v>
      </c>
      <c r="T46" s="10">
        <v>91.432868999999997</v>
      </c>
      <c r="U46" s="10">
        <v>91.842292999999998</v>
      </c>
      <c r="V46" s="10">
        <v>92.184334000000007</v>
      </c>
      <c r="W46" s="10">
        <v>92.540503999999999</v>
      </c>
      <c r="X46" s="10">
        <v>92.947365000000005</v>
      </c>
      <c r="Y46" s="10">
        <v>93.254790999999997</v>
      </c>
      <c r="Z46" s="10">
        <v>93.567359999999994</v>
      </c>
      <c r="AA46" s="10">
        <v>93.876662999999994</v>
      </c>
      <c r="AB46" s="10">
        <v>94.138992000000002</v>
      </c>
      <c r="AC46" s="10">
        <v>94.399338</v>
      </c>
      <c r="AD46" s="10">
        <v>94.650069999999999</v>
      </c>
      <c r="AE46" s="10">
        <v>94.966019000000003</v>
      </c>
      <c r="AF46" s="10">
        <v>95.091201999999996</v>
      </c>
      <c r="AG46" s="10">
        <v>95.200974000000002</v>
      </c>
      <c r="AH46" s="10">
        <v>95.455337999999998</v>
      </c>
      <c r="AI46" s="10">
        <v>95.917725000000004</v>
      </c>
      <c r="AJ46" s="10">
        <v>96.150222999999997</v>
      </c>
      <c r="AK46" s="10">
        <v>96.317115999999999</v>
      </c>
      <c r="AL46" s="5">
        <v>1.7762E-2</v>
      </c>
    </row>
    <row r="47" spans="1:38" ht="15" customHeight="1" x14ac:dyDescent="0.25">
      <c r="A47" s="33" t="s">
        <v>1062</v>
      </c>
      <c r="B47" s="6" t="s">
        <v>1061</v>
      </c>
      <c r="C47" s="10">
        <v>44.496090000000002</v>
      </c>
      <c r="D47" s="10">
        <v>45.492156999999999</v>
      </c>
      <c r="E47" s="10">
        <v>47.197105000000001</v>
      </c>
      <c r="F47" s="10">
        <v>50.798099999999998</v>
      </c>
      <c r="G47" s="10">
        <v>54.179611000000001</v>
      </c>
      <c r="H47" s="10">
        <v>57.815947999999999</v>
      </c>
      <c r="I47" s="10">
        <v>61.952694000000001</v>
      </c>
      <c r="J47" s="10">
        <v>66.661811999999998</v>
      </c>
      <c r="K47" s="10">
        <v>68.839691000000002</v>
      </c>
      <c r="L47" s="10">
        <v>74.882255999999998</v>
      </c>
      <c r="M47" s="10">
        <v>75.597365999999994</v>
      </c>
      <c r="N47" s="10">
        <v>75.927727000000004</v>
      </c>
      <c r="O47" s="10">
        <v>76.392632000000006</v>
      </c>
      <c r="P47" s="10">
        <v>76.846396999999996</v>
      </c>
      <c r="Q47" s="10">
        <v>77.170265000000001</v>
      </c>
      <c r="R47" s="10">
        <v>77.859488999999996</v>
      </c>
      <c r="S47" s="10">
        <v>78.328766000000002</v>
      </c>
      <c r="T47" s="10">
        <v>78.709854000000007</v>
      </c>
      <c r="U47" s="10">
        <v>79.089400999999995</v>
      </c>
      <c r="V47" s="10">
        <v>79.410515000000004</v>
      </c>
      <c r="W47" s="10">
        <v>79.765404000000004</v>
      </c>
      <c r="X47" s="10">
        <v>80.179916000000006</v>
      </c>
      <c r="Y47" s="10">
        <v>80.509392000000005</v>
      </c>
      <c r="Z47" s="10">
        <v>80.854484999999997</v>
      </c>
      <c r="AA47" s="10">
        <v>81.202690000000004</v>
      </c>
      <c r="AB47" s="10">
        <v>81.475853000000001</v>
      </c>
      <c r="AC47" s="10">
        <v>81.742019999999997</v>
      </c>
      <c r="AD47" s="10">
        <v>81.989311000000001</v>
      </c>
      <c r="AE47" s="10">
        <v>82.315582000000006</v>
      </c>
      <c r="AF47" s="10">
        <v>82.412757999999997</v>
      </c>
      <c r="AG47" s="10">
        <v>82.494827000000001</v>
      </c>
      <c r="AH47" s="10">
        <v>82.764183000000003</v>
      </c>
      <c r="AI47" s="10">
        <v>83.336997999999994</v>
      </c>
      <c r="AJ47" s="10">
        <v>83.617217999999994</v>
      </c>
      <c r="AK47" s="10">
        <v>83.782646</v>
      </c>
      <c r="AL47" s="5">
        <v>1.8678E-2</v>
      </c>
    </row>
    <row r="48" spans="1:38" ht="15" customHeight="1" x14ac:dyDescent="0.25">
      <c r="A48" s="33" t="s">
        <v>1060</v>
      </c>
      <c r="B48" s="6" t="s">
        <v>1059</v>
      </c>
      <c r="C48" s="10">
        <v>34.271335999999998</v>
      </c>
      <c r="D48" s="10">
        <v>35.680720999999998</v>
      </c>
      <c r="E48" s="10">
        <v>37.031418000000002</v>
      </c>
      <c r="F48" s="10">
        <v>38.456566000000002</v>
      </c>
      <c r="G48" s="10">
        <v>40.286869000000003</v>
      </c>
      <c r="H48" s="10">
        <v>42.159069000000002</v>
      </c>
      <c r="I48" s="10">
        <v>44.259608999999998</v>
      </c>
      <c r="J48" s="10">
        <v>46.593102000000002</v>
      </c>
      <c r="K48" s="10">
        <v>48.669739</v>
      </c>
      <c r="L48" s="10">
        <v>49.888137999999998</v>
      </c>
      <c r="M48" s="10">
        <v>50.179264000000003</v>
      </c>
      <c r="N48" s="10">
        <v>50.257598999999999</v>
      </c>
      <c r="O48" s="10">
        <v>50.676380000000002</v>
      </c>
      <c r="P48" s="10">
        <v>51.164360000000002</v>
      </c>
      <c r="Q48" s="10">
        <v>51.503799000000001</v>
      </c>
      <c r="R48" s="10">
        <v>52.445621000000003</v>
      </c>
      <c r="S48" s="10">
        <v>53.054820999999997</v>
      </c>
      <c r="T48" s="10">
        <v>53.374893</v>
      </c>
      <c r="U48" s="10">
        <v>53.733356000000001</v>
      </c>
      <c r="V48" s="10">
        <v>54.057662999999998</v>
      </c>
      <c r="W48" s="10">
        <v>54.543059999999997</v>
      </c>
      <c r="X48" s="10">
        <v>55.208548999999998</v>
      </c>
      <c r="Y48" s="10">
        <v>55.790309999999998</v>
      </c>
      <c r="Z48" s="10">
        <v>56.482784000000002</v>
      </c>
      <c r="AA48" s="10">
        <v>57.282997000000002</v>
      </c>
      <c r="AB48" s="10">
        <v>57.905231000000001</v>
      </c>
      <c r="AC48" s="10">
        <v>58.525913000000003</v>
      </c>
      <c r="AD48" s="10">
        <v>59.132342999999999</v>
      </c>
      <c r="AE48" s="10">
        <v>59.957358999999997</v>
      </c>
      <c r="AF48" s="10">
        <v>60.181767000000001</v>
      </c>
      <c r="AG48" s="10">
        <v>60.370441</v>
      </c>
      <c r="AH48" s="10">
        <v>60.982792000000003</v>
      </c>
      <c r="AI48" s="10">
        <v>62.293854000000003</v>
      </c>
      <c r="AJ48" s="10">
        <v>62.921726</v>
      </c>
      <c r="AK48" s="10">
        <v>63.290798000000002</v>
      </c>
      <c r="AL48" s="5">
        <v>1.7519E-2</v>
      </c>
    </row>
    <row r="49" spans="1:38" ht="15" customHeight="1" x14ac:dyDescent="0.25">
      <c r="A49" s="33" t="s">
        <v>1058</v>
      </c>
      <c r="B49" s="6" t="s">
        <v>1057</v>
      </c>
      <c r="C49" s="10">
        <v>48.551304000000002</v>
      </c>
      <c r="D49" s="10">
        <v>50.041378000000002</v>
      </c>
      <c r="E49" s="10">
        <v>52.258118000000003</v>
      </c>
      <c r="F49" s="10">
        <v>56.844540000000002</v>
      </c>
      <c r="G49" s="10">
        <v>61.202567999999999</v>
      </c>
      <c r="H49" s="10">
        <v>65.294433999999995</v>
      </c>
      <c r="I49" s="10">
        <v>69.330558999999994</v>
      </c>
      <c r="J49" s="10">
        <v>73.651527000000002</v>
      </c>
      <c r="K49" s="10">
        <v>75.448684999999998</v>
      </c>
      <c r="L49" s="10">
        <v>81.209839000000002</v>
      </c>
      <c r="M49" s="10">
        <v>81.836913999999993</v>
      </c>
      <c r="N49" s="10">
        <v>82.020988000000003</v>
      </c>
      <c r="O49" s="10">
        <v>82.416656000000003</v>
      </c>
      <c r="P49" s="10">
        <v>82.833099000000004</v>
      </c>
      <c r="Q49" s="10">
        <v>83.135497999999998</v>
      </c>
      <c r="R49" s="10">
        <v>83.872191999999998</v>
      </c>
      <c r="S49" s="10">
        <v>84.379294999999999</v>
      </c>
      <c r="T49" s="10">
        <v>84.779961</v>
      </c>
      <c r="U49" s="10">
        <v>85.180115000000001</v>
      </c>
      <c r="V49" s="10">
        <v>85.528008</v>
      </c>
      <c r="W49" s="10">
        <v>85.926383999999999</v>
      </c>
      <c r="X49" s="10">
        <v>86.387680000000003</v>
      </c>
      <c r="Y49" s="10">
        <v>86.769844000000006</v>
      </c>
      <c r="Z49" s="10">
        <v>87.169235</v>
      </c>
      <c r="AA49" s="10">
        <v>87.586594000000005</v>
      </c>
      <c r="AB49" s="10">
        <v>87.913466999999997</v>
      </c>
      <c r="AC49" s="10">
        <v>88.257446000000002</v>
      </c>
      <c r="AD49" s="10">
        <v>88.586578000000003</v>
      </c>
      <c r="AE49" s="10">
        <v>89.013205999999997</v>
      </c>
      <c r="AF49" s="10">
        <v>89.161461000000003</v>
      </c>
      <c r="AG49" s="10">
        <v>89.296913000000004</v>
      </c>
      <c r="AH49" s="10">
        <v>89.634636</v>
      </c>
      <c r="AI49" s="10">
        <v>90.291511999999997</v>
      </c>
      <c r="AJ49" s="10">
        <v>90.611366000000004</v>
      </c>
      <c r="AK49" s="10">
        <v>90.819091999999998</v>
      </c>
      <c r="AL49" s="5">
        <v>1.8225000000000002E-2</v>
      </c>
    </row>
    <row r="51" spans="1:38" ht="15" customHeight="1" x14ac:dyDescent="0.25">
      <c r="B51" s="4" t="s">
        <v>1056</v>
      </c>
    </row>
    <row r="52" spans="1:38" ht="15" customHeight="1" x14ac:dyDescent="0.25">
      <c r="A52" s="33" t="s">
        <v>1055</v>
      </c>
      <c r="B52" s="6" t="s">
        <v>1054</v>
      </c>
      <c r="C52" s="10">
        <v>26.161784999999998</v>
      </c>
      <c r="D52" s="10">
        <v>27.643225000000001</v>
      </c>
      <c r="E52" s="10">
        <v>28.679311999999999</v>
      </c>
      <c r="F52" s="10">
        <v>29.747896000000001</v>
      </c>
      <c r="G52" s="10">
        <v>31.298463999999999</v>
      </c>
      <c r="H52" s="10">
        <v>33.357284999999997</v>
      </c>
      <c r="I52" s="10">
        <v>35.528602999999997</v>
      </c>
      <c r="J52" s="10">
        <v>36.380367</v>
      </c>
      <c r="K52" s="10">
        <v>37.968964</v>
      </c>
      <c r="L52" s="10">
        <v>39.946677999999999</v>
      </c>
      <c r="M52" s="10">
        <v>39.986579999999996</v>
      </c>
      <c r="N52" s="10">
        <v>40.057361999999998</v>
      </c>
      <c r="O52" s="10">
        <v>40.147091000000003</v>
      </c>
      <c r="P52" s="10">
        <v>40.256076999999998</v>
      </c>
      <c r="Q52" s="10">
        <v>40.359645999999998</v>
      </c>
      <c r="R52" s="10">
        <v>40.479075999999999</v>
      </c>
      <c r="S52" s="10">
        <v>40.545853000000001</v>
      </c>
      <c r="T52" s="10">
        <v>40.571392000000003</v>
      </c>
      <c r="U52" s="10">
        <v>40.603821000000003</v>
      </c>
      <c r="V52" s="10">
        <v>40.617966000000003</v>
      </c>
      <c r="W52" s="10">
        <v>40.626148000000001</v>
      </c>
      <c r="X52" s="10">
        <v>40.610301999999997</v>
      </c>
      <c r="Y52" s="10">
        <v>40.434792000000002</v>
      </c>
      <c r="Z52" s="10">
        <v>40.263354999999997</v>
      </c>
      <c r="AA52" s="10">
        <v>40.117401000000001</v>
      </c>
      <c r="AB52" s="10">
        <v>39.965308999999998</v>
      </c>
      <c r="AC52" s="10">
        <v>39.820633000000001</v>
      </c>
      <c r="AD52" s="10">
        <v>39.683880000000002</v>
      </c>
      <c r="AE52" s="10">
        <v>39.592716000000003</v>
      </c>
      <c r="AF52" s="10">
        <v>39.401257000000001</v>
      </c>
      <c r="AG52" s="10">
        <v>39.566296000000001</v>
      </c>
      <c r="AH52" s="10">
        <v>39.647849999999998</v>
      </c>
      <c r="AI52" s="10">
        <v>39.862644000000003</v>
      </c>
      <c r="AJ52" s="10">
        <v>39.938408000000003</v>
      </c>
      <c r="AK52" s="10">
        <v>40.801617</v>
      </c>
      <c r="AL52" s="5">
        <v>1.1868E-2</v>
      </c>
    </row>
    <row r="53" spans="1:38" ht="15" customHeight="1" x14ac:dyDescent="0.25">
      <c r="A53" s="33" t="s">
        <v>1053</v>
      </c>
      <c r="B53" s="6" t="s">
        <v>1052</v>
      </c>
      <c r="C53" s="10">
        <v>24.696722000000001</v>
      </c>
      <c r="D53" s="10">
        <v>25.269110000000001</v>
      </c>
      <c r="E53" s="10">
        <v>25.79336</v>
      </c>
      <c r="F53" s="10">
        <v>26.180720999999998</v>
      </c>
      <c r="G53" s="10">
        <v>26.929753999999999</v>
      </c>
      <c r="H53" s="10">
        <v>28.104008</v>
      </c>
      <c r="I53" s="10">
        <v>29.569562999999999</v>
      </c>
      <c r="J53" s="10">
        <v>31.038387</v>
      </c>
      <c r="K53" s="10">
        <v>33.028976</v>
      </c>
      <c r="L53" s="10">
        <v>33.422759999999997</v>
      </c>
      <c r="M53" s="10">
        <v>33.564537000000001</v>
      </c>
      <c r="N53" s="10">
        <v>33.698891000000003</v>
      </c>
      <c r="O53" s="10">
        <v>33.796436</v>
      </c>
      <c r="P53" s="10">
        <v>33.894072999999999</v>
      </c>
      <c r="Q53" s="10">
        <v>33.977249</v>
      </c>
      <c r="R53" s="10">
        <v>34.077235999999999</v>
      </c>
      <c r="S53" s="10">
        <v>34.146628999999997</v>
      </c>
      <c r="T53" s="10">
        <v>34.185550999999997</v>
      </c>
      <c r="U53" s="10">
        <v>34.228413000000003</v>
      </c>
      <c r="V53" s="10">
        <v>34.252468</v>
      </c>
      <c r="W53" s="10">
        <v>34.261398</v>
      </c>
      <c r="X53" s="10">
        <v>34.275416999999997</v>
      </c>
      <c r="Y53" s="10">
        <v>34.28754</v>
      </c>
      <c r="Z53" s="10">
        <v>34.300666999999997</v>
      </c>
      <c r="AA53" s="10">
        <v>34.334609999999998</v>
      </c>
      <c r="AB53" s="10">
        <v>34.360283000000003</v>
      </c>
      <c r="AC53" s="10">
        <v>34.387504999999997</v>
      </c>
      <c r="AD53" s="10">
        <v>34.418540999999998</v>
      </c>
      <c r="AE53" s="10">
        <v>34.477936</v>
      </c>
      <c r="AF53" s="10">
        <v>34.461177999999997</v>
      </c>
      <c r="AG53" s="10">
        <v>34.485672000000001</v>
      </c>
      <c r="AH53" s="10">
        <v>34.513858999999997</v>
      </c>
      <c r="AI53" s="10">
        <v>34.645102999999999</v>
      </c>
      <c r="AJ53" s="10">
        <v>34.674613999999998</v>
      </c>
      <c r="AK53" s="10">
        <v>34.865912999999999</v>
      </c>
      <c r="AL53" s="5">
        <v>9.8029999999999992E-3</v>
      </c>
    </row>
    <row r="54" spans="1:38" ht="15" customHeight="1" x14ac:dyDescent="0.25">
      <c r="A54" s="33" t="s">
        <v>1051</v>
      </c>
      <c r="B54" s="6" t="s">
        <v>1050</v>
      </c>
      <c r="C54" s="10">
        <v>34.316642999999999</v>
      </c>
      <c r="D54" s="10">
        <v>34.654755000000002</v>
      </c>
      <c r="E54" s="10">
        <v>35.664172999999998</v>
      </c>
      <c r="F54" s="10">
        <v>36.515835000000003</v>
      </c>
      <c r="G54" s="10">
        <v>37.995525000000001</v>
      </c>
      <c r="H54" s="10">
        <v>40.917278000000003</v>
      </c>
      <c r="I54" s="10">
        <v>44.513058000000001</v>
      </c>
      <c r="J54" s="10">
        <v>46.540722000000002</v>
      </c>
      <c r="K54" s="10">
        <v>49.197800000000001</v>
      </c>
      <c r="L54" s="10">
        <v>52.665168999999999</v>
      </c>
      <c r="M54" s="10">
        <v>52.869041000000003</v>
      </c>
      <c r="N54" s="10">
        <v>52.907974000000003</v>
      </c>
      <c r="O54" s="10">
        <v>53.105251000000003</v>
      </c>
      <c r="P54" s="10">
        <v>53.311565000000002</v>
      </c>
      <c r="Q54" s="10">
        <v>53.455029000000003</v>
      </c>
      <c r="R54" s="10">
        <v>53.980415000000001</v>
      </c>
      <c r="S54" s="10">
        <v>54.311951000000001</v>
      </c>
      <c r="T54" s="10">
        <v>54.447411000000002</v>
      </c>
      <c r="U54" s="10">
        <v>54.614322999999999</v>
      </c>
      <c r="V54" s="10">
        <v>54.788241999999997</v>
      </c>
      <c r="W54" s="10">
        <v>55.110976999999998</v>
      </c>
      <c r="X54" s="10">
        <v>55.556313000000003</v>
      </c>
      <c r="Y54" s="10">
        <v>55.996020999999999</v>
      </c>
      <c r="Z54" s="10">
        <v>56.568089000000001</v>
      </c>
      <c r="AA54" s="10">
        <v>57.319321000000002</v>
      </c>
      <c r="AB54" s="10">
        <v>58.015265999999997</v>
      </c>
      <c r="AC54" s="10">
        <v>58.748497</v>
      </c>
      <c r="AD54" s="10">
        <v>59.533096</v>
      </c>
      <c r="AE54" s="10">
        <v>60.604908000000002</v>
      </c>
      <c r="AF54" s="10">
        <v>61.089587999999999</v>
      </c>
      <c r="AG54" s="10">
        <v>61.641392000000003</v>
      </c>
      <c r="AH54" s="10">
        <v>62.584473000000003</v>
      </c>
      <c r="AI54" s="10">
        <v>64.412125000000003</v>
      </c>
      <c r="AJ54" s="10">
        <v>65.371605000000002</v>
      </c>
      <c r="AK54" s="10">
        <v>66.428252999999998</v>
      </c>
      <c r="AL54" s="5">
        <v>1.9913E-2</v>
      </c>
    </row>
    <row r="55" spans="1:38" ht="15" customHeight="1" x14ac:dyDescent="0.25">
      <c r="A55" s="33" t="s">
        <v>1049</v>
      </c>
      <c r="B55" s="6" t="s">
        <v>1048</v>
      </c>
      <c r="C55" s="10">
        <v>27.702743999999999</v>
      </c>
      <c r="D55" s="10">
        <v>28.549586999999999</v>
      </c>
      <c r="E55" s="10">
        <v>30.7605</v>
      </c>
      <c r="F55" s="10">
        <v>31.820456</v>
      </c>
      <c r="G55" s="10">
        <v>33.766537</v>
      </c>
      <c r="H55" s="10">
        <v>37.256152999999998</v>
      </c>
      <c r="I55" s="10">
        <v>40.243023000000001</v>
      </c>
      <c r="J55" s="10">
        <v>42.703625000000002</v>
      </c>
      <c r="K55" s="10">
        <v>46.189799999999998</v>
      </c>
      <c r="L55" s="10">
        <v>47.521019000000003</v>
      </c>
      <c r="M55" s="10">
        <v>47.791065000000003</v>
      </c>
      <c r="N55" s="10">
        <v>47.890610000000002</v>
      </c>
      <c r="O55" s="10">
        <v>47.962833000000003</v>
      </c>
      <c r="P55" s="10">
        <v>47.965156999999998</v>
      </c>
      <c r="Q55" s="10">
        <v>47.927860000000003</v>
      </c>
      <c r="R55" s="10">
        <v>48.017059000000003</v>
      </c>
      <c r="S55" s="10">
        <v>48.016948999999997</v>
      </c>
      <c r="T55" s="10">
        <v>47.939903000000001</v>
      </c>
      <c r="U55" s="10">
        <v>47.864970999999997</v>
      </c>
      <c r="V55" s="10">
        <v>47.791663999999997</v>
      </c>
      <c r="W55" s="10">
        <v>47.764995999999996</v>
      </c>
      <c r="X55" s="10">
        <v>47.758747</v>
      </c>
      <c r="Y55" s="10">
        <v>47.754921000000003</v>
      </c>
      <c r="Z55" s="10">
        <v>47.778373999999999</v>
      </c>
      <c r="AA55" s="10">
        <v>47.823349</v>
      </c>
      <c r="AB55" s="10">
        <v>47.873707000000003</v>
      </c>
      <c r="AC55" s="10">
        <v>47.931652</v>
      </c>
      <c r="AD55" s="10">
        <v>47.990704000000001</v>
      </c>
      <c r="AE55" s="10">
        <v>48.108401999999998</v>
      </c>
      <c r="AF55" s="10">
        <v>48.055385999999999</v>
      </c>
      <c r="AG55" s="10">
        <v>48.122760999999997</v>
      </c>
      <c r="AH55" s="10">
        <v>48.192497000000003</v>
      </c>
      <c r="AI55" s="10">
        <v>48.453972</v>
      </c>
      <c r="AJ55" s="10">
        <v>48.518520000000002</v>
      </c>
      <c r="AK55" s="10">
        <v>48.677467</v>
      </c>
      <c r="AL55" s="5">
        <v>1.6299999999999999E-2</v>
      </c>
    </row>
    <row r="56" spans="1:38" ht="15" customHeight="1" x14ac:dyDescent="0.25">
      <c r="A56" s="33" t="s">
        <v>1047</v>
      </c>
      <c r="B56" s="6" t="s">
        <v>1046</v>
      </c>
      <c r="C56" s="10">
        <v>36.991427999999999</v>
      </c>
      <c r="D56" s="10">
        <v>36.879142999999999</v>
      </c>
      <c r="E56" s="10">
        <v>37.698078000000002</v>
      </c>
      <c r="F56" s="10">
        <v>38.503166</v>
      </c>
      <c r="G56" s="10">
        <v>39.950054000000002</v>
      </c>
      <c r="H56" s="10">
        <v>42.206252999999997</v>
      </c>
      <c r="I56" s="10">
        <v>44.018279999999997</v>
      </c>
      <c r="J56" s="10">
        <v>45.166466</v>
      </c>
      <c r="K56" s="10">
        <v>47.732010000000002</v>
      </c>
      <c r="L56" s="10">
        <v>49.752338000000002</v>
      </c>
      <c r="M56" s="10">
        <v>49.784205999999998</v>
      </c>
      <c r="N56" s="10">
        <v>49.761066</v>
      </c>
      <c r="O56" s="10">
        <v>49.802886999999998</v>
      </c>
      <c r="P56" s="10">
        <v>49.859783</v>
      </c>
      <c r="Q56" s="10">
        <v>49.910697999999996</v>
      </c>
      <c r="R56" s="10">
        <v>50.086021000000002</v>
      </c>
      <c r="S56" s="10">
        <v>50.122565999999999</v>
      </c>
      <c r="T56" s="10">
        <v>50.093688999999998</v>
      </c>
      <c r="U56" s="10">
        <v>50.082165000000003</v>
      </c>
      <c r="V56" s="10">
        <v>50.078738999999999</v>
      </c>
      <c r="W56" s="10">
        <v>50.130623</v>
      </c>
      <c r="X56" s="10">
        <v>50.235016000000002</v>
      </c>
      <c r="Y56" s="10">
        <v>50.343769000000002</v>
      </c>
      <c r="Z56" s="10">
        <v>50.502724000000001</v>
      </c>
      <c r="AA56" s="10">
        <v>50.712497999999997</v>
      </c>
      <c r="AB56" s="10">
        <v>50.936473999999997</v>
      </c>
      <c r="AC56" s="10">
        <v>51.195343000000001</v>
      </c>
      <c r="AD56" s="10">
        <v>51.482384000000003</v>
      </c>
      <c r="AE56" s="10">
        <v>51.901519999999998</v>
      </c>
      <c r="AF56" s="10">
        <v>52.105854000000001</v>
      </c>
      <c r="AG56" s="10">
        <v>52.402411999999998</v>
      </c>
      <c r="AH56" s="10">
        <v>52.889004</v>
      </c>
      <c r="AI56" s="10">
        <v>53.756241000000003</v>
      </c>
      <c r="AJ56" s="10">
        <v>54.319904000000001</v>
      </c>
      <c r="AK56" s="10">
        <v>54.938633000000003</v>
      </c>
      <c r="AL56" s="5">
        <v>1.2151E-2</v>
      </c>
    </row>
    <row r="57" spans="1:38" ht="15" customHeight="1" x14ac:dyDescent="0.25">
      <c r="A57" s="33" t="s">
        <v>1045</v>
      </c>
      <c r="B57" s="6" t="s">
        <v>1044</v>
      </c>
      <c r="C57" s="10">
        <v>27.513531</v>
      </c>
      <c r="D57" s="10">
        <v>28.336624</v>
      </c>
      <c r="E57" s="10">
        <v>29.369978</v>
      </c>
      <c r="F57" s="10">
        <v>30.224302000000002</v>
      </c>
      <c r="G57" s="10">
        <v>31.721150999999999</v>
      </c>
      <c r="H57" s="10">
        <v>34.182319999999997</v>
      </c>
      <c r="I57" s="10">
        <v>35.843231000000003</v>
      </c>
      <c r="J57" s="10">
        <v>37.277133999999997</v>
      </c>
      <c r="K57" s="10">
        <v>39.645470000000003</v>
      </c>
      <c r="L57" s="10">
        <v>40.639873999999999</v>
      </c>
      <c r="M57" s="10">
        <v>40.776694999999997</v>
      </c>
      <c r="N57" s="10">
        <v>40.829360999999999</v>
      </c>
      <c r="O57" s="10">
        <v>40.882213999999998</v>
      </c>
      <c r="P57" s="10">
        <v>40.943710000000003</v>
      </c>
      <c r="Q57" s="10">
        <v>40.999889000000003</v>
      </c>
      <c r="R57" s="10">
        <v>41.097369999999998</v>
      </c>
      <c r="S57" s="10">
        <v>41.147208999999997</v>
      </c>
      <c r="T57" s="10">
        <v>41.160331999999997</v>
      </c>
      <c r="U57" s="10">
        <v>41.177841000000001</v>
      </c>
      <c r="V57" s="10">
        <v>41.181938000000002</v>
      </c>
      <c r="W57" s="10">
        <v>41.193069000000001</v>
      </c>
      <c r="X57" s="10">
        <v>41.218657999999998</v>
      </c>
      <c r="Y57" s="10">
        <v>41.241900999999999</v>
      </c>
      <c r="Z57" s="10">
        <v>41.276577000000003</v>
      </c>
      <c r="AA57" s="10">
        <v>41.337691999999997</v>
      </c>
      <c r="AB57" s="10">
        <v>41.390228</v>
      </c>
      <c r="AC57" s="10">
        <v>41.449756999999998</v>
      </c>
      <c r="AD57" s="10">
        <v>41.516266000000002</v>
      </c>
      <c r="AE57" s="10">
        <v>41.630916999999997</v>
      </c>
      <c r="AF57" s="10">
        <v>41.646071999999997</v>
      </c>
      <c r="AG57" s="10">
        <v>41.727001000000001</v>
      </c>
      <c r="AH57" s="10">
        <v>41.834525999999997</v>
      </c>
      <c r="AI57" s="10">
        <v>42.090145</v>
      </c>
      <c r="AJ57" s="10">
        <v>42.214378000000004</v>
      </c>
      <c r="AK57" s="10">
        <v>42.502307999999999</v>
      </c>
      <c r="AL57" s="5">
        <v>1.2361E-2</v>
      </c>
    </row>
    <row r="58" spans="1:38" ht="15" customHeight="1" x14ac:dyDescent="0.25">
      <c r="B58" s="4" t="s">
        <v>1043</v>
      </c>
    </row>
    <row r="59" spans="1:38" ht="15" customHeight="1" x14ac:dyDescent="0.25">
      <c r="B59" s="4" t="s">
        <v>1042</v>
      </c>
    </row>
    <row r="60" spans="1:38" ht="15" customHeight="1" x14ac:dyDescent="0.25">
      <c r="A60" s="33" t="s">
        <v>1041</v>
      </c>
      <c r="B60" s="6" t="s">
        <v>1037</v>
      </c>
      <c r="C60" s="10">
        <v>38.125194999999998</v>
      </c>
      <c r="D60" s="10">
        <v>37.977428000000003</v>
      </c>
      <c r="E60" s="10">
        <v>39.080661999999997</v>
      </c>
      <c r="F60" s="10">
        <v>40.751282000000003</v>
      </c>
      <c r="G60" s="10">
        <v>42.684581999999999</v>
      </c>
      <c r="H60" s="10">
        <v>44.962356999999997</v>
      </c>
      <c r="I60" s="10">
        <v>46.929313999999998</v>
      </c>
      <c r="J60" s="10">
        <v>49.683864999999997</v>
      </c>
      <c r="K60" s="10">
        <v>51.372959000000002</v>
      </c>
      <c r="L60" s="10">
        <v>54.558689000000001</v>
      </c>
      <c r="M60" s="10">
        <v>54.605629</v>
      </c>
      <c r="N60" s="10">
        <v>54.389499999999998</v>
      </c>
      <c r="O60" s="10">
        <v>54.218654999999998</v>
      </c>
      <c r="P60" s="10">
        <v>54.099860999999997</v>
      </c>
      <c r="Q60" s="10">
        <v>53.949618999999998</v>
      </c>
      <c r="R60" s="10">
        <v>53.814621000000002</v>
      </c>
      <c r="S60" s="10">
        <v>53.715797000000002</v>
      </c>
      <c r="T60" s="10">
        <v>53.619430999999999</v>
      </c>
      <c r="U60" s="10">
        <v>53.518799000000001</v>
      </c>
      <c r="V60" s="10">
        <v>53.402031000000001</v>
      </c>
      <c r="W60" s="10">
        <v>53.296337000000001</v>
      </c>
      <c r="X60" s="10">
        <v>53.198222999999999</v>
      </c>
      <c r="Y60" s="10">
        <v>53.052180999999997</v>
      </c>
      <c r="Z60" s="10">
        <v>52.911869000000003</v>
      </c>
      <c r="AA60" s="10">
        <v>52.785697999999996</v>
      </c>
      <c r="AB60" s="10">
        <v>52.651263999999998</v>
      </c>
      <c r="AC60" s="10">
        <v>52.524807000000003</v>
      </c>
      <c r="AD60" s="10">
        <v>52.381236999999999</v>
      </c>
      <c r="AE60" s="10">
        <v>52.249943000000002</v>
      </c>
      <c r="AF60" s="10">
        <v>52.128475000000002</v>
      </c>
      <c r="AG60" s="10">
        <v>52.000782000000001</v>
      </c>
      <c r="AH60" s="10">
        <v>51.892139</v>
      </c>
      <c r="AI60" s="10">
        <v>51.776127000000002</v>
      </c>
      <c r="AJ60" s="10">
        <v>51.635970999999998</v>
      </c>
      <c r="AK60" s="10">
        <v>51.499671999999997</v>
      </c>
      <c r="AL60" s="5">
        <v>9.273E-3</v>
      </c>
    </row>
    <row r="61" spans="1:38" ht="15" customHeight="1" x14ac:dyDescent="0.25">
      <c r="A61" s="33" t="s">
        <v>1040</v>
      </c>
      <c r="B61" s="6" t="s">
        <v>1035</v>
      </c>
      <c r="C61" s="10">
        <v>27.482424000000002</v>
      </c>
      <c r="D61" s="10">
        <v>28.141290999999999</v>
      </c>
      <c r="E61" s="10">
        <v>29.028193000000002</v>
      </c>
      <c r="F61" s="10">
        <v>29.788582000000002</v>
      </c>
      <c r="G61" s="10">
        <v>31.444054000000001</v>
      </c>
      <c r="H61" s="10">
        <v>33.925507000000003</v>
      </c>
      <c r="I61" s="10">
        <v>35.966576000000003</v>
      </c>
      <c r="J61" s="10">
        <v>37.859752999999998</v>
      </c>
      <c r="K61" s="10">
        <v>40.601444000000001</v>
      </c>
      <c r="L61" s="10">
        <v>42.119213000000002</v>
      </c>
      <c r="M61" s="10">
        <v>42.229022999999998</v>
      </c>
      <c r="N61" s="10">
        <v>42.25423</v>
      </c>
      <c r="O61" s="10">
        <v>42.309882999999999</v>
      </c>
      <c r="P61" s="10">
        <v>42.426758</v>
      </c>
      <c r="Q61" s="10">
        <v>42.489063000000002</v>
      </c>
      <c r="R61" s="10">
        <v>42.538970999999997</v>
      </c>
      <c r="S61" s="10">
        <v>42.616805999999997</v>
      </c>
      <c r="T61" s="10">
        <v>42.679667999999999</v>
      </c>
      <c r="U61" s="10">
        <v>42.738548000000002</v>
      </c>
      <c r="V61" s="10">
        <v>42.752341999999999</v>
      </c>
      <c r="W61" s="10">
        <v>42.748565999999997</v>
      </c>
      <c r="X61" s="10">
        <v>42.757976999999997</v>
      </c>
      <c r="Y61" s="10">
        <v>42.693634000000003</v>
      </c>
      <c r="Z61" s="10">
        <v>42.619045</v>
      </c>
      <c r="AA61" s="10">
        <v>42.59198</v>
      </c>
      <c r="AB61" s="10">
        <v>42.539000999999999</v>
      </c>
      <c r="AC61" s="10">
        <v>42.492770999999998</v>
      </c>
      <c r="AD61" s="10">
        <v>42.426014000000002</v>
      </c>
      <c r="AE61" s="10">
        <v>42.374274999999997</v>
      </c>
      <c r="AF61" s="10">
        <v>42.319965000000003</v>
      </c>
      <c r="AG61" s="10">
        <v>42.311691000000003</v>
      </c>
      <c r="AH61" s="10">
        <v>42.294646999999998</v>
      </c>
      <c r="AI61" s="10">
        <v>42.299388999999998</v>
      </c>
      <c r="AJ61" s="10">
        <v>42.263874000000001</v>
      </c>
      <c r="AK61" s="10">
        <v>42.446441999999998</v>
      </c>
      <c r="AL61" s="5">
        <v>1.2533000000000001E-2</v>
      </c>
    </row>
    <row r="63" spans="1:38" ht="15" customHeight="1" x14ac:dyDescent="0.25">
      <c r="B63" s="4" t="s">
        <v>1039</v>
      </c>
    </row>
    <row r="64" spans="1:38" ht="15" customHeight="1" x14ac:dyDescent="0.25">
      <c r="A64" s="33" t="s">
        <v>1038</v>
      </c>
      <c r="B64" s="6" t="s">
        <v>1037</v>
      </c>
      <c r="C64" s="10">
        <v>30.041703999999999</v>
      </c>
      <c r="D64" s="10">
        <v>30.535212999999999</v>
      </c>
      <c r="E64" s="10">
        <v>31.099910999999999</v>
      </c>
      <c r="F64" s="10">
        <v>31.824843999999999</v>
      </c>
      <c r="G64" s="10">
        <v>32.984355999999998</v>
      </c>
      <c r="H64" s="10">
        <v>34.419742999999997</v>
      </c>
      <c r="I64" s="10">
        <v>36.013728999999998</v>
      </c>
      <c r="J64" s="10">
        <v>37.879013</v>
      </c>
      <c r="K64" s="10">
        <v>39.664543000000002</v>
      </c>
      <c r="L64" s="10">
        <v>41.721724999999999</v>
      </c>
      <c r="M64" s="10">
        <v>43.202022999999997</v>
      </c>
      <c r="N64" s="10">
        <v>44.226883000000001</v>
      </c>
      <c r="O64" s="10">
        <v>44.453411000000003</v>
      </c>
      <c r="P64" s="10">
        <v>44.520203000000002</v>
      </c>
      <c r="Q64" s="10">
        <v>44.438400000000001</v>
      </c>
      <c r="R64" s="10">
        <v>44.31765</v>
      </c>
      <c r="S64" s="10">
        <v>44.207489000000002</v>
      </c>
      <c r="T64" s="10">
        <v>44.112834999999997</v>
      </c>
      <c r="U64" s="10">
        <v>44.025683999999998</v>
      </c>
      <c r="V64" s="10">
        <v>43.937054000000003</v>
      </c>
      <c r="W64" s="10">
        <v>43.847220999999998</v>
      </c>
      <c r="X64" s="10">
        <v>43.757106999999998</v>
      </c>
      <c r="Y64" s="10">
        <v>43.657966999999999</v>
      </c>
      <c r="Z64" s="10">
        <v>43.550007000000001</v>
      </c>
      <c r="AA64" s="10">
        <v>43.436466000000003</v>
      </c>
      <c r="AB64" s="10">
        <v>43.323188999999999</v>
      </c>
      <c r="AC64" s="10">
        <v>43.211292</v>
      </c>
      <c r="AD64" s="10">
        <v>43.095923999999997</v>
      </c>
      <c r="AE64" s="10">
        <v>42.981986999999997</v>
      </c>
      <c r="AF64" s="10">
        <v>42.869663000000003</v>
      </c>
      <c r="AG64" s="10">
        <v>42.760325999999999</v>
      </c>
      <c r="AH64" s="10">
        <v>42.656590000000001</v>
      </c>
      <c r="AI64" s="10">
        <v>42.556099000000003</v>
      </c>
      <c r="AJ64" s="10">
        <v>42.452080000000002</v>
      </c>
      <c r="AK64" s="10">
        <v>42.341999000000001</v>
      </c>
      <c r="AL64" s="5">
        <v>9.9550000000000003E-3</v>
      </c>
    </row>
    <row r="65" spans="1:38" ht="15" customHeight="1" x14ac:dyDescent="0.25">
      <c r="A65" s="33" t="s">
        <v>1036</v>
      </c>
      <c r="B65" s="6" t="s">
        <v>1035</v>
      </c>
      <c r="C65" s="10">
        <v>21.400787000000001</v>
      </c>
      <c r="D65" s="10">
        <v>21.772107999999999</v>
      </c>
      <c r="E65" s="10">
        <v>22.152376</v>
      </c>
      <c r="F65" s="10">
        <v>22.649643000000001</v>
      </c>
      <c r="G65" s="10">
        <v>23.297004999999999</v>
      </c>
      <c r="H65" s="10">
        <v>24.280436000000002</v>
      </c>
      <c r="I65" s="10">
        <v>25.527376</v>
      </c>
      <c r="J65" s="10">
        <v>26.927728999999999</v>
      </c>
      <c r="K65" s="10">
        <v>28.561050000000002</v>
      </c>
      <c r="L65" s="10">
        <v>30.221800000000002</v>
      </c>
      <c r="M65" s="10">
        <v>31.553768000000002</v>
      </c>
      <c r="N65" s="10">
        <v>32.408062000000001</v>
      </c>
      <c r="O65" s="10">
        <v>32.896732</v>
      </c>
      <c r="P65" s="10">
        <v>33.114215999999999</v>
      </c>
      <c r="Q65" s="10">
        <v>33.196368999999997</v>
      </c>
      <c r="R65" s="10">
        <v>33.255661000000003</v>
      </c>
      <c r="S65" s="10">
        <v>33.310851999999997</v>
      </c>
      <c r="T65" s="10">
        <v>33.364432999999998</v>
      </c>
      <c r="U65" s="10">
        <v>33.415610999999998</v>
      </c>
      <c r="V65" s="10">
        <v>33.457828999999997</v>
      </c>
      <c r="W65" s="10">
        <v>33.489390999999998</v>
      </c>
      <c r="X65" s="10">
        <v>33.508015</v>
      </c>
      <c r="Y65" s="10">
        <v>33.507317</v>
      </c>
      <c r="Z65" s="10">
        <v>33.487453000000002</v>
      </c>
      <c r="AA65" s="10">
        <v>33.460613000000002</v>
      </c>
      <c r="AB65" s="10">
        <v>33.430916000000003</v>
      </c>
      <c r="AC65" s="10">
        <v>33.399245999999998</v>
      </c>
      <c r="AD65" s="10">
        <v>33.362797</v>
      </c>
      <c r="AE65" s="10">
        <v>33.32893</v>
      </c>
      <c r="AF65" s="10">
        <v>33.294018000000001</v>
      </c>
      <c r="AG65" s="10">
        <v>33.268901999999997</v>
      </c>
      <c r="AH65" s="10">
        <v>33.248671999999999</v>
      </c>
      <c r="AI65" s="10">
        <v>33.237907</v>
      </c>
      <c r="AJ65" s="10">
        <v>33.226765</v>
      </c>
      <c r="AK65" s="10">
        <v>33.257731999999997</v>
      </c>
      <c r="AL65" s="5">
        <v>1.2921E-2</v>
      </c>
    </row>
    <row r="67" spans="1:38" ht="15" customHeight="1" x14ac:dyDescent="0.25">
      <c r="B67" s="4" t="s">
        <v>1034</v>
      </c>
    </row>
    <row r="68" spans="1:38" ht="15" customHeight="1" x14ac:dyDescent="0.25">
      <c r="B68" s="4" t="s">
        <v>975</v>
      </c>
    </row>
    <row r="69" spans="1:38" ht="15" customHeight="1" x14ac:dyDescent="0.25">
      <c r="A69" s="33" t="s">
        <v>1033</v>
      </c>
      <c r="B69" s="6" t="s">
        <v>1004</v>
      </c>
      <c r="C69" s="10">
        <v>0.33095000000000002</v>
      </c>
      <c r="D69" s="10">
        <v>0.36630499999999999</v>
      </c>
      <c r="E69" s="10">
        <v>0.32616699999999998</v>
      </c>
      <c r="F69" s="10">
        <v>0.33876699999999998</v>
      </c>
      <c r="G69" s="10">
        <v>0.38453100000000001</v>
      </c>
      <c r="H69" s="10">
        <v>0.353022</v>
      </c>
      <c r="I69" s="10">
        <v>0.339528</v>
      </c>
      <c r="J69" s="10">
        <v>0.33524300000000001</v>
      </c>
      <c r="K69" s="10">
        <v>0.33971099999999999</v>
      </c>
      <c r="L69" s="10">
        <v>0.31665599999999999</v>
      </c>
      <c r="M69" s="10">
        <v>0.33001799999999998</v>
      </c>
      <c r="N69" s="10">
        <v>0.33008199999999999</v>
      </c>
      <c r="O69" s="10">
        <v>0.32902399999999998</v>
      </c>
      <c r="P69" s="10">
        <v>0.33074799999999999</v>
      </c>
      <c r="Q69" s="10">
        <v>0.32707599999999998</v>
      </c>
      <c r="R69" s="10">
        <v>0.33038000000000001</v>
      </c>
      <c r="S69" s="10">
        <v>0.32767400000000002</v>
      </c>
      <c r="T69" s="10">
        <v>0.327926</v>
      </c>
      <c r="U69" s="10">
        <v>0.32924700000000001</v>
      </c>
      <c r="V69" s="10">
        <v>0.32752300000000001</v>
      </c>
      <c r="W69" s="10">
        <v>0.32698199999999999</v>
      </c>
      <c r="X69" s="10">
        <v>0.331758</v>
      </c>
      <c r="Y69" s="10">
        <v>0.32746799999999998</v>
      </c>
      <c r="Z69" s="10">
        <v>0.32848100000000002</v>
      </c>
      <c r="AA69" s="10">
        <v>0.32891799999999999</v>
      </c>
      <c r="AB69" s="10">
        <v>0.32847999999999999</v>
      </c>
      <c r="AC69" s="10">
        <v>0.32814199999999999</v>
      </c>
      <c r="AD69" s="10">
        <v>0.32747300000000001</v>
      </c>
      <c r="AE69" s="10">
        <v>0.32743499999999998</v>
      </c>
      <c r="AF69" s="10">
        <v>0.327519</v>
      </c>
      <c r="AG69" s="10">
        <v>0.32527299999999998</v>
      </c>
      <c r="AH69" s="10">
        <v>0.32880300000000001</v>
      </c>
      <c r="AI69" s="10">
        <v>0.329343</v>
      </c>
      <c r="AJ69" s="10">
        <v>0.32769399999999999</v>
      </c>
      <c r="AK69" s="10">
        <v>0.32810600000000001</v>
      </c>
      <c r="AL69" s="5">
        <v>-3.3319999999999999E-3</v>
      </c>
    </row>
    <row r="70" spans="1:38" ht="15" customHeight="1" x14ac:dyDescent="0.25">
      <c r="A70" s="33" t="s">
        <v>1032</v>
      </c>
      <c r="B70" s="6" t="s">
        <v>1002</v>
      </c>
      <c r="C70" s="10">
        <v>5.7535509999999999</v>
      </c>
      <c r="D70" s="10">
        <v>6.3303149999999997</v>
      </c>
      <c r="E70" s="10">
        <v>5.65029</v>
      </c>
      <c r="F70" s="10">
        <v>5.9425540000000003</v>
      </c>
      <c r="G70" s="10">
        <v>6.6350959999999999</v>
      </c>
      <c r="H70" s="10">
        <v>6.1589660000000004</v>
      </c>
      <c r="I70" s="10">
        <v>5.9050459999999996</v>
      </c>
      <c r="J70" s="10">
        <v>5.8347150000000001</v>
      </c>
      <c r="K70" s="10">
        <v>5.9007839999999998</v>
      </c>
      <c r="L70" s="10">
        <v>5.773847</v>
      </c>
      <c r="M70" s="10">
        <v>5.7659370000000001</v>
      </c>
      <c r="N70" s="10">
        <v>5.7937440000000002</v>
      </c>
      <c r="O70" s="10">
        <v>5.8070029999999999</v>
      </c>
      <c r="P70" s="10">
        <v>5.8308759999999999</v>
      </c>
      <c r="Q70" s="10">
        <v>5.7759020000000003</v>
      </c>
      <c r="R70" s="10">
        <v>5.8275090000000001</v>
      </c>
      <c r="S70" s="10">
        <v>5.7843530000000003</v>
      </c>
      <c r="T70" s="10">
        <v>5.7893420000000004</v>
      </c>
      <c r="U70" s="10">
        <v>5.8104329999999997</v>
      </c>
      <c r="V70" s="10">
        <v>5.7821490000000004</v>
      </c>
      <c r="W70" s="10">
        <v>5.7734750000000004</v>
      </c>
      <c r="X70" s="10">
        <v>5.8489529999999998</v>
      </c>
      <c r="Y70" s="10">
        <v>5.7809860000000004</v>
      </c>
      <c r="Z70" s="10">
        <v>5.7962920000000002</v>
      </c>
      <c r="AA70" s="10">
        <v>5.8041850000000004</v>
      </c>
      <c r="AB70" s="10">
        <v>5.7971399999999997</v>
      </c>
      <c r="AC70" s="10">
        <v>5.7826029999999999</v>
      </c>
      <c r="AD70" s="10">
        <v>5.7716029999999998</v>
      </c>
      <c r="AE70" s="10">
        <v>5.7709330000000003</v>
      </c>
      <c r="AF70" s="10">
        <v>5.7711800000000002</v>
      </c>
      <c r="AG70" s="10">
        <v>5.7361250000000004</v>
      </c>
      <c r="AH70" s="10">
        <v>5.7906779999999998</v>
      </c>
      <c r="AI70" s="10">
        <v>5.7973600000000003</v>
      </c>
      <c r="AJ70" s="10">
        <v>5.7719399999999998</v>
      </c>
      <c r="AK70" s="10">
        <v>5.7773810000000001</v>
      </c>
      <c r="AL70" s="5">
        <v>-2.7659999999999998E-3</v>
      </c>
    </row>
    <row r="71" spans="1:38" ht="15" customHeight="1" x14ac:dyDescent="0.25">
      <c r="A71" s="33" t="s">
        <v>1031</v>
      </c>
      <c r="B71" s="6" t="s">
        <v>1000</v>
      </c>
      <c r="C71" s="10">
        <v>17.553888000000001</v>
      </c>
      <c r="D71" s="10">
        <v>18.947845000000001</v>
      </c>
      <c r="E71" s="10">
        <v>17.32827</v>
      </c>
      <c r="F71" s="10">
        <v>17.958352999999999</v>
      </c>
      <c r="G71" s="10">
        <v>19.650154000000001</v>
      </c>
      <c r="H71" s="10">
        <v>18.571369000000001</v>
      </c>
      <c r="I71" s="10">
        <v>18.001436000000002</v>
      </c>
      <c r="J71" s="10">
        <v>17.915061999999999</v>
      </c>
      <c r="K71" s="10">
        <v>17.957014000000001</v>
      </c>
      <c r="L71" s="10">
        <v>17.499886</v>
      </c>
      <c r="M71" s="10">
        <v>17.558613000000001</v>
      </c>
      <c r="N71" s="10">
        <v>17.649975000000001</v>
      </c>
      <c r="O71" s="10">
        <v>17.691041999999999</v>
      </c>
      <c r="P71" s="10">
        <v>17.752737</v>
      </c>
      <c r="Q71" s="10">
        <v>17.605843</v>
      </c>
      <c r="R71" s="10">
        <v>17.734542999999999</v>
      </c>
      <c r="S71" s="10">
        <v>17.626711</v>
      </c>
      <c r="T71" s="10">
        <v>17.632667999999999</v>
      </c>
      <c r="U71" s="10">
        <v>17.682682</v>
      </c>
      <c r="V71" s="10">
        <v>17.611189</v>
      </c>
      <c r="W71" s="10">
        <v>17.588439999999999</v>
      </c>
      <c r="X71" s="10">
        <v>17.775801000000001</v>
      </c>
      <c r="Y71" s="10">
        <v>17.603676</v>
      </c>
      <c r="Z71" s="10">
        <v>17.642327999999999</v>
      </c>
      <c r="AA71" s="10">
        <v>17.620747000000001</v>
      </c>
      <c r="AB71" s="10">
        <v>17.585125000000001</v>
      </c>
      <c r="AC71" s="10">
        <v>17.572056</v>
      </c>
      <c r="AD71" s="10">
        <v>17.545666000000001</v>
      </c>
      <c r="AE71" s="10">
        <v>17.543355999999999</v>
      </c>
      <c r="AF71" s="10">
        <v>17.545369999999998</v>
      </c>
      <c r="AG71" s="10">
        <v>17.456800000000001</v>
      </c>
      <c r="AH71" s="10">
        <v>17.594443999999999</v>
      </c>
      <c r="AI71" s="10">
        <v>17.616043000000001</v>
      </c>
      <c r="AJ71" s="10">
        <v>17.549866000000002</v>
      </c>
      <c r="AK71" s="10">
        <v>17.566137000000001</v>
      </c>
      <c r="AL71" s="5">
        <v>-2.2920000000000002E-3</v>
      </c>
    </row>
    <row r="72" spans="1:38" ht="15" customHeight="1" x14ac:dyDescent="0.25">
      <c r="A72" s="33" t="s">
        <v>1030</v>
      </c>
      <c r="B72" s="6" t="s">
        <v>998</v>
      </c>
      <c r="C72" s="10">
        <v>44.837848999999999</v>
      </c>
      <c r="D72" s="10">
        <v>44.228039000000003</v>
      </c>
      <c r="E72" s="10">
        <v>45.011752999999999</v>
      </c>
      <c r="F72" s="10">
        <v>44.744388999999998</v>
      </c>
      <c r="G72" s="10">
        <v>44.012241000000003</v>
      </c>
      <c r="H72" s="10">
        <v>44.542934000000002</v>
      </c>
      <c r="I72" s="10">
        <v>44.873393999999998</v>
      </c>
      <c r="J72" s="10">
        <v>44.902073000000001</v>
      </c>
      <c r="K72" s="10">
        <v>44.740321999999999</v>
      </c>
      <c r="L72" s="10">
        <v>45.058784000000003</v>
      </c>
      <c r="M72" s="10">
        <v>44.828262000000002</v>
      </c>
      <c r="N72" s="10">
        <v>44.719704</v>
      </c>
      <c r="O72" s="10">
        <v>44.699345000000001</v>
      </c>
      <c r="P72" s="10">
        <v>44.674866000000002</v>
      </c>
      <c r="Q72" s="10">
        <v>44.734817999999997</v>
      </c>
      <c r="R72" s="10">
        <v>44.689072000000003</v>
      </c>
      <c r="S72" s="10">
        <v>44.731715999999999</v>
      </c>
      <c r="T72" s="10">
        <v>44.732726999999997</v>
      </c>
      <c r="U72" s="10">
        <v>44.713279999999997</v>
      </c>
      <c r="V72" s="10">
        <v>44.742775000000002</v>
      </c>
      <c r="W72" s="10">
        <v>44.752749999999999</v>
      </c>
      <c r="X72" s="10">
        <v>44.681499000000002</v>
      </c>
      <c r="Y72" s="10">
        <v>44.749316999999998</v>
      </c>
      <c r="Z72" s="10">
        <v>44.735500000000002</v>
      </c>
      <c r="AA72" s="10">
        <v>44.747577999999997</v>
      </c>
      <c r="AB72" s="10">
        <v>44.765464999999999</v>
      </c>
      <c r="AC72" s="10">
        <v>44.776108000000001</v>
      </c>
      <c r="AD72" s="10">
        <v>44.786147999999997</v>
      </c>
      <c r="AE72" s="10">
        <v>44.787376000000002</v>
      </c>
      <c r="AF72" s="10">
        <v>44.787318999999997</v>
      </c>
      <c r="AG72" s="10">
        <v>44.821795999999999</v>
      </c>
      <c r="AH72" s="10">
        <v>44.788691999999998</v>
      </c>
      <c r="AI72" s="10">
        <v>44.822727</v>
      </c>
      <c r="AJ72" s="10">
        <v>44.848247999999998</v>
      </c>
      <c r="AK72" s="10">
        <v>44.840752000000002</v>
      </c>
      <c r="AL72" s="5">
        <v>4.17E-4</v>
      </c>
    </row>
    <row r="73" spans="1:38" ht="15" customHeight="1" x14ac:dyDescent="0.25">
      <c r="A73" s="33" t="s">
        <v>1029</v>
      </c>
      <c r="B73" s="6" t="s">
        <v>996</v>
      </c>
      <c r="C73" s="10">
        <v>30.409797999999999</v>
      </c>
      <c r="D73" s="10">
        <v>28.998058</v>
      </c>
      <c r="E73" s="10">
        <v>30.571552000000001</v>
      </c>
      <c r="F73" s="10">
        <v>29.892105000000001</v>
      </c>
      <c r="G73" s="10">
        <v>28.182274</v>
      </c>
      <c r="H73" s="10">
        <v>29.247838999999999</v>
      </c>
      <c r="I73" s="10">
        <v>29.763382</v>
      </c>
      <c r="J73" s="10">
        <v>29.896542</v>
      </c>
      <c r="K73" s="10">
        <v>29.949272000000001</v>
      </c>
      <c r="L73" s="10">
        <v>30.229939999999999</v>
      </c>
      <c r="M73" s="10">
        <v>30.401304</v>
      </c>
      <c r="N73" s="10">
        <v>30.391026</v>
      </c>
      <c r="O73" s="10">
        <v>30.357762999999998</v>
      </c>
      <c r="P73" s="10">
        <v>30.294326999999999</v>
      </c>
      <c r="Q73" s="10">
        <v>30.441352999999999</v>
      </c>
      <c r="R73" s="10">
        <v>30.302136999999998</v>
      </c>
      <c r="S73" s="10">
        <v>30.41423</v>
      </c>
      <c r="T73" s="10">
        <v>30.401955000000001</v>
      </c>
      <c r="U73" s="10">
        <v>30.348471</v>
      </c>
      <c r="V73" s="10">
        <v>30.421161999999999</v>
      </c>
      <c r="W73" s="10">
        <v>30.443373000000001</v>
      </c>
      <c r="X73" s="10">
        <v>30.245156999999999</v>
      </c>
      <c r="Y73" s="10">
        <v>30.423435000000001</v>
      </c>
      <c r="Z73" s="10">
        <v>30.381875999999998</v>
      </c>
      <c r="AA73" s="10">
        <v>30.382681000000002</v>
      </c>
      <c r="AB73" s="10">
        <v>30.407979999999998</v>
      </c>
      <c r="AC73" s="10">
        <v>30.4254</v>
      </c>
      <c r="AD73" s="10">
        <v>30.453714000000002</v>
      </c>
      <c r="AE73" s="10">
        <v>30.455535999999999</v>
      </c>
      <c r="AF73" s="10">
        <v>30.453194</v>
      </c>
      <c r="AG73" s="10">
        <v>30.545508999999999</v>
      </c>
      <c r="AH73" s="10">
        <v>30.381381999999999</v>
      </c>
      <c r="AI73" s="10">
        <v>30.318127</v>
      </c>
      <c r="AJ73" s="10">
        <v>30.386531999999999</v>
      </c>
      <c r="AK73" s="10">
        <v>30.371752000000001</v>
      </c>
      <c r="AL73" s="5">
        <v>1.4040000000000001E-3</v>
      </c>
    </row>
    <row r="74" spans="1:38" ht="15" customHeight="1" x14ac:dyDescent="0.25">
      <c r="A74" s="33" t="s">
        <v>1028</v>
      </c>
      <c r="B74" s="6" t="s">
        <v>994</v>
      </c>
      <c r="C74" s="10">
        <v>1.113961</v>
      </c>
      <c r="D74" s="10">
        <v>1.1294409999999999</v>
      </c>
      <c r="E74" s="10">
        <v>1.111963</v>
      </c>
      <c r="F74" s="10">
        <v>1.1238300000000001</v>
      </c>
      <c r="G74" s="10">
        <v>1.1357120000000001</v>
      </c>
      <c r="H74" s="10">
        <v>1.125867</v>
      </c>
      <c r="I74" s="10">
        <v>1.1172230000000001</v>
      </c>
      <c r="J74" s="10">
        <v>1.116357</v>
      </c>
      <c r="K74" s="10">
        <v>1.112892</v>
      </c>
      <c r="L74" s="10">
        <v>1.1208899999999999</v>
      </c>
      <c r="M74" s="10">
        <v>1.1158619999999999</v>
      </c>
      <c r="N74" s="10">
        <v>1.1154729999999999</v>
      </c>
      <c r="O74" s="10">
        <v>1.1158220000000001</v>
      </c>
      <c r="P74" s="10">
        <v>1.1164430000000001</v>
      </c>
      <c r="Q74" s="10">
        <v>1.115013</v>
      </c>
      <c r="R74" s="10">
        <v>1.11636</v>
      </c>
      <c r="S74" s="10">
        <v>1.1153120000000001</v>
      </c>
      <c r="T74" s="10">
        <v>1.115386</v>
      </c>
      <c r="U74" s="10">
        <v>1.1158870000000001</v>
      </c>
      <c r="V74" s="10">
        <v>1.1152059999999999</v>
      </c>
      <c r="W74" s="10">
        <v>1.1149800000000001</v>
      </c>
      <c r="X74" s="10">
        <v>1.116835</v>
      </c>
      <c r="Y74" s="10">
        <v>1.1151310000000001</v>
      </c>
      <c r="Z74" s="10">
        <v>1.1155269999999999</v>
      </c>
      <c r="AA74" s="10">
        <v>1.1158950000000001</v>
      </c>
      <c r="AB74" s="10">
        <v>1.11581</v>
      </c>
      <c r="AC74" s="10">
        <v>1.115694</v>
      </c>
      <c r="AD74" s="10">
        <v>1.1153979999999999</v>
      </c>
      <c r="AE74" s="10">
        <v>1.115372</v>
      </c>
      <c r="AF74" s="10">
        <v>1.1154189999999999</v>
      </c>
      <c r="AG74" s="10">
        <v>1.1144970000000001</v>
      </c>
      <c r="AH74" s="10">
        <v>1.1160000000000001</v>
      </c>
      <c r="AI74" s="10">
        <v>1.1163940000000001</v>
      </c>
      <c r="AJ74" s="10">
        <v>1.115723</v>
      </c>
      <c r="AK74" s="10">
        <v>1.1158669999999999</v>
      </c>
      <c r="AL74" s="5">
        <v>-3.6600000000000001E-4</v>
      </c>
    </row>
    <row r="76" spans="1:38" ht="15" customHeight="1" x14ac:dyDescent="0.25">
      <c r="B76" s="4" t="s">
        <v>973</v>
      </c>
    </row>
    <row r="77" spans="1:38" ht="15" customHeight="1" x14ac:dyDescent="0.25">
      <c r="A77" s="33" t="s">
        <v>1027</v>
      </c>
      <c r="B77" s="6" t="s">
        <v>990</v>
      </c>
      <c r="C77" s="10">
        <v>6.2473369999999999</v>
      </c>
      <c r="D77" s="10">
        <v>5.946269</v>
      </c>
      <c r="E77" s="10">
        <v>6.2500309999999999</v>
      </c>
      <c r="F77" s="10">
        <v>6.1292900000000001</v>
      </c>
      <c r="G77" s="10">
        <v>5.7940100000000001</v>
      </c>
      <c r="H77" s="10">
        <v>6.0218309999999997</v>
      </c>
      <c r="I77" s="10">
        <v>6.1482289999999997</v>
      </c>
      <c r="J77" s="10">
        <v>6.2113569999999996</v>
      </c>
      <c r="K77" s="10">
        <v>6.1733729999999998</v>
      </c>
      <c r="L77" s="10">
        <v>6.1639059999999999</v>
      </c>
      <c r="M77" s="10">
        <v>6.2673969999999999</v>
      </c>
      <c r="N77" s="10">
        <v>6.2422000000000004</v>
      </c>
      <c r="O77" s="10">
        <v>6.232704</v>
      </c>
      <c r="P77" s="10">
        <v>6.2210140000000003</v>
      </c>
      <c r="Q77" s="10">
        <v>6.2510070000000004</v>
      </c>
      <c r="R77" s="10">
        <v>6.2275609999999997</v>
      </c>
      <c r="S77" s="10">
        <v>6.2493449999999999</v>
      </c>
      <c r="T77" s="10">
        <v>6.2484450000000002</v>
      </c>
      <c r="U77" s="10">
        <v>6.2373849999999997</v>
      </c>
      <c r="V77" s="10">
        <v>6.2521560000000003</v>
      </c>
      <c r="W77" s="10">
        <v>6.2573080000000001</v>
      </c>
      <c r="X77" s="10">
        <v>6.2031090000000004</v>
      </c>
      <c r="Y77" s="10">
        <v>6.2365700000000004</v>
      </c>
      <c r="Z77" s="10">
        <v>6.2285579999999996</v>
      </c>
      <c r="AA77" s="10">
        <v>6.2262729999999999</v>
      </c>
      <c r="AB77" s="10">
        <v>6.231439</v>
      </c>
      <c r="AC77" s="10">
        <v>6.2349019999999999</v>
      </c>
      <c r="AD77" s="10">
        <v>6.2406680000000003</v>
      </c>
      <c r="AE77" s="10">
        <v>6.2419320000000003</v>
      </c>
      <c r="AF77" s="10">
        <v>6.2432809999999996</v>
      </c>
      <c r="AG77" s="10">
        <v>6.2695460000000001</v>
      </c>
      <c r="AH77" s="10">
        <v>6.2460570000000004</v>
      </c>
      <c r="AI77" s="10">
        <v>6.24465</v>
      </c>
      <c r="AJ77" s="10">
        <v>6.2585550000000003</v>
      </c>
      <c r="AK77" s="10">
        <v>6.2234160000000003</v>
      </c>
      <c r="AL77" s="5">
        <v>1.3810000000000001E-3</v>
      </c>
    </row>
    <row r="78" spans="1:38" ht="15" customHeight="1" x14ac:dyDescent="0.25">
      <c r="A78" s="33" t="s">
        <v>1026</v>
      </c>
      <c r="B78" s="6" t="s">
        <v>988</v>
      </c>
      <c r="C78" s="10">
        <v>20.634817000000002</v>
      </c>
      <c r="D78" s="10">
        <v>20.595171000000001</v>
      </c>
      <c r="E78" s="10">
        <v>20.364502000000002</v>
      </c>
      <c r="F78" s="10">
        <v>20.45363</v>
      </c>
      <c r="G78" s="10">
        <v>20.626272</v>
      </c>
      <c r="H78" s="10">
        <v>20.533387999999999</v>
      </c>
      <c r="I78" s="10">
        <v>20.354792</v>
      </c>
      <c r="J78" s="10">
        <v>20.326166000000001</v>
      </c>
      <c r="K78" s="10">
        <v>20.464618999999999</v>
      </c>
      <c r="L78" s="10">
        <v>20.613054000000002</v>
      </c>
      <c r="M78" s="10">
        <v>20.511787000000002</v>
      </c>
      <c r="N78" s="10">
        <v>20.503350999999999</v>
      </c>
      <c r="O78" s="10">
        <v>20.491261999999999</v>
      </c>
      <c r="P78" s="10">
        <v>20.495625</v>
      </c>
      <c r="Q78" s="10">
        <v>20.490621999999998</v>
      </c>
      <c r="R78" s="10">
        <v>20.505555999999999</v>
      </c>
      <c r="S78" s="10">
        <v>20.495016</v>
      </c>
      <c r="T78" s="10">
        <v>20.498218999999999</v>
      </c>
      <c r="U78" s="10">
        <v>20.503108999999998</v>
      </c>
      <c r="V78" s="10">
        <v>20.499980999999998</v>
      </c>
      <c r="W78" s="10">
        <v>20.500789999999999</v>
      </c>
      <c r="X78" s="10">
        <v>20.519401999999999</v>
      </c>
      <c r="Y78" s="10">
        <v>20.508299000000001</v>
      </c>
      <c r="Z78" s="10">
        <v>20.512087000000001</v>
      </c>
      <c r="AA78" s="10">
        <v>20.512333000000002</v>
      </c>
      <c r="AB78" s="10">
        <v>20.513369000000001</v>
      </c>
      <c r="AC78" s="10">
        <v>20.512378999999999</v>
      </c>
      <c r="AD78" s="10">
        <v>20.510166000000002</v>
      </c>
      <c r="AE78" s="10">
        <v>20.511208</v>
      </c>
      <c r="AF78" s="10">
        <v>20.513210000000001</v>
      </c>
      <c r="AG78" s="10">
        <v>20.499722999999999</v>
      </c>
      <c r="AH78" s="10">
        <v>20.512160999999999</v>
      </c>
      <c r="AI78" s="10">
        <v>20.514662000000001</v>
      </c>
      <c r="AJ78" s="10">
        <v>20.511296999999999</v>
      </c>
      <c r="AK78" s="10">
        <v>20.492743999999998</v>
      </c>
      <c r="AL78" s="5">
        <v>-1.5100000000000001E-4</v>
      </c>
    </row>
    <row r="79" spans="1:38" ht="15" customHeight="1" x14ac:dyDescent="0.25">
      <c r="A79" s="33" t="s">
        <v>1025</v>
      </c>
      <c r="B79" s="6" t="s">
        <v>986</v>
      </c>
      <c r="C79" s="10">
        <v>0.85416800000000004</v>
      </c>
      <c r="D79" s="10">
        <v>0.91110100000000005</v>
      </c>
      <c r="E79" s="10">
        <v>0.83940899999999996</v>
      </c>
      <c r="F79" s="10">
        <v>0.86431000000000002</v>
      </c>
      <c r="G79" s="10">
        <v>0.93330500000000005</v>
      </c>
      <c r="H79" s="10">
        <v>0.85000500000000001</v>
      </c>
      <c r="I79" s="10">
        <v>0.81422499999999998</v>
      </c>
      <c r="J79" s="10">
        <v>0.84293899999999999</v>
      </c>
      <c r="K79" s="10">
        <v>0.83640599999999998</v>
      </c>
      <c r="L79" s="10">
        <v>0.80127999999999999</v>
      </c>
      <c r="M79" s="10">
        <v>0.84854600000000002</v>
      </c>
      <c r="N79" s="10">
        <v>0.85417699999999996</v>
      </c>
      <c r="O79" s="10">
        <v>0.85753800000000002</v>
      </c>
      <c r="P79" s="10">
        <v>0.86094199999999999</v>
      </c>
      <c r="Q79" s="10">
        <v>0.85460000000000003</v>
      </c>
      <c r="R79" s="10">
        <v>0.86075100000000004</v>
      </c>
      <c r="S79" s="10">
        <v>0.85564300000000004</v>
      </c>
      <c r="T79" s="10">
        <v>0.85588500000000001</v>
      </c>
      <c r="U79" s="10">
        <v>0.85818499999999998</v>
      </c>
      <c r="V79" s="10">
        <v>0.85472800000000004</v>
      </c>
      <c r="W79" s="10">
        <v>0.85363900000000004</v>
      </c>
      <c r="X79" s="10">
        <v>0.86263000000000001</v>
      </c>
      <c r="Y79" s="10">
        <v>0.85441</v>
      </c>
      <c r="Z79" s="10">
        <v>0.85576700000000006</v>
      </c>
      <c r="AA79" s="10">
        <v>0.85364899999999999</v>
      </c>
      <c r="AB79" s="10">
        <v>0.85256900000000002</v>
      </c>
      <c r="AC79" s="10">
        <v>0.851989</v>
      </c>
      <c r="AD79" s="10">
        <v>0.85077800000000003</v>
      </c>
      <c r="AE79" s="10">
        <v>0.85066699999999995</v>
      </c>
      <c r="AF79" s="10">
        <v>0.85076499999999999</v>
      </c>
      <c r="AG79" s="10">
        <v>0.84889300000000001</v>
      </c>
      <c r="AH79" s="10">
        <v>0.85497199999999995</v>
      </c>
      <c r="AI79" s="10">
        <v>0.855321</v>
      </c>
      <c r="AJ79" s="10">
        <v>0.85222399999999998</v>
      </c>
      <c r="AK79" s="10">
        <v>0.85413600000000001</v>
      </c>
      <c r="AL79" s="5">
        <v>-1.9550000000000001E-3</v>
      </c>
    </row>
    <row r="80" spans="1:38" ht="15" customHeight="1" x14ac:dyDescent="0.25">
      <c r="A80" s="33" t="s">
        <v>1024</v>
      </c>
      <c r="B80" s="6" t="s">
        <v>984</v>
      </c>
      <c r="C80" s="10">
        <v>8.1561170000000001</v>
      </c>
      <c r="D80" s="10">
        <v>8.0897790000000001</v>
      </c>
      <c r="E80" s="10">
        <v>8.0204249999999995</v>
      </c>
      <c r="F80" s="10">
        <v>8.0160529999999994</v>
      </c>
      <c r="G80" s="10">
        <v>7.9870830000000002</v>
      </c>
      <c r="H80" s="10">
        <v>7.771369</v>
      </c>
      <c r="I80" s="10">
        <v>7.8558570000000003</v>
      </c>
      <c r="J80" s="10">
        <v>7.8756740000000001</v>
      </c>
      <c r="K80" s="10">
        <v>7.8091090000000003</v>
      </c>
      <c r="L80" s="10">
        <v>8.0430469999999996</v>
      </c>
      <c r="M80" s="10">
        <v>8.0742790000000007</v>
      </c>
      <c r="N80" s="10">
        <v>8.0920959999999997</v>
      </c>
      <c r="O80" s="10">
        <v>8.1090079999999993</v>
      </c>
      <c r="P80" s="10">
        <v>8.1216399999999993</v>
      </c>
      <c r="Q80" s="10">
        <v>8.1251300000000004</v>
      </c>
      <c r="R80" s="10">
        <v>8.1316179999999996</v>
      </c>
      <c r="S80" s="10">
        <v>8.1272690000000001</v>
      </c>
      <c r="T80" s="10">
        <v>8.1294310000000003</v>
      </c>
      <c r="U80" s="10">
        <v>8.1323950000000007</v>
      </c>
      <c r="V80" s="10">
        <v>8.1306799999999999</v>
      </c>
      <c r="W80" s="10">
        <v>8.1304429999999996</v>
      </c>
      <c r="X80" s="10">
        <v>8.1386199999999995</v>
      </c>
      <c r="Y80" s="10">
        <v>8.1338489999999997</v>
      </c>
      <c r="Z80" s="10">
        <v>8.1352530000000005</v>
      </c>
      <c r="AA80" s="10">
        <v>8.1347550000000002</v>
      </c>
      <c r="AB80" s="10">
        <v>8.1348059999999993</v>
      </c>
      <c r="AC80" s="10">
        <v>8.1350040000000003</v>
      </c>
      <c r="AD80" s="10">
        <v>8.1338519999999992</v>
      </c>
      <c r="AE80" s="10">
        <v>8.1324249999999996</v>
      </c>
      <c r="AF80" s="10">
        <v>8.1271299999999993</v>
      </c>
      <c r="AG80" s="10">
        <v>8.1207899999999995</v>
      </c>
      <c r="AH80" s="10">
        <v>8.133756</v>
      </c>
      <c r="AI80" s="10">
        <v>8.1350960000000008</v>
      </c>
      <c r="AJ80" s="10">
        <v>8.1340240000000001</v>
      </c>
      <c r="AK80" s="10">
        <v>8.1170559999999998</v>
      </c>
      <c r="AL80" s="5">
        <v>1.02E-4</v>
      </c>
    </row>
    <row r="81" spans="1:38" ht="15" customHeight="1" x14ac:dyDescent="0.25">
      <c r="A81" s="33" t="s">
        <v>1023</v>
      </c>
      <c r="B81" s="6" t="s">
        <v>982</v>
      </c>
      <c r="C81" s="10">
        <v>20.858065</v>
      </c>
      <c r="D81" s="10">
        <v>20.861412000000001</v>
      </c>
      <c r="E81" s="10">
        <v>21.086348999999998</v>
      </c>
      <c r="F81" s="10">
        <v>20.995424</v>
      </c>
      <c r="G81" s="10">
        <v>20.839110999999999</v>
      </c>
      <c r="H81" s="10">
        <v>21.026724000000002</v>
      </c>
      <c r="I81" s="10">
        <v>21.034818999999999</v>
      </c>
      <c r="J81" s="10">
        <v>21.074707</v>
      </c>
      <c r="K81" s="10">
        <v>21.061295000000001</v>
      </c>
      <c r="L81" s="10">
        <v>20.912109000000001</v>
      </c>
      <c r="M81" s="10">
        <v>20.970255000000002</v>
      </c>
      <c r="N81" s="10">
        <v>20.956302999999998</v>
      </c>
      <c r="O81" s="10">
        <v>20.952224999999999</v>
      </c>
      <c r="P81" s="10">
        <v>20.940300000000001</v>
      </c>
      <c r="Q81" s="10">
        <v>20.947317000000002</v>
      </c>
      <c r="R81" s="10">
        <v>20.920777999999999</v>
      </c>
      <c r="S81" s="10">
        <v>20.932435999999999</v>
      </c>
      <c r="T81" s="10">
        <v>20.930212000000001</v>
      </c>
      <c r="U81" s="10">
        <v>20.925131</v>
      </c>
      <c r="V81" s="10">
        <v>20.930873999999999</v>
      </c>
      <c r="W81" s="10">
        <v>20.931791</v>
      </c>
      <c r="X81" s="10">
        <v>20.917853999999998</v>
      </c>
      <c r="Y81" s="10">
        <v>20.934072</v>
      </c>
      <c r="Z81" s="10">
        <v>20.930603000000001</v>
      </c>
      <c r="AA81" s="10">
        <v>20.93092</v>
      </c>
      <c r="AB81" s="10">
        <v>20.931629000000001</v>
      </c>
      <c r="AC81" s="10">
        <v>20.932666999999999</v>
      </c>
      <c r="AD81" s="10">
        <v>20.935247</v>
      </c>
      <c r="AE81" s="10">
        <v>20.935092999999998</v>
      </c>
      <c r="AF81" s="10">
        <v>20.935376999999999</v>
      </c>
      <c r="AG81" s="10">
        <v>20.957155</v>
      </c>
      <c r="AH81" s="10">
        <v>20.935389000000001</v>
      </c>
      <c r="AI81" s="10">
        <v>20.933273</v>
      </c>
      <c r="AJ81" s="10">
        <v>20.938679</v>
      </c>
      <c r="AK81" s="10">
        <v>20.961561</v>
      </c>
      <c r="AL81" s="5">
        <v>1.45E-4</v>
      </c>
    </row>
    <row r="82" spans="1:38" ht="15" customHeight="1" x14ac:dyDescent="0.25">
      <c r="A82" s="33" t="s">
        <v>1022</v>
      </c>
      <c r="B82" s="6" t="s">
        <v>980</v>
      </c>
      <c r="C82" s="10">
        <v>43.249493000000001</v>
      </c>
      <c r="D82" s="10">
        <v>43.596263999999998</v>
      </c>
      <c r="E82" s="10">
        <v>43.439284999999998</v>
      </c>
      <c r="F82" s="10">
        <v>43.541294000000001</v>
      </c>
      <c r="G82" s="10">
        <v>43.820220999999997</v>
      </c>
      <c r="H82" s="10">
        <v>43.796688000000003</v>
      </c>
      <c r="I82" s="10">
        <v>43.792076000000002</v>
      </c>
      <c r="J82" s="10">
        <v>43.669159000000001</v>
      </c>
      <c r="K82" s="10">
        <v>43.655192999999997</v>
      </c>
      <c r="L82" s="10">
        <v>43.466605999999999</v>
      </c>
      <c r="M82" s="10">
        <v>43.327739999999999</v>
      </c>
      <c r="N82" s="10">
        <v>43.351868000000003</v>
      </c>
      <c r="O82" s="10">
        <v>43.357261999999999</v>
      </c>
      <c r="P82" s="10">
        <v>43.360474000000004</v>
      </c>
      <c r="Q82" s="10">
        <v>43.331325999999997</v>
      </c>
      <c r="R82" s="10">
        <v>43.353729000000001</v>
      </c>
      <c r="S82" s="10">
        <v>43.340282000000002</v>
      </c>
      <c r="T82" s="10">
        <v>43.337811000000002</v>
      </c>
      <c r="U82" s="10">
        <v>43.343800000000002</v>
      </c>
      <c r="V82" s="10">
        <v>43.331581</v>
      </c>
      <c r="W82" s="10">
        <v>43.326027000000003</v>
      </c>
      <c r="X82" s="10">
        <v>43.358387</v>
      </c>
      <c r="Y82" s="10">
        <v>43.332797999999997</v>
      </c>
      <c r="Z82" s="10">
        <v>43.337730000000001</v>
      </c>
      <c r="AA82" s="10">
        <v>43.342064000000001</v>
      </c>
      <c r="AB82" s="10">
        <v>43.336182000000001</v>
      </c>
      <c r="AC82" s="10">
        <v>43.333061000000001</v>
      </c>
      <c r="AD82" s="10">
        <v>43.329284999999999</v>
      </c>
      <c r="AE82" s="10">
        <v>43.328673999999999</v>
      </c>
      <c r="AF82" s="10">
        <v>43.330238000000001</v>
      </c>
      <c r="AG82" s="10">
        <v>43.303890000000003</v>
      </c>
      <c r="AH82" s="10">
        <v>43.317664999999998</v>
      </c>
      <c r="AI82" s="10">
        <v>43.316997999999998</v>
      </c>
      <c r="AJ82" s="10">
        <v>43.305218000000004</v>
      </c>
      <c r="AK82" s="10">
        <v>43.351086000000002</v>
      </c>
      <c r="AL82" s="5">
        <v>-1.7100000000000001E-4</v>
      </c>
    </row>
    <row r="84" spans="1:38" ht="15" customHeight="1" x14ac:dyDescent="0.25">
      <c r="B84" s="4" t="s">
        <v>1021</v>
      </c>
    </row>
    <row r="85" spans="1:38" ht="15" customHeight="1" x14ac:dyDescent="0.25">
      <c r="B85" s="4" t="s">
        <v>975</v>
      </c>
    </row>
    <row r="86" spans="1:38" ht="15" customHeight="1" x14ac:dyDescent="0.25">
      <c r="A86" s="33" t="s">
        <v>1020</v>
      </c>
      <c r="B86" s="6" t="s">
        <v>1004</v>
      </c>
      <c r="C86" s="29">
        <v>203.52676400000001</v>
      </c>
      <c r="D86" s="29">
        <v>201.427582</v>
      </c>
      <c r="E86" s="29">
        <v>200.125641</v>
      </c>
      <c r="F86" s="29">
        <v>196.984039</v>
      </c>
      <c r="G86" s="29">
        <v>193.240768</v>
      </c>
      <c r="H86" s="29">
        <v>190.36648600000001</v>
      </c>
      <c r="I86" s="29">
        <v>187.105774</v>
      </c>
      <c r="J86" s="29">
        <v>180.238281</v>
      </c>
      <c r="K86" s="29">
        <v>178.10354599999999</v>
      </c>
      <c r="L86" s="29">
        <v>172.8004</v>
      </c>
      <c r="M86" s="29">
        <v>171.14004499999999</v>
      </c>
      <c r="N86" s="29">
        <v>170.085373</v>
      </c>
      <c r="O86" s="29">
        <v>169.89128099999999</v>
      </c>
      <c r="P86" s="29">
        <v>169.704407</v>
      </c>
      <c r="Q86" s="29">
        <v>169.56381200000001</v>
      </c>
      <c r="R86" s="29">
        <v>169.37338299999999</v>
      </c>
      <c r="S86" s="29">
        <v>169.243683</v>
      </c>
      <c r="T86" s="29">
        <v>169.08209199999999</v>
      </c>
      <c r="U86" s="29">
        <v>168.89099100000001</v>
      </c>
      <c r="V86" s="29">
        <v>168.73239100000001</v>
      </c>
      <c r="W86" s="29">
        <v>168.57733200000001</v>
      </c>
      <c r="X86" s="29">
        <v>168.32733200000001</v>
      </c>
      <c r="Y86" s="29">
        <v>168.15110799999999</v>
      </c>
      <c r="Z86" s="29">
        <v>167.961792</v>
      </c>
      <c r="AA86" s="29">
        <v>167.784088</v>
      </c>
      <c r="AB86" s="29">
        <v>167.60617099999999</v>
      </c>
      <c r="AC86" s="29">
        <v>167.44039900000001</v>
      </c>
      <c r="AD86" s="29">
        <v>167.29342700000001</v>
      </c>
      <c r="AE86" s="29">
        <v>167.628052</v>
      </c>
      <c r="AF86" s="29">
        <v>167.96374499999999</v>
      </c>
      <c r="AG86" s="29">
        <v>168.32777400000001</v>
      </c>
      <c r="AH86" s="29">
        <v>168.62219200000001</v>
      </c>
      <c r="AI86" s="29">
        <v>168.89653000000001</v>
      </c>
      <c r="AJ86" s="29">
        <v>169.181015</v>
      </c>
      <c r="AK86" s="29">
        <v>169.467972</v>
      </c>
      <c r="AL86" s="5">
        <v>-5.2220000000000001E-3</v>
      </c>
    </row>
    <row r="87" spans="1:38" ht="15" customHeight="1" x14ac:dyDescent="0.25">
      <c r="A87" s="33" t="s">
        <v>1019</v>
      </c>
      <c r="B87" s="6" t="s">
        <v>1002</v>
      </c>
      <c r="C87" s="29">
        <v>220.02247600000001</v>
      </c>
      <c r="D87" s="29">
        <v>214.870667</v>
      </c>
      <c r="E87" s="29">
        <v>216.5625</v>
      </c>
      <c r="F87" s="29">
        <v>214.53428600000001</v>
      </c>
      <c r="G87" s="29">
        <v>209.22431900000001</v>
      </c>
      <c r="H87" s="29">
        <v>205.33261100000001</v>
      </c>
      <c r="I87" s="29">
        <v>199.53256200000001</v>
      </c>
      <c r="J87" s="29">
        <v>191.64138800000001</v>
      </c>
      <c r="K87" s="29">
        <v>187.641006</v>
      </c>
      <c r="L87" s="29">
        <v>180.149261</v>
      </c>
      <c r="M87" s="29">
        <v>177.75204500000001</v>
      </c>
      <c r="N87" s="29">
        <v>175.37910500000001</v>
      </c>
      <c r="O87" s="29">
        <v>173.210114</v>
      </c>
      <c r="P87" s="29">
        <v>170.983047</v>
      </c>
      <c r="Q87" s="29">
        <v>168.88201900000001</v>
      </c>
      <c r="R87" s="29">
        <v>166.630371</v>
      </c>
      <c r="S87" s="29">
        <v>164.627106</v>
      </c>
      <c r="T87" s="29">
        <v>162.58364900000001</v>
      </c>
      <c r="U87" s="29">
        <v>160.50592</v>
      </c>
      <c r="V87" s="29">
        <v>158.57431</v>
      </c>
      <c r="W87" s="29">
        <v>156.70271299999999</v>
      </c>
      <c r="X87" s="29">
        <v>154.61535599999999</v>
      </c>
      <c r="Y87" s="29">
        <v>152.78337099999999</v>
      </c>
      <c r="Z87" s="29">
        <v>150.96241800000001</v>
      </c>
      <c r="AA87" s="29">
        <v>149.21803299999999</v>
      </c>
      <c r="AB87" s="29">
        <v>147.57313500000001</v>
      </c>
      <c r="AC87" s="29">
        <v>146.554565</v>
      </c>
      <c r="AD87" s="29">
        <v>145.600403</v>
      </c>
      <c r="AE87" s="29">
        <v>144.66549699999999</v>
      </c>
      <c r="AF87" s="29">
        <v>143.76353499999999</v>
      </c>
      <c r="AG87" s="29">
        <v>142.954376</v>
      </c>
      <c r="AH87" s="29">
        <v>142.02136200000001</v>
      </c>
      <c r="AI87" s="29">
        <v>141.07431</v>
      </c>
      <c r="AJ87" s="29">
        <v>140.17918399999999</v>
      </c>
      <c r="AK87" s="29">
        <v>139.317688</v>
      </c>
      <c r="AL87" s="5">
        <v>-1.3044E-2</v>
      </c>
    </row>
    <row r="88" spans="1:38" ht="15" customHeight="1" x14ac:dyDescent="0.25">
      <c r="A88" s="33" t="s">
        <v>1018</v>
      </c>
      <c r="B88" s="6" t="s">
        <v>1000</v>
      </c>
      <c r="C88" s="29">
        <v>184.990219</v>
      </c>
      <c r="D88" s="29">
        <v>179.582932</v>
      </c>
      <c r="E88" s="29">
        <v>179.557816</v>
      </c>
      <c r="F88" s="29">
        <v>177.431015</v>
      </c>
      <c r="G88" s="29">
        <v>172.522537</v>
      </c>
      <c r="H88" s="29">
        <v>169.19233700000001</v>
      </c>
      <c r="I88" s="29">
        <v>166.53385900000001</v>
      </c>
      <c r="J88" s="29">
        <v>163.67962600000001</v>
      </c>
      <c r="K88" s="29">
        <v>161.16413900000001</v>
      </c>
      <c r="L88" s="29">
        <v>157.107269</v>
      </c>
      <c r="M88" s="29">
        <v>156.70564300000001</v>
      </c>
      <c r="N88" s="29">
        <v>156.35249300000001</v>
      </c>
      <c r="O88" s="29">
        <v>156.17202800000001</v>
      </c>
      <c r="P88" s="29">
        <v>155.90808100000001</v>
      </c>
      <c r="Q88" s="29">
        <v>155.72766100000001</v>
      </c>
      <c r="R88" s="29">
        <v>155.38378900000001</v>
      </c>
      <c r="S88" s="29">
        <v>155.25820899999999</v>
      </c>
      <c r="T88" s="29">
        <v>155.074646</v>
      </c>
      <c r="U88" s="29">
        <v>154.83535800000001</v>
      </c>
      <c r="V88" s="29">
        <v>154.70996099999999</v>
      </c>
      <c r="W88" s="29">
        <v>154.616837</v>
      </c>
      <c r="X88" s="29">
        <v>154.28372200000001</v>
      </c>
      <c r="Y88" s="29">
        <v>154.1772</v>
      </c>
      <c r="Z88" s="29">
        <v>154.05668600000001</v>
      </c>
      <c r="AA88" s="29">
        <v>154.55720500000001</v>
      </c>
      <c r="AB88" s="29">
        <v>155.294464</v>
      </c>
      <c r="AC88" s="29">
        <v>156.053192</v>
      </c>
      <c r="AD88" s="29">
        <v>156.84875500000001</v>
      </c>
      <c r="AE88" s="29">
        <v>157.63618500000001</v>
      </c>
      <c r="AF88" s="29">
        <v>158.43095400000001</v>
      </c>
      <c r="AG88" s="29">
        <v>159.29547099999999</v>
      </c>
      <c r="AH88" s="29">
        <v>160.007294</v>
      </c>
      <c r="AI88" s="29">
        <v>160.67721599999999</v>
      </c>
      <c r="AJ88" s="29">
        <v>161.41442900000001</v>
      </c>
      <c r="AK88" s="29">
        <v>162.161621</v>
      </c>
      <c r="AL88" s="5">
        <v>-3.0869999999999999E-3</v>
      </c>
    </row>
    <row r="89" spans="1:38" ht="15" customHeight="1" x14ac:dyDescent="0.25">
      <c r="A89" s="33" t="s">
        <v>1017</v>
      </c>
      <c r="B89" s="6" t="s">
        <v>998</v>
      </c>
      <c r="C89" s="29">
        <v>184.21736100000001</v>
      </c>
      <c r="D89" s="29">
        <v>182.122681</v>
      </c>
      <c r="E89" s="29">
        <v>181.75567599999999</v>
      </c>
      <c r="F89" s="29">
        <v>179.33410599999999</v>
      </c>
      <c r="G89" s="29">
        <v>174.841263</v>
      </c>
      <c r="H89" s="29">
        <v>171.91909799999999</v>
      </c>
      <c r="I89" s="29">
        <v>168.682312</v>
      </c>
      <c r="J89" s="29">
        <v>163.24949599999999</v>
      </c>
      <c r="K89" s="29">
        <v>163.088165</v>
      </c>
      <c r="L89" s="29">
        <v>157.817307</v>
      </c>
      <c r="M89" s="29">
        <v>158.01440400000001</v>
      </c>
      <c r="N89" s="29">
        <v>158.210251</v>
      </c>
      <c r="O89" s="29">
        <v>158.53511</v>
      </c>
      <c r="P89" s="29">
        <v>158.75535600000001</v>
      </c>
      <c r="Q89" s="29">
        <v>159.04435699999999</v>
      </c>
      <c r="R89" s="29">
        <v>159.14941400000001</v>
      </c>
      <c r="S89" s="29">
        <v>159.444885</v>
      </c>
      <c r="T89" s="29">
        <v>159.66218599999999</v>
      </c>
      <c r="U89" s="29">
        <v>159.802368</v>
      </c>
      <c r="V89" s="29">
        <v>160.03533899999999</v>
      </c>
      <c r="W89" s="29">
        <v>160.28251599999999</v>
      </c>
      <c r="X89" s="29">
        <v>160.277344</v>
      </c>
      <c r="Y89" s="29">
        <v>160.47547900000001</v>
      </c>
      <c r="Z89" s="29">
        <v>160.64267000000001</v>
      </c>
      <c r="AA89" s="29">
        <v>160.84501599999999</v>
      </c>
      <c r="AB89" s="29">
        <v>161.0504</v>
      </c>
      <c r="AC89" s="29">
        <v>161.29245</v>
      </c>
      <c r="AD89" s="29">
        <v>161.588379</v>
      </c>
      <c r="AE89" s="29">
        <v>161.88537600000001</v>
      </c>
      <c r="AF89" s="29">
        <v>162.20062300000001</v>
      </c>
      <c r="AG89" s="29">
        <v>162.60685699999999</v>
      </c>
      <c r="AH89" s="29">
        <v>162.84291099999999</v>
      </c>
      <c r="AI89" s="29">
        <v>163.040054</v>
      </c>
      <c r="AJ89" s="29">
        <v>163.28718599999999</v>
      </c>
      <c r="AK89" s="29">
        <v>163.55487099999999</v>
      </c>
      <c r="AL89" s="5">
        <v>-3.2529999999999998E-3</v>
      </c>
    </row>
    <row r="90" spans="1:38" ht="15" customHeight="1" x14ac:dyDescent="0.25">
      <c r="A90" s="33" t="s">
        <v>1016</v>
      </c>
      <c r="B90" s="6" t="s">
        <v>996</v>
      </c>
      <c r="C90" s="29">
        <v>211.321213</v>
      </c>
      <c r="D90" s="29">
        <v>208.64773600000001</v>
      </c>
      <c r="E90" s="29">
        <v>208.86183199999999</v>
      </c>
      <c r="F90" s="29">
        <v>207.75993299999999</v>
      </c>
      <c r="G90" s="29">
        <v>203.58445699999999</v>
      </c>
      <c r="H90" s="29">
        <v>200.703384</v>
      </c>
      <c r="I90" s="29">
        <v>196.860184</v>
      </c>
      <c r="J90" s="29">
        <v>189.857834</v>
      </c>
      <c r="K90" s="29">
        <v>189.24558999999999</v>
      </c>
      <c r="L90" s="29">
        <v>182.462219</v>
      </c>
      <c r="M90" s="29">
        <v>181.41880800000001</v>
      </c>
      <c r="N90" s="29">
        <v>180.39643899999999</v>
      </c>
      <c r="O90" s="29">
        <v>179.51594499999999</v>
      </c>
      <c r="P90" s="29">
        <v>178.53982500000001</v>
      </c>
      <c r="Q90" s="29">
        <v>177.66722100000001</v>
      </c>
      <c r="R90" s="29">
        <v>176.61793499999999</v>
      </c>
      <c r="S90" s="29">
        <v>175.816742</v>
      </c>
      <c r="T90" s="29">
        <v>174.95498699999999</v>
      </c>
      <c r="U90" s="29">
        <v>174.03540000000001</v>
      </c>
      <c r="V90" s="29">
        <v>173.24722299999999</v>
      </c>
      <c r="W90" s="29">
        <v>172.500046</v>
      </c>
      <c r="X90" s="29">
        <v>171.49581900000001</v>
      </c>
      <c r="Y90" s="29">
        <v>170.742569</v>
      </c>
      <c r="Z90" s="29">
        <v>169.97773699999999</v>
      </c>
      <c r="AA90" s="29">
        <v>169.27328499999999</v>
      </c>
      <c r="AB90" s="29">
        <v>168.75306699999999</v>
      </c>
      <c r="AC90" s="29">
        <v>168.28758199999999</v>
      </c>
      <c r="AD90" s="29">
        <v>167.895782</v>
      </c>
      <c r="AE90" s="29">
        <v>167.51812699999999</v>
      </c>
      <c r="AF90" s="29">
        <v>167.17309599999999</v>
      </c>
      <c r="AG90" s="29">
        <v>166.94193999999999</v>
      </c>
      <c r="AH90" s="29">
        <v>166.88061500000001</v>
      </c>
      <c r="AI90" s="29">
        <v>167.53387499999999</v>
      </c>
      <c r="AJ90" s="29">
        <v>168.251068</v>
      </c>
      <c r="AK90" s="29">
        <v>168.977081</v>
      </c>
      <c r="AL90" s="5">
        <v>-6.3699999999999998E-3</v>
      </c>
    </row>
    <row r="91" spans="1:38" ht="15" customHeight="1" x14ac:dyDescent="0.25">
      <c r="A91" s="33" t="s">
        <v>1015</v>
      </c>
      <c r="B91" s="6" t="s">
        <v>994</v>
      </c>
      <c r="C91" s="29">
        <v>358.89086900000001</v>
      </c>
      <c r="D91" s="29">
        <v>354.48324600000001</v>
      </c>
      <c r="E91" s="29">
        <v>354.487213</v>
      </c>
      <c r="F91" s="29">
        <v>352.10327100000001</v>
      </c>
      <c r="G91" s="29">
        <v>346.051941</v>
      </c>
      <c r="H91" s="29">
        <v>341.13421599999998</v>
      </c>
      <c r="I91" s="29">
        <v>336.37274200000002</v>
      </c>
      <c r="J91" s="29">
        <v>331.009277</v>
      </c>
      <c r="K91" s="29">
        <v>326.58245799999997</v>
      </c>
      <c r="L91" s="29">
        <v>326.43066399999998</v>
      </c>
      <c r="M91" s="29">
        <v>326.89566000000002</v>
      </c>
      <c r="N91" s="29">
        <v>327.37597699999998</v>
      </c>
      <c r="O91" s="29">
        <v>327.98208599999998</v>
      </c>
      <c r="P91" s="29">
        <v>328.442566</v>
      </c>
      <c r="Q91" s="29">
        <v>329.11749300000002</v>
      </c>
      <c r="R91" s="29">
        <v>329.58633400000002</v>
      </c>
      <c r="S91" s="29">
        <v>330.24084499999998</v>
      </c>
      <c r="T91" s="29">
        <v>330.80410799999999</v>
      </c>
      <c r="U91" s="29">
        <v>331.27865600000001</v>
      </c>
      <c r="V91" s="29">
        <v>331.84301799999997</v>
      </c>
      <c r="W91" s="29">
        <v>332.41369600000002</v>
      </c>
      <c r="X91" s="29">
        <v>332.711456</v>
      </c>
      <c r="Y91" s="29">
        <v>333.21371499999998</v>
      </c>
      <c r="Z91" s="29">
        <v>333.67587300000002</v>
      </c>
      <c r="AA91" s="29">
        <v>334.165344</v>
      </c>
      <c r="AB91" s="29">
        <v>334.64950599999997</v>
      </c>
      <c r="AC91" s="29">
        <v>335.16339099999999</v>
      </c>
      <c r="AD91" s="29">
        <v>335.72262599999999</v>
      </c>
      <c r="AE91" s="29">
        <v>336.273865</v>
      </c>
      <c r="AF91" s="29">
        <v>336.84002700000002</v>
      </c>
      <c r="AG91" s="29">
        <v>337.49105800000001</v>
      </c>
      <c r="AH91" s="29">
        <v>337.95718399999998</v>
      </c>
      <c r="AI91" s="29">
        <v>338.37567100000001</v>
      </c>
      <c r="AJ91" s="29">
        <v>338.83032200000002</v>
      </c>
      <c r="AK91" s="29">
        <v>339.29943800000001</v>
      </c>
      <c r="AL91" s="5">
        <v>-1.3259999999999999E-3</v>
      </c>
    </row>
    <row r="92" spans="1:38" ht="15" customHeight="1" x14ac:dyDescent="0.25">
      <c r="A92" s="33" t="s">
        <v>1014</v>
      </c>
      <c r="B92" s="6" t="s">
        <v>992</v>
      </c>
      <c r="C92" s="29">
        <v>196.66502399999999</v>
      </c>
      <c r="D92" s="29">
        <v>193.42369099999999</v>
      </c>
      <c r="E92" s="29">
        <v>193.60891699999999</v>
      </c>
      <c r="F92" s="29">
        <v>191.582626</v>
      </c>
      <c r="G92" s="29">
        <v>186.782669</v>
      </c>
      <c r="H92" s="29">
        <v>183.85966500000001</v>
      </c>
      <c r="I92" s="29">
        <v>180.44000199999999</v>
      </c>
      <c r="J92" s="29">
        <v>174.86785900000001</v>
      </c>
      <c r="K92" s="29">
        <v>173.89595</v>
      </c>
      <c r="L92" s="29">
        <v>168.37001000000001</v>
      </c>
      <c r="M92" s="29">
        <v>167.965698</v>
      </c>
      <c r="N92" s="29">
        <v>167.54589799999999</v>
      </c>
      <c r="O92" s="29">
        <v>167.26663199999999</v>
      </c>
      <c r="P92" s="29">
        <v>166.8871</v>
      </c>
      <c r="Q92" s="29">
        <v>166.62844799999999</v>
      </c>
      <c r="R92" s="29">
        <v>166.14735400000001</v>
      </c>
      <c r="S92" s="29">
        <v>165.92304999999999</v>
      </c>
      <c r="T92" s="29">
        <v>165.611526</v>
      </c>
      <c r="U92" s="29">
        <v>165.227859</v>
      </c>
      <c r="V92" s="29">
        <v>164.97669999999999</v>
      </c>
      <c r="W92" s="29">
        <v>164.745102</v>
      </c>
      <c r="X92" s="29">
        <v>164.22631799999999</v>
      </c>
      <c r="Y92" s="29">
        <v>163.99710099999999</v>
      </c>
      <c r="Z92" s="29">
        <v>163.71009799999999</v>
      </c>
      <c r="AA92" s="29">
        <v>163.57983400000001</v>
      </c>
      <c r="AB92" s="29">
        <v>163.55772400000001</v>
      </c>
      <c r="AC92" s="29">
        <v>163.60791</v>
      </c>
      <c r="AD92" s="29">
        <v>163.715836</v>
      </c>
      <c r="AE92" s="29">
        <v>163.825546</v>
      </c>
      <c r="AF92" s="29">
        <v>163.956299</v>
      </c>
      <c r="AG92" s="29">
        <v>164.193375</v>
      </c>
      <c r="AH92" s="29">
        <v>164.33828700000001</v>
      </c>
      <c r="AI92" s="29">
        <v>164.68952899999999</v>
      </c>
      <c r="AJ92" s="29">
        <v>165.11097699999999</v>
      </c>
      <c r="AK92" s="29">
        <v>165.53715500000001</v>
      </c>
      <c r="AL92" s="5">
        <v>-4.7070000000000002E-3</v>
      </c>
    </row>
    <row r="94" spans="1:38" ht="15" customHeight="1" x14ac:dyDescent="0.25">
      <c r="B94" s="4" t="s">
        <v>973</v>
      </c>
    </row>
    <row r="95" spans="1:38" ht="15" customHeight="1" x14ac:dyDescent="0.25">
      <c r="A95" s="33" t="s">
        <v>1013</v>
      </c>
      <c r="B95" s="6" t="s">
        <v>990</v>
      </c>
      <c r="C95" s="29">
        <v>259.22146600000002</v>
      </c>
      <c r="D95" s="29">
        <v>255.89038099999999</v>
      </c>
      <c r="E95" s="29">
        <v>253.547653</v>
      </c>
      <c r="F95" s="29">
        <v>250.844345</v>
      </c>
      <c r="G95" s="29">
        <v>243.74906899999999</v>
      </c>
      <c r="H95" s="29">
        <v>235.20709199999999</v>
      </c>
      <c r="I95" s="29">
        <v>224.13870199999999</v>
      </c>
      <c r="J95" s="29">
        <v>224.24461400000001</v>
      </c>
      <c r="K95" s="29">
        <v>221.34674100000001</v>
      </c>
      <c r="L95" s="29">
        <v>212.522537</v>
      </c>
      <c r="M95" s="29">
        <v>209.38267500000001</v>
      </c>
      <c r="N95" s="29">
        <v>206.34651199999999</v>
      </c>
      <c r="O95" s="29">
        <v>203.528503</v>
      </c>
      <c r="P95" s="29">
        <v>200.76104699999999</v>
      </c>
      <c r="Q95" s="29">
        <v>198.146896</v>
      </c>
      <c r="R95" s="29">
        <v>195.560745</v>
      </c>
      <c r="S95" s="29">
        <v>193.20632900000001</v>
      </c>
      <c r="T95" s="29">
        <v>190.89946</v>
      </c>
      <c r="U95" s="29">
        <v>188.58175700000001</v>
      </c>
      <c r="V95" s="29">
        <v>186.39762899999999</v>
      </c>
      <c r="W95" s="29">
        <v>184.310486</v>
      </c>
      <c r="X95" s="29">
        <v>184.14939899999999</v>
      </c>
      <c r="Y95" s="29">
        <v>184.40795900000001</v>
      </c>
      <c r="Z95" s="29">
        <v>184.67543000000001</v>
      </c>
      <c r="AA95" s="29">
        <v>184.93055699999999</v>
      </c>
      <c r="AB95" s="29">
        <v>185.20086699999999</v>
      </c>
      <c r="AC95" s="29">
        <v>185.484039</v>
      </c>
      <c r="AD95" s="29">
        <v>185.77745100000001</v>
      </c>
      <c r="AE95" s="29">
        <v>186.065155</v>
      </c>
      <c r="AF95" s="29">
        <v>186.36750799999999</v>
      </c>
      <c r="AG95" s="29">
        <v>186.24082899999999</v>
      </c>
      <c r="AH95" s="29">
        <v>186.535324</v>
      </c>
      <c r="AI95" s="29">
        <v>186.78971899999999</v>
      </c>
      <c r="AJ95" s="29">
        <v>187.063354</v>
      </c>
      <c r="AK95" s="29">
        <v>187.092163</v>
      </c>
      <c r="AL95" s="5">
        <v>-9.4439999999999993E-3</v>
      </c>
    </row>
    <row r="96" spans="1:38" ht="15" customHeight="1" x14ac:dyDescent="0.25">
      <c r="A96" s="33" t="s">
        <v>1012</v>
      </c>
      <c r="B96" s="6" t="s">
        <v>988</v>
      </c>
      <c r="C96" s="29">
        <v>345.02743500000003</v>
      </c>
      <c r="D96" s="29">
        <v>341.80505399999998</v>
      </c>
      <c r="E96" s="29">
        <v>339.80154399999998</v>
      </c>
      <c r="F96" s="29">
        <v>337.658997</v>
      </c>
      <c r="G96" s="29">
        <v>331.019745</v>
      </c>
      <c r="H96" s="29">
        <v>321.95556599999998</v>
      </c>
      <c r="I96" s="29">
        <v>313.544556</v>
      </c>
      <c r="J96" s="29">
        <v>306.09375</v>
      </c>
      <c r="K96" s="29">
        <v>297.79037499999998</v>
      </c>
      <c r="L96" s="29">
        <v>297.01315299999999</v>
      </c>
      <c r="M96" s="29">
        <v>296.82455399999998</v>
      </c>
      <c r="N96" s="29">
        <v>296.73925800000001</v>
      </c>
      <c r="O96" s="29">
        <v>296.82806399999998</v>
      </c>
      <c r="P96" s="29">
        <v>296.86859099999998</v>
      </c>
      <c r="Q96" s="29">
        <v>296.96054099999998</v>
      </c>
      <c r="R96" s="29">
        <v>297.00656099999998</v>
      </c>
      <c r="S96" s="29">
        <v>297.095551</v>
      </c>
      <c r="T96" s="29">
        <v>297.50988799999999</v>
      </c>
      <c r="U96" s="29">
        <v>297.83798200000001</v>
      </c>
      <c r="V96" s="29">
        <v>298.24612400000001</v>
      </c>
      <c r="W96" s="29">
        <v>298.69689899999997</v>
      </c>
      <c r="X96" s="29">
        <v>299.02783199999999</v>
      </c>
      <c r="Y96" s="29">
        <v>299.47293100000002</v>
      </c>
      <c r="Z96" s="29">
        <v>299.96984900000001</v>
      </c>
      <c r="AA96" s="29">
        <v>300.36651599999999</v>
      </c>
      <c r="AB96" s="29">
        <v>300.86361699999998</v>
      </c>
      <c r="AC96" s="29">
        <v>301.39004499999999</v>
      </c>
      <c r="AD96" s="29">
        <v>301.91790800000001</v>
      </c>
      <c r="AE96" s="29">
        <v>302.42953499999999</v>
      </c>
      <c r="AF96" s="29">
        <v>303.04315200000002</v>
      </c>
      <c r="AG96" s="29">
        <v>303.52236900000003</v>
      </c>
      <c r="AH96" s="29">
        <v>304.01641799999999</v>
      </c>
      <c r="AI96" s="29">
        <v>304.49334700000003</v>
      </c>
      <c r="AJ96" s="29">
        <v>304.99328600000001</v>
      </c>
      <c r="AK96" s="29">
        <v>304.35452299999997</v>
      </c>
      <c r="AL96" s="5">
        <v>-3.5100000000000001E-3</v>
      </c>
    </row>
    <row r="97" spans="1:38" ht="15" customHeight="1" x14ac:dyDescent="0.25">
      <c r="A97" s="33" t="s">
        <v>1011</v>
      </c>
      <c r="B97" s="6" t="s">
        <v>986</v>
      </c>
      <c r="C97" s="29">
        <v>165.29351800000001</v>
      </c>
      <c r="D97" s="29">
        <v>162.16810599999999</v>
      </c>
      <c r="E97" s="29">
        <v>161.55064400000001</v>
      </c>
      <c r="F97" s="29">
        <v>160.30990600000001</v>
      </c>
      <c r="G97" s="29">
        <v>155.747604</v>
      </c>
      <c r="H97" s="29">
        <v>147.915909</v>
      </c>
      <c r="I97" s="29">
        <v>140.49258399999999</v>
      </c>
      <c r="J97" s="29">
        <v>136.26383999999999</v>
      </c>
      <c r="K97" s="29">
        <v>131.61409</v>
      </c>
      <c r="L97" s="29">
        <v>127.209152</v>
      </c>
      <c r="M97" s="29">
        <v>126.061836</v>
      </c>
      <c r="N97" s="29">
        <v>124.939728</v>
      </c>
      <c r="O97" s="29">
        <v>123.854744</v>
      </c>
      <c r="P97" s="29">
        <v>122.74736799999999</v>
      </c>
      <c r="Q97" s="29">
        <v>121.67203499999999</v>
      </c>
      <c r="R97" s="29">
        <v>120.56500200000001</v>
      </c>
      <c r="S97" s="29">
        <v>119.53321800000001</v>
      </c>
      <c r="T97" s="29">
        <v>118.497803</v>
      </c>
      <c r="U97" s="29">
        <v>117.459053</v>
      </c>
      <c r="V97" s="29">
        <v>116.464005</v>
      </c>
      <c r="W97" s="29">
        <v>115.48981499999999</v>
      </c>
      <c r="X97" s="29">
        <v>114.45689400000001</v>
      </c>
      <c r="Y97" s="29">
        <v>113.502129</v>
      </c>
      <c r="Z97" s="29">
        <v>112.686874</v>
      </c>
      <c r="AA97" s="29">
        <v>112.68573000000001</v>
      </c>
      <c r="AB97" s="29">
        <v>112.684662</v>
      </c>
      <c r="AC97" s="29">
        <v>112.684448</v>
      </c>
      <c r="AD97" s="29">
        <v>112.68420399999999</v>
      </c>
      <c r="AE97" s="29">
        <v>112.683937</v>
      </c>
      <c r="AF97" s="29">
        <v>112.683807</v>
      </c>
      <c r="AG97" s="29">
        <v>112.783798</v>
      </c>
      <c r="AH97" s="29">
        <v>112.86953699999999</v>
      </c>
      <c r="AI97" s="29">
        <v>112.951256</v>
      </c>
      <c r="AJ97" s="29">
        <v>113.03531599999999</v>
      </c>
      <c r="AK97" s="29">
        <v>113.482117</v>
      </c>
      <c r="AL97" s="5">
        <v>-1.076E-2</v>
      </c>
    </row>
    <row r="98" spans="1:38" ht="15" customHeight="1" x14ac:dyDescent="0.25">
      <c r="A98" s="33" t="s">
        <v>1010</v>
      </c>
      <c r="B98" s="6" t="s">
        <v>984</v>
      </c>
      <c r="C98" s="29">
        <v>265.913025</v>
      </c>
      <c r="D98" s="29">
        <v>262.47500600000001</v>
      </c>
      <c r="E98" s="29">
        <v>259.09439099999997</v>
      </c>
      <c r="F98" s="29">
        <v>254.90919500000001</v>
      </c>
      <c r="G98" s="29">
        <v>246.45370500000001</v>
      </c>
      <c r="H98" s="29">
        <v>235.263092</v>
      </c>
      <c r="I98" s="29">
        <v>227.47463999999999</v>
      </c>
      <c r="J98" s="29">
        <v>224.93301400000001</v>
      </c>
      <c r="K98" s="29">
        <v>223.40206900000001</v>
      </c>
      <c r="L98" s="29">
        <v>221.89056400000001</v>
      </c>
      <c r="M98" s="29">
        <v>221.55426</v>
      </c>
      <c r="N98" s="29">
        <v>221.17903100000001</v>
      </c>
      <c r="O98" s="29">
        <v>220.808167</v>
      </c>
      <c r="P98" s="29">
        <v>220.38606300000001</v>
      </c>
      <c r="Q98" s="29">
        <v>219.98593099999999</v>
      </c>
      <c r="R98" s="29">
        <v>219.53729200000001</v>
      </c>
      <c r="S98" s="29">
        <v>219.16601600000001</v>
      </c>
      <c r="T98" s="29">
        <v>218.778931</v>
      </c>
      <c r="U98" s="29">
        <v>218.37304700000001</v>
      </c>
      <c r="V98" s="29">
        <v>218.01037600000001</v>
      </c>
      <c r="W98" s="29">
        <v>217.66296399999999</v>
      </c>
      <c r="X98" s="29">
        <v>217.23940999999999</v>
      </c>
      <c r="Y98" s="29">
        <v>216.954803</v>
      </c>
      <c r="Z98" s="29">
        <v>216.668396</v>
      </c>
      <c r="AA98" s="29">
        <v>216.40124499999999</v>
      </c>
      <c r="AB98" s="29">
        <v>216.18244899999999</v>
      </c>
      <c r="AC98" s="29">
        <v>215.98590100000001</v>
      </c>
      <c r="AD98" s="29">
        <v>215.813965</v>
      </c>
      <c r="AE98" s="29">
        <v>215.746613</v>
      </c>
      <c r="AF98" s="29">
        <v>216.01776100000001</v>
      </c>
      <c r="AG98" s="29">
        <v>216.21461500000001</v>
      </c>
      <c r="AH98" s="29">
        <v>216.48048399999999</v>
      </c>
      <c r="AI98" s="29">
        <v>216.725616</v>
      </c>
      <c r="AJ98" s="29">
        <v>216.97946200000001</v>
      </c>
      <c r="AK98" s="29">
        <v>216.93261699999999</v>
      </c>
      <c r="AL98" s="5">
        <v>-5.7580000000000001E-3</v>
      </c>
    </row>
    <row r="99" spans="1:38" ht="15" customHeight="1" x14ac:dyDescent="0.25">
      <c r="A99" s="33" t="s">
        <v>1009</v>
      </c>
      <c r="B99" s="6" t="s">
        <v>982</v>
      </c>
      <c r="C99" s="29">
        <v>180.529068</v>
      </c>
      <c r="D99" s="29">
        <v>175.37323000000001</v>
      </c>
      <c r="E99" s="29">
        <v>173.95172099999999</v>
      </c>
      <c r="F99" s="29">
        <v>172.61795000000001</v>
      </c>
      <c r="G99" s="29">
        <v>168.63378900000001</v>
      </c>
      <c r="H99" s="29">
        <v>161.90042099999999</v>
      </c>
      <c r="I99" s="29">
        <v>157.131912</v>
      </c>
      <c r="J99" s="29">
        <v>153.60621599999999</v>
      </c>
      <c r="K99" s="29">
        <v>147.28869599999999</v>
      </c>
      <c r="L99" s="29">
        <v>143.64099100000001</v>
      </c>
      <c r="M99" s="29">
        <v>142.41745</v>
      </c>
      <c r="N99" s="29">
        <v>141.22451799999999</v>
      </c>
      <c r="O99" s="29">
        <v>140.12449599999999</v>
      </c>
      <c r="P99" s="29">
        <v>139.01147499999999</v>
      </c>
      <c r="Q99" s="29">
        <v>137.95065299999999</v>
      </c>
      <c r="R99" s="29">
        <v>137.53533899999999</v>
      </c>
      <c r="S99" s="29">
        <v>137.217163</v>
      </c>
      <c r="T99" s="29">
        <v>136.86790500000001</v>
      </c>
      <c r="U99" s="29">
        <v>136.486694</v>
      </c>
      <c r="V99" s="29">
        <v>136.14125100000001</v>
      </c>
      <c r="W99" s="29">
        <v>135.80276499999999</v>
      </c>
      <c r="X99" s="29">
        <v>135.373199</v>
      </c>
      <c r="Y99" s="29">
        <v>135.01655600000001</v>
      </c>
      <c r="Z99" s="29">
        <v>134.65183999999999</v>
      </c>
      <c r="AA99" s="29">
        <v>134.29376199999999</v>
      </c>
      <c r="AB99" s="29">
        <v>133.94186400000001</v>
      </c>
      <c r="AC99" s="29">
        <v>133.60501099999999</v>
      </c>
      <c r="AD99" s="29">
        <v>133.28710899999999</v>
      </c>
      <c r="AE99" s="29">
        <v>133.096069</v>
      </c>
      <c r="AF99" s="29">
        <v>132.915436</v>
      </c>
      <c r="AG99" s="29">
        <v>132.90980500000001</v>
      </c>
      <c r="AH99" s="29">
        <v>132.824005</v>
      </c>
      <c r="AI99" s="29">
        <v>132.713898</v>
      </c>
      <c r="AJ99" s="29">
        <v>132.622986</v>
      </c>
      <c r="AK99" s="29">
        <v>132.56710799999999</v>
      </c>
      <c r="AL99" s="5">
        <v>-8.4440000000000001E-3</v>
      </c>
    </row>
    <row r="100" spans="1:38" ht="15" customHeight="1" x14ac:dyDescent="0.25">
      <c r="A100" s="33" t="s">
        <v>1008</v>
      </c>
      <c r="B100" s="6" t="s">
        <v>980</v>
      </c>
      <c r="C100" s="29">
        <v>288.90835600000003</v>
      </c>
      <c r="D100" s="29">
        <v>281.939392</v>
      </c>
      <c r="E100" s="29">
        <v>277.14093000000003</v>
      </c>
      <c r="F100" s="29">
        <v>274.131775</v>
      </c>
      <c r="G100" s="29">
        <v>267.87441999999999</v>
      </c>
      <c r="H100" s="29">
        <v>258.42605600000002</v>
      </c>
      <c r="I100" s="29">
        <v>252.338898</v>
      </c>
      <c r="J100" s="29">
        <v>248.6754</v>
      </c>
      <c r="K100" s="29">
        <v>243.15618900000001</v>
      </c>
      <c r="L100" s="29">
        <v>241.47955300000001</v>
      </c>
      <c r="M100" s="29">
        <v>241.587006</v>
      </c>
      <c r="N100" s="29">
        <v>241.631134</v>
      </c>
      <c r="O100" s="29">
        <v>241.77093500000001</v>
      </c>
      <c r="P100" s="29">
        <v>241.806366</v>
      </c>
      <c r="Q100" s="29">
        <v>241.882385</v>
      </c>
      <c r="R100" s="29">
        <v>241.82441700000001</v>
      </c>
      <c r="S100" s="29">
        <v>241.99902299999999</v>
      </c>
      <c r="T100" s="29">
        <v>242.03564499999999</v>
      </c>
      <c r="U100" s="29">
        <v>242.01048299999999</v>
      </c>
      <c r="V100" s="29">
        <v>242.08874499999999</v>
      </c>
      <c r="W100" s="29">
        <v>242.198318</v>
      </c>
      <c r="X100" s="29">
        <v>242.11799600000001</v>
      </c>
      <c r="Y100" s="29">
        <v>242.20871</v>
      </c>
      <c r="Z100" s="29">
        <v>242.31866500000001</v>
      </c>
      <c r="AA100" s="29">
        <v>242.408905</v>
      </c>
      <c r="AB100" s="29">
        <v>242.55392499999999</v>
      </c>
      <c r="AC100" s="29">
        <v>242.739395</v>
      </c>
      <c r="AD100" s="29">
        <v>242.96371500000001</v>
      </c>
      <c r="AE100" s="29">
        <v>243.18597399999999</v>
      </c>
      <c r="AF100" s="29">
        <v>243.52124000000001</v>
      </c>
      <c r="AG100" s="29">
        <v>244.32170099999999</v>
      </c>
      <c r="AH100" s="29">
        <v>245.11897300000001</v>
      </c>
      <c r="AI100" s="29">
        <v>245.875427</v>
      </c>
      <c r="AJ100" s="29">
        <v>246.65995799999999</v>
      </c>
      <c r="AK100" s="29">
        <v>246.937164</v>
      </c>
      <c r="AL100" s="5">
        <v>-4.0090000000000004E-3</v>
      </c>
    </row>
    <row r="101" spans="1:38" ht="15" customHeight="1" x14ac:dyDescent="0.25">
      <c r="A101" s="33" t="s">
        <v>1007</v>
      </c>
      <c r="B101" s="6" t="s">
        <v>978</v>
      </c>
      <c r="C101" s="29">
        <v>273.09655800000002</v>
      </c>
      <c r="D101" s="29">
        <v>267.82278400000001</v>
      </c>
      <c r="E101" s="29">
        <v>264.25036599999999</v>
      </c>
      <c r="F101" s="29">
        <v>261.86010700000003</v>
      </c>
      <c r="G101" s="29">
        <v>256.06286599999999</v>
      </c>
      <c r="H101" s="29">
        <v>247.03701799999999</v>
      </c>
      <c r="I101" s="29">
        <v>240.17276000000001</v>
      </c>
      <c r="J101" s="29">
        <v>235.97589099999999</v>
      </c>
      <c r="K101" s="29">
        <v>230.32397499999999</v>
      </c>
      <c r="L101" s="29">
        <v>228.19056699999999</v>
      </c>
      <c r="M101" s="29">
        <v>227.50495900000001</v>
      </c>
      <c r="N101" s="29">
        <v>227.03433200000001</v>
      </c>
      <c r="O101" s="29">
        <v>226.661057</v>
      </c>
      <c r="P101" s="29">
        <v>226.24801600000001</v>
      </c>
      <c r="Q101" s="29">
        <v>225.85699500000001</v>
      </c>
      <c r="R101" s="29">
        <v>225.58457899999999</v>
      </c>
      <c r="S101" s="29">
        <v>225.40484599999999</v>
      </c>
      <c r="T101" s="29">
        <v>225.251846</v>
      </c>
      <c r="U101" s="29">
        <v>225.052155</v>
      </c>
      <c r="V101" s="29">
        <v>224.91186500000001</v>
      </c>
      <c r="W101" s="29">
        <v>224.811768</v>
      </c>
      <c r="X101" s="29">
        <v>224.74496500000001</v>
      </c>
      <c r="Y101" s="29">
        <v>224.75436400000001</v>
      </c>
      <c r="Z101" s="29">
        <v>224.82238799999999</v>
      </c>
      <c r="AA101" s="29">
        <v>224.86605800000001</v>
      </c>
      <c r="AB101" s="29">
        <v>224.954498</v>
      </c>
      <c r="AC101" s="29">
        <v>225.071045</v>
      </c>
      <c r="AD101" s="29">
        <v>225.20872499999999</v>
      </c>
      <c r="AE101" s="29">
        <v>225.38305700000001</v>
      </c>
      <c r="AF101" s="29">
        <v>225.65872200000001</v>
      </c>
      <c r="AG101" s="29">
        <v>226.06835899999999</v>
      </c>
      <c r="AH101" s="29">
        <v>226.571472</v>
      </c>
      <c r="AI101" s="29">
        <v>227.014297</v>
      </c>
      <c r="AJ101" s="29">
        <v>227.464157</v>
      </c>
      <c r="AK101" s="29">
        <v>227.43002300000001</v>
      </c>
      <c r="AL101" s="5">
        <v>-4.9420000000000002E-3</v>
      </c>
    </row>
    <row r="103" spans="1:38" ht="15" customHeight="1" x14ac:dyDescent="0.25">
      <c r="B103" s="4" t="s">
        <v>1006</v>
      </c>
    </row>
    <row r="104" spans="1:38" ht="15" customHeight="1" x14ac:dyDescent="0.25">
      <c r="B104" s="4" t="s">
        <v>975</v>
      </c>
    </row>
    <row r="105" spans="1:38" ht="15" customHeight="1" x14ac:dyDescent="0.25">
      <c r="A105" s="33" t="s">
        <v>1005</v>
      </c>
      <c r="B105" s="6" t="s">
        <v>1004</v>
      </c>
      <c r="C105" s="29">
        <v>3132.0786130000001</v>
      </c>
      <c r="D105" s="29">
        <v>3120.4091800000001</v>
      </c>
      <c r="E105" s="29">
        <v>3098.2460940000001</v>
      </c>
      <c r="F105" s="29">
        <v>3057.1674800000001</v>
      </c>
      <c r="G105" s="29">
        <v>3026.3571780000002</v>
      </c>
      <c r="H105" s="29">
        <v>2994.9770509999998</v>
      </c>
      <c r="I105" s="29">
        <v>2952.6123050000001</v>
      </c>
      <c r="J105" s="29">
        <v>2880.2045899999998</v>
      </c>
      <c r="K105" s="29">
        <v>2848.1987300000001</v>
      </c>
      <c r="L105" s="29">
        <v>2767.8278810000002</v>
      </c>
      <c r="M105" s="29">
        <v>2767.6621089999999</v>
      </c>
      <c r="N105" s="29">
        <v>2766.8325199999999</v>
      </c>
      <c r="O105" s="29">
        <v>2766.2954100000002</v>
      </c>
      <c r="P105" s="29">
        <v>2766.040039</v>
      </c>
      <c r="Q105" s="29">
        <v>2766.071289</v>
      </c>
      <c r="R105" s="29">
        <v>2766.1064449999999</v>
      </c>
      <c r="S105" s="29">
        <v>2766.1359859999998</v>
      </c>
      <c r="T105" s="29">
        <v>2766.1596679999998</v>
      </c>
      <c r="U105" s="29">
        <v>2766.1779790000001</v>
      </c>
      <c r="V105" s="29">
        <v>2766.1904300000001</v>
      </c>
      <c r="W105" s="29">
        <v>2766.1997070000002</v>
      </c>
      <c r="X105" s="29">
        <v>2766.2055660000001</v>
      </c>
      <c r="Y105" s="29">
        <v>2766.2089839999999</v>
      </c>
      <c r="Z105" s="29">
        <v>2766.2089839999999</v>
      </c>
      <c r="AA105" s="29">
        <v>2766.2089839999999</v>
      </c>
      <c r="AB105" s="29">
        <v>2766.2089839999999</v>
      </c>
      <c r="AC105" s="29">
        <v>2766.2080080000001</v>
      </c>
      <c r="AD105" s="29">
        <v>2766.2067870000001</v>
      </c>
      <c r="AE105" s="29">
        <v>2766.1967770000001</v>
      </c>
      <c r="AF105" s="29">
        <v>2766.1923830000001</v>
      </c>
      <c r="AG105" s="29">
        <v>2766.1892090000001</v>
      </c>
      <c r="AH105" s="29">
        <v>2766.1875</v>
      </c>
      <c r="AI105" s="29">
        <v>2766.186279</v>
      </c>
      <c r="AJ105" s="29">
        <v>2766.186279</v>
      </c>
      <c r="AK105" s="29">
        <v>2766.186279</v>
      </c>
      <c r="AL105" s="5">
        <v>-3.6449999999999998E-3</v>
      </c>
    </row>
    <row r="106" spans="1:38" ht="15" customHeight="1" x14ac:dyDescent="0.25">
      <c r="A106" s="33" t="s">
        <v>1003</v>
      </c>
      <c r="B106" s="6" t="s">
        <v>1002</v>
      </c>
      <c r="C106" s="29">
        <v>3582.8896479999999</v>
      </c>
      <c r="D106" s="29">
        <v>3560.9860840000001</v>
      </c>
      <c r="E106" s="29">
        <v>3537.7102049999999</v>
      </c>
      <c r="F106" s="29">
        <v>3492.158203</v>
      </c>
      <c r="G106" s="29">
        <v>3452.7158199999999</v>
      </c>
      <c r="H106" s="29">
        <v>3403.6679690000001</v>
      </c>
      <c r="I106" s="29">
        <v>3324.9533689999998</v>
      </c>
      <c r="J106" s="29">
        <v>3225.7321780000002</v>
      </c>
      <c r="K106" s="29">
        <v>3169.0515140000002</v>
      </c>
      <c r="L106" s="29">
        <v>3079.7385250000002</v>
      </c>
      <c r="M106" s="29">
        <v>3079.2048340000001</v>
      </c>
      <c r="N106" s="29">
        <v>3079.2666020000001</v>
      </c>
      <c r="O106" s="29">
        <v>3079.314453</v>
      </c>
      <c r="P106" s="29">
        <v>3079.3251949999999</v>
      </c>
      <c r="Q106" s="29">
        <v>3079.3222660000001</v>
      </c>
      <c r="R106" s="29">
        <v>3079.3508299999999</v>
      </c>
      <c r="S106" s="29">
        <v>3079.389893</v>
      </c>
      <c r="T106" s="29">
        <v>3079.429443</v>
      </c>
      <c r="U106" s="29">
        <v>3079.46875</v>
      </c>
      <c r="V106" s="29">
        <v>3079.4978030000002</v>
      </c>
      <c r="W106" s="29">
        <v>3079.5197750000002</v>
      </c>
      <c r="X106" s="29">
        <v>3079.533203</v>
      </c>
      <c r="Y106" s="29">
        <v>3079.547607</v>
      </c>
      <c r="Z106" s="29">
        <v>3079.5512699999999</v>
      </c>
      <c r="AA106" s="29">
        <v>3079.5593260000001</v>
      </c>
      <c r="AB106" s="29">
        <v>3079.5656739999999</v>
      </c>
      <c r="AC106" s="29">
        <v>3079.5698240000002</v>
      </c>
      <c r="AD106" s="29">
        <v>3079.5759280000002</v>
      </c>
      <c r="AE106" s="29">
        <v>3079.5820309999999</v>
      </c>
      <c r="AF106" s="29">
        <v>3079.5844729999999</v>
      </c>
      <c r="AG106" s="29">
        <v>3079.5898440000001</v>
      </c>
      <c r="AH106" s="29">
        <v>3079.5915530000002</v>
      </c>
      <c r="AI106" s="29">
        <v>3079.5942380000001</v>
      </c>
      <c r="AJ106" s="29">
        <v>3079.5966800000001</v>
      </c>
      <c r="AK106" s="29">
        <v>3079.5996089999999</v>
      </c>
      <c r="AL106" s="5">
        <v>-4.3909999999999999E-3</v>
      </c>
    </row>
    <row r="107" spans="1:38" ht="15" customHeight="1" x14ac:dyDescent="0.25">
      <c r="A107" s="33" t="s">
        <v>1001</v>
      </c>
      <c r="B107" s="6" t="s">
        <v>1000</v>
      </c>
      <c r="C107" s="29">
        <v>3394.9770509999998</v>
      </c>
      <c r="D107" s="29">
        <v>3370.507568</v>
      </c>
      <c r="E107" s="29">
        <v>3330.2280270000001</v>
      </c>
      <c r="F107" s="29">
        <v>3280.9157709999999</v>
      </c>
      <c r="G107" s="29">
        <v>3239.179443</v>
      </c>
      <c r="H107" s="29">
        <v>3194.110596</v>
      </c>
      <c r="I107" s="29">
        <v>3147.2529300000001</v>
      </c>
      <c r="J107" s="29">
        <v>3098.5903320000002</v>
      </c>
      <c r="K107" s="29">
        <v>3057.1965329999998</v>
      </c>
      <c r="L107" s="29">
        <v>2989.1071780000002</v>
      </c>
      <c r="M107" s="29">
        <v>2988.27124</v>
      </c>
      <c r="N107" s="29">
        <v>2988.3952640000002</v>
      </c>
      <c r="O107" s="29">
        <v>2988.467529</v>
      </c>
      <c r="P107" s="29">
        <v>2988.532471</v>
      </c>
      <c r="Q107" s="29">
        <v>2988.5898440000001</v>
      </c>
      <c r="R107" s="29">
        <v>2988.6357419999999</v>
      </c>
      <c r="S107" s="29">
        <v>2988.6704100000002</v>
      </c>
      <c r="T107" s="29">
        <v>2988.7109380000002</v>
      </c>
      <c r="U107" s="29">
        <v>2988.7526859999998</v>
      </c>
      <c r="V107" s="29">
        <v>2988.7863769999999</v>
      </c>
      <c r="W107" s="29">
        <v>2988.813232</v>
      </c>
      <c r="X107" s="29">
        <v>2988.8322750000002</v>
      </c>
      <c r="Y107" s="29">
        <v>2988.8483890000002</v>
      </c>
      <c r="Z107" s="29">
        <v>2988.8520509999998</v>
      </c>
      <c r="AA107" s="29">
        <v>2988.866211</v>
      </c>
      <c r="AB107" s="29">
        <v>2988.8752439999998</v>
      </c>
      <c r="AC107" s="29">
        <v>2988.883057</v>
      </c>
      <c r="AD107" s="29">
        <v>2988.8937989999999</v>
      </c>
      <c r="AE107" s="29">
        <v>2988.9052729999999</v>
      </c>
      <c r="AF107" s="29">
        <v>2988.9086910000001</v>
      </c>
      <c r="AG107" s="29">
        <v>2988.915039</v>
      </c>
      <c r="AH107" s="29">
        <v>2988.9191890000002</v>
      </c>
      <c r="AI107" s="29">
        <v>2988.9221189999998</v>
      </c>
      <c r="AJ107" s="29">
        <v>2988.9216310000002</v>
      </c>
      <c r="AK107" s="29">
        <v>2988.9257809999999</v>
      </c>
      <c r="AL107" s="5">
        <v>-3.6340000000000001E-3</v>
      </c>
    </row>
    <row r="108" spans="1:38" ht="15" customHeight="1" x14ac:dyDescent="0.25">
      <c r="A108" s="33" t="s">
        <v>999</v>
      </c>
      <c r="B108" s="6" t="s">
        <v>998</v>
      </c>
      <c r="C108" s="29">
        <v>3536.8051759999998</v>
      </c>
      <c r="D108" s="29">
        <v>3529.2680660000001</v>
      </c>
      <c r="E108" s="29">
        <v>3485.061768</v>
      </c>
      <c r="F108" s="29">
        <v>3429.7028810000002</v>
      </c>
      <c r="G108" s="29">
        <v>3388.3308109999998</v>
      </c>
      <c r="H108" s="29">
        <v>3343.1420899999998</v>
      </c>
      <c r="I108" s="29">
        <v>3289.6933589999999</v>
      </c>
      <c r="J108" s="29">
        <v>3212.8664549999999</v>
      </c>
      <c r="K108" s="29">
        <v>3197.1000979999999</v>
      </c>
      <c r="L108" s="29">
        <v>3113.7333979999999</v>
      </c>
      <c r="M108" s="29">
        <v>3113.4221189999998</v>
      </c>
      <c r="N108" s="29">
        <v>3113.5888669999999</v>
      </c>
      <c r="O108" s="29">
        <v>3113.5920409999999</v>
      </c>
      <c r="P108" s="29">
        <v>3113.5947270000001</v>
      </c>
      <c r="Q108" s="29">
        <v>3113.5971679999998</v>
      </c>
      <c r="R108" s="29">
        <v>3113.5988769999999</v>
      </c>
      <c r="S108" s="29">
        <v>3113.6108399999998</v>
      </c>
      <c r="T108" s="29">
        <v>3113.624268</v>
      </c>
      <c r="U108" s="29">
        <v>3113.6596679999998</v>
      </c>
      <c r="V108" s="29">
        <v>3113.6835940000001</v>
      </c>
      <c r="W108" s="29">
        <v>3113.701904</v>
      </c>
      <c r="X108" s="29">
        <v>3113.7145999999998</v>
      </c>
      <c r="Y108" s="29">
        <v>3113.7246089999999</v>
      </c>
      <c r="Z108" s="29">
        <v>3113.7265619999998</v>
      </c>
      <c r="AA108" s="29">
        <v>3113.7333979999999</v>
      </c>
      <c r="AB108" s="29">
        <v>3113.7382809999999</v>
      </c>
      <c r="AC108" s="29">
        <v>3113.7409670000002</v>
      </c>
      <c r="AD108" s="29">
        <v>3113.7448730000001</v>
      </c>
      <c r="AE108" s="29">
        <v>3113.7482909999999</v>
      </c>
      <c r="AF108" s="29">
        <v>3113.748779</v>
      </c>
      <c r="AG108" s="29">
        <v>3113.750732</v>
      </c>
      <c r="AH108" s="29">
        <v>3113.7526859999998</v>
      </c>
      <c r="AI108" s="29">
        <v>3113.7536620000001</v>
      </c>
      <c r="AJ108" s="29">
        <v>3113.7534179999998</v>
      </c>
      <c r="AK108" s="29">
        <v>3113.7543949999999</v>
      </c>
      <c r="AL108" s="5">
        <v>-3.7889999999999998E-3</v>
      </c>
    </row>
    <row r="109" spans="1:38" ht="15" customHeight="1" x14ac:dyDescent="0.25">
      <c r="A109" s="33" t="s">
        <v>997</v>
      </c>
      <c r="B109" s="6" t="s">
        <v>996</v>
      </c>
      <c r="C109" s="29">
        <v>3877.6035160000001</v>
      </c>
      <c r="D109" s="29">
        <v>3865.0522460000002</v>
      </c>
      <c r="E109" s="29">
        <v>3823.077393</v>
      </c>
      <c r="F109" s="29">
        <v>3781.6674800000001</v>
      </c>
      <c r="G109" s="29">
        <v>3746.8027339999999</v>
      </c>
      <c r="H109" s="29">
        <v>3701.7136230000001</v>
      </c>
      <c r="I109" s="29">
        <v>3635.8510740000002</v>
      </c>
      <c r="J109" s="29">
        <v>3540.1958009999998</v>
      </c>
      <c r="K109" s="29">
        <v>3514.5178219999998</v>
      </c>
      <c r="L109" s="29">
        <v>3417.9916990000002</v>
      </c>
      <c r="M109" s="29">
        <v>3417.72876</v>
      </c>
      <c r="N109" s="29">
        <v>3417.8439939999998</v>
      </c>
      <c r="O109" s="29">
        <v>3417.9084469999998</v>
      </c>
      <c r="P109" s="29">
        <v>3417.9301759999998</v>
      </c>
      <c r="Q109" s="29">
        <v>3417.9411620000001</v>
      </c>
      <c r="R109" s="29">
        <v>3417.967529</v>
      </c>
      <c r="S109" s="29">
        <v>3418.0173340000001</v>
      </c>
      <c r="T109" s="29">
        <v>3418.0715329999998</v>
      </c>
      <c r="U109" s="29">
        <v>3418.119385</v>
      </c>
      <c r="V109" s="29">
        <v>3418.1516109999998</v>
      </c>
      <c r="W109" s="29">
        <v>3418.1765140000002</v>
      </c>
      <c r="X109" s="29">
        <v>3418.19751</v>
      </c>
      <c r="Y109" s="29">
        <v>3418.2160640000002</v>
      </c>
      <c r="Z109" s="29">
        <v>3418.2204590000001</v>
      </c>
      <c r="AA109" s="29">
        <v>3418.2360840000001</v>
      </c>
      <c r="AB109" s="29">
        <v>3418.2453609999998</v>
      </c>
      <c r="AC109" s="29">
        <v>3418.251221</v>
      </c>
      <c r="AD109" s="29">
        <v>3418.2592770000001</v>
      </c>
      <c r="AE109" s="29">
        <v>3418.2678219999998</v>
      </c>
      <c r="AF109" s="29">
        <v>3418.2702640000002</v>
      </c>
      <c r="AG109" s="29">
        <v>3418.2729490000002</v>
      </c>
      <c r="AH109" s="29">
        <v>3418.2734380000002</v>
      </c>
      <c r="AI109" s="29">
        <v>3418.2741700000001</v>
      </c>
      <c r="AJ109" s="29">
        <v>3418.273682</v>
      </c>
      <c r="AK109" s="29">
        <v>3418.2761230000001</v>
      </c>
      <c r="AL109" s="5">
        <v>-3.715E-3</v>
      </c>
    </row>
    <row r="110" spans="1:38" ht="15" customHeight="1" x14ac:dyDescent="0.25">
      <c r="A110" s="33" t="s">
        <v>995</v>
      </c>
      <c r="B110" s="6" t="s">
        <v>994</v>
      </c>
      <c r="C110" s="29">
        <v>3480.758789</v>
      </c>
      <c r="D110" s="29">
        <v>3465.0097660000001</v>
      </c>
      <c r="E110" s="29">
        <v>3437.5952149999998</v>
      </c>
      <c r="F110" s="29">
        <v>3404.4643550000001</v>
      </c>
      <c r="G110" s="29">
        <v>3369.0078119999998</v>
      </c>
      <c r="H110" s="29">
        <v>3328.0263669999999</v>
      </c>
      <c r="I110" s="29">
        <v>3278.060547</v>
      </c>
      <c r="J110" s="29">
        <v>3225.51001</v>
      </c>
      <c r="K110" s="29">
        <v>3180.0551759999998</v>
      </c>
      <c r="L110" s="29">
        <v>3161.570557</v>
      </c>
      <c r="M110" s="29">
        <v>3161.4794919999999</v>
      </c>
      <c r="N110" s="29">
        <v>3161.391846</v>
      </c>
      <c r="O110" s="29">
        <v>3161.4423830000001</v>
      </c>
      <c r="P110" s="29">
        <v>3161.4729000000002</v>
      </c>
      <c r="Q110" s="29">
        <v>3161.47876</v>
      </c>
      <c r="R110" s="29">
        <v>3161.4870609999998</v>
      </c>
      <c r="S110" s="29">
        <v>3161.5041500000002</v>
      </c>
      <c r="T110" s="29">
        <v>3161.5197750000002</v>
      </c>
      <c r="U110" s="29">
        <v>3161.5275879999999</v>
      </c>
      <c r="V110" s="29">
        <v>3161.5339359999998</v>
      </c>
      <c r="W110" s="29">
        <v>3161.538086</v>
      </c>
      <c r="X110" s="29">
        <v>3161.5390619999998</v>
      </c>
      <c r="Y110" s="29">
        <v>3161.5383299999999</v>
      </c>
      <c r="Z110" s="29">
        <v>3161.536865</v>
      </c>
      <c r="AA110" s="29">
        <v>3161.5295409999999</v>
      </c>
      <c r="AB110" s="29">
        <v>3161.5205080000001</v>
      </c>
      <c r="AC110" s="29">
        <v>3161.5112300000001</v>
      </c>
      <c r="AD110" s="29">
        <v>3161.4902339999999</v>
      </c>
      <c r="AE110" s="29">
        <v>3161.4672850000002</v>
      </c>
      <c r="AF110" s="29">
        <v>3161.4641109999998</v>
      </c>
      <c r="AG110" s="29">
        <v>3161.4548340000001</v>
      </c>
      <c r="AH110" s="29">
        <v>3161.4492190000001</v>
      </c>
      <c r="AI110" s="29">
        <v>3161.446289</v>
      </c>
      <c r="AJ110" s="29">
        <v>3161.4472660000001</v>
      </c>
      <c r="AK110" s="29">
        <v>3161.44751</v>
      </c>
      <c r="AL110" s="5">
        <v>-2.774E-3</v>
      </c>
    </row>
    <row r="111" spans="1:38" ht="15" customHeight="1" x14ac:dyDescent="0.25">
      <c r="A111" s="33" t="s">
        <v>993</v>
      </c>
      <c r="B111" s="6" t="s">
        <v>992</v>
      </c>
      <c r="C111" s="29">
        <v>3616.232422</v>
      </c>
      <c r="D111" s="29">
        <v>3596.341797</v>
      </c>
      <c r="E111" s="29">
        <v>3562.7536620000001</v>
      </c>
      <c r="F111" s="29">
        <v>3510.358643</v>
      </c>
      <c r="G111" s="29">
        <v>3462.7084960000002</v>
      </c>
      <c r="H111" s="29">
        <v>3422.6679690000001</v>
      </c>
      <c r="I111" s="29">
        <v>3367.8884280000002</v>
      </c>
      <c r="J111" s="29">
        <v>3290.0302729999999</v>
      </c>
      <c r="K111" s="29">
        <v>3264.0119629999999</v>
      </c>
      <c r="L111" s="29">
        <v>3181.3791500000002</v>
      </c>
      <c r="M111" s="29">
        <v>3181.3828119999998</v>
      </c>
      <c r="N111" s="29">
        <v>3181.358643</v>
      </c>
      <c r="O111" s="29">
        <v>3181.2407229999999</v>
      </c>
      <c r="P111" s="29">
        <v>3180.9758299999999</v>
      </c>
      <c r="Q111" s="29">
        <v>3181.6528320000002</v>
      </c>
      <c r="R111" s="29">
        <v>3181.0581050000001</v>
      </c>
      <c r="S111" s="29">
        <v>3181.586914</v>
      </c>
      <c r="T111" s="29">
        <v>3181.5717770000001</v>
      </c>
      <c r="U111" s="29">
        <v>3181.375</v>
      </c>
      <c r="V111" s="29">
        <v>3181.7292480000001</v>
      </c>
      <c r="W111" s="29">
        <v>3181.8520509999998</v>
      </c>
      <c r="X111" s="29">
        <v>3180.9892580000001</v>
      </c>
      <c r="Y111" s="29">
        <v>3181.7985840000001</v>
      </c>
      <c r="Z111" s="29">
        <v>3181.6179200000001</v>
      </c>
      <c r="AA111" s="29">
        <v>3181.6538089999999</v>
      </c>
      <c r="AB111" s="29">
        <v>3181.7858890000002</v>
      </c>
      <c r="AC111" s="29">
        <v>3181.8659670000002</v>
      </c>
      <c r="AD111" s="29">
        <v>3181.9970699999999</v>
      </c>
      <c r="AE111" s="29">
        <v>3182.0124510000001</v>
      </c>
      <c r="AF111" s="29">
        <v>3182.0041500000002</v>
      </c>
      <c r="AG111" s="29">
        <v>3182.4179690000001</v>
      </c>
      <c r="AH111" s="29">
        <v>3181.7177729999999</v>
      </c>
      <c r="AI111" s="29">
        <v>3181.4953609999998</v>
      </c>
      <c r="AJ111" s="29">
        <v>3181.8002929999998</v>
      </c>
      <c r="AK111" s="29">
        <v>3181.733643</v>
      </c>
      <c r="AL111" s="5">
        <v>-3.705E-3</v>
      </c>
    </row>
    <row r="113" spans="1:38" ht="15" customHeight="1" x14ac:dyDescent="0.25">
      <c r="B113" s="4" t="s">
        <v>973</v>
      </c>
    </row>
    <row r="114" spans="1:38" ht="15" customHeight="1" x14ac:dyDescent="0.25">
      <c r="A114" s="33" t="s">
        <v>991</v>
      </c>
      <c r="B114" s="6" t="s">
        <v>990</v>
      </c>
      <c r="C114" s="29">
        <v>4593.1015619999998</v>
      </c>
      <c r="D114" s="29">
        <v>4552.6254879999997</v>
      </c>
      <c r="E114" s="29">
        <v>4508.5668949999999</v>
      </c>
      <c r="F114" s="29">
        <v>4459.5004879999997</v>
      </c>
      <c r="G114" s="29">
        <v>4381.5947269999997</v>
      </c>
      <c r="H114" s="29">
        <v>4272.4145509999998</v>
      </c>
      <c r="I114" s="29">
        <v>4138.1992190000001</v>
      </c>
      <c r="J114" s="29">
        <v>4129.8598629999997</v>
      </c>
      <c r="K114" s="29">
        <v>4083.9057619999999</v>
      </c>
      <c r="L114" s="29">
        <v>3975.225586</v>
      </c>
      <c r="M114" s="29">
        <v>3974.876221</v>
      </c>
      <c r="N114" s="29">
        <v>3974.1757809999999</v>
      </c>
      <c r="O114" s="29">
        <v>3973.5495609999998</v>
      </c>
      <c r="P114" s="29">
        <v>3972.8691410000001</v>
      </c>
      <c r="Q114" s="29">
        <v>3972.155029</v>
      </c>
      <c r="R114" s="29">
        <v>3971.983643</v>
      </c>
      <c r="S114" s="29">
        <v>3971.92749</v>
      </c>
      <c r="T114" s="29">
        <v>3971.9353030000002</v>
      </c>
      <c r="U114" s="29">
        <v>3971.453857</v>
      </c>
      <c r="V114" s="29">
        <v>3970.889404</v>
      </c>
      <c r="W114" s="29">
        <v>3970.4184570000002</v>
      </c>
      <c r="X114" s="29">
        <v>3970.0583499999998</v>
      </c>
      <c r="Y114" s="29">
        <v>3969.641357</v>
      </c>
      <c r="Z114" s="29">
        <v>3969.3996579999998</v>
      </c>
      <c r="AA114" s="29">
        <v>3969.0207519999999</v>
      </c>
      <c r="AB114" s="29">
        <v>3968.794922</v>
      </c>
      <c r="AC114" s="29">
        <v>3968.6179200000001</v>
      </c>
      <c r="AD114" s="29">
        <v>3968.4411620000001</v>
      </c>
      <c r="AE114" s="29">
        <v>3968.2558589999999</v>
      </c>
      <c r="AF114" s="29">
        <v>3968.2170409999999</v>
      </c>
      <c r="AG114" s="29">
        <v>3952.275635</v>
      </c>
      <c r="AH114" s="29">
        <v>3952.233643</v>
      </c>
      <c r="AI114" s="29">
        <v>3952.2102049999999</v>
      </c>
      <c r="AJ114" s="29">
        <v>3952.2102049999999</v>
      </c>
      <c r="AK114" s="29">
        <v>3941.1621089999999</v>
      </c>
      <c r="AL114" s="5">
        <v>-4.3610000000000003E-3</v>
      </c>
    </row>
    <row r="115" spans="1:38" ht="15" customHeight="1" x14ac:dyDescent="0.25">
      <c r="A115" s="33" t="s">
        <v>989</v>
      </c>
      <c r="B115" s="6" t="s">
        <v>988</v>
      </c>
      <c r="C115" s="29">
        <v>5451.1479490000002</v>
      </c>
      <c r="D115" s="29">
        <v>5420.4257809999999</v>
      </c>
      <c r="E115" s="29">
        <v>5381.0913090000004</v>
      </c>
      <c r="F115" s="29">
        <v>5347.9819340000004</v>
      </c>
      <c r="G115" s="29">
        <v>5287.9985349999997</v>
      </c>
      <c r="H115" s="29">
        <v>5189.6245120000003</v>
      </c>
      <c r="I115" s="29">
        <v>5090.2880859999996</v>
      </c>
      <c r="J115" s="29">
        <v>5003.6752930000002</v>
      </c>
      <c r="K115" s="29">
        <v>4912.4580079999996</v>
      </c>
      <c r="L115" s="29">
        <v>4896.5942379999997</v>
      </c>
      <c r="M115" s="29">
        <v>4889.8007809999999</v>
      </c>
      <c r="N115" s="29">
        <v>4884.4721680000002</v>
      </c>
      <c r="O115" s="29">
        <v>4880.6196289999998</v>
      </c>
      <c r="P115" s="29">
        <v>4877.0703119999998</v>
      </c>
      <c r="Q115" s="29">
        <v>4874.0048829999996</v>
      </c>
      <c r="R115" s="29">
        <v>4871.763672</v>
      </c>
      <c r="S115" s="29">
        <v>4868.9628910000001</v>
      </c>
      <c r="T115" s="29">
        <v>4866.2880859999996</v>
      </c>
      <c r="U115" s="29">
        <v>4863.3627930000002</v>
      </c>
      <c r="V115" s="29">
        <v>4860.892578</v>
      </c>
      <c r="W115" s="29">
        <v>4858.9321289999998</v>
      </c>
      <c r="X115" s="29">
        <v>4857.3076170000004</v>
      </c>
      <c r="Y115" s="29">
        <v>4855.7631840000004</v>
      </c>
      <c r="Z115" s="29">
        <v>4854.9731449999999</v>
      </c>
      <c r="AA115" s="29">
        <v>4853.1640619999998</v>
      </c>
      <c r="AB115" s="29">
        <v>4852.1772460000002</v>
      </c>
      <c r="AC115" s="29">
        <v>4851.3505859999996</v>
      </c>
      <c r="AD115" s="29">
        <v>4850.3535160000001</v>
      </c>
      <c r="AE115" s="29">
        <v>4849.3032229999999</v>
      </c>
      <c r="AF115" s="29">
        <v>4849.1992190000001</v>
      </c>
      <c r="AG115" s="29">
        <v>4846.8955079999996</v>
      </c>
      <c r="AH115" s="29">
        <v>4846.6088870000003</v>
      </c>
      <c r="AI115" s="29">
        <v>4846.4501950000003</v>
      </c>
      <c r="AJ115" s="29">
        <v>4846.4501950000003</v>
      </c>
      <c r="AK115" s="29">
        <v>4834.1606449999999</v>
      </c>
      <c r="AL115" s="5">
        <v>-3.4629999999999999E-3</v>
      </c>
    </row>
    <row r="116" spans="1:38" ht="15" customHeight="1" x14ac:dyDescent="0.25">
      <c r="A116" s="33" t="s">
        <v>987</v>
      </c>
      <c r="B116" s="6" t="s">
        <v>986</v>
      </c>
      <c r="C116" s="29">
        <v>3791.9953609999998</v>
      </c>
      <c r="D116" s="29">
        <v>3756.5722660000001</v>
      </c>
      <c r="E116" s="29">
        <v>3735.7658689999998</v>
      </c>
      <c r="F116" s="29">
        <v>3707.5141600000002</v>
      </c>
      <c r="G116" s="29">
        <v>3648.500732</v>
      </c>
      <c r="H116" s="29">
        <v>3530.6503910000001</v>
      </c>
      <c r="I116" s="29">
        <v>3413.9240719999998</v>
      </c>
      <c r="J116" s="29">
        <v>3347.321289</v>
      </c>
      <c r="K116" s="29">
        <v>3271.7226559999999</v>
      </c>
      <c r="L116" s="29">
        <v>3195.9799800000001</v>
      </c>
      <c r="M116" s="29">
        <v>3196.735107</v>
      </c>
      <c r="N116" s="29">
        <v>3197.4028320000002</v>
      </c>
      <c r="O116" s="29">
        <v>3197.7375489999999</v>
      </c>
      <c r="P116" s="29">
        <v>3197.9033199999999</v>
      </c>
      <c r="Q116" s="29">
        <v>3197.9772950000001</v>
      </c>
      <c r="R116" s="29">
        <v>3198.0434570000002</v>
      </c>
      <c r="S116" s="29">
        <v>3198.108154</v>
      </c>
      <c r="T116" s="29">
        <v>3198.1796880000002</v>
      </c>
      <c r="U116" s="29">
        <v>3198.258057</v>
      </c>
      <c r="V116" s="29">
        <v>3198.2941890000002</v>
      </c>
      <c r="W116" s="29">
        <v>3198.3110350000002</v>
      </c>
      <c r="X116" s="29">
        <v>3198.3278810000002</v>
      </c>
      <c r="Y116" s="29">
        <v>3198.3454590000001</v>
      </c>
      <c r="Z116" s="29">
        <v>3198.3618160000001</v>
      </c>
      <c r="AA116" s="29">
        <v>3198.3811040000001</v>
      </c>
      <c r="AB116" s="29">
        <v>3198.3991700000001</v>
      </c>
      <c r="AC116" s="29">
        <v>3198.4003910000001</v>
      </c>
      <c r="AD116" s="29">
        <v>3198.4025879999999</v>
      </c>
      <c r="AE116" s="29">
        <v>3198.4047850000002</v>
      </c>
      <c r="AF116" s="29">
        <v>3198.405029</v>
      </c>
      <c r="AG116" s="29">
        <v>3198.3542480000001</v>
      </c>
      <c r="AH116" s="29">
        <v>3198.3547359999998</v>
      </c>
      <c r="AI116" s="29">
        <v>3198.3549800000001</v>
      </c>
      <c r="AJ116" s="29">
        <v>3198.3549800000001</v>
      </c>
      <c r="AK116" s="29">
        <v>3199.1821289999998</v>
      </c>
      <c r="AL116" s="5">
        <v>-4.8549999999999999E-3</v>
      </c>
    </row>
    <row r="117" spans="1:38" ht="15" customHeight="1" x14ac:dyDescent="0.25">
      <c r="A117" s="33" t="s">
        <v>985</v>
      </c>
      <c r="B117" s="6" t="s">
        <v>984</v>
      </c>
      <c r="C117" s="29">
        <v>4768.1162109999996</v>
      </c>
      <c r="D117" s="29">
        <v>4729.3784180000002</v>
      </c>
      <c r="E117" s="29">
        <v>4682.0380859999996</v>
      </c>
      <c r="F117" s="29">
        <v>4626.5034180000002</v>
      </c>
      <c r="G117" s="29">
        <v>4533.4868159999996</v>
      </c>
      <c r="H117" s="29">
        <v>4394.4809569999998</v>
      </c>
      <c r="I117" s="29">
        <v>4297.6967770000001</v>
      </c>
      <c r="J117" s="29">
        <v>4256.6088870000003</v>
      </c>
      <c r="K117" s="29">
        <v>4217.0498049999997</v>
      </c>
      <c r="L117" s="29">
        <v>4193.9912109999996</v>
      </c>
      <c r="M117" s="29">
        <v>4196.3212890000004</v>
      </c>
      <c r="N117" s="29">
        <v>4198.0278319999998</v>
      </c>
      <c r="O117" s="29">
        <v>4198.8242190000001</v>
      </c>
      <c r="P117" s="29">
        <v>4199.1816410000001</v>
      </c>
      <c r="Q117" s="29">
        <v>4199.3037109999996</v>
      </c>
      <c r="R117" s="29">
        <v>4199.4194340000004</v>
      </c>
      <c r="S117" s="29">
        <v>4199.5424800000001</v>
      </c>
      <c r="T117" s="29">
        <v>4199.6572269999997</v>
      </c>
      <c r="U117" s="29">
        <v>4199.6933589999999</v>
      </c>
      <c r="V117" s="29">
        <v>4199.7255859999996</v>
      </c>
      <c r="W117" s="29">
        <v>4199.7568359999996</v>
      </c>
      <c r="X117" s="29">
        <v>4199.7880859999996</v>
      </c>
      <c r="Y117" s="29">
        <v>4199.8183589999999</v>
      </c>
      <c r="Z117" s="29">
        <v>4199.8486329999996</v>
      </c>
      <c r="AA117" s="29">
        <v>4199.8803710000002</v>
      </c>
      <c r="AB117" s="29">
        <v>4199.90625</v>
      </c>
      <c r="AC117" s="29">
        <v>4199.8974609999996</v>
      </c>
      <c r="AD117" s="29">
        <v>4199.8867190000001</v>
      </c>
      <c r="AE117" s="29">
        <v>4199.8754879999997</v>
      </c>
      <c r="AF117" s="29">
        <v>4199.8720700000003</v>
      </c>
      <c r="AG117" s="29">
        <v>4195.8833009999998</v>
      </c>
      <c r="AH117" s="29">
        <v>4195.8803710000002</v>
      </c>
      <c r="AI117" s="29">
        <v>4195.8784180000002</v>
      </c>
      <c r="AJ117" s="29">
        <v>4195.8784180000002</v>
      </c>
      <c r="AK117" s="29">
        <v>4188.953125</v>
      </c>
      <c r="AL117" s="5">
        <v>-3.6700000000000001E-3</v>
      </c>
    </row>
    <row r="118" spans="1:38" ht="15" customHeight="1" x14ac:dyDescent="0.25">
      <c r="A118" s="33" t="s">
        <v>983</v>
      </c>
      <c r="B118" s="6" t="s">
        <v>982</v>
      </c>
      <c r="C118" s="29">
        <v>3812.6708979999999</v>
      </c>
      <c r="D118" s="29">
        <v>3758.2807619999999</v>
      </c>
      <c r="E118" s="29">
        <v>3725.423096</v>
      </c>
      <c r="F118" s="29">
        <v>3694.2141109999998</v>
      </c>
      <c r="G118" s="29">
        <v>3644.5817870000001</v>
      </c>
      <c r="H118" s="29">
        <v>3546.919922</v>
      </c>
      <c r="I118" s="29">
        <v>3474.109375</v>
      </c>
      <c r="J118" s="29">
        <v>3422.6928710000002</v>
      </c>
      <c r="K118" s="29">
        <v>3329.5729980000001</v>
      </c>
      <c r="L118" s="29">
        <v>3272.4423830000001</v>
      </c>
      <c r="M118" s="29">
        <v>3272.2016600000002</v>
      </c>
      <c r="N118" s="29">
        <v>3272.013672</v>
      </c>
      <c r="O118" s="29">
        <v>3271.6945799999999</v>
      </c>
      <c r="P118" s="29">
        <v>3271.4389649999998</v>
      </c>
      <c r="Q118" s="29">
        <v>3271.0737300000001</v>
      </c>
      <c r="R118" s="29">
        <v>3270.7387699999999</v>
      </c>
      <c r="S118" s="29">
        <v>3270.6040039999998</v>
      </c>
      <c r="T118" s="29">
        <v>3270.455078</v>
      </c>
      <c r="U118" s="29">
        <v>3270.2514649999998</v>
      </c>
      <c r="V118" s="29">
        <v>3270.1054690000001</v>
      </c>
      <c r="W118" s="29">
        <v>3269.9895019999999</v>
      </c>
      <c r="X118" s="29">
        <v>3269.8972170000002</v>
      </c>
      <c r="Y118" s="29">
        <v>3269.7807619999999</v>
      </c>
      <c r="Z118" s="29">
        <v>3269.7231449999999</v>
      </c>
      <c r="AA118" s="29">
        <v>3269.5847170000002</v>
      </c>
      <c r="AB118" s="29">
        <v>3269.5170899999998</v>
      </c>
      <c r="AC118" s="29">
        <v>3269.4570309999999</v>
      </c>
      <c r="AD118" s="29">
        <v>3269.3835450000001</v>
      </c>
      <c r="AE118" s="29">
        <v>3269.3041990000002</v>
      </c>
      <c r="AF118" s="29">
        <v>3269.2929690000001</v>
      </c>
      <c r="AG118" s="29">
        <v>3269.1833499999998</v>
      </c>
      <c r="AH118" s="29">
        <v>3269.1520999999998</v>
      </c>
      <c r="AI118" s="29">
        <v>3269.1333009999998</v>
      </c>
      <c r="AJ118" s="29">
        <v>3269.1333009999998</v>
      </c>
      <c r="AK118" s="29">
        <v>3270.0371089999999</v>
      </c>
      <c r="AL118" s="5">
        <v>-4.2079999999999999E-3</v>
      </c>
    </row>
    <row r="119" spans="1:38" ht="15" customHeight="1" x14ac:dyDescent="0.25">
      <c r="A119" s="33" t="s">
        <v>981</v>
      </c>
      <c r="B119" s="6" t="s">
        <v>980</v>
      </c>
      <c r="C119" s="29">
        <v>4938.732422</v>
      </c>
      <c r="D119" s="29">
        <v>4874.1459960000002</v>
      </c>
      <c r="E119" s="29">
        <v>4793.9702150000003</v>
      </c>
      <c r="F119" s="29">
        <v>4739.3339839999999</v>
      </c>
      <c r="G119" s="29">
        <v>4673.6337890000004</v>
      </c>
      <c r="H119" s="29">
        <v>4553.1010740000002</v>
      </c>
      <c r="I119" s="29">
        <v>4474.6279299999997</v>
      </c>
      <c r="J119" s="29">
        <v>4423.5585940000001</v>
      </c>
      <c r="K119" s="29">
        <v>4353.3974609999996</v>
      </c>
      <c r="L119" s="29">
        <v>4321.0141599999997</v>
      </c>
      <c r="M119" s="29">
        <v>4320.1142579999996</v>
      </c>
      <c r="N119" s="29">
        <v>4319.1660160000001</v>
      </c>
      <c r="O119" s="29">
        <v>4317.8896480000003</v>
      </c>
      <c r="P119" s="29">
        <v>4316.234375</v>
      </c>
      <c r="Q119" s="29">
        <v>4314.3603519999997</v>
      </c>
      <c r="R119" s="29">
        <v>4312.7880859999996</v>
      </c>
      <c r="S119" s="29">
        <v>4311.9575199999999</v>
      </c>
      <c r="T119" s="29">
        <v>4310.4492190000001</v>
      </c>
      <c r="U119" s="29">
        <v>4308.9155270000001</v>
      </c>
      <c r="V119" s="29">
        <v>4307.626953</v>
      </c>
      <c r="W119" s="29">
        <v>4306.5532229999999</v>
      </c>
      <c r="X119" s="29">
        <v>4305.6723629999997</v>
      </c>
      <c r="Y119" s="29">
        <v>4304.7993159999996</v>
      </c>
      <c r="Z119" s="29">
        <v>4304.3603519999997</v>
      </c>
      <c r="AA119" s="29">
        <v>4303.4501950000003</v>
      </c>
      <c r="AB119" s="29">
        <v>4303.0131840000004</v>
      </c>
      <c r="AC119" s="29">
        <v>4302.6367190000001</v>
      </c>
      <c r="AD119" s="29">
        <v>4302.1938479999999</v>
      </c>
      <c r="AE119" s="29">
        <v>4301.7226559999999</v>
      </c>
      <c r="AF119" s="29">
        <v>4301.6796880000002</v>
      </c>
      <c r="AG119" s="29">
        <v>4297.4902339999999</v>
      </c>
      <c r="AH119" s="29">
        <v>4297.3486329999996</v>
      </c>
      <c r="AI119" s="29">
        <v>4297.2685549999997</v>
      </c>
      <c r="AJ119" s="29">
        <v>4297.2685549999997</v>
      </c>
      <c r="AK119" s="29">
        <v>4287.1796880000002</v>
      </c>
      <c r="AL119" s="5">
        <v>-3.8809999999999999E-3</v>
      </c>
    </row>
    <row r="120" spans="1:38" ht="15" customHeight="1" x14ac:dyDescent="0.25">
      <c r="A120" s="33" t="s">
        <v>979</v>
      </c>
      <c r="B120" s="6" t="s">
        <v>978</v>
      </c>
      <c r="C120" s="29">
        <v>4764.2900390000004</v>
      </c>
      <c r="D120" s="29">
        <v>4712.8554690000001</v>
      </c>
      <c r="E120" s="29">
        <v>4652.5195309999999</v>
      </c>
      <c r="F120" s="29">
        <v>4609.283203</v>
      </c>
      <c r="G120" s="29">
        <v>4548.2270509999998</v>
      </c>
      <c r="H120" s="29">
        <v>4434.3139650000003</v>
      </c>
      <c r="I120" s="29">
        <v>4346.2666019999997</v>
      </c>
      <c r="J120" s="29">
        <v>4290.0815430000002</v>
      </c>
      <c r="K120" s="29">
        <v>4215.8447269999997</v>
      </c>
      <c r="L120" s="29">
        <v>4179.8349609999996</v>
      </c>
      <c r="M120" s="29">
        <v>4176.0522460000002</v>
      </c>
      <c r="N120" s="29">
        <v>4174.7084960000002</v>
      </c>
      <c r="O120" s="29">
        <v>4173.2763670000004</v>
      </c>
      <c r="P120" s="29">
        <v>4171.9018550000001</v>
      </c>
      <c r="Q120" s="29">
        <v>4170.2138670000004</v>
      </c>
      <c r="R120" s="29">
        <v>4169.3662109999996</v>
      </c>
      <c r="S120" s="29">
        <v>4168.2182620000003</v>
      </c>
      <c r="T120" s="29">
        <v>4167.0351559999999</v>
      </c>
      <c r="U120" s="29">
        <v>4165.7900390000004</v>
      </c>
      <c r="V120" s="29">
        <v>4164.5756840000004</v>
      </c>
      <c r="W120" s="29">
        <v>4163.6474609999996</v>
      </c>
      <c r="X120" s="29">
        <v>4163.2143550000001</v>
      </c>
      <c r="Y120" s="29">
        <v>4162.2260740000002</v>
      </c>
      <c r="Z120" s="29">
        <v>4161.9165039999998</v>
      </c>
      <c r="AA120" s="29">
        <v>4161.1303710000002</v>
      </c>
      <c r="AB120" s="29">
        <v>4160.7060549999997</v>
      </c>
      <c r="AC120" s="29">
        <v>4160.3276370000003</v>
      </c>
      <c r="AD120" s="29">
        <v>4159.8603519999997</v>
      </c>
      <c r="AE120" s="29">
        <v>4159.4174800000001</v>
      </c>
      <c r="AF120" s="29">
        <v>4159.3803710000002</v>
      </c>
      <c r="AG120" s="29">
        <v>4155.3876950000003</v>
      </c>
      <c r="AH120" s="29">
        <v>4155.5517579999996</v>
      </c>
      <c r="AI120" s="29">
        <v>4155.513672</v>
      </c>
      <c r="AJ120" s="29">
        <v>4155.4267579999996</v>
      </c>
      <c r="AK120" s="29">
        <v>4147.2617190000001</v>
      </c>
      <c r="AL120" s="5">
        <v>-3.8670000000000002E-3</v>
      </c>
    </row>
    <row r="122" spans="1:38" ht="15" customHeight="1" x14ac:dyDescent="0.25">
      <c r="B122" s="4" t="s">
        <v>977</v>
      </c>
    </row>
    <row r="123" spans="1:38" ht="15" customHeight="1" x14ac:dyDescent="0.25">
      <c r="A123" s="33" t="s">
        <v>976</v>
      </c>
      <c r="B123" s="6" t="s">
        <v>975</v>
      </c>
      <c r="C123" s="29">
        <v>3368.3552249999998</v>
      </c>
      <c r="D123" s="29">
        <v>3386.9409179999998</v>
      </c>
      <c r="E123" s="29">
        <v>3403.2404790000001</v>
      </c>
      <c r="F123" s="29">
        <v>3416.5158689999998</v>
      </c>
      <c r="G123" s="29">
        <v>3426.123047</v>
      </c>
      <c r="H123" s="29">
        <v>3432.0690920000002</v>
      </c>
      <c r="I123" s="29">
        <v>3433.435547</v>
      </c>
      <c r="J123" s="29">
        <v>3429.0209960000002</v>
      </c>
      <c r="K123" s="29">
        <v>3421.8142090000001</v>
      </c>
      <c r="L123" s="29">
        <v>3408.9035640000002</v>
      </c>
      <c r="M123" s="29">
        <v>3394.836182</v>
      </c>
      <c r="N123" s="29">
        <v>3380.1599120000001</v>
      </c>
      <c r="O123" s="29">
        <v>3364.5622560000002</v>
      </c>
      <c r="P123" s="29">
        <v>3349.053711</v>
      </c>
      <c r="Q123" s="29">
        <v>3333.899414</v>
      </c>
      <c r="R123" s="29">
        <v>3319.4228520000001</v>
      </c>
      <c r="S123" s="29">
        <v>3305.7189939999998</v>
      </c>
      <c r="T123" s="29">
        <v>3292.623047</v>
      </c>
      <c r="U123" s="29">
        <v>3280.4345699999999</v>
      </c>
      <c r="V123" s="29">
        <v>3269.1625979999999</v>
      </c>
      <c r="W123" s="29">
        <v>3258.6210940000001</v>
      </c>
      <c r="X123" s="29">
        <v>3248.9204100000002</v>
      </c>
      <c r="Y123" s="29">
        <v>3240.164307</v>
      </c>
      <c r="Z123" s="29">
        <v>3231.7590329999998</v>
      </c>
      <c r="AA123" s="29">
        <v>3224.2189939999998</v>
      </c>
      <c r="AB123" s="29">
        <v>3217.6271969999998</v>
      </c>
      <c r="AC123" s="29">
        <v>3211.8166500000002</v>
      </c>
      <c r="AD123" s="29">
        <v>3206.7827149999998</v>
      </c>
      <c r="AE123" s="29">
        <v>3202.4514159999999</v>
      </c>
      <c r="AF123" s="29">
        <v>3198.7653810000002</v>
      </c>
      <c r="AG123" s="29">
        <v>3195.6840820000002</v>
      </c>
      <c r="AH123" s="29">
        <v>3193.1027829999998</v>
      </c>
      <c r="AI123" s="29">
        <v>3190.9716800000001</v>
      </c>
      <c r="AJ123" s="29">
        <v>3189.2561040000001</v>
      </c>
      <c r="AK123" s="29">
        <v>3187.8476559999999</v>
      </c>
      <c r="AL123" s="5">
        <v>-1.8339999999999999E-3</v>
      </c>
    </row>
    <row r="124" spans="1:38" ht="15" customHeight="1" x14ac:dyDescent="0.25">
      <c r="A124" s="33" t="s">
        <v>974</v>
      </c>
      <c r="B124" s="6" t="s">
        <v>973</v>
      </c>
      <c r="C124" s="29">
        <v>4549.8823240000002</v>
      </c>
      <c r="D124" s="29">
        <v>4563.5009769999997</v>
      </c>
      <c r="E124" s="29">
        <v>4572.3051759999998</v>
      </c>
      <c r="F124" s="29">
        <v>4578.828125</v>
      </c>
      <c r="G124" s="29">
        <v>4580.8857420000004</v>
      </c>
      <c r="H124" s="29">
        <v>4576.1455079999996</v>
      </c>
      <c r="I124" s="29">
        <v>4565.8847660000001</v>
      </c>
      <c r="J124" s="29">
        <v>4551.4384769999997</v>
      </c>
      <c r="K124" s="29">
        <v>4531.8828119999998</v>
      </c>
      <c r="L124" s="29">
        <v>4509.8032229999999</v>
      </c>
      <c r="M124" s="29">
        <v>4486.3447269999997</v>
      </c>
      <c r="N124" s="29">
        <v>4462.8867190000001</v>
      </c>
      <c r="O124" s="29">
        <v>4439.419922</v>
      </c>
      <c r="P124" s="29">
        <v>4416.6030270000001</v>
      </c>
      <c r="Q124" s="29">
        <v>4394.9575199999999</v>
      </c>
      <c r="R124" s="29">
        <v>4374.3066410000001</v>
      </c>
      <c r="S124" s="29">
        <v>4354.1943359999996</v>
      </c>
      <c r="T124" s="29">
        <v>4336.7700199999999</v>
      </c>
      <c r="U124" s="29">
        <v>4319.5024409999996</v>
      </c>
      <c r="V124" s="29">
        <v>4303.6547849999997</v>
      </c>
      <c r="W124" s="29">
        <v>4289.0214839999999</v>
      </c>
      <c r="X124" s="29">
        <v>4275.6909180000002</v>
      </c>
      <c r="Y124" s="29">
        <v>4263.341797</v>
      </c>
      <c r="Z124" s="29">
        <v>4252.7563479999999</v>
      </c>
      <c r="AA124" s="29">
        <v>4243.4267579999996</v>
      </c>
      <c r="AB124" s="29">
        <v>4235.4472660000001</v>
      </c>
      <c r="AC124" s="29">
        <v>4228.4858400000003</v>
      </c>
      <c r="AD124" s="29">
        <v>4222.451172</v>
      </c>
      <c r="AE124" s="29">
        <v>4217.2407229999999</v>
      </c>
      <c r="AF124" s="29">
        <v>4212.6533200000003</v>
      </c>
      <c r="AG124" s="29">
        <v>4208.3212890000004</v>
      </c>
      <c r="AH124" s="29">
        <v>4204.4003910000001</v>
      </c>
      <c r="AI124" s="29">
        <v>4200.779297</v>
      </c>
      <c r="AJ124" s="29">
        <v>4197.3378910000001</v>
      </c>
      <c r="AK124" s="29">
        <v>4193.7290039999998</v>
      </c>
      <c r="AL124" s="5">
        <v>-2.5569999999999998E-3</v>
      </c>
    </row>
    <row r="125" spans="1:38" ht="15" customHeight="1" thickBot="1" x14ac:dyDescent="0.3"/>
    <row r="126" spans="1:38" ht="15" customHeight="1" x14ac:dyDescent="0.25">
      <c r="B126" s="38" t="s">
        <v>1160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ht="15" customHeight="1" x14ac:dyDescent="0.25">
      <c r="B127" s="35" t="s">
        <v>1161</v>
      </c>
    </row>
    <row r="128" spans="1:38" ht="15" customHeight="1" x14ac:dyDescent="0.25">
      <c r="B128" s="35" t="s">
        <v>1162</v>
      </c>
    </row>
    <row r="129" spans="2:2" ht="15" customHeight="1" x14ac:dyDescent="0.25">
      <c r="B129" s="35" t="s">
        <v>1163</v>
      </c>
    </row>
    <row r="130" spans="2:2" ht="15" customHeight="1" x14ac:dyDescent="0.25">
      <c r="B130" s="35" t="s">
        <v>1164</v>
      </c>
    </row>
    <row r="131" spans="2:2" ht="15" customHeight="1" x14ac:dyDescent="0.25">
      <c r="B131" s="35" t="s">
        <v>1165</v>
      </c>
    </row>
  </sheetData>
  <mergeCells count="1">
    <mergeCell ref="B126:AL12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8" ht="15" customHeight="1" thickBot="1" x14ac:dyDescent="0.3">
      <c r="B1" s="8" t="s">
        <v>1149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ht="15" customHeight="1" thickTop="1" x14ac:dyDescent="0.25"/>
    <row r="3" spans="1:38" ht="15" customHeight="1" x14ac:dyDescent="0.25">
      <c r="C3" s="32" t="s">
        <v>19</v>
      </c>
      <c r="D3" s="32" t="s">
        <v>1148</v>
      </c>
      <c r="E3" s="32"/>
      <c r="F3" s="32"/>
      <c r="G3" s="32"/>
    </row>
    <row r="4" spans="1:38" ht="15" customHeight="1" x14ac:dyDescent="0.25">
      <c r="C4" s="32" t="s">
        <v>18</v>
      </c>
      <c r="D4" s="32" t="s">
        <v>1150</v>
      </c>
      <c r="E4" s="32"/>
      <c r="F4" s="32"/>
      <c r="G4" s="32" t="s">
        <v>17</v>
      </c>
    </row>
    <row r="5" spans="1:38" ht="15" customHeight="1" x14ac:dyDescent="0.25">
      <c r="C5" s="32" t="s">
        <v>16</v>
      </c>
      <c r="D5" s="32" t="s">
        <v>1151</v>
      </c>
      <c r="E5" s="32"/>
      <c r="F5" s="32"/>
      <c r="G5" s="32"/>
    </row>
    <row r="6" spans="1:38" ht="15" customHeight="1" x14ac:dyDescent="0.25">
      <c r="C6" s="32" t="s">
        <v>15</v>
      </c>
      <c r="D6" s="32"/>
      <c r="E6" s="32" t="s">
        <v>1152</v>
      </c>
      <c r="F6" s="32"/>
      <c r="G6" s="32"/>
    </row>
    <row r="10" spans="1:38" ht="15" customHeight="1" x14ac:dyDescent="0.25">
      <c r="A10" s="33" t="s">
        <v>254</v>
      </c>
      <c r="B10" s="9" t="s">
        <v>253</v>
      </c>
    </row>
    <row r="11" spans="1:38" ht="15" customHeight="1" x14ac:dyDescent="0.25">
      <c r="B11" s="8" t="s">
        <v>1166</v>
      </c>
    </row>
    <row r="12" spans="1:38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14</v>
      </c>
      <c r="AL12" s="34" t="s">
        <v>1153</v>
      </c>
    </row>
    <row r="13" spans="1:38" ht="15" customHeight="1" thickBot="1" x14ac:dyDescent="0.3">
      <c r="B13" s="7" t="s">
        <v>14</v>
      </c>
      <c r="C13" s="7">
        <v>2016</v>
      </c>
      <c r="D13" s="7">
        <v>2017</v>
      </c>
      <c r="E13" s="7">
        <v>2018</v>
      </c>
      <c r="F13" s="7">
        <v>2019</v>
      </c>
      <c r="G13" s="7">
        <v>2020</v>
      </c>
      <c r="H13" s="7">
        <v>2021</v>
      </c>
      <c r="I13" s="7">
        <v>2022</v>
      </c>
      <c r="J13" s="7">
        <v>2023</v>
      </c>
      <c r="K13" s="7">
        <v>2024</v>
      </c>
      <c r="L13" s="7">
        <v>2025</v>
      </c>
      <c r="M13" s="7">
        <v>2026</v>
      </c>
      <c r="N13" s="7">
        <v>2027</v>
      </c>
      <c r="O13" s="7">
        <v>2028</v>
      </c>
      <c r="P13" s="7">
        <v>2029</v>
      </c>
      <c r="Q13" s="7">
        <v>2030</v>
      </c>
      <c r="R13" s="7">
        <v>2031</v>
      </c>
      <c r="S13" s="7">
        <v>2032</v>
      </c>
      <c r="T13" s="7">
        <v>2033</v>
      </c>
      <c r="U13" s="7">
        <v>2034</v>
      </c>
      <c r="V13" s="7">
        <v>2035</v>
      </c>
      <c r="W13" s="7">
        <v>2036</v>
      </c>
      <c r="X13" s="7">
        <v>2037</v>
      </c>
      <c r="Y13" s="7">
        <v>2038</v>
      </c>
      <c r="Z13" s="7">
        <v>2039</v>
      </c>
      <c r="AA13" s="7">
        <v>2040</v>
      </c>
      <c r="AB13" s="7">
        <v>2041</v>
      </c>
      <c r="AC13" s="7">
        <v>2042</v>
      </c>
      <c r="AD13" s="7">
        <v>2043</v>
      </c>
      <c r="AE13" s="7">
        <v>2044</v>
      </c>
      <c r="AF13" s="7">
        <v>2045</v>
      </c>
      <c r="AG13" s="7">
        <v>2046</v>
      </c>
      <c r="AH13" s="7">
        <v>2047</v>
      </c>
      <c r="AI13" s="7">
        <v>2048</v>
      </c>
      <c r="AJ13" s="7">
        <v>2049</v>
      </c>
      <c r="AK13" s="7">
        <v>2050</v>
      </c>
      <c r="AL13" s="7">
        <v>2050</v>
      </c>
    </row>
    <row r="14" spans="1:38" ht="15" customHeight="1" thickTop="1" x14ac:dyDescent="0.25"/>
    <row r="15" spans="1:38" ht="15" customHeight="1" x14ac:dyDescent="0.25">
      <c r="B15" s="4" t="s">
        <v>252</v>
      </c>
    </row>
    <row r="16" spans="1:38" ht="15" customHeight="1" x14ac:dyDescent="0.25">
      <c r="A16" s="33" t="s">
        <v>251</v>
      </c>
      <c r="B16" s="6" t="s">
        <v>56</v>
      </c>
      <c r="C16" s="10">
        <v>37.245831000000003</v>
      </c>
      <c r="D16" s="10">
        <v>37.139141000000002</v>
      </c>
      <c r="E16" s="10">
        <v>37.212349000000003</v>
      </c>
      <c r="F16" s="10">
        <v>37.371437</v>
      </c>
      <c r="G16" s="10">
        <v>37.504044</v>
      </c>
      <c r="H16" s="10">
        <v>37.683861</v>
      </c>
      <c r="I16" s="10">
        <v>37.814444999999999</v>
      </c>
      <c r="J16" s="10">
        <v>38.031115999999997</v>
      </c>
      <c r="K16" s="10">
        <v>38.115184999999997</v>
      </c>
      <c r="L16" s="10">
        <v>38.494522000000003</v>
      </c>
      <c r="M16" s="10">
        <v>38.505329000000003</v>
      </c>
      <c r="N16" s="10">
        <v>38.538193</v>
      </c>
      <c r="O16" s="10">
        <v>38.599018000000001</v>
      </c>
      <c r="P16" s="10">
        <v>38.658993000000002</v>
      </c>
      <c r="Q16" s="10">
        <v>38.719673</v>
      </c>
      <c r="R16" s="10">
        <v>38.779719999999998</v>
      </c>
      <c r="S16" s="10">
        <v>38.840285999999999</v>
      </c>
      <c r="T16" s="10">
        <v>38.900264999999997</v>
      </c>
      <c r="U16" s="10">
        <v>38.959758999999998</v>
      </c>
      <c r="V16" s="10">
        <v>39.019581000000002</v>
      </c>
      <c r="W16" s="10">
        <v>39.079376000000003</v>
      </c>
      <c r="X16" s="10">
        <v>39.137889999999999</v>
      </c>
      <c r="Y16" s="10">
        <v>39.197327000000001</v>
      </c>
      <c r="Z16" s="10">
        <v>39.256523000000001</v>
      </c>
      <c r="AA16" s="10">
        <v>39.315891000000001</v>
      </c>
      <c r="AB16" s="10">
        <v>39.375197999999997</v>
      </c>
      <c r="AC16" s="10">
        <v>39.434623999999999</v>
      </c>
      <c r="AD16" s="10">
        <v>39.494328000000003</v>
      </c>
      <c r="AE16" s="10">
        <v>39.554062000000002</v>
      </c>
      <c r="AF16" s="10">
        <v>39.613678</v>
      </c>
      <c r="AG16" s="10">
        <v>39.673695000000002</v>
      </c>
      <c r="AH16" s="10">
        <v>39.732750000000003</v>
      </c>
      <c r="AI16" s="10">
        <v>39.791508</v>
      </c>
      <c r="AJ16" s="10">
        <v>39.850394999999999</v>
      </c>
      <c r="AK16" s="10">
        <v>39.909270999999997</v>
      </c>
      <c r="AL16" s="5">
        <v>2.1819999999999999E-3</v>
      </c>
    </row>
    <row r="17" spans="1:38" ht="15" customHeight="1" x14ac:dyDescent="0.25">
      <c r="A17" s="33" t="s">
        <v>250</v>
      </c>
      <c r="B17" s="6" t="s">
        <v>54</v>
      </c>
      <c r="C17" s="10">
        <v>28.433287</v>
      </c>
      <c r="D17" s="10">
        <v>28.229057000000001</v>
      </c>
      <c r="E17" s="10">
        <v>28.377863000000001</v>
      </c>
      <c r="F17" s="10">
        <v>28.573032000000001</v>
      </c>
      <c r="G17" s="10">
        <v>28.707863</v>
      </c>
      <c r="H17" s="10">
        <v>28.945429000000001</v>
      </c>
      <c r="I17" s="10">
        <v>29.186713999999998</v>
      </c>
      <c r="J17" s="10">
        <v>29.477564000000001</v>
      </c>
      <c r="K17" s="10">
        <v>29.582218000000001</v>
      </c>
      <c r="L17" s="10">
        <v>29.840333999999999</v>
      </c>
      <c r="M17" s="10">
        <v>29.873615000000001</v>
      </c>
      <c r="N17" s="10">
        <v>29.893823999999999</v>
      </c>
      <c r="O17" s="10">
        <v>29.91638</v>
      </c>
      <c r="P17" s="10">
        <v>29.937828</v>
      </c>
      <c r="Q17" s="10">
        <v>29.960663</v>
      </c>
      <c r="R17" s="10">
        <v>29.981392</v>
      </c>
      <c r="S17" s="10">
        <v>30.005398</v>
      </c>
      <c r="T17" s="10">
        <v>30.027735</v>
      </c>
      <c r="U17" s="10">
        <v>30.048285</v>
      </c>
      <c r="V17" s="10">
        <v>30.070345</v>
      </c>
      <c r="W17" s="10">
        <v>30.092516</v>
      </c>
      <c r="X17" s="10">
        <v>30.110136000000001</v>
      </c>
      <c r="Y17" s="10">
        <v>30.131187000000001</v>
      </c>
      <c r="Z17" s="10">
        <v>30.151572999999999</v>
      </c>
      <c r="AA17" s="10">
        <v>30.172374999999999</v>
      </c>
      <c r="AB17" s="10">
        <v>30.194582</v>
      </c>
      <c r="AC17" s="10">
        <v>30.231508000000002</v>
      </c>
      <c r="AD17" s="10">
        <v>30.269069999999999</v>
      </c>
      <c r="AE17" s="10">
        <v>30.306554999999999</v>
      </c>
      <c r="AF17" s="10">
        <v>30.344266999999999</v>
      </c>
      <c r="AG17" s="10">
        <v>30.383215</v>
      </c>
      <c r="AH17" s="10">
        <v>30.419622</v>
      </c>
      <c r="AI17" s="10">
        <v>30.455378</v>
      </c>
      <c r="AJ17" s="10">
        <v>30.491705</v>
      </c>
      <c r="AK17" s="10">
        <v>30.528175000000001</v>
      </c>
      <c r="AL17" s="5">
        <v>2.3749999999999999E-3</v>
      </c>
    </row>
    <row r="18" spans="1:38" ht="15" customHeight="1" x14ac:dyDescent="0.25">
      <c r="A18" s="33" t="s">
        <v>249</v>
      </c>
      <c r="B18" s="6" t="s">
        <v>52</v>
      </c>
      <c r="C18" s="10">
        <v>24.626417</v>
      </c>
      <c r="D18" s="10">
        <v>24.392561000000001</v>
      </c>
      <c r="E18" s="10">
        <v>24.555038</v>
      </c>
      <c r="F18" s="10">
        <v>24.764011</v>
      </c>
      <c r="G18" s="10">
        <v>24.901790999999999</v>
      </c>
      <c r="H18" s="10">
        <v>25.109345999999999</v>
      </c>
      <c r="I18" s="10">
        <v>25.296237999999999</v>
      </c>
      <c r="J18" s="10">
        <v>25.464984999999999</v>
      </c>
      <c r="K18" s="10">
        <v>25.577938</v>
      </c>
      <c r="L18" s="10">
        <v>25.8354</v>
      </c>
      <c r="M18" s="10">
        <v>25.869472999999999</v>
      </c>
      <c r="N18" s="10">
        <v>25.891162999999999</v>
      </c>
      <c r="O18" s="10">
        <v>25.915527000000001</v>
      </c>
      <c r="P18" s="10">
        <v>25.937795999999999</v>
      </c>
      <c r="Q18" s="10">
        <v>25.960640000000001</v>
      </c>
      <c r="R18" s="10">
        <v>25.980388999999999</v>
      </c>
      <c r="S18" s="10">
        <v>26.003392999999999</v>
      </c>
      <c r="T18" s="10">
        <v>26.025223</v>
      </c>
      <c r="U18" s="10">
        <v>26.045673000000001</v>
      </c>
      <c r="V18" s="10">
        <v>26.067703000000002</v>
      </c>
      <c r="W18" s="10">
        <v>26.089646999999999</v>
      </c>
      <c r="X18" s="10">
        <v>26.106987</v>
      </c>
      <c r="Y18" s="10">
        <v>26.127586000000001</v>
      </c>
      <c r="Z18" s="10">
        <v>26.147537</v>
      </c>
      <c r="AA18" s="10">
        <v>26.183136000000001</v>
      </c>
      <c r="AB18" s="10">
        <v>26.225241</v>
      </c>
      <c r="AC18" s="10">
        <v>26.267567</v>
      </c>
      <c r="AD18" s="10">
        <v>26.310312</v>
      </c>
      <c r="AE18" s="10">
        <v>26.352768000000001</v>
      </c>
      <c r="AF18" s="10">
        <v>26.395439</v>
      </c>
      <c r="AG18" s="10">
        <v>26.438997000000001</v>
      </c>
      <c r="AH18" s="10">
        <v>26.480377000000001</v>
      </c>
      <c r="AI18" s="10">
        <v>26.521153999999999</v>
      </c>
      <c r="AJ18" s="10">
        <v>26.562344</v>
      </c>
      <c r="AK18" s="10">
        <v>26.603491000000002</v>
      </c>
      <c r="AL18" s="5">
        <v>2.6329999999999999E-3</v>
      </c>
    </row>
    <row r="19" spans="1:38" ht="15" customHeight="1" x14ac:dyDescent="0.25">
      <c r="A19" s="33" t="s">
        <v>248</v>
      </c>
      <c r="B19" s="6" t="s">
        <v>50</v>
      </c>
      <c r="C19" s="10">
        <v>23.484553999999999</v>
      </c>
      <c r="D19" s="10">
        <v>23.439216999999999</v>
      </c>
      <c r="E19" s="10">
        <v>23.608891</v>
      </c>
      <c r="F19" s="10">
        <v>23.819483000000002</v>
      </c>
      <c r="G19" s="10">
        <v>23.955828</v>
      </c>
      <c r="H19" s="10">
        <v>24.175825</v>
      </c>
      <c r="I19" s="10">
        <v>24.317454999999999</v>
      </c>
      <c r="J19" s="10">
        <v>24.531317000000001</v>
      </c>
      <c r="K19" s="10">
        <v>24.587444000000001</v>
      </c>
      <c r="L19" s="10">
        <v>24.888079000000001</v>
      </c>
      <c r="M19" s="10">
        <v>24.916336000000001</v>
      </c>
      <c r="N19" s="10">
        <v>24.936105999999999</v>
      </c>
      <c r="O19" s="10">
        <v>24.95965</v>
      </c>
      <c r="P19" s="10">
        <v>24.981131000000001</v>
      </c>
      <c r="Q19" s="10">
        <v>25.003433000000001</v>
      </c>
      <c r="R19" s="10">
        <v>25.02261</v>
      </c>
      <c r="S19" s="10">
        <v>25.045051999999998</v>
      </c>
      <c r="T19" s="10">
        <v>25.065975000000002</v>
      </c>
      <c r="U19" s="10">
        <v>25.085940999999998</v>
      </c>
      <c r="V19" s="10">
        <v>25.107019000000001</v>
      </c>
      <c r="W19" s="10">
        <v>25.127973999999998</v>
      </c>
      <c r="X19" s="10">
        <v>25.144511999999999</v>
      </c>
      <c r="Y19" s="10">
        <v>25.164027999999998</v>
      </c>
      <c r="Z19" s="10">
        <v>25.182711000000001</v>
      </c>
      <c r="AA19" s="10">
        <v>25.201618</v>
      </c>
      <c r="AB19" s="10">
        <v>25.220306000000001</v>
      </c>
      <c r="AC19" s="10">
        <v>25.239336000000002</v>
      </c>
      <c r="AD19" s="10">
        <v>25.258980000000001</v>
      </c>
      <c r="AE19" s="10">
        <v>25.278419</v>
      </c>
      <c r="AF19" s="10">
        <v>25.298054</v>
      </c>
      <c r="AG19" s="10">
        <v>25.318947000000001</v>
      </c>
      <c r="AH19" s="10">
        <v>25.336888999999999</v>
      </c>
      <c r="AI19" s="10">
        <v>25.354005999999998</v>
      </c>
      <c r="AJ19" s="10">
        <v>25.371659999999999</v>
      </c>
      <c r="AK19" s="10">
        <v>25.389351000000001</v>
      </c>
      <c r="AL19" s="5">
        <v>2.4250000000000001E-3</v>
      </c>
    </row>
    <row r="20" spans="1:38" ht="15" customHeight="1" x14ac:dyDescent="0.25">
      <c r="A20" s="33" t="s">
        <v>247</v>
      </c>
      <c r="B20" s="6" t="s">
        <v>48</v>
      </c>
      <c r="C20" s="10">
        <v>27.491333000000001</v>
      </c>
      <c r="D20" s="10">
        <v>27.465387</v>
      </c>
      <c r="E20" s="10">
        <v>27.640460999999998</v>
      </c>
      <c r="F20" s="10">
        <v>27.850228999999999</v>
      </c>
      <c r="G20" s="10">
        <v>27.987508999999999</v>
      </c>
      <c r="H20" s="10">
        <v>28.216844999999999</v>
      </c>
      <c r="I20" s="10">
        <v>28.424109999999999</v>
      </c>
      <c r="J20" s="10">
        <v>28.657152</v>
      </c>
      <c r="K20" s="10">
        <v>28.758717999999998</v>
      </c>
      <c r="L20" s="10">
        <v>29.041989999999998</v>
      </c>
      <c r="M20" s="10">
        <v>29.100155000000001</v>
      </c>
      <c r="N20" s="10">
        <v>29.119617000000002</v>
      </c>
      <c r="O20" s="10">
        <v>29.141293999999998</v>
      </c>
      <c r="P20" s="10">
        <v>29.159763000000002</v>
      </c>
      <c r="Q20" s="10">
        <v>29.178992999999998</v>
      </c>
      <c r="R20" s="10">
        <v>29.196196</v>
      </c>
      <c r="S20" s="10">
        <v>29.217597999999999</v>
      </c>
      <c r="T20" s="10">
        <v>29.238002999999999</v>
      </c>
      <c r="U20" s="10">
        <v>29.256937000000001</v>
      </c>
      <c r="V20" s="10">
        <v>29.277649</v>
      </c>
      <c r="W20" s="10">
        <v>29.298597000000001</v>
      </c>
      <c r="X20" s="10">
        <v>29.315332000000001</v>
      </c>
      <c r="Y20" s="10">
        <v>29.335339000000001</v>
      </c>
      <c r="Z20" s="10">
        <v>29.354928999999998</v>
      </c>
      <c r="AA20" s="10">
        <v>29.374655000000001</v>
      </c>
      <c r="AB20" s="10">
        <v>29.394482</v>
      </c>
      <c r="AC20" s="10">
        <v>29.414788999999999</v>
      </c>
      <c r="AD20" s="10">
        <v>29.435822000000002</v>
      </c>
      <c r="AE20" s="10">
        <v>29.45673</v>
      </c>
      <c r="AF20" s="10">
        <v>29.478028999999999</v>
      </c>
      <c r="AG20" s="10">
        <v>29.500813999999998</v>
      </c>
      <c r="AH20" s="10">
        <v>29.528849000000001</v>
      </c>
      <c r="AI20" s="10">
        <v>29.574452999999998</v>
      </c>
      <c r="AJ20" s="10">
        <v>29.620314</v>
      </c>
      <c r="AK20" s="10">
        <v>29.666080000000001</v>
      </c>
      <c r="AL20" s="5">
        <v>2.3379999999999998E-3</v>
      </c>
    </row>
    <row r="21" spans="1:38" ht="15" customHeight="1" x14ac:dyDescent="0.25">
      <c r="A21" s="33" t="s">
        <v>246</v>
      </c>
      <c r="B21" s="6" t="s">
        <v>46</v>
      </c>
      <c r="C21" s="10">
        <v>60.041431000000003</v>
      </c>
      <c r="D21" s="10">
        <v>59.904513999999999</v>
      </c>
      <c r="E21" s="10">
        <v>60.030571000000002</v>
      </c>
      <c r="F21" s="10">
        <v>60.159756000000002</v>
      </c>
      <c r="G21" s="10">
        <v>60.295662</v>
      </c>
      <c r="H21" s="10">
        <v>60.502434000000001</v>
      </c>
      <c r="I21" s="10">
        <v>60.697609</v>
      </c>
      <c r="J21" s="10">
        <v>60.902676</v>
      </c>
      <c r="K21" s="10">
        <v>61.066077999999997</v>
      </c>
      <c r="L21" s="10">
        <v>61.192008999999999</v>
      </c>
      <c r="M21" s="10">
        <v>61.205776</v>
      </c>
      <c r="N21" s="10">
        <v>61.219451999999997</v>
      </c>
      <c r="O21" s="10">
        <v>61.235649000000002</v>
      </c>
      <c r="P21" s="10">
        <v>61.250523000000001</v>
      </c>
      <c r="Q21" s="10">
        <v>61.265694000000003</v>
      </c>
      <c r="R21" s="10">
        <v>61.278568</v>
      </c>
      <c r="S21" s="10">
        <v>61.293129</v>
      </c>
      <c r="T21" s="10">
        <v>61.306767000000001</v>
      </c>
      <c r="U21" s="10">
        <v>61.319499999999998</v>
      </c>
      <c r="V21" s="10">
        <v>61.332771000000001</v>
      </c>
      <c r="W21" s="10">
        <v>61.345939999999999</v>
      </c>
      <c r="X21" s="10">
        <v>61.356349999999999</v>
      </c>
      <c r="Y21" s="10">
        <v>61.368637</v>
      </c>
      <c r="Z21" s="10">
        <v>61.380282999999999</v>
      </c>
      <c r="AA21" s="10">
        <v>61.392341999999999</v>
      </c>
      <c r="AB21" s="10">
        <v>61.404254999999999</v>
      </c>
      <c r="AC21" s="10">
        <v>61.416339999999998</v>
      </c>
      <c r="AD21" s="10">
        <v>61.429028000000002</v>
      </c>
      <c r="AE21" s="10">
        <v>61.441654</v>
      </c>
      <c r="AF21" s="10">
        <v>61.453975999999997</v>
      </c>
      <c r="AG21" s="10">
        <v>61.467281</v>
      </c>
      <c r="AH21" s="10">
        <v>61.478653000000001</v>
      </c>
      <c r="AI21" s="10">
        <v>61.489471000000002</v>
      </c>
      <c r="AJ21" s="10">
        <v>61.500568000000001</v>
      </c>
      <c r="AK21" s="10">
        <v>61.511738000000001</v>
      </c>
      <c r="AL21" s="5">
        <v>8.03E-4</v>
      </c>
    </row>
    <row r="22" spans="1:38" ht="15" customHeight="1" x14ac:dyDescent="0.25">
      <c r="A22" s="33" t="s">
        <v>245</v>
      </c>
      <c r="B22" s="6" t="s">
        <v>44</v>
      </c>
      <c r="C22" s="10">
        <v>25.599481999999998</v>
      </c>
      <c r="D22" s="10">
        <v>25.784849000000001</v>
      </c>
      <c r="E22" s="10">
        <v>26.041746</v>
      </c>
      <c r="F22" s="10">
        <v>26.248660999999998</v>
      </c>
      <c r="G22" s="10">
        <v>26.504898000000001</v>
      </c>
      <c r="H22" s="10">
        <v>26.839189999999999</v>
      </c>
      <c r="I22" s="10">
        <v>27.191777999999999</v>
      </c>
      <c r="J22" s="10">
        <v>27.258675</v>
      </c>
      <c r="K22" s="10">
        <v>27.447309000000001</v>
      </c>
      <c r="L22" s="10">
        <v>27.969069000000001</v>
      </c>
      <c r="M22" s="10">
        <v>27.980581000000001</v>
      </c>
      <c r="N22" s="10">
        <v>27.995752</v>
      </c>
      <c r="O22" s="10">
        <v>28.011465000000001</v>
      </c>
      <c r="P22" s="10">
        <v>28.026917000000001</v>
      </c>
      <c r="Q22" s="10">
        <v>28.043172999999999</v>
      </c>
      <c r="R22" s="10">
        <v>28.058298000000001</v>
      </c>
      <c r="S22" s="10">
        <v>28.076526999999999</v>
      </c>
      <c r="T22" s="10">
        <v>28.094066999999999</v>
      </c>
      <c r="U22" s="10">
        <v>28.112074</v>
      </c>
      <c r="V22" s="10">
        <v>28.130728000000001</v>
      </c>
      <c r="W22" s="10">
        <v>28.148378000000001</v>
      </c>
      <c r="X22" s="10">
        <v>28.206028</v>
      </c>
      <c r="Y22" s="10">
        <v>28.272183999999999</v>
      </c>
      <c r="Z22" s="10">
        <v>28.336956000000001</v>
      </c>
      <c r="AA22" s="10">
        <v>28.402750000000001</v>
      </c>
      <c r="AB22" s="10">
        <v>28.467313999999998</v>
      </c>
      <c r="AC22" s="10">
        <v>28.531614000000001</v>
      </c>
      <c r="AD22" s="10">
        <v>28.596019999999999</v>
      </c>
      <c r="AE22" s="10">
        <v>28.660425</v>
      </c>
      <c r="AF22" s="10">
        <v>28.723780000000001</v>
      </c>
      <c r="AG22" s="10">
        <v>28.769456999999999</v>
      </c>
      <c r="AH22" s="10">
        <v>28.783154</v>
      </c>
      <c r="AI22" s="10">
        <v>28.794535</v>
      </c>
      <c r="AJ22" s="10">
        <v>28.806066999999999</v>
      </c>
      <c r="AK22" s="10">
        <v>29.011977999999999</v>
      </c>
      <c r="AL22" s="5">
        <v>3.5799999999999998E-3</v>
      </c>
    </row>
    <row r="23" spans="1:38" ht="15" customHeight="1" x14ac:dyDescent="0.25">
      <c r="A23" s="33" t="s">
        <v>244</v>
      </c>
      <c r="B23" s="6" t="s">
        <v>42</v>
      </c>
      <c r="C23" s="10">
        <v>33.607467999999997</v>
      </c>
      <c r="D23" s="10">
        <v>33.713833000000001</v>
      </c>
      <c r="E23" s="10">
        <v>33.879871000000001</v>
      </c>
      <c r="F23" s="10">
        <v>33.975819000000001</v>
      </c>
      <c r="G23" s="10">
        <v>34.135288000000003</v>
      </c>
      <c r="H23" s="10">
        <v>34.405602000000002</v>
      </c>
      <c r="I23" s="10">
        <v>34.777526999999999</v>
      </c>
      <c r="J23" s="10">
        <v>35.131946999999997</v>
      </c>
      <c r="K23" s="10">
        <v>35.454707999999997</v>
      </c>
      <c r="L23" s="10">
        <v>35.487521999999998</v>
      </c>
      <c r="M23" s="10">
        <v>35.496155000000002</v>
      </c>
      <c r="N23" s="10">
        <v>35.509132000000001</v>
      </c>
      <c r="O23" s="10">
        <v>35.520854999999997</v>
      </c>
      <c r="P23" s="10">
        <v>35.534843000000002</v>
      </c>
      <c r="Q23" s="10">
        <v>35.548873999999998</v>
      </c>
      <c r="R23" s="10">
        <v>35.561667999999997</v>
      </c>
      <c r="S23" s="10">
        <v>35.576884999999997</v>
      </c>
      <c r="T23" s="10">
        <v>35.593170000000001</v>
      </c>
      <c r="U23" s="10">
        <v>35.609005000000003</v>
      </c>
      <c r="V23" s="10">
        <v>35.622836999999997</v>
      </c>
      <c r="W23" s="10">
        <v>35.634666000000003</v>
      </c>
      <c r="X23" s="10">
        <v>35.644160999999997</v>
      </c>
      <c r="Y23" s="10">
        <v>35.654071999999999</v>
      </c>
      <c r="Z23" s="10">
        <v>35.661991</v>
      </c>
      <c r="AA23" s="10">
        <v>35.67165</v>
      </c>
      <c r="AB23" s="10">
        <v>35.679214000000002</v>
      </c>
      <c r="AC23" s="10">
        <v>35.68573</v>
      </c>
      <c r="AD23" s="10">
        <v>35.692523999999999</v>
      </c>
      <c r="AE23" s="10">
        <v>35.699306</v>
      </c>
      <c r="AF23" s="10">
        <v>35.704524999999997</v>
      </c>
      <c r="AG23" s="10">
        <v>35.715823999999998</v>
      </c>
      <c r="AH23" s="10">
        <v>35.721038999999998</v>
      </c>
      <c r="AI23" s="10">
        <v>35.725754000000002</v>
      </c>
      <c r="AJ23" s="10">
        <v>35.730331</v>
      </c>
      <c r="AK23" s="10">
        <v>35.771270999999999</v>
      </c>
      <c r="AL23" s="5">
        <v>1.797E-3</v>
      </c>
    </row>
    <row r="24" spans="1:38" ht="15" customHeight="1" x14ac:dyDescent="0.25">
      <c r="A24" s="33" t="s">
        <v>243</v>
      </c>
      <c r="B24" s="6" t="s">
        <v>40</v>
      </c>
      <c r="C24" s="10">
        <v>21.428080000000001</v>
      </c>
      <c r="D24" s="10">
        <v>21.487469000000001</v>
      </c>
      <c r="E24" s="10">
        <v>21.573277000000001</v>
      </c>
      <c r="F24" s="10">
        <v>21.669537999999999</v>
      </c>
      <c r="G24" s="10">
        <v>21.830846999999999</v>
      </c>
      <c r="H24" s="10">
        <v>22.208326</v>
      </c>
      <c r="I24" s="10">
        <v>22.666283</v>
      </c>
      <c r="J24" s="10">
        <v>22.893293</v>
      </c>
      <c r="K24" s="10">
        <v>23.184473000000001</v>
      </c>
      <c r="L24" s="10">
        <v>23.589469999999999</v>
      </c>
      <c r="M24" s="10">
        <v>23.638226</v>
      </c>
      <c r="N24" s="10">
        <v>23.683098000000001</v>
      </c>
      <c r="O24" s="10">
        <v>23.718821999999999</v>
      </c>
      <c r="P24" s="10">
        <v>23.748505000000002</v>
      </c>
      <c r="Q24" s="10">
        <v>23.775787000000001</v>
      </c>
      <c r="R24" s="10">
        <v>23.802008000000001</v>
      </c>
      <c r="S24" s="10">
        <v>23.82959</v>
      </c>
      <c r="T24" s="10">
        <v>23.857005999999998</v>
      </c>
      <c r="U24" s="10">
        <v>23.884256000000001</v>
      </c>
      <c r="V24" s="10">
        <v>23.911809999999999</v>
      </c>
      <c r="W24" s="10">
        <v>23.939361999999999</v>
      </c>
      <c r="X24" s="10">
        <v>23.965295999999999</v>
      </c>
      <c r="Y24" s="10">
        <v>23.992764000000001</v>
      </c>
      <c r="Z24" s="10">
        <v>24.023094</v>
      </c>
      <c r="AA24" s="10">
        <v>24.072481</v>
      </c>
      <c r="AB24" s="10">
        <v>24.121790000000001</v>
      </c>
      <c r="AC24" s="10">
        <v>24.170385</v>
      </c>
      <c r="AD24" s="10">
        <v>24.219013</v>
      </c>
      <c r="AE24" s="10">
        <v>24.267645000000002</v>
      </c>
      <c r="AF24" s="10">
        <v>24.31617</v>
      </c>
      <c r="AG24" s="10">
        <v>24.350280999999999</v>
      </c>
      <c r="AH24" s="10">
        <v>24.382698000000001</v>
      </c>
      <c r="AI24" s="10">
        <v>24.414984</v>
      </c>
      <c r="AJ24" s="10">
        <v>24.447320999999999</v>
      </c>
      <c r="AK24" s="10">
        <v>24.482309000000001</v>
      </c>
      <c r="AL24" s="5">
        <v>3.9620000000000002E-3</v>
      </c>
    </row>
    <row r="25" spans="1:38" ht="15" customHeight="1" x14ac:dyDescent="0.25">
      <c r="A25" s="33" t="s">
        <v>242</v>
      </c>
      <c r="B25" s="6" t="s">
        <v>38</v>
      </c>
      <c r="C25" s="10">
        <v>30.059291999999999</v>
      </c>
      <c r="D25" s="10">
        <v>30.207535</v>
      </c>
      <c r="E25" s="10">
        <v>30.374687000000002</v>
      </c>
      <c r="F25" s="10">
        <v>30.546799</v>
      </c>
      <c r="G25" s="10">
        <v>30.849184000000001</v>
      </c>
      <c r="H25" s="10">
        <v>31.404540999999998</v>
      </c>
      <c r="I25" s="10">
        <v>31.855561999999999</v>
      </c>
      <c r="J25" s="10">
        <v>32.270321000000003</v>
      </c>
      <c r="K25" s="10">
        <v>32.778511000000002</v>
      </c>
      <c r="L25" s="10">
        <v>32.941074</v>
      </c>
      <c r="M25" s="10">
        <v>33.007156000000002</v>
      </c>
      <c r="N25" s="10">
        <v>33.055477000000003</v>
      </c>
      <c r="O25" s="10">
        <v>33.081474</v>
      </c>
      <c r="P25" s="10">
        <v>33.095576999999999</v>
      </c>
      <c r="Q25" s="10">
        <v>33.103912000000001</v>
      </c>
      <c r="R25" s="10">
        <v>33.111159999999998</v>
      </c>
      <c r="S25" s="10">
        <v>33.119553000000003</v>
      </c>
      <c r="T25" s="10">
        <v>33.127735000000001</v>
      </c>
      <c r="U25" s="10">
        <v>33.135024999999999</v>
      </c>
      <c r="V25" s="10">
        <v>33.142395</v>
      </c>
      <c r="W25" s="10">
        <v>33.149754000000001</v>
      </c>
      <c r="X25" s="10">
        <v>33.155994</v>
      </c>
      <c r="Y25" s="10">
        <v>33.163147000000002</v>
      </c>
      <c r="Z25" s="10">
        <v>33.169960000000003</v>
      </c>
      <c r="AA25" s="10">
        <v>33.177273</v>
      </c>
      <c r="AB25" s="10">
        <v>33.184421999999998</v>
      </c>
      <c r="AC25" s="10">
        <v>33.190398999999999</v>
      </c>
      <c r="AD25" s="10">
        <v>33.196716000000002</v>
      </c>
      <c r="AE25" s="10">
        <v>33.204929</v>
      </c>
      <c r="AF25" s="10">
        <v>33.219318000000001</v>
      </c>
      <c r="AG25" s="10">
        <v>33.238337999999999</v>
      </c>
      <c r="AH25" s="10">
        <v>33.243805000000002</v>
      </c>
      <c r="AI25" s="10">
        <v>33.248539000000001</v>
      </c>
      <c r="AJ25" s="10">
        <v>33.253352999999997</v>
      </c>
      <c r="AK25" s="10">
        <v>33.297386000000003</v>
      </c>
      <c r="AL25" s="5">
        <v>2.9550000000000002E-3</v>
      </c>
    </row>
    <row r="26" spans="1:38" ht="15" customHeight="1" x14ac:dyDescent="0.25">
      <c r="A26" s="33" t="s">
        <v>241</v>
      </c>
      <c r="B26" s="6" t="s">
        <v>36</v>
      </c>
      <c r="C26" s="10">
        <v>24.308948999999998</v>
      </c>
      <c r="D26" s="10">
        <v>24.380699</v>
      </c>
      <c r="E26" s="10">
        <v>24.510076999999999</v>
      </c>
      <c r="F26" s="10">
        <v>24.627656999999999</v>
      </c>
      <c r="G26" s="10">
        <v>24.815659</v>
      </c>
      <c r="H26" s="10">
        <v>25.137143999999999</v>
      </c>
      <c r="I26" s="10">
        <v>25.391038999999999</v>
      </c>
      <c r="J26" s="10">
        <v>25.534872</v>
      </c>
      <c r="K26" s="10">
        <v>25.861515000000001</v>
      </c>
      <c r="L26" s="10">
        <v>26.153580000000002</v>
      </c>
      <c r="M26" s="10">
        <v>26.167406</v>
      </c>
      <c r="N26" s="10">
        <v>26.182468</v>
      </c>
      <c r="O26" s="10">
        <v>26.196047</v>
      </c>
      <c r="P26" s="10">
        <v>26.208607000000001</v>
      </c>
      <c r="Q26" s="10">
        <v>26.221910000000001</v>
      </c>
      <c r="R26" s="10">
        <v>26.251529999999999</v>
      </c>
      <c r="S26" s="10">
        <v>26.282368000000002</v>
      </c>
      <c r="T26" s="10">
        <v>26.312511000000001</v>
      </c>
      <c r="U26" s="10">
        <v>26.342295</v>
      </c>
      <c r="V26" s="10">
        <v>26.372913</v>
      </c>
      <c r="W26" s="10">
        <v>26.403511000000002</v>
      </c>
      <c r="X26" s="10">
        <v>26.432358000000001</v>
      </c>
      <c r="Y26" s="10">
        <v>26.462387</v>
      </c>
      <c r="Z26" s="10">
        <v>26.492092</v>
      </c>
      <c r="AA26" s="10">
        <v>26.522061999999998</v>
      </c>
      <c r="AB26" s="10">
        <v>26.551967999999999</v>
      </c>
      <c r="AC26" s="10">
        <v>26.581558000000001</v>
      </c>
      <c r="AD26" s="10">
        <v>26.611481000000001</v>
      </c>
      <c r="AE26" s="10">
        <v>26.641393999999998</v>
      </c>
      <c r="AF26" s="10">
        <v>26.671295000000001</v>
      </c>
      <c r="AG26" s="10">
        <v>26.684529999999999</v>
      </c>
      <c r="AH26" s="10">
        <v>26.695936</v>
      </c>
      <c r="AI26" s="10">
        <v>26.706113999999999</v>
      </c>
      <c r="AJ26" s="10">
        <v>26.716597</v>
      </c>
      <c r="AK26" s="10">
        <v>26.763518999999999</v>
      </c>
      <c r="AL26" s="5">
        <v>2.8300000000000001E-3</v>
      </c>
    </row>
    <row r="27" spans="1:38" ht="15" customHeight="1" x14ac:dyDescent="0.25">
      <c r="A27" s="33" t="s">
        <v>240</v>
      </c>
      <c r="B27" s="6" t="s">
        <v>34</v>
      </c>
      <c r="C27" s="10">
        <v>39.544071000000002</v>
      </c>
      <c r="D27" s="10">
        <v>39.676513999999997</v>
      </c>
      <c r="E27" s="10">
        <v>39.939597999999997</v>
      </c>
      <c r="F27" s="10">
        <v>40.098731999999998</v>
      </c>
      <c r="G27" s="10">
        <v>40.334102999999999</v>
      </c>
      <c r="H27" s="10">
        <v>40.727508999999998</v>
      </c>
      <c r="I27" s="10">
        <v>40.998359999999998</v>
      </c>
      <c r="J27" s="10">
        <v>41.217339000000003</v>
      </c>
      <c r="K27" s="10">
        <v>41.540855000000001</v>
      </c>
      <c r="L27" s="10">
        <v>41.717936999999999</v>
      </c>
      <c r="M27" s="10">
        <v>41.756625999999997</v>
      </c>
      <c r="N27" s="10">
        <v>41.781590000000001</v>
      </c>
      <c r="O27" s="10">
        <v>41.800797000000003</v>
      </c>
      <c r="P27" s="10">
        <v>41.818882000000002</v>
      </c>
      <c r="Q27" s="10">
        <v>41.836666000000001</v>
      </c>
      <c r="R27" s="10">
        <v>41.852576999999997</v>
      </c>
      <c r="S27" s="10">
        <v>41.870384000000001</v>
      </c>
      <c r="T27" s="10">
        <v>41.888111000000002</v>
      </c>
      <c r="U27" s="10">
        <v>41.905231000000001</v>
      </c>
      <c r="V27" s="10">
        <v>41.921737999999998</v>
      </c>
      <c r="W27" s="10">
        <v>41.937407999999998</v>
      </c>
      <c r="X27" s="10">
        <v>41.950007999999997</v>
      </c>
      <c r="Y27" s="10">
        <v>41.964221999999999</v>
      </c>
      <c r="Z27" s="10">
        <v>41.976765</v>
      </c>
      <c r="AA27" s="10">
        <v>41.990752999999998</v>
      </c>
      <c r="AB27" s="10">
        <v>42.003151000000003</v>
      </c>
      <c r="AC27" s="10">
        <v>42.014755000000001</v>
      </c>
      <c r="AD27" s="10">
        <v>42.026878000000004</v>
      </c>
      <c r="AE27" s="10">
        <v>42.039020999999998</v>
      </c>
      <c r="AF27" s="10">
        <v>42.049992000000003</v>
      </c>
      <c r="AG27" s="10">
        <v>42.073588999999998</v>
      </c>
      <c r="AH27" s="10">
        <v>42.084209000000001</v>
      </c>
      <c r="AI27" s="10">
        <v>42.093631999999999</v>
      </c>
      <c r="AJ27" s="10">
        <v>42.103081000000003</v>
      </c>
      <c r="AK27" s="10">
        <v>42.165588</v>
      </c>
      <c r="AL27" s="5">
        <v>1.8450000000000001E-3</v>
      </c>
    </row>
    <row r="29" spans="1:38" ht="15" customHeight="1" x14ac:dyDescent="0.25">
      <c r="B29" s="4" t="s">
        <v>239</v>
      </c>
    </row>
    <row r="30" spans="1:38" ht="15" customHeight="1" x14ac:dyDescent="0.25">
      <c r="A30" s="33" t="s">
        <v>238</v>
      </c>
      <c r="B30" s="6" t="s">
        <v>56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5" t="s">
        <v>13</v>
      </c>
    </row>
    <row r="31" spans="1:38" ht="15" customHeight="1" x14ac:dyDescent="0.25">
      <c r="A31" s="33" t="s">
        <v>237</v>
      </c>
      <c r="B31" s="6" t="s">
        <v>54</v>
      </c>
      <c r="C31" s="10">
        <v>32.461886999999997</v>
      </c>
      <c r="D31" s="10">
        <v>32.401173</v>
      </c>
      <c r="E31" s="10">
        <v>32.482151000000002</v>
      </c>
      <c r="F31" s="10">
        <v>32.564129000000001</v>
      </c>
      <c r="G31" s="10">
        <v>32.61195</v>
      </c>
      <c r="H31" s="10">
        <v>32.74342</v>
      </c>
      <c r="I31" s="10">
        <v>32.894817000000003</v>
      </c>
      <c r="J31" s="10">
        <v>33.036591000000001</v>
      </c>
      <c r="K31" s="10">
        <v>33.119132999999998</v>
      </c>
      <c r="L31" s="10">
        <v>33.306987999999997</v>
      </c>
      <c r="M31" s="10">
        <v>33.328636000000003</v>
      </c>
      <c r="N31" s="10">
        <v>33.350093999999999</v>
      </c>
      <c r="O31" s="10">
        <v>33.373798000000001</v>
      </c>
      <c r="P31" s="10">
        <v>33.39481</v>
      </c>
      <c r="Q31" s="10">
        <v>33.416794000000003</v>
      </c>
      <c r="R31" s="10">
        <v>33.435856000000001</v>
      </c>
      <c r="S31" s="10">
        <v>33.458294000000002</v>
      </c>
      <c r="T31" s="10">
        <v>33.479717000000001</v>
      </c>
      <c r="U31" s="10">
        <v>33.499679999999998</v>
      </c>
      <c r="V31" s="10">
        <v>33.521048999999998</v>
      </c>
      <c r="W31" s="10">
        <v>33.542534000000003</v>
      </c>
      <c r="X31" s="10">
        <v>33.559573999999998</v>
      </c>
      <c r="Y31" s="10">
        <v>33.579783999999997</v>
      </c>
      <c r="Z31" s="10">
        <v>33.599434000000002</v>
      </c>
      <c r="AA31" s="10">
        <v>33.619370000000004</v>
      </c>
      <c r="AB31" s="10">
        <v>33.639361999999998</v>
      </c>
      <c r="AC31" s="10">
        <v>33.662342000000002</v>
      </c>
      <c r="AD31" s="10">
        <v>33.695498999999998</v>
      </c>
      <c r="AE31" s="10">
        <v>33.728572999999997</v>
      </c>
      <c r="AF31" s="10">
        <v>33.761924999999998</v>
      </c>
      <c r="AG31" s="10">
        <v>33.796458999999999</v>
      </c>
      <c r="AH31" s="10">
        <v>33.828564</v>
      </c>
      <c r="AI31" s="10">
        <v>33.860042999999997</v>
      </c>
      <c r="AJ31" s="10">
        <v>33.892071000000001</v>
      </c>
      <c r="AK31" s="10">
        <v>33.924236000000001</v>
      </c>
      <c r="AL31" s="5">
        <v>1.3929999999999999E-3</v>
      </c>
    </row>
    <row r="32" spans="1:38" ht="15" customHeight="1" x14ac:dyDescent="0.25">
      <c r="A32" s="33" t="s">
        <v>236</v>
      </c>
      <c r="B32" s="6" t="s">
        <v>52</v>
      </c>
      <c r="C32" s="10">
        <v>28.65502</v>
      </c>
      <c r="D32" s="10">
        <v>28.618807</v>
      </c>
      <c r="E32" s="10">
        <v>28.705791000000001</v>
      </c>
      <c r="F32" s="10">
        <v>28.826864</v>
      </c>
      <c r="G32" s="10">
        <v>28.881529</v>
      </c>
      <c r="H32" s="10">
        <v>29.003644999999999</v>
      </c>
      <c r="I32" s="10">
        <v>29.123608000000001</v>
      </c>
      <c r="J32" s="10">
        <v>29.231791000000001</v>
      </c>
      <c r="K32" s="10">
        <v>29.259775000000001</v>
      </c>
      <c r="L32" s="10">
        <v>29.414401999999999</v>
      </c>
      <c r="M32" s="10">
        <v>29.339327000000001</v>
      </c>
      <c r="N32" s="10">
        <v>29.265642</v>
      </c>
      <c r="O32" s="10">
        <v>29.187785999999999</v>
      </c>
      <c r="P32" s="10">
        <v>29.15147</v>
      </c>
      <c r="Q32" s="10">
        <v>29.140276</v>
      </c>
      <c r="R32" s="10">
        <v>29.146013</v>
      </c>
      <c r="S32" s="10">
        <v>29.182503000000001</v>
      </c>
      <c r="T32" s="10">
        <v>29.228662</v>
      </c>
      <c r="U32" s="10">
        <v>29.241751000000001</v>
      </c>
      <c r="V32" s="10">
        <v>29.286577000000001</v>
      </c>
      <c r="W32" s="10">
        <v>29.330641</v>
      </c>
      <c r="X32" s="10">
        <v>29.365362000000001</v>
      </c>
      <c r="Y32" s="10">
        <v>29.433743</v>
      </c>
      <c r="Z32" s="10">
        <v>29.491078999999999</v>
      </c>
      <c r="AA32" s="10">
        <v>29.544972999999999</v>
      </c>
      <c r="AB32" s="10">
        <v>29.597691000000001</v>
      </c>
      <c r="AC32" s="10">
        <v>29.644311999999999</v>
      </c>
      <c r="AD32" s="10">
        <v>29.694094</v>
      </c>
      <c r="AE32" s="10">
        <v>29.737932000000001</v>
      </c>
      <c r="AF32" s="10">
        <v>29.788782000000001</v>
      </c>
      <c r="AG32" s="10">
        <v>29.849758000000001</v>
      </c>
      <c r="AH32" s="10">
        <v>29.892063</v>
      </c>
      <c r="AI32" s="10">
        <v>29.938782</v>
      </c>
      <c r="AJ32" s="10">
        <v>29.982088000000001</v>
      </c>
      <c r="AK32" s="10">
        <v>30.032941999999998</v>
      </c>
      <c r="AL32" s="5">
        <v>1.4630000000000001E-3</v>
      </c>
    </row>
    <row r="33" spans="1:38" ht="15" customHeight="1" x14ac:dyDescent="0.25">
      <c r="A33" s="33" t="s">
        <v>235</v>
      </c>
      <c r="B33" s="6" t="s">
        <v>50</v>
      </c>
      <c r="C33" s="10">
        <v>27.513157</v>
      </c>
      <c r="D33" s="10">
        <v>27.491657</v>
      </c>
      <c r="E33" s="10">
        <v>27.574332999999999</v>
      </c>
      <c r="F33" s="10">
        <v>26.978148000000001</v>
      </c>
      <c r="G33" s="10">
        <v>26.629138999999999</v>
      </c>
      <c r="H33" s="10">
        <v>26.645513999999999</v>
      </c>
      <c r="I33" s="10">
        <v>26.666485000000002</v>
      </c>
      <c r="J33" s="10">
        <v>26.710842</v>
      </c>
      <c r="K33" s="10">
        <v>26.683776999999999</v>
      </c>
      <c r="L33" s="10">
        <v>26.854901999999999</v>
      </c>
      <c r="M33" s="10">
        <v>26.801931</v>
      </c>
      <c r="N33" s="10">
        <v>26.745611</v>
      </c>
      <c r="O33" s="10">
        <v>26.736408000000001</v>
      </c>
      <c r="P33" s="10">
        <v>26.758972</v>
      </c>
      <c r="Q33" s="10">
        <v>26.782502999999998</v>
      </c>
      <c r="R33" s="10">
        <v>26.802837</v>
      </c>
      <c r="S33" s="10">
        <v>26.826387</v>
      </c>
      <c r="T33" s="10">
        <v>26.848478</v>
      </c>
      <c r="U33" s="10">
        <v>26.869125</v>
      </c>
      <c r="V33" s="10">
        <v>26.891349999999999</v>
      </c>
      <c r="W33" s="10">
        <v>26.925685999999999</v>
      </c>
      <c r="X33" s="10">
        <v>26.973618999999999</v>
      </c>
      <c r="Y33" s="10">
        <v>27.019324999999998</v>
      </c>
      <c r="Z33" s="10">
        <v>27.063949999999998</v>
      </c>
      <c r="AA33" s="10">
        <v>27.108141</v>
      </c>
      <c r="AB33" s="10">
        <v>27.15184</v>
      </c>
      <c r="AC33" s="10">
        <v>27.193612999999999</v>
      </c>
      <c r="AD33" s="10">
        <v>27.236712000000001</v>
      </c>
      <c r="AE33" s="10">
        <v>27.283825</v>
      </c>
      <c r="AF33" s="10">
        <v>27.339224000000002</v>
      </c>
      <c r="AG33" s="10">
        <v>27.398661000000001</v>
      </c>
      <c r="AH33" s="10">
        <v>27.469345000000001</v>
      </c>
      <c r="AI33" s="10">
        <v>27.545261</v>
      </c>
      <c r="AJ33" s="10">
        <v>27.613420000000001</v>
      </c>
      <c r="AK33" s="10">
        <v>27.689363</v>
      </c>
      <c r="AL33" s="5">
        <v>2.1699999999999999E-4</v>
      </c>
    </row>
    <row r="34" spans="1:38" ht="15" customHeight="1" x14ac:dyDescent="0.25">
      <c r="A34" s="33" t="s">
        <v>234</v>
      </c>
      <c r="B34" s="6" t="s">
        <v>48</v>
      </c>
      <c r="C34" s="10">
        <v>31.519936000000001</v>
      </c>
      <c r="D34" s="10">
        <v>31.50909</v>
      </c>
      <c r="E34" s="10">
        <v>31.587008000000001</v>
      </c>
      <c r="F34" s="10">
        <v>31.13888</v>
      </c>
      <c r="G34" s="10">
        <v>30.787337999999998</v>
      </c>
      <c r="H34" s="10">
        <v>30.753655999999999</v>
      </c>
      <c r="I34" s="10">
        <v>30.738759999999999</v>
      </c>
      <c r="J34" s="10">
        <v>30.796679999999999</v>
      </c>
      <c r="K34" s="10">
        <v>30.790040999999999</v>
      </c>
      <c r="L34" s="10">
        <v>30.934435000000001</v>
      </c>
      <c r="M34" s="10">
        <v>30.847563000000001</v>
      </c>
      <c r="N34" s="10">
        <v>30.773731000000002</v>
      </c>
      <c r="O34" s="10">
        <v>30.695817999999999</v>
      </c>
      <c r="P34" s="10">
        <v>30.67963</v>
      </c>
      <c r="Q34" s="10">
        <v>30.700983000000001</v>
      </c>
      <c r="R34" s="10">
        <v>30.719687</v>
      </c>
      <c r="S34" s="10">
        <v>30.741928000000001</v>
      </c>
      <c r="T34" s="10">
        <v>30.762712000000001</v>
      </c>
      <c r="U34" s="10">
        <v>30.782108000000001</v>
      </c>
      <c r="V34" s="10">
        <v>30.80348</v>
      </c>
      <c r="W34" s="10">
        <v>30.824971999999999</v>
      </c>
      <c r="X34" s="10">
        <v>30.842086999999999</v>
      </c>
      <c r="Y34" s="10">
        <v>30.867010000000001</v>
      </c>
      <c r="Z34" s="10">
        <v>30.897123000000001</v>
      </c>
      <c r="AA34" s="10">
        <v>30.926205</v>
      </c>
      <c r="AB34" s="10">
        <v>30.956424999999999</v>
      </c>
      <c r="AC34" s="10">
        <v>30.985392000000001</v>
      </c>
      <c r="AD34" s="10">
        <v>31.015682000000002</v>
      </c>
      <c r="AE34" s="10">
        <v>31.043054999999999</v>
      </c>
      <c r="AF34" s="10">
        <v>31.090423999999999</v>
      </c>
      <c r="AG34" s="10">
        <v>31.146208000000001</v>
      </c>
      <c r="AH34" s="10">
        <v>31.203423000000001</v>
      </c>
      <c r="AI34" s="10">
        <v>31.258641999999998</v>
      </c>
      <c r="AJ34" s="10">
        <v>31.302665999999999</v>
      </c>
      <c r="AK34" s="10">
        <v>31.356655</v>
      </c>
      <c r="AL34" s="5">
        <v>-1.47E-4</v>
      </c>
    </row>
    <row r="35" spans="1:38" ht="15" customHeight="1" x14ac:dyDescent="0.25">
      <c r="A35" s="33" t="s">
        <v>233</v>
      </c>
      <c r="B35" s="6" t="s">
        <v>46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5" t="s">
        <v>13</v>
      </c>
    </row>
    <row r="36" spans="1:38" ht="15" customHeight="1" x14ac:dyDescent="0.25">
      <c r="A36" s="33" t="s">
        <v>232</v>
      </c>
      <c r="B36" s="6" t="s">
        <v>44</v>
      </c>
      <c r="C36" s="10">
        <v>31.680541999999999</v>
      </c>
      <c r="D36" s="10">
        <v>31.755445000000002</v>
      </c>
      <c r="E36" s="10">
        <v>31.846157000000002</v>
      </c>
      <c r="F36" s="10">
        <v>31.926296000000001</v>
      </c>
      <c r="G36" s="10">
        <v>32.020916</v>
      </c>
      <c r="H36" s="10">
        <v>32.168678</v>
      </c>
      <c r="I36" s="10">
        <v>32.406188999999998</v>
      </c>
      <c r="J36" s="10">
        <v>32.438060999999998</v>
      </c>
      <c r="K36" s="10">
        <v>32.550086999999998</v>
      </c>
      <c r="L36" s="10">
        <v>32.899974999999998</v>
      </c>
      <c r="M36" s="10">
        <v>32.91095</v>
      </c>
      <c r="N36" s="10">
        <v>32.924678999999998</v>
      </c>
      <c r="O36" s="10">
        <v>32.938983999999998</v>
      </c>
      <c r="P36" s="10">
        <v>32.952919000000001</v>
      </c>
      <c r="Q36" s="10">
        <v>32.968349000000003</v>
      </c>
      <c r="R36" s="10">
        <v>32.982990000000001</v>
      </c>
      <c r="S36" s="10">
        <v>32.998809999999999</v>
      </c>
      <c r="T36" s="10">
        <v>33.013717999999997</v>
      </c>
      <c r="U36" s="10">
        <v>33.061709999999998</v>
      </c>
      <c r="V36" s="10">
        <v>33.126465000000003</v>
      </c>
      <c r="W36" s="10">
        <v>33.190578000000002</v>
      </c>
      <c r="X36" s="10">
        <v>33.253475000000002</v>
      </c>
      <c r="Y36" s="10">
        <v>33.316456000000002</v>
      </c>
      <c r="Z36" s="10">
        <v>33.378760999999997</v>
      </c>
      <c r="AA36" s="10">
        <v>33.441409999999998</v>
      </c>
      <c r="AB36" s="10">
        <v>33.503596999999999</v>
      </c>
      <c r="AC36" s="10">
        <v>33.565703999999997</v>
      </c>
      <c r="AD36" s="10">
        <v>33.627907</v>
      </c>
      <c r="AE36" s="10">
        <v>33.690089999999998</v>
      </c>
      <c r="AF36" s="10">
        <v>33.751868999999999</v>
      </c>
      <c r="AG36" s="10">
        <v>33.778602999999997</v>
      </c>
      <c r="AH36" s="10">
        <v>33.789524</v>
      </c>
      <c r="AI36" s="10">
        <v>33.798645</v>
      </c>
      <c r="AJ36" s="10">
        <v>33.807949000000001</v>
      </c>
      <c r="AK36" s="10">
        <v>33.983040000000003</v>
      </c>
      <c r="AL36" s="5">
        <v>2.0569999999999998E-3</v>
      </c>
    </row>
    <row r="37" spans="1:38" ht="15" customHeight="1" x14ac:dyDescent="0.25">
      <c r="A37" s="33" t="s">
        <v>231</v>
      </c>
      <c r="B37" s="6" t="s">
        <v>42</v>
      </c>
      <c r="C37" s="10">
        <v>39.688538000000001</v>
      </c>
      <c r="D37" s="10">
        <v>39.730880999999997</v>
      </c>
      <c r="E37" s="10">
        <v>39.785774000000004</v>
      </c>
      <c r="F37" s="10">
        <v>39.834887999999999</v>
      </c>
      <c r="G37" s="10">
        <v>39.867111000000001</v>
      </c>
      <c r="H37" s="10">
        <v>39.941761</v>
      </c>
      <c r="I37" s="10">
        <v>40.057400000000001</v>
      </c>
      <c r="J37" s="10">
        <v>40.150269000000002</v>
      </c>
      <c r="K37" s="10">
        <v>40.416137999999997</v>
      </c>
      <c r="L37" s="10">
        <v>40.568161000000003</v>
      </c>
      <c r="M37" s="10">
        <v>40.623043000000003</v>
      </c>
      <c r="N37" s="10">
        <v>40.699268000000004</v>
      </c>
      <c r="O37" s="10">
        <v>40.736564999999999</v>
      </c>
      <c r="P37" s="10">
        <v>40.748294999999999</v>
      </c>
      <c r="Q37" s="10">
        <v>40.759749999999997</v>
      </c>
      <c r="R37" s="10">
        <v>40.770812999999997</v>
      </c>
      <c r="S37" s="10">
        <v>40.782283999999997</v>
      </c>
      <c r="T37" s="10">
        <v>40.793109999999999</v>
      </c>
      <c r="U37" s="10">
        <v>40.803432000000001</v>
      </c>
      <c r="V37" s="10">
        <v>40.813144999999999</v>
      </c>
      <c r="W37" s="10">
        <v>40.82235</v>
      </c>
      <c r="X37" s="10">
        <v>40.829754000000001</v>
      </c>
      <c r="Y37" s="10">
        <v>40.837913999999998</v>
      </c>
      <c r="Z37" s="10">
        <v>40.845261000000001</v>
      </c>
      <c r="AA37" s="10">
        <v>40.853527</v>
      </c>
      <c r="AB37" s="10">
        <v>40.860661</v>
      </c>
      <c r="AC37" s="10">
        <v>40.867095999999997</v>
      </c>
      <c r="AD37" s="10">
        <v>40.873798000000001</v>
      </c>
      <c r="AE37" s="10">
        <v>40.872025000000001</v>
      </c>
      <c r="AF37" s="10">
        <v>40.863861</v>
      </c>
      <c r="AG37" s="10">
        <v>40.866512</v>
      </c>
      <c r="AH37" s="10">
        <v>40.840812999999997</v>
      </c>
      <c r="AI37" s="10">
        <v>40.803581000000001</v>
      </c>
      <c r="AJ37" s="10">
        <v>40.760100999999999</v>
      </c>
      <c r="AK37" s="10">
        <v>40.771388999999999</v>
      </c>
      <c r="AL37" s="5">
        <v>7.8399999999999997E-4</v>
      </c>
    </row>
    <row r="38" spans="1:38" ht="15" customHeight="1" x14ac:dyDescent="0.25">
      <c r="A38" s="33" t="s">
        <v>230</v>
      </c>
      <c r="B38" s="6" t="s">
        <v>40</v>
      </c>
      <c r="C38" s="10">
        <v>27.509146000000001</v>
      </c>
      <c r="D38" s="10">
        <v>27.545791999999999</v>
      </c>
      <c r="E38" s="10">
        <v>27.581209000000001</v>
      </c>
      <c r="F38" s="10">
        <v>27.625402000000001</v>
      </c>
      <c r="G38" s="10">
        <v>27.689143999999999</v>
      </c>
      <c r="H38" s="10">
        <v>27.845988999999999</v>
      </c>
      <c r="I38" s="10">
        <v>28.066666000000001</v>
      </c>
      <c r="J38" s="10">
        <v>28.204601</v>
      </c>
      <c r="K38" s="10">
        <v>28.379822000000001</v>
      </c>
      <c r="L38" s="10">
        <v>28.711286999999999</v>
      </c>
      <c r="M38" s="10">
        <v>28.734938</v>
      </c>
      <c r="N38" s="10">
        <v>28.766370999999999</v>
      </c>
      <c r="O38" s="10">
        <v>28.792131000000001</v>
      </c>
      <c r="P38" s="10">
        <v>28.817399999999999</v>
      </c>
      <c r="Q38" s="10">
        <v>28.878456</v>
      </c>
      <c r="R38" s="10">
        <v>28.938848</v>
      </c>
      <c r="S38" s="10">
        <v>28.999369000000002</v>
      </c>
      <c r="T38" s="10">
        <v>29.060047000000001</v>
      </c>
      <c r="U38" s="10">
        <v>29.120892999999999</v>
      </c>
      <c r="V38" s="10">
        <v>29.181763</v>
      </c>
      <c r="W38" s="10">
        <v>29.242249000000001</v>
      </c>
      <c r="X38" s="10">
        <v>29.302690999999999</v>
      </c>
      <c r="Y38" s="10">
        <v>29.363205000000001</v>
      </c>
      <c r="Z38" s="10">
        <v>29.42371</v>
      </c>
      <c r="AA38" s="10">
        <v>29.484282</v>
      </c>
      <c r="AB38" s="10">
        <v>29.544836</v>
      </c>
      <c r="AC38" s="10">
        <v>29.604700000000001</v>
      </c>
      <c r="AD38" s="10">
        <v>29.664583</v>
      </c>
      <c r="AE38" s="10">
        <v>29.72448</v>
      </c>
      <c r="AF38" s="10">
        <v>29.784317000000001</v>
      </c>
      <c r="AG38" s="10">
        <v>29.835910999999999</v>
      </c>
      <c r="AH38" s="10">
        <v>29.886009000000001</v>
      </c>
      <c r="AI38" s="10">
        <v>29.935993</v>
      </c>
      <c r="AJ38" s="10">
        <v>29.986039999999999</v>
      </c>
      <c r="AK38" s="10">
        <v>30.052204</v>
      </c>
      <c r="AL38" s="5">
        <v>2.643E-3</v>
      </c>
    </row>
    <row r="39" spans="1:38" ht="15" customHeight="1" x14ac:dyDescent="0.25">
      <c r="A39" s="33" t="s">
        <v>229</v>
      </c>
      <c r="B39" s="6" t="s">
        <v>38</v>
      </c>
      <c r="C39" s="10">
        <v>36.140357999999999</v>
      </c>
      <c r="D39" s="10">
        <v>36.200268000000001</v>
      </c>
      <c r="E39" s="10">
        <v>36.271659999999997</v>
      </c>
      <c r="F39" s="10">
        <v>36.353935</v>
      </c>
      <c r="G39" s="10">
        <v>36.485275000000001</v>
      </c>
      <c r="H39" s="10">
        <v>36.728188000000003</v>
      </c>
      <c r="I39" s="10">
        <v>37.024363999999998</v>
      </c>
      <c r="J39" s="10">
        <v>37.301265999999998</v>
      </c>
      <c r="K39" s="10">
        <v>37.571114000000001</v>
      </c>
      <c r="L39" s="10">
        <v>37.678111999999999</v>
      </c>
      <c r="M39" s="10">
        <v>37.716099</v>
      </c>
      <c r="N39" s="10">
        <v>37.751452999999998</v>
      </c>
      <c r="O39" s="10">
        <v>37.770226000000001</v>
      </c>
      <c r="P39" s="10">
        <v>37.780731000000003</v>
      </c>
      <c r="Q39" s="10">
        <v>37.788158000000003</v>
      </c>
      <c r="R39" s="10">
        <v>37.794735000000003</v>
      </c>
      <c r="S39" s="10">
        <v>37.802162000000003</v>
      </c>
      <c r="T39" s="10">
        <v>37.809897999999997</v>
      </c>
      <c r="U39" s="10">
        <v>37.817543000000001</v>
      </c>
      <c r="V39" s="10">
        <v>37.825527000000001</v>
      </c>
      <c r="W39" s="10">
        <v>37.834263</v>
      </c>
      <c r="X39" s="10">
        <v>37.841994999999997</v>
      </c>
      <c r="Y39" s="10">
        <v>37.850540000000002</v>
      </c>
      <c r="Z39" s="10">
        <v>37.858714999999997</v>
      </c>
      <c r="AA39" s="10">
        <v>37.867427999999997</v>
      </c>
      <c r="AB39" s="10">
        <v>37.875225</v>
      </c>
      <c r="AC39" s="10">
        <v>37.880619000000003</v>
      </c>
      <c r="AD39" s="10">
        <v>37.889854</v>
      </c>
      <c r="AE39" s="10">
        <v>37.90258</v>
      </c>
      <c r="AF39" s="10">
        <v>37.915061999999999</v>
      </c>
      <c r="AG39" s="10">
        <v>37.926181999999997</v>
      </c>
      <c r="AH39" s="10">
        <v>37.931342999999998</v>
      </c>
      <c r="AI39" s="10">
        <v>37.935814000000001</v>
      </c>
      <c r="AJ39" s="10">
        <v>37.940376000000001</v>
      </c>
      <c r="AK39" s="10">
        <v>37.978980999999997</v>
      </c>
      <c r="AL39" s="5">
        <v>1.4549999999999999E-3</v>
      </c>
    </row>
    <row r="40" spans="1:38" ht="15" customHeight="1" x14ac:dyDescent="0.25">
      <c r="A40" s="33" t="s">
        <v>228</v>
      </c>
      <c r="B40" s="6" t="s">
        <v>36</v>
      </c>
      <c r="C40" s="10">
        <v>30.390013</v>
      </c>
      <c r="D40" s="10">
        <v>29.895292000000001</v>
      </c>
      <c r="E40" s="10">
        <v>29.613571</v>
      </c>
      <c r="F40" s="10">
        <v>29.307797999999998</v>
      </c>
      <c r="G40" s="10">
        <v>29.04307</v>
      </c>
      <c r="H40" s="10">
        <v>29.204342</v>
      </c>
      <c r="I40" s="10">
        <v>29.329575999999999</v>
      </c>
      <c r="J40" s="10">
        <v>29.395945000000001</v>
      </c>
      <c r="K40" s="10">
        <v>29.565581999999999</v>
      </c>
      <c r="L40" s="10">
        <v>29.848976</v>
      </c>
      <c r="M40" s="10">
        <v>29.861069000000001</v>
      </c>
      <c r="N40" s="10">
        <v>29.905611</v>
      </c>
      <c r="O40" s="10">
        <v>29.935214999999999</v>
      </c>
      <c r="P40" s="10">
        <v>29.976368000000001</v>
      </c>
      <c r="Q40" s="10">
        <v>30.018802999999998</v>
      </c>
      <c r="R40" s="10">
        <v>30.047972000000001</v>
      </c>
      <c r="S40" s="10">
        <v>30.093422</v>
      </c>
      <c r="T40" s="10">
        <v>30.139531999999999</v>
      </c>
      <c r="U40" s="10">
        <v>30.176507999999998</v>
      </c>
      <c r="V40" s="10">
        <v>30.217222</v>
      </c>
      <c r="W40" s="10">
        <v>30.257977</v>
      </c>
      <c r="X40" s="10">
        <v>30.298231000000001</v>
      </c>
      <c r="Y40" s="10">
        <v>30.329322999999999</v>
      </c>
      <c r="Z40" s="10">
        <v>30.358250000000002</v>
      </c>
      <c r="AA40" s="10">
        <v>30.386444000000001</v>
      </c>
      <c r="AB40" s="10">
        <v>30.414783</v>
      </c>
      <c r="AC40" s="10">
        <v>30.437559</v>
      </c>
      <c r="AD40" s="10">
        <v>30.459994999999999</v>
      </c>
      <c r="AE40" s="10">
        <v>30.477212999999999</v>
      </c>
      <c r="AF40" s="10">
        <v>30.505213000000001</v>
      </c>
      <c r="AG40" s="10">
        <v>30.526415</v>
      </c>
      <c r="AH40" s="10">
        <v>30.55265</v>
      </c>
      <c r="AI40" s="10">
        <v>30.579035000000001</v>
      </c>
      <c r="AJ40" s="10">
        <v>30.594515000000001</v>
      </c>
      <c r="AK40" s="10">
        <v>30.637148</v>
      </c>
      <c r="AL40" s="5">
        <v>7.4299999999999995E-4</v>
      </c>
    </row>
    <row r="41" spans="1:38" ht="15" customHeight="1" x14ac:dyDescent="0.25">
      <c r="A41" s="33" t="s">
        <v>227</v>
      </c>
      <c r="B41" s="6" t="s">
        <v>34</v>
      </c>
      <c r="C41" s="10">
        <v>45.625134000000003</v>
      </c>
      <c r="D41" s="10">
        <v>44.154667000000003</v>
      </c>
      <c r="E41" s="10">
        <v>43.914023999999998</v>
      </c>
      <c r="F41" s="10">
        <v>43.608226999999999</v>
      </c>
      <c r="G41" s="10">
        <v>43.334412</v>
      </c>
      <c r="H41" s="10">
        <v>43.504288000000003</v>
      </c>
      <c r="I41" s="10">
        <v>43.673865999999997</v>
      </c>
      <c r="J41" s="10">
        <v>43.808052000000004</v>
      </c>
      <c r="K41" s="10">
        <v>44.031376000000002</v>
      </c>
      <c r="L41" s="10">
        <v>44.195793000000002</v>
      </c>
      <c r="M41" s="10">
        <v>44.215153000000001</v>
      </c>
      <c r="N41" s="10">
        <v>44.262794</v>
      </c>
      <c r="O41" s="10">
        <v>44.293548999999999</v>
      </c>
      <c r="P41" s="10">
        <v>44.329780999999997</v>
      </c>
      <c r="Q41" s="10">
        <v>44.359772</v>
      </c>
      <c r="R41" s="10">
        <v>44.370536999999999</v>
      </c>
      <c r="S41" s="10">
        <v>44.404068000000002</v>
      </c>
      <c r="T41" s="10">
        <v>44.436503999999999</v>
      </c>
      <c r="U41" s="10">
        <v>44.458880999999998</v>
      </c>
      <c r="V41" s="10">
        <v>44.483181000000002</v>
      </c>
      <c r="W41" s="10">
        <v>44.503962999999999</v>
      </c>
      <c r="X41" s="10">
        <v>44.522663000000001</v>
      </c>
      <c r="Y41" s="10">
        <v>44.534039</v>
      </c>
      <c r="Z41" s="10">
        <v>44.541072999999997</v>
      </c>
      <c r="AA41" s="10">
        <v>44.547153000000002</v>
      </c>
      <c r="AB41" s="10">
        <v>44.553584999999998</v>
      </c>
      <c r="AC41" s="10">
        <v>44.551853000000001</v>
      </c>
      <c r="AD41" s="10">
        <v>44.550663</v>
      </c>
      <c r="AE41" s="10">
        <v>44.540770999999999</v>
      </c>
      <c r="AF41" s="10">
        <v>44.539963</v>
      </c>
      <c r="AG41" s="10">
        <v>44.547150000000002</v>
      </c>
      <c r="AH41" s="10">
        <v>44.539276000000001</v>
      </c>
      <c r="AI41" s="10">
        <v>44.529555999999999</v>
      </c>
      <c r="AJ41" s="10">
        <v>44.509075000000003</v>
      </c>
      <c r="AK41" s="10">
        <v>44.548988000000001</v>
      </c>
      <c r="AL41" s="5">
        <v>2.6899999999999998E-4</v>
      </c>
    </row>
    <row r="43" spans="1:38" ht="15" customHeight="1" x14ac:dyDescent="0.25">
      <c r="B43" s="4" t="s">
        <v>226</v>
      </c>
    </row>
    <row r="44" spans="1:38" ht="15" customHeight="1" x14ac:dyDescent="0.25">
      <c r="A44" s="33" t="s">
        <v>225</v>
      </c>
      <c r="B44" s="6" t="s">
        <v>56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5" t="s">
        <v>13</v>
      </c>
    </row>
    <row r="45" spans="1:38" ht="15" customHeight="1" x14ac:dyDescent="0.25">
      <c r="A45" s="33" t="s">
        <v>224</v>
      </c>
      <c r="B45" s="6" t="s">
        <v>54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35.967373000000002</v>
      </c>
      <c r="M45" s="10">
        <v>35.785912000000003</v>
      </c>
      <c r="N45" s="10">
        <v>35.609817999999997</v>
      </c>
      <c r="O45" s="10">
        <v>35.459415</v>
      </c>
      <c r="P45" s="10">
        <v>35.334156</v>
      </c>
      <c r="Q45" s="10">
        <v>35.236018999999999</v>
      </c>
      <c r="R45" s="10">
        <v>35.158076999999999</v>
      </c>
      <c r="S45" s="10">
        <v>35.102535000000003</v>
      </c>
      <c r="T45" s="10">
        <v>35.061419999999998</v>
      </c>
      <c r="U45" s="10">
        <v>35.029784999999997</v>
      </c>
      <c r="V45" s="10">
        <v>35.006366999999997</v>
      </c>
      <c r="W45" s="10">
        <v>34.989235000000001</v>
      </c>
      <c r="X45" s="10">
        <v>34.972656000000001</v>
      </c>
      <c r="Y45" s="10">
        <v>34.963329000000002</v>
      </c>
      <c r="Z45" s="10">
        <v>34.95673</v>
      </c>
      <c r="AA45" s="10">
        <v>34.952784999999999</v>
      </c>
      <c r="AB45" s="10">
        <v>34.971465999999999</v>
      </c>
      <c r="AC45" s="10">
        <v>34.991325000000003</v>
      </c>
      <c r="AD45" s="10">
        <v>35.027115000000002</v>
      </c>
      <c r="AE45" s="10">
        <v>35.062736999999998</v>
      </c>
      <c r="AF45" s="10">
        <v>35.098548999999998</v>
      </c>
      <c r="AG45" s="10">
        <v>35.135497999999998</v>
      </c>
      <c r="AH45" s="10">
        <v>35.170054999999998</v>
      </c>
      <c r="AI45" s="10">
        <v>35.203978999999997</v>
      </c>
      <c r="AJ45" s="10">
        <v>35.238379999999999</v>
      </c>
      <c r="AK45" s="10">
        <v>35.272979999999997</v>
      </c>
      <c r="AL45" s="5" t="s">
        <v>13</v>
      </c>
    </row>
    <row r="46" spans="1:38" ht="15" customHeight="1" x14ac:dyDescent="0.25">
      <c r="A46" s="33" t="s">
        <v>223</v>
      </c>
      <c r="B46" s="6" t="s">
        <v>52</v>
      </c>
      <c r="C46" s="10">
        <v>33.715893000000001</v>
      </c>
      <c r="D46" s="10">
        <v>33.372112000000001</v>
      </c>
      <c r="E46" s="10">
        <v>33.347068999999998</v>
      </c>
      <c r="F46" s="10">
        <v>32.921871000000003</v>
      </c>
      <c r="G46" s="10">
        <v>32.685558</v>
      </c>
      <c r="H46" s="10">
        <v>32.585571000000002</v>
      </c>
      <c r="I46" s="10">
        <v>32.493855000000003</v>
      </c>
      <c r="J46" s="10">
        <v>32.407940000000004</v>
      </c>
      <c r="K46" s="10">
        <v>32.231392</v>
      </c>
      <c r="L46" s="10">
        <v>32.376736000000001</v>
      </c>
      <c r="M46" s="10">
        <v>32.209755000000001</v>
      </c>
      <c r="N46" s="10">
        <v>32.036835000000004</v>
      </c>
      <c r="O46" s="10">
        <v>31.889154000000001</v>
      </c>
      <c r="P46" s="10">
        <v>31.766124999999999</v>
      </c>
      <c r="Q46" s="10">
        <v>31.669884</v>
      </c>
      <c r="R46" s="10">
        <v>31.593457999999998</v>
      </c>
      <c r="S46" s="10">
        <v>31.538443000000001</v>
      </c>
      <c r="T46" s="10">
        <v>31.496521000000001</v>
      </c>
      <c r="U46" s="10">
        <v>31.464119</v>
      </c>
      <c r="V46" s="10">
        <v>31.441306999999998</v>
      </c>
      <c r="W46" s="10">
        <v>31.424723</v>
      </c>
      <c r="X46" s="10">
        <v>31.408617</v>
      </c>
      <c r="Y46" s="10">
        <v>31.399227</v>
      </c>
      <c r="Z46" s="10">
        <v>31.392486999999999</v>
      </c>
      <c r="AA46" s="10">
        <v>31.388161</v>
      </c>
      <c r="AB46" s="10">
        <v>31.405439000000001</v>
      </c>
      <c r="AC46" s="10">
        <v>31.428431</v>
      </c>
      <c r="AD46" s="10">
        <v>31.468966000000002</v>
      </c>
      <c r="AE46" s="10">
        <v>31.50939</v>
      </c>
      <c r="AF46" s="10">
        <v>31.550007000000001</v>
      </c>
      <c r="AG46" s="10">
        <v>31.591498999999999</v>
      </c>
      <c r="AH46" s="10">
        <v>31.631011999999998</v>
      </c>
      <c r="AI46" s="10">
        <v>31.669947000000001</v>
      </c>
      <c r="AJ46" s="10">
        <v>31.709226999999998</v>
      </c>
      <c r="AK46" s="10">
        <v>31.748584999999999</v>
      </c>
      <c r="AL46" s="5">
        <v>-1.5100000000000001E-3</v>
      </c>
    </row>
    <row r="47" spans="1:38" ht="15" customHeight="1" x14ac:dyDescent="0.25">
      <c r="A47" s="33" t="s">
        <v>222</v>
      </c>
      <c r="B47" s="6" t="s">
        <v>50</v>
      </c>
      <c r="C47" s="10">
        <v>34.054164999999998</v>
      </c>
      <c r="D47" s="10">
        <v>33.880661000000003</v>
      </c>
      <c r="E47" s="10">
        <v>33.847991999999998</v>
      </c>
      <c r="F47" s="10">
        <v>33.357841000000001</v>
      </c>
      <c r="G47" s="10">
        <v>33.083041999999999</v>
      </c>
      <c r="H47" s="10">
        <v>32.960388000000002</v>
      </c>
      <c r="I47" s="10">
        <v>32.824406000000003</v>
      </c>
      <c r="J47" s="10">
        <v>32.691242000000003</v>
      </c>
      <c r="K47" s="10">
        <v>32.440635999999998</v>
      </c>
      <c r="L47" s="10">
        <v>32.571629000000001</v>
      </c>
      <c r="M47" s="10">
        <v>32.356105999999997</v>
      </c>
      <c r="N47" s="10">
        <v>32.139671</v>
      </c>
      <c r="O47" s="10">
        <v>31.954450999999999</v>
      </c>
      <c r="P47" s="10">
        <v>31.801387999999999</v>
      </c>
      <c r="Q47" s="10">
        <v>31.681132999999999</v>
      </c>
      <c r="R47" s="10">
        <v>31.585996999999999</v>
      </c>
      <c r="S47" s="10">
        <v>31.516399</v>
      </c>
      <c r="T47" s="10">
        <v>31.463246999999999</v>
      </c>
      <c r="U47" s="10">
        <v>31.421761</v>
      </c>
      <c r="V47" s="10">
        <v>31.391220000000001</v>
      </c>
      <c r="W47" s="10">
        <v>31.367889000000002</v>
      </c>
      <c r="X47" s="10">
        <v>31.345967999999999</v>
      </c>
      <c r="Y47" s="10">
        <v>31.330960999999999</v>
      </c>
      <c r="Z47" s="10">
        <v>31.318881999999999</v>
      </c>
      <c r="AA47" s="10">
        <v>31.309217</v>
      </c>
      <c r="AB47" s="10">
        <v>31.325289000000001</v>
      </c>
      <c r="AC47" s="10">
        <v>31.341740000000001</v>
      </c>
      <c r="AD47" s="10">
        <v>31.358844999999999</v>
      </c>
      <c r="AE47" s="10">
        <v>31.375830000000001</v>
      </c>
      <c r="AF47" s="10">
        <v>31.393007000000001</v>
      </c>
      <c r="AG47" s="10">
        <v>31.411396</v>
      </c>
      <c r="AH47" s="10">
        <v>31.427122000000001</v>
      </c>
      <c r="AI47" s="10">
        <v>31.442066000000001</v>
      </c>
      <c r="AJ47" s="10">
        <v>31.457477999999998</v>
      </c>
      <c r="AK47" s="10">
        <v>31.473037999999999</v>
      </c>
      <c r="AL47" s="5">
        <v>-2.2309999999999999E-3</v>
      </c>
    </row>
    <row r="48" spans="1:38" ht="15" customHeight="1" x14ac:dyDescent="0.25">
      <c r="A48" s="33" t="s">
        <v>221</v>
      </c>
      <c r="B48" s="6" t="s">
        <v>48</v>
      </c>
      <c r="C48" s="10">
        <v>41.283478000000002</v>
      </c>
      <c r="D48" s="10">
        <v>41.089568999999997</v>
      </c>
      <c r="E48" s="10">
        <v>41.002934000000003</v>
      </c>
      <c r="F48" s="10">
        <v>40.418644</v>
      </c>
      <c r="G48" s="10">
        <v>40.059218999999999</v>
      </c>
      <c r="H48" s="10">
        <v>39.885742</v>
      </c>
      <c r="I48" s="10">
        <v>39.669593999999996</v>
      </c>
      <c r="J48" s="10">
        <v>39.434550999999999</v>
      </c>
      <c r="K48" s="10">
        <v>39.101902000000003</v>
      </c>
      <c r="L48" s="10">
        <v>39.126705000000001</v>
      </c>
      <c r="M48" s="10">
        <v>38.837119999999999</v>
      </c>
      <c r="N48" s="10">
        <v>38.530113</v>
      </c>
      <c r="O48" s="10">
        <v>38.266131999999999</v>
      </c>
      <c r="P48" s="10">
        <v>38.046871000000003</v>
      </c>
      <c r="Q48" s="10">
        <v>37.873843999999998</v>
      </c>
      <c r="R48" s="10">
        <v>37.737808000000001</v>
      </c>
      <c r="S48" s="10">
        <v>37.637309999999999</v>
      </c>
      <c r="T48" s="10">
        <v>37.560623</v>
      </c>
      <c r="U48" s="10">
        <v>37.501140999999997</v>
      </c>
      <c r="V48" s="10">
        <v>37.456619000000003</v>
      </c>
      <c r="W48" s="10">
        <v>37.422015999999999</v>
      </c>
      <c r="X48" s="10">
        <v>37.390487999999998</v>
      </c>
      <c r="Y48" s="10">
        <v>37.367232999999999</v>
      </c>
      <c r="Z48" s="10">
        <v>37.347881000000001</v>
      </c>
      <c r="AA48" s="10">
        <v>37.331139</v>
      </c>
      <c r="AB48" s="10">
        <v>37.348224999999999</v>
      </c>
      <c r="AC48" s="10">
        <v>37.365845</v>
      </c>
      <c r="AD48" s="10">
        <v>37.384228</v>
      </c>
      <c r="AE48" s="10">
        <v>37.402599000000002</v>
      </c>
      <c r="AF48" s="10">
        <v>37.421393999999999</v>
      </c>
      <c r="AG48" s="10">
        <v>37.44162</v>
      </c>
      <c r="AH48" s="10">
        <v>37.459038</v>
      </c>
      <c r="AI48" s="10">
        <v>37.475689000000003</v>
      </c>
      <c r="AJ48" s="10">
        <v>37.492710000000002</v>
      </c>
      <c r="AK48" s="10">
        <v>37.509498999999998</v>
      </c>
      <c r="AL48" s="5">
        <v>-2.7590000000000002E-3</v>
      </c>
    </row>
    <row r="49" spans="1:38" ht="15" customHeight="1" x14ac:dyDescent="0.25">
      <c r="A49" s="33" t="s">
        <v>220</v>
      </c>
      <c r="B49" s="6" t="s">
        <v>46</v>
      </c>
      <c r="C49" s="10">
        <v>73.366309999999999</v>
      </c>
      <c r="D49" s="10">
        <v>73.123992999999999</v>
      </c>
      <c r="E49" s="10">
        <v>73.002601999999996</v>
      </c>
      <c r="F49" s="10">
        <v>72.373183999999995</v>
      </c>
      <c r="G49" s="10">
        <v>72.034522999999993</v>
      </c>
      <c r="H49" s="10">
        <v>71.838813999999999</v>
      </c>
      <c r="I49" s="10">
        <v>71.606369000000001</v>
      </c>
      <c r="J49" s="10">
        <v>71.355377000000004</v>
      </c>
      <c r="K49" s="10">
        <v>71.017159000000007</v>
      </c>
      <c r="L49" s="10">
        <v>70.878287999999998</v>
      </c>
      <c r="M49" s="10">
        <v>70.536354000000003</v>
      </c>
      <c r="N49" s="10">
        <v>70.218315000000004</v>
      </c>
      <c r="O49" s="10">
        <v>69.943565000000007</v>
      </c>
      <c r="P49" s="10">
        <v>69.715110999999993</v>
      </c>
      <c r="Q49" s="10">
        <v>69.533257000000006</v>
      </c>
      <c r="R49" s="10">
        <v>69.389922999999996</v>
      </c>
      <c r="S49" s="10">
        <v>69.281479000000004</v>
      </c>
      <c r="T49" s="10">
        <v>69.197616999999994</v>
      </c>
      <c r="U49" s="10">
        <v>69.131538000000006</v>
      </c>
      <c r="V49" s="10">
        <v>69.079780999999997</v>
      </c>
      <c r="W49" s="10">
        <v>69.037696999999994</v>
      </c>
      <c r="X49" s="10">
        <v>69.000099000000006</v>
      </c>
      <c r="Y49" s="10">
        <v>68.969504999999998</v>
      </c>
      <c r="Z49" s="10">
        <v>68.942672999999999</v>
      </c>
      <c r="AA49" s="10">
        <v>68.918296999999995</v>
      </c>
      <c r="AB49" s="10">
        <v>68.927634999999995</v>
      </c>
      <c r="AC49" s="10">
        <v>68.937293999999994</v>
      </c>
      <c r="AD49" s="10">
        <v>68.947425999999993</v>
      </c>
      <c r="AE49" s="10">
        <v>68.957534999999993</v>
      </c>
      <c r="AF49" s="10">
        <v>68.967827</v>
      </c>
      <c r="AG49" s="10">
        <v>68.978966</v>
      </c>
      <c r="AH49" s="10">
        <v>68.988388</v>
      </c>
      <c r="AI49" s="10">
        <v>68.997344999999996</v>
      </c>
      <c r="AJ49" s="10">
        <v>69.006668000000005</v>
      </c>
      <c r="AK49" s="10">
        <v>69.016098</v>
      </c>
      <c r="AL49" s="5">
        <v>-1.75E-3</v>
      </c>
    </row>
    <row r="50" spans="1:38" ht="15" customHeight="1" x14ac:dyDescent="0.25">
      <c r="A50" s="33" t="s">
        <v>219</v>
      </c>
      <c r="B50" s="6" t="s">
        <v>44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5" t="s">
        <v>13</v>
      </c>
    </row>
    <row r="51" spans="1:38" ht="15" customHeight="1" x14ac:dyDescent="0.25">
      <c r="A51" s="33" t="s">
        <v>218</v>
      </c>
      <c r="B51" s="6" t="s">
        <v>42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5" t="s">
        <v>13</v>
      </c>
    </row>
    <row r="52" spans="1:38" ht="15" customHeight="1" x14ac:dyDescent="0.25">
      <c r="A52" s="33" t="s">
        <v>217</v>
      </c>
      <c r="B52" s="6" t="s">
        <v>40</v>
      </c>
      <c r="C52" s="10">
        <v>0</v>
      </c>
      <c r="D52" s="10">
        <v>0</v>
      </c>
      <c r="E52" s="10">
        <v>31.589117000000002</v>
      </c>
      <c r="F52" s="10">
        <v>30.893587</v>
      </c>
      <c r="G52" s="10">
        <v>30.542061</v>
      </c>
      <c r="H52" s="10">
        <v>30.493501999999999</v>
      </c>
      <c r="I52" s="10">
        <v>30.577648</v>
      </c>
      <c r="J52" s="10">
        <v>30.409562999999999</v>
      </c>
      <c r="K52" s="10">
        <v>30.185711000000001</v>
      </c>
      <c r="L52" s="10">
        <v>30.608791</v>
      </c>
      <c r="M52" s="10">
        <v>30.394258000000001</v>
      </c>
      <c r="N52" s="10">
        <v>30.187377999999999</v>
      </c>
      <c r="O52" s="10">
        <v>30.017237000000002</v>
      </c>
      <c r="P52" s="10">
        <v>29.875668999999998</v>
      </c>
      <c r="Q52" s="10">
        <v>29.763159000000002</v>
      </c>
      <c r="R52" s="10">
        <v>29.676237</v>
      </c>
      <c r="S52" s="10">
        <v>29.612669</v>
      </c>
      <c r="T52" s="10">
        <v>29.566040000000001</v>
      </c>
      <c r="U52" s="10">
        <v>29.531991999999999</v>
      </c>
      <c r="V52" s="10">
        <v>29.50806</v>
      </c>
      <c r="W52" s="10">
        <v>29.491385999999999</v>
      </c>
      <c r="X52" s="10">
        <v>29.478590000000001</v>
      </c>
      <c r="Y52" s="10">
        <v>29.471388000000001</v>
      </c>
      <c r="Z52" s="10">
        <v>29.467600000000001</v>
      </c>
      <c r="AA52" s="10">
        <v>29.466363999999999</v>
      </c>
      <c r="AB52" s="10">
        <v>29.490448000000001</v>
      </c>
      <c r="AC52" s="10">
        <v>29.529160999999998</v>
      </c>
      <c r="AD52" s="10">
        <v>29.57555</v>
      </c>
      <c r="AE52" s="10">
        <v>29.622015000000001</v>
      </c>
      <c r="AF52" s="10">
        <v>29.668657</v>
      </c>
      <c r="AG52" s="10">
        <v>29.701720999999999</v>
      </c>
      <c r="AH52" s="10">
        <v>29.732544000000001</v>
      </c>
      <c r="AI52" s="10">
        <v>29.763290000000001</v>
      </c>
      <c r="AJ52" s="10">
        <v>29.794177999999999</v>
      </c>
      <c r="AK52" s="10">
        <v>29.822749999999999</v>
      </c>
      <c r="AL52" s="5" t="s">
        <v>13</v>
      </c>
    </row>
    <row r="53" spans="1:38" ht="15" customHeight="1" x14ac:dyDescent="0.25">
      <c r="A53" s="33" t="s">
        <v>216</v>
      </c>
      <c r="B53" s="6" t="s">
        <v>38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5" t="s">
        <v>13</v>
      </c>
    </row>
    <row r="54" spans="1:38" ht="15" customHeight="1" x14ac:dyDescent="0.25">
      <c r="A54" s="33" t="s">
        <v>215</v>
      </c>
      <c r="B54" s="6" t="s">
        <v>36</v>
      </c>
      <c r="C54" s="10">
        <v>34.697792</v>
      </c>
      <c r="D54" s="10">
        <v>34.642344999999999</v>
      </c>
      <c r="E54" s="10">
        <v>34.566116000000001</v>
      </c>
      <c r="F54" s="10">
        <v>33.904193999999997</v>
      </c>
      <c r="G54" s="10">
        <v>33.609234000000001</v>
      </c>
      <c r="H54" s="10">
        <v>33.554779000000003</v>
      </c>
      <c r="I54" s="10">
        <v>33.437221999999998</v>
      </c>
      <c r="J54" s="10">
        <v>33.184005999999997</v>
      </c>
      <c r="K54" s="10">
        <v>32.989646999999998</v>
      </c>
      <c r="L54" s="10">
        <v>33.221049999999998</v>
      </c>
      <c r="M54" s="10">
        <v>32.98563</v>
      </c>
      <c r="N54" s="10">
        <v>32.766227999999998</v>
      </c>
      <c r="O54" s="10">
        <v>32.576487999999998</v>
      </c>
      <c r="P54" s="10">
        <v>32.417926999999999</v>
      </c>
      <c r="Q54" s="10">
        <v>32.290466000000002</v>
      </c>
      <c r="R54" s="10">
        <v>32.188468999999998</v>
      </c>
      <c r="S54" s="10">
        <v>32.117016</v>
      </c>
      <c r="T54" s="10">
        <v>32.073017</v>
      </c>
      <c r="U54" s="10">
        <v>32.041462000000003</v>
      </c>
      <c r="V54" s="10">
        <v>32.019962</v>
      </c>
      <c r="W54" s="10">
        <v>32.005668999999997</v>
      </c>
      <c r="X54" s="10">
        <v>31.995311999999998</v>
      </c>
      <c r="Y54" s="10">
        <v>31.990394999999999</v>
      </c>
      <c r="Z54" s="10">
        <v>31.988890000000001</v>
      </c>
      <c r="AA54" s="10">
        <v>31.990005</v>
      </c>
      <c r="AB54" s="10">
        <v>32.016948999999997</v>
      </c>
      <c r="AC54" s="10">
        <v>32.044150999999999</v>
      </c>
      <c r="AD54" s="10">
        <v>32.071742999999998</v>
      </c>
      <c r="AE54" s="10">
        <v>32.099369000000003</v>
      </c>
      <c r="AF54" s="10">
        <v>32.127128999999996</v>
      </c>
      <c r="AG54" s="10">
        <v>32.138905000000001</v>
      </c>
      <c r="AH54" s="10">
        <v>32.148280999999997</v>
      </c>
      <c r="AI54" s="10">
        <v>32.156536000000003</v>
      </c>
      <c r="AJ54" s="10">
        <v>32.165123000000001</v>
      </c>
      <c r="AK54" s="10">
        <v>32.185420999999998</v>
      </c>
      <c r="AL54" s="5">
        <v>-2.2269999999999998E-3</v>
      </c>
    </row>
    <row r="55" spans="1:38" ht="15" customHeight="1" x14ac:dyDescent="0.25">
      <c r="A55" s="33" t="s">
        <v>214</v>
      </c>
      <c r="B55" s="6" t="s">
        <v>34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5" t="s">
        <v>13</v>
      </c>
    </row>
    <row r="57" spans="1:38" ht="15" customHeight="1" x14ac:dyDescent="0.25">
      <c r="B57" s="4" t="s">
        <v>213</v>
      </c>
    </row>
    <row r="58" spans="1:38" ht="15" customHeight="1" x14ac:dyDescent="0.25">
      <c r="A58" s="33" t="s">
        <v>212</v>
      </c>
      <c r="B58" s="6" t="s">
        <v>56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5" t="s">
        <v>13</v>
      </c>
    </row>
    <row r="59" spans="1:38" ht="15" customHeight="1" x14ac:dyDescent="0.25">
      <c r="A59" s="33" t="s">
        <v>211</v>
      </c>
      <c r="B59" s="6" t="s">
        <v>54</v>
      </c>
      <c r="C59" s="10">
        <v>0</v>
      </c>
      <c r="D59" s="10">
        <v>0</v>
      </c>
      <c r="E59" s="10">
        <v>42.656948</v>
      </c>
      <c r="F59" s="10">
        <v>41.378138999999997</v>
      </c>
      <c r="G59" s="10">
        <v>40.729579999999999</v>
      </c>
      <c r="H59" s="10">
        <v>40.468403000000002</v>
      </c>
      <c r="I59" s="10">
        <v>40.213787000000004</v>
      </c>
      <c r="J59" s="10">
        <v>39.932361999999998</v>
      </c>
      <c r="K59" s="10">
        <v>39.549334999999999</v>
      </c>
      <c r="L59" s="10">
        <v>39.507080000000002</v>
      </c>
      <c r="M59" s="10">
        <v>39.273335000000003</v>
      </c>
      <c r="N59" s="10">
        <v>39.035854</v>
      </c>
      <c r="O59" s="10">
        <v>38.828296999999999</v>
      </c>
      <c r="P59" s="10">
        <v>38.649807000000003</v>
      </c>
      <c r="Q59" s="10">
        <v>38.502246999999997</v>
      </c>
      <c r="R59" s="10">
        <v>38.378571000000001</v>
      </c>
      <c r="S59" s="10">
        <v>38.280284999999999</v>
      </c>
      <c r="T59" s="10">
        <v>38.199359999999999</v>
      </c>
      <c r="U59" s="10">
        <v>38.131573000000003</v>
      </c>
      <c r="V59" s="10">
        <v>38.076618000000003</v>
      </c>
      <c r="W59" s="10">
        <v>38.03125</v>
      </c>
      <c r="X59" s="10">
        <v>37.989628000000003</v>
      </c>
      <c r="Y59" s="10">
        <v>37.958126</v>
      </c>
      <c r="Z59" s="10">
        <v>37.932423</v>
      </c>
      <c r="AA59" s="10">
        <v>37.912674000000003</v>
      </c>
      <c r="AB59" s="10">
        <v>37.928921000000003</v>
      </c>
      <c r="AC59" s="10">
        <v>37.945816000000001</v>
      </c>
      <c r="AD59" s="10">
        <v>37.963496999999997</v>
      </c>
      <c r="AE59" s="10">
        <v>37.981288999999997</v>
      </c>
      <c r="AF59" s="10">
        <v>38.013027000000001</v>
      </c>
      <c r="AG59" s="10">
        <v>38.048003999999999</v>
      </c>
      <c r="AH59" s="10">
        <v>38.080745999999998</v>
      </c>
      <c r="AI59" s="10">
        <v>38.112918999999998</v>
      </c>
      <c r="AJ59" s="10">
        <v>38.145640999999998</v>
      </c>
      <c r="AK59" s="10">
        <v>38.178673000000003</v>
      </c>
      <c r="AL59" s="5" t="s">
        <v>13</v>
      </c>
    </row>
    <row r="60" spans="1:38" ht="15" customHeight="1" x14ac:dyDescent="0.25">
      <c r="A60" s="33" t="s">
        <v>210</v>
      </c>
      <c r="B60" s="6" t="s">
        <v>52</v>
      </c>
      <c r="C60" s="10">
        <v>38.920513</v>
      </c>
      <c r="D60" s="10">
        <v>38.488090999999997</v>
      </c>
      <c r="E60" s="10">
        <v>38.35331</v>
      </c>
      <c r="F60" s="10">
        <v>37.168261999999999</v>
      </c>
      <c r="G60" s="10">
        <v>36.543723999999997</v>
      </c>
      <c r="H60" s="10">
        <v>36.222313</v>
      </c>
      <c r="I60" s="10">
        <v>35.974418999999997</v>
      </c>
      <c r="J60" s="10">
        <v>35.772007000000002</v>
      </c>
      <c r="K60" s="10">
        <v>35.467796</v>
      </c>
      <c r="L60" s="10">
        <v>35.567141999999997</v>
      </c>
      <c r="M60" s="10">
        <v>35.330810999999997</v>
      </c>
      <c r="N60" s="10">
        <v>35.098807999999998</v>
      </c>
      <c r="O60" s="10">
        <v>34.896262999999998</v>
      </c>
      <c r="P60" s="10">
        <v>34.722008000000002</v>
      </c>
      <c r="Q60" s="10">
        <v>34.578194000000003</v>
      </c>
      <c r="R60" s="10">
        <v>34.457703000000002</v>
      </c>
      <c r="S60" s="10">
        <v>34.362113999999998</v>
      </c>
      <c r="T60" s="10">
        <v>34.283096</v>
      </c>
      <c r="U60" s="10">
        <v>34.216759000000003</v>
      </c>
      <c r="V60" s="10">
        <v>34.163082000000003</v>
      </c>
      <c r="W60" s="10">
        <v>34.118771000000002</v>
      </c>
      <c r="X60" s="10">
        <v>34.078037000000002</v>
      </c>
      <c r="Y60" s="10">
        <v>34.047072999999997</v>
      </c>
      <c r="Z60" s="10">
        <v>34.021774000000001</v>
      </c>
      <c r="AA60" s="10">
        <v>34.001933999999999</v>
      </c>
      <c r="AB60" s="10">
        <v>34.017001999999998</v>
      </c>
      <c r="AC60" s="10">
        <v>34.032532000000003</v>
      </c>
      <c r="AD60" s="10">
        <v>34.056556999999998</v>
      </c>
      <c r="AE60" s="10">
        <v>34.094791000000001</v>
      </c>
      <c r="AF60" s="10">
        <v>34.133251000000001</v>
      </c>
      <c r="AG60" s="10">
        <v>34.172665000000002</v>
      </c>
      <c r="AH60" s="10">
        <v>34.210177999999999</v>
      </c>
      <c r="AI60" s="10">
        <v>34.247185000000002</v>
      </c>
      <c r="AJ60" s="10">
        <v>34.284573000000002</v>
      </c>
      <c r="AK60" s="10">
        <v>34.322085999999999</v>
      </c>
      <c r="AL60" s="5">
        <v>-3.4650000000000002E-3</v>
      </c>
    </row>
    <row r="61" spans="1:38" ht="15" customHeight="1" x14ac:dyDescent="0.25">
      <c r="A61" s="33" t="s">
        <v>209</v>
      </c>
      <c r="B61" s="6" t="s">
        <v>50</v>
      </c>
      <c r="C61" s="10">
        <v>39.476208</v>
      </c>
      <c r="D61" s="10">
        <v>39.236877</v>
      </c>
      <c r="E61" s="10">
        <v>39.090541999999999</v>
      </c>
      <c r="F61" s="10">
        <v>37.793467999999997</v>
      </c>
      <c r="G61" s="10">
        <v>37.119438000000002</v>
      </c>
      <c r="H61" s="10">
        <v>36.771045999999998</v>
      </c>
      <c r="I61" s="10">
        <v>36.472897000000003</v>
      </c>
      <c r="J61" s="10">
        <v>36.170470999999999</v>
      </c>
      <c r="K61" s="10">
        <v>35.814231999999997</v>
      </c>
      <c r="L61" s="10">
        <v>35.865333999999997</v>
      </c>
      <c r="M61" s="10">
        <v>35.578060000000001</v>
      </c>
      <c r="N61" s="10">
        <v>35.299885000000003</v>
      </c>
      <c r="O61" s="10">
        <v>35.057063999999997</v>
      </c>
      <c r="P61" s="10">
        <v>34.849899000000001</v>
      </c>
      <c r="Q61" s="10">
        <v>34.679794000000001</v>
      </c>
      <c r="R61" s="10">
        <v>34.538531999999996</v>
      </c>
      <c r="S61" s="10">
        <v>34.426445000000001</v>
      </c>
      <c r="T61" s="10">
        <v>34.334282000000002</v>
      </c>
      <c r="U61" s="10">
        <v>34.257365999999998</v>
      </c>
      <c r="V61" s="10">
        <v>34.194640999999997</v>
      </c>
      <c r="W61" s="10">
        <v>34.142380000000003</v>
      </c>
      <c r="X61" s="10">
        <v>34.094760999999998</v>
      </c>
      <c r="Y61" s="10">
        <v>34.057236000000003</v>
      </c>
      <c r="Z61" s="10">
        <v>34.025742000000001</v>
      </c>
      <c r="AA61" s="10">
        <v>33.999920000000003</v>
      </c>
      <c r="AB61" s="10">
        <v>34.013500000000001</v>
      </c>
      <c r="AC61" s="10">
        <v>34.027538</v>
      </c>
      <c r="AD61" s="10">
        <v>34.042355000000001</v>
      </c>
      <c r="AE61" s="10">
        <v>34.057133</v>
      </c>
      <c r="AF61" s="10">
        <v>34.072102000000001</v>
      </c>
      <c r="AG61" s="10">
        <v>34.088371000000002</v>
      </c>
      <c r="AH61" s="10">
        <v>34.102055</v>
      </c>
      <c r="AI61" s="10">
        <v>34.115017000000002</v>
      </c>
      <c r="AJ61" s="10">
        <v>34.128475000000002</v>
      </c>
      <c r="AK61" s="10">
        <v>34.142142999999997</v>
      </c>
      <c r="AL61" s="5">
        <v>-4.2059999999999997E-3</v>
      </c>
    </row>
    <row r="62" spans="1:38" ht="15" customHeight="1" x14ac:dyDescent="0.25">
      <c r="A62" s="33" t="s">
        <v>208</v>
      </c>
      <c r="B62" s="6" t="s">
        <v>48</v>
      </c>
      <c r="C62" s="10">
        <v>47.227969999999999</v>
      </c>
      <c r="D62" s="10">
        <v>46.951602999999999</v>
      </c>
      <c r="E62" s="10">
        <v>46.744007000000003</v>
      </c>
      <c r="F62" s="10">
        <v>45.292766999999998</v>
      </c>
      <c r="G62" s="10">
        <v>44.499878000000002</v>
      </c>
      <c r="H62" s="10">
        <v>44.087474999999998</v>
      </c>
      <c r="I62" s="10">
        <v>43.660716999999998</v>
      </c>
      <c r="J62" s="10">
        <v>43.226578000000003</v>
      </c>
      <c r="K62" s="10">
        <v>42.763610999999997</v>
      </c>
      <c r="L62" s="10">
        <v>42.659022999999998</v>
      </c>
      <c r="M62" s="10">
        <v>42.288715000000003</v>
      </c>
      <c r="N62" s="10">
        <v>41.914485999999997</v>
      </c>
      <c r="O62" s="10">
        <v>41.587017000000003</v>
      </c>
      <c r="P62" s="10">
        <v>41.308933000000003</v>
      </c>
      <c r="Q62" s="10">
        <v>41.081524000000002</v>
      </c>
      <c r="R62" s="10">
        <v>40.895373999999997</v>
      </c>
      <c r="S62" s="10">
        <v>40.748221999999998</v>
      </c>
      <c r="T62" s="10">
        <v>40.628791999999997</v>
      </c>
      <c r="U62" s="10">
        <v>40.530205000000002</v>
      </c>
      <c r="V62" s="10">
        <v>40.450218</v>
      </c>
      <c r="W62" s="10">
        <v>40.383719999999997</v>
      </c>
      <c r="X62" s="10">
        <v>40.323872000000001</v>
      </c>
      <c r="Y62" s="10">
        <v>40.275837000000003</v>
      </c>
      <c r="Z62" s="10">
        <v>40.235218000000003</v>
      </c>
      <c r="AA62" s="10">
        <v>40.200687000000002</v>
      </c>
      <c r="AB62" s="10">
        <v>40.215107000000003</v>
      </c>
      <c r="AC62" s="10">
        <v>40.230164000000002</v>
      </c>
      <c r="AD62" s="10">
        <v>40.246127999999999</v>
      </c>
      <c r="AE62" s="10">
        <v>40.262157000000002</v>
      </c>
      <c r="AF62" s="10">
        <v>40.278671000000003</v>
      </c>
      <c r="AG62" s="10">
        <v>40.296695999999997</v>
      </c>
      <c r="AH62" s="10">
        <v>40.311999999999998</v>
      </c>
      <c r="AI62" s="10">
        <v>40.326602999999999</v>
      </c>
      <c r="AJ62" s="10">
        <v>40.341740000000001</v>
      </c>
      <c r="AK62" s="10">
        <v>40.356898999999999</v>
      </c>
      <c r="AL62" s="5">
        <v>-4.5760000000000002E-3</v>
      </c>
    </row>
    <row r="63" spans="1:38" ht="15" customHeight="1" x14ac:dyDescent="0.25">
      <c r="A63" s="33" t="s">
        <v>207</v>
      </c>
      <c r="B63" s="6" t="s">
        <v>46</v>
      </c>
      <c r="C63" s="10">
        <v>0</v>
      </c>
      <c r="D63" s="10">
        <v>0</v>
      </c>
      <c r="E63" s="10">
        <v>0</v>
      </c>
      <c r="F63" s="10">
        <v>0</v>
      </c>
      <c r="G63" s="10">
        <v>75.782150000000001</v>
      </c>
      <c r="H63" s="10">
        <v>75.300560000000004</v>
      </c>
      <c r="I63" s="10">
        <v>74.897307999999995</v>
      </c>
      <c r="J63" s="10">
        <v>74.478493</v>
      </c>
      <c r="K63" s="10">
        <v>73.999626000000006</v>
      </c>
      <c r="L63" s="10">
        <v>73.861694</v>
      </c>
      <c r="M63" s="10">
        <v>73.449532000000005</v>
      </c>
      <c r="N63" s="10">
        <v>73.067931999999999</v>
      </c>
      <c r="O63" s="10">
        <v>72.733870999999994</v>
      </c>
      <c r="P63" s="10">
        <v>72.450103999999996</v>
      </c>
      <c r="Q63" s="10">
        <v>72.216910999999996</v>
      </c>
      <c r="R63" s="10">
        <v>72.026450999999994</v>
      </c>
      <c r="S63" s="10">
        <v>71.874534999999995</v>
      </c>
      <c r="T63" s="10">
        <v>71.750725000000003</v>
      </c>
      <c r="U63" s="10">
        <v>71.648185999999995</v>
      </c>
      <c r="V63" s="10">
        <v>71.563118000000003</v>
      </c>
      <c r="W63" s="10">
        <v>71.491012999999995</v>
      </c>
      <c r="X63" s="10">
        <v>71.426727</v>
      </c>
      <c r="Y63" s="10">
        <v>71.372742000000002</v>
      </c>
      <c r="Z63" s="10">
        <v>71.325851</v>
      </c>
      <c r="AA63" s="10">
        <v>71.284621999999999</v>
      </c>
      <c r="AB63" s="10">
        <v>71.291359</v>
      </c>
      <c r="AC63" s="10">
        <v>71.298507999999998</v>
      </c>
      <c r="AD63" s="10">
        <v>71.306206000000003</v>
      </c>
      <c r="AE63" s="10">
        <v>71.313941999999997</v>
      </c>
      <c r="AF63" s="10">
        <v>71.321976000000006</v>
      </c>
      <c r="AG63" s="10">
        <v>71.330887000000004</v>
      </c>
      <c r="AH63" s="10">
        <v>71.338211000000001</v>
      </c>
      <c r="AI63" s="10">
        <v>71.345161000000004</v>
      </c>
      <c r="AJ63" s="10">
        <v>71.352508999999998</v>
      </c>
      <c r="AK63" s="10">
        <v>71.360039</v>
      </c>
      <c r="AL63" s="5" t="s">
        <v>13</v>
      </c>
    </row>
    <row r="64" spans="1:38" ht="15" customHeight="1" x14ac:dyDescent="0.25">
      <c r="A64" s="33" t="s">
        <v>206</v>
      </c>
      <c r="B64" s="6" t="s">
        <v>44</v>
      </c>
      <c r="C64" s="10">
        <v>0</v>
      </c>
      <c r="D64" s="10">
        <v>0</v>
      </c>
      <c r="E64" s="10">
        <v>0</v>
      </c>
      <c r="F64" s="10">
        <v>41.929352000000002</v>
      </c>
      <c r="G64" s="10">
        <v>41.028412000000003</v>
      </c>
      <c r="H64" s="10">
        <v>40.565544000000003</v>
      </c>
      <c r="I64" s="10">
        <v>40.177123999999999</v>
      </c>
      <c r="J64" s="10">
        <v>39.765574999999998</v>
      </c>
      <c r="K64" s="10">
        <v>39.309559</v>
      </c>
      <c r="L64" s="10">
        <v>39.468395000000001</v>
      </c>
      <c r="M64" s="10">
        <v>39.131408999999998</v>
      </c>
      <c r="N64" s="10">
        <v>38.820701999999997</v>
      </c>
      <c r="O64" s="10">
        <v>38.548580000000001</v>
      </c>
      <c r="P64" s="10">
        <v>38.316509000000003</v>
      </c>
      <c r="Q64" s="10">
        <v>38.123379</v>
      </c>
      <c r="R64" s="10">
        <v>37.963943</v>
      </c>
      <c r="S64" s="10">
        <v>37.833644999999997</v>
      </c>
      <c r="T64" s="10">
        <v>37.724766000000002</v>
      </c>
      <c r="U64" s="10">
        <v>37.632140999999997</v>
      </c>
      <c r="V64" s="10">
        <v>37.552864</v>
      </c>
      <c r="W64" s="10">
        <v>37.484428000000001</v>
      </c>
      <c r="X64" s="10">
        <v>37.422699000000001</v>
      </c>
      <c r="Y64" s="10">
        <v>37.402569</v>
      </c>
      <c r="Z64" s="10">
        <v>37.408253000000002</v>
      </c>
      <c r="AA64" s="10">
        <v>37.421512999999997</v>
      </c>
      <c r="AB64" s="10">
        <v>37.480347000000002</v>
      </c>
      <c r="AC64" s="10">
        <v>37.539082000000001</v>
      </c>
      <c r="AD64" s="10">
        <v>37.598185999999998</v>
      </c>
      <c r="AE64" s="10">
        <v>37.657088999999999</v>
      </c>
      <c r="AF64" s="10">
        <v>37.715515000000003</v>
      </c>
      <c r="AG64" s="10">
        <v>37.727764000000001</v>
      </c>
      <c r="AH64" s="10">
        <v>37.737766000000001</v>
      </c>
      <c r="AI64" s="10">
        <v>37.744396000000002</v>
      </c>
      <c r="AJ64" s="10">
        <v>37.75132</v>
      </c>
      <c r="AK64" s="10">
        <v>37.837356999999997</v>
      </c>
      <c r="AL64" s="5" t="s">
        <v>13</v>
      </c>
    </row>
    <row r="65" spans="1:38" ht="15" customHeight="1" x14ac:dyDescent="0.25">
      <c r="A65" s="33" t="s">
        <v>205</v>
      </c>
      <c r="B65" s="6" t="s">
        <v>42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5" t="s">
        <v>13</v>
      </c>
    </row>
    <row r="66" spans="1:38" ht="15" customHeight="1" x14ac:dyDescent="0.25">
      <c r="A66" s="33" t="s">
        <v>204</v>
      </c>
      <c r="B66" s="6" t="s">
        <v>40</v>
      </c>
      <c r="C66" s="10">
        <v>0</v>
      </c>
      <c r="D66" s="10">
        <v>0</v>
      </c>
      <c r="E66" s="10">
        <v>0</v>
      </c>
      <c r="F66" s="10">
        <v>0</v>
      </c>
      <c r="G66" s="10">
        <v>34.824612000000002</v>
      </c>
      <c r="H66" s="10">
        <v>34.408481999999999</v>
      </c>
      <c r="I66" s="10">
        <v>34.167442000000001</v>
      </c>
      <c r="J66" s="10">
        <v>33.787716000000003</v>
      </c>
      <c r="K66" s="10">
        <v>33.372264999999999</v>
      </c>
      <c r="L66" s="10">
        <v>33.740234000000001</v>
      </c>
      <c r="M66" s="10">
        <v>33.459212999999998</v>
      </c>
      <c r="N66" s="10">
        <v>33.192272000000003</v>
      </c>
      <c r="O66" s="10">
        <v>32.959625000000003</v>
      </c>
      <c r="P66" s="10">
        <v>32.763821</v>
      </c>
      <c r="Q66" s="10">
        <v>32.600425999999999</v>
      </c>
      <c r="R66" s="10">
        <v>32.465988000000003</v>
      </c>
      <c r="S66" s="10">
        <v>32.358252999999998</v>
      </c>
      <c r="T66" s="10">
        <v>32.270972999999998</v>
      </c>
      <c r="U66" s="10">
        <v>32.199782999999996</v>
      </c>
      <c r="V66" s="10">
        <v>32.142139</v>
      </c>
      <c r="W66" s="10">
        <v>32.095196000000001</v>
      </c>
      <c r="X66" s="10">
        <v>32.055531000000002</v>
      </c>
      <c r="Y66" s="10">
        <v>32.024825999999997</v>
      </c>
      <c r="Z66" s="10">
        <v>32.000884999999997</v>
      </c>
      <c r="AA66" s="10">
        <v>31.982855000000001</v>
      </c>
      <c r="AB66" s="10">
        <v>32.004570000000001</v>
      </c>
      <c r="AC66" s="10">
        <v>32.042197999999999</v>
      </c>
      <c r="AD66" s="10">
        <v>32.086421999999999</v>
      </c>
      <c r="AE66" s="10">
        <v>32.130802000000003</v>
      </c>
      <c r="AF66" s="10">
        <v>32.175319999999999</v>
      </c>
      <c r="AG66" s="10">
        <v>32.209961</v>
      </c>
      <c r="AH66" s="10">
        <v>32.238838000000001</v>
      </c>
      <c r="AI66" s="10">
        <v>32.267712000000003</v>
      </c>
      <c r="AJ66" s="10">
        <v>32.296734000000001</v>
      </c>
      <c r="AK66" s="10">
        <v>32.323864</v>
      </c>
      <c r="AL66" s="5" t="s">
        <v>13</v>
      </c>
    </row>
    <row r="67" spans="1:38" ht="15" customHeight="1" x14ac:dyDescent="0.25">
      <c r="A67" s="33" t="s">
        <v>203</v>
      </c>
      <c r="B67" s="6" t="s">
        <v>38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5" t="s">
        <v>13</v>
      </c>
    </row>
    <row r="68" spans="1:38" ht="15" customHeight="1" x14ac:dyDescent="0.25">
      <c r="A68" s="33" t="s">
        <v>202</v>
      </c>
      <c r="B68" s="6" t="s">
        <v>36</v>
      </c>
      <c r="C68" s="10">
        <v>0</v>
      </c>
      <c r="D68" s="10">
        <v>0</v>
      </c>
      <c r="E68" s="10">
        <v>40.104064999999999</v>
      </c>
      <c r="F68" s="10">
        <v>38.559871999999999</v>
      </c>
      <c r="G68" s="10">
        <v>37.818004999999999</v>
      </c>
      <c r="H68" s="10">
        <v>37.468570999999997</v>
      </c>
      <c r="I68" s="10">
        <v>37.140082999999997</v>
      </c>
      <c r="J68" s="10">
        <v>36.729191</v>
      </c>
      <c r="K68" s="10">
        <v>36.318019999999997</v>
      </c>
      <c r="L68" s="10">
        <v>36.611629000000001</v>
      </c>
      <c r="M68" s="10">
        <v>36.303657999999999</v>
      </c>
      <c r="N68" s="10">
        <v>36.018658000000002</v>
      </c>
      <c r="O68" s="10">
        <v>35.767341999999999</v>
      </c>
      <c r="P68" s="10">
        <v>35.551380000000002</v>
      </c>
      <c r="Q68" s="10">
        <v>35.370292999999997</v>
      </c>
      <c r="R68" s="10">
        <v>35.218502000000001</v>
      </c>
      <c r="S68" s="10">
        <v>35.094817999999997</v>
      </c>
      <c r="T68" s="10">
        <v>35.008620999999998</v>
      </c>
      <c r="U68" s="10">
        <v>34.938468999999998</v>
      </c>
      <c r="V68" s="10">
        <v>34.882010999999999</v>
      </c>
      <c r="W68" s="10">
        <v>34.836311000000002</v>
      </c>
      <c r="X68" s="10">
        <v>34.798096000000001</v>
      </c>
      <c r="Y68" s="10">
        <v>34.768734000000002</v>
      </c>
      <c r="Z68" s="10">
        <v>34.746250000000003</v>
      </c>
      <c r="AA68" s="10">
        <v>34.729717000000001</v>
      </c>
      <c r="AB68" s="10">
        <v>34.753791999999997</v>
      </c>
      <c r="AC68" s="10">
        <v>34.778255000000001</v>
      </c>
      <c r="AD68" s="10">
        <v>34.803173000000001</v>
      </c>
      <c r="AE68" s="10">
        <v>34.828228000000003</v>
      </c>
      <c r="AF68" s="10">
        <v>34.853549999999998</v>
      </c>
      <c r="AG68" s="10">
        <v>34.866756000000002</v>
      </c>
      <c r="AH68" s="10">
        <v>34.873505000000002</v>
      </c>
      <c r="AI68" s="10">
        <v>34.879489999999997</v>
      </c>
      <c r="AJ68" s="10">
        <v>34.885871999999999</v>
      </c>
      <c r="AK68" s="10">
        <v>34.908886000000003</v>
      </c>
      <c r="AL68" s="5" t="s">
        <v>13</v>
      </c>
    </row>
    <row r="69" spans="1:38" ht="15" customHeight="1" x14ac:dyDescent="0.25">
      <c r="A69" s="33" t="s">
        <v>201</v>
      </c>
      <c r="B69" s="6" t="s">
        <v>34</v>
      </c>
      <c r="C69" s="10">
        <v>0</v>
      </c>
      <c r="D69" s="10">
        <v>0</v>
      </c>
      <c r="E69" s="10">
        <v>0</v>
      </c>
      <c r="F69" s="10">
        <v>0</v>
      </c>
      <c r="G69" s="10">
        <v>49.869537000000001</v>
      </c>
      <c r="H69" s="10">
        <v>49.534565000000001</v>
      </c>
      <c r="I69" s="10">
        <v>49.298988000000001</v>
      </c>
      <c r="J69" s="10">
        <v>49.051811000000001</v>
      </c>
      <c r="K69" s="10">
        <v>48.845367000000003</v>
      </c>
      <c r="L69" s="10">
        <v>48.980083</v>
      </c>
      <c r="M69" s="10">
        <v>48.851387000000003</v>
      </c>
      <c r="N69" s="10">
        <v>48.717773000000001</v>
      </c>
      <c r="O69" s="10">
        <v>48.593204</v>
      </c>
      <c r="P69" s="10">
        <v>48.477623000000001</v>
      </c>
      <c r="Q69" s="10">
        <v>48.372753000000003</v>
      </c>
      <c r="R69" s="10">
        <v>48.276169000000003</v>
      </c>
      <c r="S69" s="10">
        <v>48.192287</v>
      </c>
      <c r="T69" s="10">
        <v>48.114818999999997</v>
      </c>
      <c r="U69" s="10">
        <v>48.044215999999999</v>
      </c>
      <c r="V69" s="10">
        <v>47.981009999999998</v>
      </c>
      <c r="W69" s="10">
        <v>47.924911000000002</v>
      </c>
      <c r="X69" s="10">
        <v>47.873451000000003</v>
      </c>
      <c r="Y69" s="10">
        <v>47.830376000000001</v>
      </c>
      <c r="Z69" s="10">
        <v>47.794089999999997</v>
      </c>
      <c r="AA69" s="10">
        <v>47.765568000000002</v>
      </c>
      <c r="AB69" s="10">
        <v>47.770522999999997</v>
      </c>
      <c r="AC69" s="10">
        <v>47.775593000000001</v>
      </c>
      <c r="AD69" s="10">
        <v>47.780982999999999</v>
      </c>
      <c r="AE69" s="10">
        <v>47.786254999999997</v>
      </c>
      <c r="AF69" s="10">
        <v>47.791392999999999</v>
      </c>
      <c r="AG69" s="10">
        <v>47.809254000000003</v>
      </c>
      <c r="AH69" s="10">
        <v>47.814765999999999</v>
      </c>
      <c r="AI69" s="10">
        <v>47.818928</v>
      </c>
      <c r="AJ69" s="10">
        <v>47.823441000000003</v>
      </c>
      <c r="AK69" s="10">
        <v>47.831608000000003</v>
      </c>
      <c r="AL69" s="5" t="s">
        <v>13</v>
      </c>
    </row>
    <row r="71" spans="1:38" ht="15" customHeight="1" x14ac:dyDescent="0.25">
      <c r="B71" s="4" t="s">
        <v>200</v>
      </c>
    </row>
    <row r="72" spans="1:38" ht="15" customHeight="1" x14ac:dyDescent="0.25">
      <c r="A72" s="33" t="s">
        <v>199</v>
      </c>
      <c r="B72" s="6" t="s">
        <v>56</v>
      </c>
      <c r="C72" s="10">
        <v>37.356087000000002</v>
      </c>
      <c r="D72" s="10">
        <v>37.249329000000003</v>
      </c>
      <c r="E72" s="10">
        <v>37.322040999999999</v>
      </c>
      <c r="F72" s="10">
        <v>37.482567000000003</v>
      </c>
      <c r="G72" s="10">
        <v>37.616039000000001</v>
      </c>
      <c r="H72" s="10">
        <v>37.796776000000001</v>
      </c>
      <c r="I72" s="10">
        <v>37.927962999999998</v>
      </c>
      <c r="J72" s="10">
        <v>38.144730000000003</v>
      </c>
      <c r="K72" s="10">
        <v>38.227576999999997</v>
      </c>
      <c r="L72" s="10">
        <v>38.612827000000003</v>
      </c>
      <c r="M72" s="10">
        <v>38.623900999999996</v>
      </c>
      <c r="N72" s="10">
        <v>38.635395000000003</v>
      </c>
      <c r="O72" s="10">
        <v>38.693150000000003</v>
      </c>
      <c r="P72" s="10">
        <v>38.753174000000001</v>
      </c>
      <c r="Q72" s="10">
        <v>38.813746999999999</v>
      </c>
      <c r="R72" s="10">
        <v>38.873795000000001</v>
      </c>
      <c r="S72" s="10">
        <v>38.934390999999998</v>
      </c>
      <c r="T72" s="10">
        <v>38.994399999999999</v>
      </c>
      <c r="U72" s="10">
        <v>39.053925</v>
      </c>
      <c r="V72" s="10">
        <v>39.113791999999997</v>
      </c>
      <c r="W72" s="10">
        <v>39.173648999999997</v>
      </c>
      <c r="X72" s="10">
        <v>39.232174000000001</v>
      </c>
      <c r="Y72" s="10">
        <v>39.291687000000003</v>
      </c>
      <c r="Z72" s="10">
        <v>39.350945000000003</v>
      </c>
      <c r="AA72" s="10">
        <v>39.410389000000002</v>
      </c>
      <c r="AB72" s="10">
        <v>39.469807000000003</v>
      </c>
      <c r="AC72" s="10">
        <v>39.529339</v>
      </c>
      <c r="AD72" s="10">
        <v>39.589160999999997</v>
      </c>
      <c r="AE72" s="10">
        <v>39.648918000000002</v>
      </c>
      <c r="AF72" s="10">
        <v>39.708641</v>
      </c>
      <c r="AG72" s="10">
        <v>39.768771999999998</v>
      </c>
      <c r="AH72" s="10">
        <v>39.827888000000002</v>
      </c>
      <c r="AI72" s="10">
        <v>39.886696000000001</v>
      </c>
      <c r="AJ72" s="10">
        <v>39.945636999999998</v>
      </c>
      <c r="AK72" s="10">
        <v>40.004562</v>
      </c>
      <c r="AL72" s="5">
        <v>2.1649999999999998E-3</v>
      </c>
    </row>
    <row r="73" spans="1:38" ht="15" customHeight="1" x14ac:dyDescent="0.25">
      <c r="A73" s="33" t="s">
        <v>198</v>
      </c>
      <c r="B73" s="6" t="s">
        <v>54</v>
      </c>
      <c r="C73" s="10">
        <v>28.543543</v>
      </c>
      <c r="D73" s="10">
        <v>28.339182000000001</v>
      </c>
      <c r="E73" s="10">
        <v>28.486818</v>
      </c>
      <c r="F73" s="10">
        <v>28.683195000000001</v>
      </c>
      <c r="G73" s="10">
        <v>28.819275000000001</v>
      </c>
      <c r="H73" s="10">
        <v>29.058686999999999</v>
      </c>
      <c r="I73" s="10">
        <v>29.300791</v>
      </c>
      <c r="J73" s="10">
        <v>29.590439</v>
      </c>
      <c r="K73" s="10">
        <v>29.692368999999999</v>
      </c>
      <c r="L73" s="10">
        <v>29.95767</v>
      </c>
      <c r="M73" s="10">
        <v>29.991634000000001</v>
      </c>
      <c r="N73" s="10">
        <v>30.011934</v>
      </c>
      <c r="O73" s="10">
        <v>30.034716</v>
      </c>
      <c r="P73" s="10">
        <v>30.056234</v>
      </c>
      <c r="Q73" s="10">
        <v>30.079232999999999</v>
      </c>
      <c r="R73" s="10">
        <v>30.099986999999999</v>
      </c>
      <c r="S73" s="10">
        <v>30.124131999999999</v>
      </c>
      <c r="T73" s="10">
        <v>30.146692000000002</v>
      </c>
      <c r="U73" s="10">
        <v>30.167449999999999</v>
      </c>
      <c r="V73" s="10">
        <v>30.189731999999999</v>
      </c>
      <c r="W73" s="10">
        <v>30.212126000000001</v>
      </c>
      <c r="X73" s="10">
        <v>30.229939000000002</v>
      </c>
      <c r="Y73" s="10">
        <v>30.251225000000002</v>
      </c>
      <c r="Z73" s="10">
        <v>30.271851000000002</v>
      </c>
      <c r="AA73" s="10">
        <v>30.292894</v>
      </c>
      <c r="AB73" s="10">
        <v>30.313972</v>
      </c>
      <c r="AC73" s="10">
        <v>30.347496</v>
      </c>
      <c r="AD73" s="10">
        <v>30.385918</v>
      </c>
      <c r="AE73" s="10">
        <v>30.424264999999998</v>
      </c>
      <c r="AF73" s="10">
        <v>30.462847</v>
      </c>
      <c r="AG73" s="10">
        <v>30.502693000000001</v>
      </c>
      <c r="AH73" s="10">
        <v>30.539967000000001</v>
      </c>
      <c r="AI73" s="10">
        <v>30.576584</v>
      </c>
      <c r="AJ73" s="10">
        <v>30.613785</v>
      </c>
      <c r="AK73" s="10">
        <v>30.651138</v>
      </c>
      <c r="AL73" s="5">
        <v>2.379E-3</v>
      </c>
    </row>
    <row r="74" spans="1:38" ht="15" customHeight="1" x14ac:dyDescent="0.25">
      <c r="A74" s="33" t="s">
        <v>197</v>
      </c>
      <c r="B74" s="6" t="s">
        <v>52</v>
      </c>
      <c r="C74" s="10">
        <v>24.736673</v>
      </c>
      <c r="D74" s="10">
        <v>24.502694999999999</v>
      </c>
      <c r="E74" s="10">
        <v>24.664294999999999</v>
      </c>
      <c r="F74" s="10">
        <v>24.874694999999999</v>
      </c>
      <c r="G74" s="10">
        <v>25.013611000000001</v>
      </c>
      <c r="H74" s="10">
        <v>25.222155000000001</v>
      </c>
      <c r="I74" s="10">
        <v>25.409593999999998</v>
      </c>
      <c r="J74" s="10">
        <v>25.577971000000002</v>
      </c>
      <c r="K74" s="10">
        <v>25.690083000000001</v>
      </c>
      <c r="L74" s="10">
        <v>25.953980999999999</v>
      </c>
      <c r="M74" s="10">
        <v>25.988112999999998</v>
      </c>
      <c r="N74" s="10">
        <v>26.009858999999999</v>
      </c>
      <c r="O74" s="10">
        <v>26.034276999999999</v>
      </c>
      <c r="P74" s="10">
        <v>26.056671000000001</v>
      </c>
      <c r="Q74" s="10">
        <v>26.079574999999998</v>
      </c>
      <c r="R74" s="10">
        <v>26.09938</v>
      </c>
      <c r="S74" s="10">
        <v>26.122451999999999</v>
      </c>
      <c r="T74" s="10">
        <v>26.144227999999998</v>
      </c>
      <c r="U74" s="10">
        <v>26.164743000000001</v>
      </c>
      <c r="V74" s="10">
        <v>26.18676</v>
      </c>
      <c r="W74" s="10">
        <v>26.208874000000002</v>
      </c>
      <c r="X74" s="10">
        <v>26.226268999999998</v>
      </c>
      <c r="Y74" s="10">
        <v>26.246941</v>
      </c>
      <c r="Z74" s="10">
        <v>26.266966</v>
      </c>
      <c r="AA74" s="10">
        <v>26.290054000000001</v>
      </c>
      <c r="AB74" s="10">
        <v>26.332730999999999</v>
      </c>
      <c r="AC74" s="10">
        <v>26.375612</v>
      </c>
      <c r="AD74" s="10">
        <v>26.418908999999999</v>
      </c>
      <c r="AE74" s="10">
        <v>26.462026999999999</v>
      </c>
      <c r="AF74" s="10">
        <v>26.505253</v>
      </c>
      <c r="AG74" s="10">
        <v>26.549351000000001</v>
      </c>
      <c r="AH74" s="10">
        <v>26.591280000000001</v>
      </c>
      <c r="AI74" s="10">
        <v>26.632597000000001</v>
      </c>
      <c r="AJ74" s="10">
        <v>26.674334000000002</v>
      </c>
      <c r="AK74" s="10">
        <v>26.716021000000001</v>
      </c>
      <c r="AL74" s="5">
        <v>2.624E-3</v>
      </c>
    </row>
    <row r="75" spans="1:38" ht="15" customHeight="1" x14ac:dyDescent="0.25">
      <c r="A75" s="33" t="s">
        <v>196</v>
      </c>
      <c r="B75" s="6" t="s">
        <v>50</v>
      </c>
      <c r="C75" s="10">
        <v>23.594812000000001</v>
      </c>
      <c r="D75" s="10">
        <v>23.549377</v>
      </c>
      <c r="E75" s="10">
        <v>23.718399000000002</v>
      </c>
      <c r="F75" s="10">
        <v>23.930160999999998</v>
      </c>
      <c r="G75" s="10">
        <v>24.067838999999999</v>
      </c>
      <c r="H75" s="10">
        <v>24.288613999999999</v>
      </c>
      <c r="I75" s="10">
        <v>24.431668999999999</v>
      </c>
      <c r="J75" s="10">
        <v>24.644907</v>
      </c>
      <c r="K75" s="10">
        <v>24.700113000000002</v>
      </c>
      <c r="L75" s="10">
        <v>25.007362000000001</v>
      </c>
      <c r="M75" s="10">
        <v>25.035720999999999</v>
      </c>
      <c r="N75" s="10">
        <v>25.055468000000001</v>
      </c>
      <c r="O75" s="10">
        <v>25.079048</v>
      </c>
      <c r="P75" s="10">
        <v>25.100573000000001</v>
      </c>
      <c r="Q75" s="10">
        <v>25.122910000000001</v>
      </c>
      <c r="R75" s="10">
        <v>25.142111</v>
      </c>
      <c r="S75" s="10">
        <v>25.164504999999998</v>
      </c>
      <c r="T75" s="10">
        <v>25.185444</v>
      </c>
      <c r="U75" s="10">
        <v>25.205231000000001</v>
      </c>
      <c r="V75" s="10">
        <v>25.226320000000001</v>
      </c>
      <c r="W75" s="10">
        <v>25.24729</v>
      </c>
      <c r="X75" s="10">
        <v>25.263842</v>
      </c>
      <c r="Y75" s="10">
        <v>25.283363000000001</v>
      </c>
      <c r="Z75" s="10">
        <v>25.302063</v>
      </c>
      <c r="AA75" s="10">
        <v>25.321081</v>
      </c>
      <c r="AB75" s="10">
        <v>25.339865</v>
      </c>
      <c r="AC75" s="10">
        <v>25.358903999999999</v>
      </c>
      <c r="AD75" s="10">
        <v>25.378540000000001</v>
      </c>
      <c r="AE75" s="10">
        <v>25.397977999999998</v>
      </c>
      <c r="AF75" s="10">
        <v>25.417611999999998</v>
      </c>
      <c r="AG75" s="10">
        <v>25.438507000000001</v>
      </c>
      <c r="AH75" s="10">
        <v>25.45645</v>
      </c>
      <c r="AI75" s="10">
        <v>25.473564</v>
      </c>
      <c r="AJ75" s="10">
        <v>25.491219000000001</v>
      </c>
      <c r="AK75" s="10">
        <v>25.508904000000001</v>
      </c>
      <c r="AL75" s="5">
        <v>2.4250000000000001E-3</v>
      </c>
    </row>
    <row r="76" spans="1:38" ht="15" customHeight="1" x14ac:dyDescent="0.25">
      <c r="A76" s="33" t="s">
        <v>195</v>
      </c>
      <c r="B76" s="6" t="s">
        <v>48</v>
      </c>
      <c r="C76" s="10">
        <v>27.601590999999999</v>
      </c>
      <c r="D76" s="10">
        <v>27.575512</v>
      </c>
      <c r="E76" s="10">
        <v>27.749400999999999</v>
      </c>
      <c r="F76" s="10">
        <v>27.960533000000002</v>
      </c>
      <c r="G76" s="10">
        <v>28.098724000000001</v>
      </c>
      <c r="H76" s="10">
        <v>28.329498000000001</v>
      </c>
      <c r="I76" s="10">
        <v>28.537016000000001</v>
      </c>
      <c r="J76" s="10">
        <v>28.769348000000001</v>
      </c>
      <c r="K76" s="10">
        <v>28.869150000000001</v>
      </c>
      <c r="L76" s="10">
        <v>29.160678999999998</v>
      </c>
      <c r="M76" s="10">
        <v>29.218972999999998</v>
      </c>
      <c r="N76" s="10">
        <v>29.238512</v>
      </c>
      <c r="O76" s="10">
        <v>29.260308999999999</v>
      </c>
      <c r="P76" s="10">
        <v>29.279071999999999</v>
      </c>
      <c r="Q76" s="10">
        <v>29.298378</v>
      </c>
      <c r="R76" s="10">
        <v>29.315704</v>
      </c>
      <c r="S76" s="10">
        <v>29.337063000000001</v>
      </c>
      <c r="T76" s="10">
        <v>29.357596999999998</v>
      </c>
      <c r="U76" s="10">
        <v>29.376669</v>
      </c>
      <c r="V76" s="10">
        <v>29.397528000000001</v>
      </c>
      <c r="W76" s="10">
        <v>29.418638000000001</v>
      </c>
      <c r="X76" s="10">
        <v>29.435472000000001</v>
      </c>
      <c r="Y76" s="10">
        <v>29.455645000000001</v>
      </c>
      <c r="Z76" s="10">
        <v>29.475403</v>
      </c>
      <c r="AA76" s="10">
        <v>29.4953</v>
      </c>
      <c r="AB76" s="10">
        <v>29.515318000000001</v>
      </c>
      <c r="AC76" s="10">
        <v>29.536842</v>
      </c>
      <c r="AD76" s="10">
        <v>29.558098000000001</v>
      </c>
      <c r="AE76" s="10">
        <v>29.579222000000001</v>
      </c>
      <c r="AF76" s="10">
        <v>29.600760000000001</v>
      </c>
      <c r="AG76" s="10">
        <v>29.623778999999999</v>
      </c>
      <c r="AH76" s="10">
        <v>29.643656</v>
      </c>
      <c r="AI76" s="10">
        <v>29.680271000000001</v>
      </c>
      <c r="AJ76" s="10">
        <v>29.727404</v>
      </c>
      <c r="AK76" s="10">
        <v>29.774426999999999</v>
      </c>
      <c r="AL76" s="5">
        <v>2.3280000000000002E-3</v>
      </c>
    </row>
    <row r="77" spans="1:38" ht="15" customHeight="1" x14ac:dyDescent="0.25">
      <c r="A77" s="33" t="s">
        <v>194</v>
      </c>
      <c r="B77" s="6" t="s">
        <v>46</v>
      </c>
      <c r="C77" s="10">
        <v>60.151694999999997</v>
      </c>
      <c r="D77" s="10">
        <v>60.014659999999999</v>
      </c>
      <c r="E77" s="10">
        <v>60.139778</v>
      </c>
      <c r="F77" s="10">
        <v>60.269482000000004</v>
      </c>
      <c r="G77" s="10">
        <v>60.406345000000002</v>
      </c>
      <c r="H77" s="10">
        <v>60.614261999999997</v>
      </c>
      <c r="I77" s="10">
        <v>60.809544000000002</v>
      </c>
      <c r="J77" s="10">
        <v>61.013454000000003</v>
      </c>
      <c r="K77" s="10">
        <v>61.174534000000001</v>
      </c>
      <c r="L77" s="10">
        <v>61.303699000000002</v>
      </c>
      <c r="M77" s="10">
        <v>61.317492999999999</v>
      </c>
      <c r="N77" s="10">
        <v>61.331203000000002</v>
      </c>
      <c r="O77" s="10">
        <v>61.347366000000001</v>
      </c>
      <c r="P77" s="10">
        <v>61.362217000000001</v>
      </c>
      <c r="Q77" s="10">
        <v>61.377464000000003</v>
      </c>
      <c r="R77" s="10">
        <v>61.390366</v>
      </c>
      <c r="S77" s="10">
        <v>61.404896000000001</v>
      </c>
      <c r="T77" s="10">
        <v>61.418571</v>
      </c>
      <c r="U77" s="10">
        <v>61.431313000000003</v>
      </c>
      <c r="V77" s="10">
        <v>61.444626</v>
      </c>
      <c r="W77" s="10">
        <v>61.457816999999999</v>
      </c>
      <c r="X77" s="10">
        <v>61.468249999999998</v>
      </c>
      <c r="Y77" s="10">
        <v>61.480559999999997</v>
      </c>
      <c r="Z77" s="10">
        <v>61.492232999999999</v>
      </c>
      <c r="AA77" s="10">
        <v>61.504447999999996</v>
      </c>
      <c r="AB77" s="10">
        <v>61.516478999999997</v>
      </c>
      <c r="AC77" s="10">
        <v>61.528655999999998</v>
      </c>
      <c r="AD77" s="10">
        <v>61.541401</v>
      </c>
      <c r="AE77" s="10">
        <v>61.554043</v>
      </c>
      <c r="AF77" s="10">
        <v>61.566409999999998</v>
      </c>
      <c r="AG77" s="10">
        <v>61.579742000000003</v>
      </c>
      <c r="AH77" s="10">
        <v>61.591129000000002</v>
      </c>
      <c r="AI77" s="10">
        <v>61.601996999999997</v>
      </c>
      <c r="AJ77" s="10">
        <v>61.613129000000001</v>
      </c>
      <c r="AK77" s="10">
        <v>61.624329000000003</v>
      </c>
      <c r="AL77" s="5">
        <v>8.0199999999999998E-4</v>
      </c>
    </row>
    <row r="78" spans="1:38" ht="15" customHeight="1" x14ac:dyDescent="0.25">
      <c r="A78" s="33" t="s">
        <v>193</v>
      </c>
      <c r="B78" s="6" t="s">
        <v>44</v>
      </c>
      <c r="C78" s="10">
        <v>25.709738000000002</v>
      </c>
      <c r="D78" s="10">
        <v>25.896303</v>
      </c>
      <c r="E78" s="10">
        <v>26.151474</v>
      </c>
      <c r="F78" s="10">
        <v>26.358229000000001</v>
      </c>
      <c r="G78" s="10">
        <v>26.613845999999999</v>
      </c>
      <c r="H78" s="10">
        <v>26.947963999999999</v>
      </c>
      <c r="I78" s="10">
        <v>27.302271000000001</v>
      </c>
      <c r="J78" s="10">
        <v>27.368497999999999</v>
      </c>
      <c r="K78" s="10">
        <v>27.553332999999999</v>
      </c>
      <c r="L78" s="10">
        <v>28.084931999999998</v>
      </c>
      <c r="M78" s="10">
        <v>28.096733</v>
      </c>
      <c r="N78" s="10">
        <v>28.112371</v>
      </c>
      <c r="O78" s="10">
        <v>28.12866</v>
      </c>
      <c r="P78" s="10">
        <v>28.144753999999999</v>
      </c>
      <c r="Q78" s="10">
        <v>28.161894</v>
      </c>
      <c r="R78" s="10">
        <v>28.177851</v>
      </c>
      <c r="S78" s="10">
        <v>28.196891999999998</v>
      </c>
      <c r="T78" s="10">
        <v>28.215281999999998</v>
      </c>
      <c r="U78" s="10">
        <v>28.234518000000001</v>
      </c>
      <c r="V78" s="10">
        <v>28.254099</v>
      </c>
      <c r="W78" s="10">
        <v>28.272687999999999</v>
      </c>
      <c r="X78" s="10">
        <v>28.289771999999999</v>
      </c>
      <c r="Y78" s="10">
        <v>28.357106999999999</v>
      </c>
      <c r="Z78" s="10">
        <v>28.422989000000001</v>
      </c>
      <c r="AA78" s="10">
        <v>28.489903999999999</v>
      </c>
      <c r="AB78" s="10">
        <v>28.555562999999999</v>
      </c>
      <c r="AC78" s="10">
        <v>28.620932</v>
      </c>
      <c r="AD78" s="10">
        <v>28.686427999999999</v>
      </c>
      <c r="AE78" s="10">
        <v>28.751926000000001</v>
      </c>
      <c r="AF78" s="10">
        <v>28.816381</v>
      </c>
      <c r="AG78" s="10">
        <v>28.864311000000001</v>
      </c>
      <c r="AH78" s="10">
        <v>28.879196</v>
      </c>
      <c r="AI78" s="10">
        <v>28.891579</v>
      </c>
      <c r="AJ78" s="10">
        <v>28.904140000000002</v>
      </c>
      <c r="AK78" s="10">
        <v>29.113543</v>
      </c>
      <c r="AL78" s="5">
        <v>3.555E-3</v>
      </c>
    </row>
    <row r="79" spans="1:38" ht="15" customHeight="1" x14ac:dyDescent="0.25">
      <c r="A79" s="33" t="s">
        <v>192</v>
      </c>
      <c r="B79" s="6" t="s">
        <v>42</v>
      </c>
      <c r="C79" s="10">
        <v>33.71772</v>
      </c>
      <c r="D79" s="10">
        <v>33.824733999999999</v>
      </c>
      <c r="E79" s="10">
        <v>33.988166999999997</v>
      </c>
      <c r="F79" s="10">
        <v>34.084316000000001</v>
      </c>
      <c r="G79" s="10">
        <v>34.244079999999997</v>
      </c>
      <c r="H79" s="10">
        <v>34.515155999999998</v>
      </c>
      <c r="I79" s="10">
        <v>34.888420000000004</v>
      </c>
      <c r="J79" s="10">
        <v>35.239452</v>
      </c>
      <c r="K79" s="10">
        <v>35.557659000000001</v>
      </c>
      <c r="L79" s="10">
        <v>35.594334000000003</v>
      </c>
      <c r="M79" s="10">
        <v>35.603015999999997</v>
      </c>
      <c r="N79" s="10">
        <v>35.616504999999997</v>
      </c>
      <c r="O79" s="10">
        <v>35.628483000000003</v>
      </c>
      <c r="P79" s="10">
        <v>35.642563000000003</v>
      </c>
      <c r="Q79" s="10">
        <v>35.656582</v>
      </c>
      <c r="R79" s="10">
        <v>35.669521000000003</v>
      </c>
      <c r="S79" s="10">
        <v>35.685046999999997</v>
      </c>
      <c r="T79" s="10">
        <v>35.701419999999999</v>
      </c>
      <c r="U79" s="10">
        <v>35.717674000000002</v>
      </c>
      <c r="V79" s="10">
        <v>35.731498999999999</v>
      </c>
      <c r="W79" s="10">
        <v>35.743397000000002</v>
      </c>
      <c r="X79" s="10">
        <v>35.752926000000002</v>
      </c>
      <c r="Y79" s="10">
        <v>35.762894000000003</v>
      </c>
      <c r="Z79" s="10">
        <v>35.770865999999998</v>
      </c>
      <c r="AA79" s="10">
        <v>35.780498999999999</v>
      </c>
      <c r="AB79" s="10">
        <v>35.788119999999999</v>
      </c>
      <c r="AC79" s="10">
        <v>35.794662000000002</v>
      </c>
      <c r="AD79" s="10">
        <v>35.801440999999997</v>
      </c>
      <c r="AE79" s="10">
        <v>35.808613000000001</v>
      </c>
      <c r="AF79" s="10">
        <v>35.814163000000001</v>
      </c>
      <c r="AG79" s="10">
        <v>35.825867000000002</v>
      </c>
      <c r="AH79" s="10">
        <v>35.831097</v>
      </c>
      <c r="AI79" s="10">
        <v>35.835822999999998</v>
      </c>
      <c r="AJ79" s="10">
        <v>35.840407999999996</v>
      </c>
      <c r="AK79" s="10">
        <v>35.882567999999999</v>
      </c>
      <c r="AL79" s="5">
        <v>1.7910000000000001E-3</v>
      </c>
    </row>
    <row r="80" spans="1:38" ht="15" customHeight="1" x14ac:dyDescent="0.25">
      <c r="A80" s="33" t="s">
        <v>191</v>
      </c>
      <c r="B80" s="6" t="s">
        <v>40</v>
      </c>
      <c r="C80" s="10">
        <v>21.538336000000001</v>
      </c>
      <c r="D80" s="10">
        <v>21.598368000000001</v>
      </c>
      <c r="E80" s="10">
        <v>21.683252</v>
      </c>
      <c r="F80" s="10">
        <v>21.779651999999999</v>
      </c>
      <c r="G80" s="10">
        <v>21.941434999999998</v>
      </c>
      <c r="H80" s="10">
        <v>22.319956000000001</v>
      </c>
      <c r="I80" s="10">
        <v>22.778943999999999</v>
      </c>
      <c r="J80" s="10">
        <v>23.004487999999998</v>
      </c>
      <c r="K80" s="10">
        <v>23.292491999999999</v>
      </c>
      <c r="L80" s="10">
        <v>23.709322</v>
      </c>
      <c r="M80" s="10">
        <v>23.75704</v>
      </c>
      <c r="N80" s="10">
        <v>23.802250000000001</v>
      </c>
      <c r="O80" s="10">
        <v>23.838491000000001</v>
      </c>
      <c r="P80" s="10">
        <v>23.868744</v>
      </c>
      <c r="Q80" s="10">
        <v>23.896502999999999</v>
      </c>
      <c r="R80" s="10">
        <v>23.923178</v>
      </c>
      <c r="S80" s="10">
        <v>23.951284000000001</v>
      </c>
      <c r="T80" s="10">
        <v>23.979074000000001</v>
      </c>
      <c r="U80" s="10">
        <v>24.006266</v>
      </c>
      <c r="V80" s="10">
        <v>24.034137999999999</v>
      </c>
      <c r="W80" s="10">
        <v>24.062258</v>
      </c>
      <c r="X80" s="10">
        <v>24.088709000000001</v>
      </c>
      <c r="Y80" s="10">
        <v>24.116789000000001</v>
      </c>
      <c r="Z80" s="10">
        <v>24.144649999999999</v>
      </c>
      <c r="AA80" s="10">
        <v>24.172976999999999</v>
      </c>
      <c r="AB80" s="10">
        <v>24.216574000000001</v>
      </c>
      <c r="AC80" s="10">
        <v>24.266573000000001</v>
      </c>
      <c r="AD80" s="10">
        <v>24.316595</v>
      </c>
      <c r="AE80" s="10">
        <v>24.366627000000001</v>
      </c>
      <c r="AF80" s="10">
        <v>24.416546</v>
      </c>
      <c r="AG80" s="10">
        <v>24.451967</v>
      </c>
      <c r="AH80" s="10">
        <v>24.485714000000002</v>
      </c>
      <c r="AI80" s="10">
        <v>24.519324999999998</v>
      </c>
      <c r="AJ80" s="10">
        <v>24.552986000000001</v>
      </c>
      <c r="AK80" s="10">
        <v>24.611881</v>
      </c>
      <c r="AL80" s="5">
        <v>3.9659999999999999E-3</v>
      </c>
    </row>
    <row r="81" spans="1:38" ht="15" customHeight="1" x14ac:dyDescent="0.25">
      <c r="A81" s="33" t="s">
        <v>190</v>
      </c>
      <c r="B81" s="6" t="s">
        <v>38</v>
      </c>
      <c r="C81" s="10">
        <v>30.169546</v>
      </c>
      <c r="D81" s="10">
        <v>30.318760000000001</v>
      </c>
      <c r="E81" s="10">
        <v>30.484324000000001</v>
      </c>
      <c r="F81" s="10">
        <v>30.656641</v>
      </c>
      <c r="G81" s="10">
        <v>30.959496999999999</v>
      </c>
      <c r="H81" s="10">
        <v>31.515995</v>
      </c>
      <c r="I81" s="10">
        <v>31.967929999999999</v>
      </c>
      <c r="J81" s="10">
        <v>32.380878000000003</v>
      </c>
      <c r="K81" s="10">
        <v>32.886490000000002</v>
      </c>
      <c r="L81" s="10">
        <v>33.053843999999998</v>
      </c>
      <c r="M81" s="10">
        <v>33.121456000000002</v>
      </c>
      <c r="N81" s="10">
        <v>33.169536999999998</v>
      </c>
      <c r="O81" s="10">
        <v>33.195759000000002</v>
      </c>
      <c r="P81" s="10">
        <v>33.210059999999999</v>
      </c>
      <c r="Q81" s="10">
        <v>33.218563000000003</v>
      </c>
      <c r="R81" s="10">
        <v>33.225867999999998</v>
      </c>
      <c r="S81" s="10">
        <v>33.233604</v>
      </c>
      <c r="T81" s="10">
        <v>33.241095999999999</v>
      </c>
      <c r="U81" s="10">
        <v>33.248443999999999</v>
      </c>
      <c r="V81" s="10">
        <v>33.255985000000003</v>
      </c>
      <c r="W81" s="10">
        <v>33.263534999999997</v>
      </c>
      <c r="X81" s="10">
        <v>33.269931999999997</v>
      </c>
      <c r="Y81" s="10">
        <v>33.277279</v>
      </c>
      <c r="Z81" s="10">
        <v>33.284298</v>
      </c>
      <c r="AA81" s="10">
        <v>33.291823999999998</v>
      </c>
      <c r="AB81" s="10">
        <v>33.299145000000003</v>
      </c>
      <c r="AC81" s="10">
        <v>33.305286000000002</v>
      </c>
      <c r="AD81" s="10">
        <v>33.311824999999999</v>
      </c>
      <c r="AE81" s="10">
        <v>33.318356000000001</v>
      </c>
      <c r="AF81" s="10">
        <v>33.325878000000003</v>
      </c>
      <c r="AG81" s="10">
        <v>33.346214000000003</v>
      </c>
      <c r="AH81" s="10">
        <v>33.351959000000001</v>
      </c>
      <c r="AI81" s="10">
        <v>33.356934000000003</v>
      </c>
      <c r="AJ81" s="10">
        <v>33.361984</v>
      </c>
      <c r="AK81" s="10">
        <v>33.404907000000001</v>
      </c>
      <c r="AL81" s="5">
        <v>2.9420000000000002E-3</v>
      </c>
    </row>
    <row r="82" spans="1:38" ht="15" customHeight="1" x14ac:dyDescent="0.25">
      <c r="A82" s="33" t="s">
        <v>189</v>
      </c>
      <c r="B82" s="6" t="s">
        <v>36</v>
      </c>
      <c r="C82" s="10">
        <v>24.419207</v>
      </c>
      <c r="D82" s="10">
        <v>24.492401000000001</v>
      </c>
      <c r="E82" s="10">
        <v>24.620394000000001</v>
      </c>
      <c r="F82" s="10">
        <v>24.737936000000001</v>
      </c>
      <c r="G82" s="10">
        <v>24.926601000000002</v>
      </c>
      <c r="H82" s="10">
        <v>25.249231000000002</v>
      </c>
      <c r="I82" s="10">
        <v>25.503547999999999</v>
      </c>
      <c r="J82" s="10">
        <v>25.644946999999998</v>
      </c>
      <c r="K82" s="10">
        <v>25.969104999999999</v>
      </c>
      <c r="L82" s="10">
        <v>26.271145000000001</v>
      </c>
      <c r="M82" s="10">
        <v>26.285312999999999</v>
      </c>
      <c r="N82" s="10">
        <v>26.300156000000001</v>
      </c>
      <c r="O82" s="10">
        <v>26.313993</v>
      </c>
      <c r="P82" s="10">
        <v>26.326837999999999</v>
      </c>
      <c r="Q82" s="10">
        <v>26.340447999999999</v>
      </c>
      <c r="R82" s="10">
        <v>26.353828</v>
      </c>
      <c r="S82" s="10">
        <v>26.384944999999998</v>
      </c>
      <c r="T82" s="10">
        <v>26.415261999999998</v>
      </c>
      <c r="U82" s="10">
        <v>26.445204</v>
      </c>
      <c r="V82" s="10">
        <v>26.475876</v>
      </c>
      <c r="W82" s="10">
        <v>26.506689000000001</v>
      </c>
      <c r="X82" s="10">
        <v>26.535761000000001</v>
      </c>
      <c r="Y82" s="10">
        <v>26.566079999999999</v>
      </c>
      <c r="Z82" s="10">
        <v>26.596012000000002</v>
      </c>
      <c r="AA82" s="10">
        <v>26.626232000000002</v>
      </c>
      <c r="AB82" s="10">
        <v>26.656385</v>
      </c>
      <c r="AC82" s="10">
        <v>26.686235</v>
      </c>
      <c r="AD82" s="10">
        <v>26.716448</v>
      </c>
      <c r="AE82" s="10">
        <v>26.746651</v>
      </c>
      <c r="AF82" s="10">
        <v>26.776872999999998</v>
      </c>
      <c r="AG82" s="10">
        <v>26.790741000000001</v>
      </c>
      <c r="AH82" s="10">
        <v>26.80275</v>
      </c>
      <c r="AI82" s="10">
        <v>26.813448000000001</v>
      </c>
      <c r="AJ82" s="10">
        <v>26.824476000000001</v>
      </c>
      <c r="AK82" s="10">
        <v>26.873663000000001</v>
      </c>
      <c r="AL82" s="5">
        <v>2.8159999999999999E-3</v>
      </c>
    </row>
    <row r="83" spans="1:38" ht="15" customHeight="1" x14ac:dyDescent="0.25">
      <c r="A83" s="33" t="s">
        <v>188</v>
      </c>
      <c r="B83" s="6" t="s">
        <v>34</v>
      </c>
      <c r="C83" s="10">
        <v>39.654327000000002</v>
      </c>
      <c r="D83" s="10">
        <v>39.788139000000001</v>
      </c>
      <c r="E83" s="10">
        <v>40.047989000000001</v>
      </c>
      <c r="F83" s="10">
        <v>40.207203</v>
      </c>
      <c r="G83" s="10">
        <v>40.443053999999997</v>
      </c>
      <c r="H83" s="10">
        <v>40.837176999999997</v>
      </c>
      <c r="I83" s="10">
        <v>41.108485999999999</v>
      </c>
      <c r="J83" s="10">
        <v>41.325229999999998</v>
      </c>
      <c r="K83" s="10">
        <v>41.648685</v>
      </c>
      <c r="L83" s="10">
        <v>41.831257000000001</v>
      </c>
      <c r="M83" s="10">
        <v>41.870303999999997</v>
      </c>
      <c r="N83" s="10">
        <v>41.895519</v>
      </c>
      <c r="O83" s="10">
        <v>41.915011999999997</v>
      </c>
      <c r="P83" s="10">
        <v>41.933208</v>
      </c>
      <c r="Q83" s="10">
        <v>41.951129999999999</v>
      </c>
      <c r="R83" s="10">
        <v>41.967125000000003</v>
      </c>
      <c r="S83" s="10">
        <v>41.985081000000001</v>
      </c>
      <c r="T83" s="10">
        <v>42.002887999999999</v>
      </c>
      <c r="U83" s="10">
        <v>42.020221999999997</v>
      </c>
      <c r="V83" s="10">
        <v>42.036895999999999</v>
      </c>
      <c r="W83" s="10">
        <v>42.052719000000003</v>
      </c>
      <c r="X83" s="10">
        <v>42.065556000000001</v>
      </c>
      <c r="Y83" s="10">
        <v>42.079849000000003</v>
      </c>
      <c r="Z83" s="10">
        <v>42.092491000000003</v>
      </c>
      <c r="AA83" s="10">
        <v>42.106547999999997</v>
      </c>
      <c r="AB83" s="10">
        <v>42.119056999999998</v>
      </c>
      <c r="AC83" s="10">
        <v>42.130755999999998</v>
      </c>
      <c r="AD83" s="10">
        <v>42.142932999999999</v>
      </c>
      <c r="AE83" s="10">
        <v>42.155158999999998</v>
      </c>
      <c r="AF83" s="10">
        <v>42.166240999999999</v>
      </c>
      <c r="AG83" s="10">
        <v>42.190033</v>
      </c>
      <c r="AH83" s="10">
        <v>42.200771000000003</v>
      </c>
      <c r="AI83" s="10">
        <v>42.210278000000002</v>
      </c>
      <c r="AJ83" s="10">
        <v>42.219810000000003</v>
      </c>
      <c r="AK83" s="10">
        <v>42.281146999999997</v>
      </c>
      <c r="AL83" s="5">
        <v>1.843E-3</v>
      </c>
    </row>
    <row r="84" spans="1:38" ht="15" customHeight="1" x14ac:dyDescent="0.25">
      <c r="B84" s="4" t="s">
        <v>187</v>
      </c>
    </row>
    <row r="85" spans="1:38" ht="15" customHeight="1" x14ac:dyDescent="0.25">
      <c r="A85" s="33" t="s">
        <v>186</v>
      </c>
      <c r="B85" s="6" t="s">
        <v>56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5" t="s">
        <v>13</v>
      </c>
    </row>
    <row r="86" spans="1:38" ht="15" customHeight="1" x14ac:dyDescent="0.25">
      <c r="A86" s="33" t="s">
        <v>185</v>
      </c>
      <c r="B86" s="6" t="s">
        <v>54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5" t="s">
        <v>13</v>
      </c>
    </row>
    <row r="87" spans="1:38" ht="15" customHeight="1" x14ac:dyDescent="0.25">
      <c r="A87" s="33" t="s">
        <v>184</v>
      </c>
      <c r="B87" s="6" t="s">
        <v>52</v>
      </c>
      <c r="C87" s="10">
        <v>32.836281</v>
      </c>
      <c r="D87" s="10">
        <v>32.599387999999998</v>
      </c>
      <c r="E87" s="10">
        <v>32.754105000000003</v>
      </c>
      <c r="F87" s="10">
        <v>32.979767000000002</v>
      </c>
      <c r="G87" s="10">
        <v>33.131042000000001</v>
      </c>
      <c r="H87" s="10">
        <v>33.351500999999999</v>
      </c>
      <c r="I87" s="10">
        <v>33.544665999999999</v>
      </c>
      <c r="J87" s="10">
        <v>33.714416999999997</v>
      </c>
      <c r="K87" s="10">
        <v>33.822631999999999</v>
      </c>
      <c r="L87" s="10">
        <v>34.124428000000002</v>
      </c>
      <c r="M87" s="10">
        <v>34.158596000000003</v>
      </c>
      <c r="N87" s="10">
        <v>34.180126000000001</v>
      </c>
      <c r="O87" s="10">
        <v>34.204085999999997</v>
      </c>
      <c r="P87" s="10">
        <v>34.226292000000001</v>
      </c>
      <c r="Q87" s="10">
        <v>34.248866999999997</v>
      </c>
      <c r="R87" s="10">
        <v>34.268318000000001</v>
      </c>
      <c r="S87" s="10">
        <v>34.290947000000003</v>
      </c>
      <c r="T87" s="10">
        <v>34.312119000000003</v>
      </c>
      <c r="U87" s="10">
        <v>34.331825000000002</v>
      </c>
      <c r="V87" s="10">
        <v>34.353043</v>
      </c>
      <c r="W87" s="10">
        <v>34.385956</v>
      </c>
      <c r="X87" s="10">
        <v>34.425139999999999</v>
      </c>
      <c r="Y87" s="10">
        <v>34.466545000000004</v>
      </c>
      <c r="Z87" s="10">
        <v>34.507449999999999</v>
      </c>
      <c r="AA87" s="10">
        <v>34.548392999999997</v>
      </c>
      <c r="AB87" s="10">
        <v>34.589221999999999</v>
      </c>
      <c r="AC87" s="10">
        <v>34.630291</v>
      </c>
      <c r="AD87" s="10">
        <v>34.671768</v>
      </c>
      <c r="AE87" s="10">
        <v>34.713065999999998</v>
      </c>
      <c r="AF87" s="10">
        <v>34.754524000000004</v>
      </c>
      <c r="AG87" s="10">
        <v>34.796894000000002</v>
      </c>
      <c r="AH87" s="10">
        <v>34.837093000000003</v>
      </c>
      <c r="AI87" s="10">
        <v>34.876677999999998</v>
      </c>
      <c r="AJ87" s="10">
        <v>34.916634000000002</v>
      </c>
      <c r="AK87" s="10">
        <v>34.956592999999998</v>
      </c>
      <c r="AL87" s="5">
        <v>2.1180000000000001E-3</v>
      </c>
    </row>
    <row r="88" spans="1:38" ht="15" customHeight="1" x14ac:dyDescent="0.25">
      <c r="A88" s="33" t="s">
        <v>183</v>
      </c>
      <c r="B88" s="6" t="s">
        <v>50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5" t="s">
        <v>13</v>
      </c>
    </row>
    <row r="89" spans="1:38" ht="15" customHeight="1" x14ac:dyDescent="0.25">
      <c r="A89" s="33" t="s">
        <v>182</v>
      </c>
      <c r="B89" s="6" t="s">
        <v>48</v>
      </c>
      <c r="C89" s="10">
        <v>35.701199000000003</v>
      </c>
      <c r="D89" s="10">
        <v>35.674328000000003</v>
      </c>
      <c r="E89" s="10">
        <v>35.840682999999999</v>
      </c>
      <c r="F89" s="10">
        <v>36.064709000000001</v>
      </c>
      <c r="G89" s="10">
        <v>36.211951999999997</v>
      </c>
      <c r="H89" s="10">
        <v>36.454963999999997</v>
      </c>
      <c r="I89" s="10">
        <v>36.663876000000002</v>
      </c>
      <c r="J89" s="10">
        <v>36.890090999999998</v>
      </c>
      <c r="K89" s="10">
        <v>36.979644999999998</v>
      </c>
      <c r="L89" s="10">
        <v>37.316769000000001</v>
      </c>
      <c r="M89" s="10">
        <v>37.375579999999999</v>
      </c>
      <c r="N89" s="10">
        <v>37.394748999999997</v>
      </c>
      <c r="O89" s="10">
        <v>37.416294000000001</v>
      </c>
      <c r="P89" s="10">
        <v>37.435786999999998</v>
      </c>
      <c r="Q89" s="10">
        <v>37.454796000000002</v>
      </c>
      <c r="R89" s="10">
        <v>37.471359</v>
      </c>
      <c r="S89" s="10">
        <v>37.491833</v>
      </c>
      <c r="T89" s="10">
        <v>37.511169000000002</v>
      </c>
      <c r="U89" s="10">
        <v>37.529358000000002</v>
      </c>
      <c r="V89" s="10">
        <v>37.549540999999998</v>
      </c>
      <c r="W89" s="10">
        <v>37.569930999999997</v>
      </c>
      <c r="X89" s="10">
        <v>37.586177999999997</v>
      </c>
      <c r="Y89" s="10">
        <v>37.607002000000001</v>
      </c>
      <c r="Z89" s="10">
        <v>37.628520999999999</v>
      </c>
      <c r="AA89" s="10">
        <v>37.657218999999998</v>
      </c>
      <c r="AB89" s="10">
        <v>37.703926000000003</v>
      </c>
      <c r="AC89" s="10">
        <v>37.750712999999998</v>
      </c>
      <c r="AD89" s="10">
        <v>37.797665000000002</v>
      </c>
      <c r="AE89" s="10">
        <v>37.842025999999997</v>
      </c>
      <c r="AF89" s="10">
        <v>37.886650000000003</v>
      </c>
      <c r="AG89" s="10">
        <v>37.931750999999998</v>
      </c>
      <c r="AH89" s="10">
        <v>37.975650999999999</v>
      </c>
      <c r="AI89" s="10">
        <v>38.019221999999999</v>
      </c>
      <c r="AJ89" s="10">
        <v>38.063099000000001</v>
      </c>
      <c r="AK89" s="10">
        <v>38.106856999999998</v>
      </c>
      <c r="AL89" s="5">
        <v>2.0010000000000002E-3</v>
      </c>
    </row>
    <row r="90" spans="1:38" ht="15" customHeight="1" x14ac:dyDescent="0.25">
      <c r="A90" s="33" t="s">
        <v>181</v>
      </c>
      <c r="B90" s="6" t="s">
        <v>46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5" t="s">
        <v>13</v>
      </c>
    </row>
    <row r="91" spans="1:38" ht="15" customHeight="1" x14ac:dyDescent="0.25">
      <c r="A91" s="33" t="s">
        <v>180</v>
      </c>
      <c r="B91" s="6" t="s">
        <v>44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5" t="s">
        <v>13</v>
      </c>
    </row>
    <row r="92" spans="1:38" ht="15" customHeight="1" x14ac:dyDescent="0.25">
      <c r="A92" s="33" t="s">
        <v>179</v>
      </c>
      <c r="B92" s="6" t="s">
        <v>42</v>
      </c>
      <c r="C92" s="10">
        <v>42.682419000000003</v>
      </c>
      <c r="D92" s="10">
        <v>42.793633</v>
      </c>
      <c r="E92" s="10">
        <v>42.940539999999999</v>
      </c>
      <c r="F92" s="10">
        <v>43.037922000000002</v>
      </c>
      <c r="G92" s="10">
        <v>43.200935000000001</v>
      </c>
      <c r="H92" s="10">
        <v>43.477364000000001</v>
      </c>
      <c r="I92" s="10">
        <v>43.862434</v>
      </c>
      <c r="J92" s="10">
        <v>44.193600000000004</v>
      </c>
      <c r="K92" s="10">
        <v>44.489296000000003</v>
      </c>
      <c r="L92" s="10">
        <v>44.558632000000003</v>
      </c>
      <c r="M92" s="10">
        <v>44.568035000000002</v>
      </c>
      <c r="N92" s="10">
        <v>44.583087999999996</v>
      </c>
      <c r="O92" s="10">
        <v>44.596629999999998</v>
      </c>
      <c r="P92" s="10">
        <v>44.611488000000001</v>
      </c>
      <c r="Q92" s="10">
        <v>44.625537999999999</v>
      </c>
      <c r="R92" s="10">
        <v>44.640236000000002</v>
      </c>
      <c r="S92" s="10">
        <v>44.658318000000001</v>
      </c>
      <c r="T92" s="10">
        <v>44.676223999999998</v>
      </c>
      <c r="U92" s="10">
        <v>44.692847999999998</v>
      </c>
      <c r="V92" s="10">
        <v>44.706802000000003</v>
      </c>
      <c r="W92" s="10">
        <v>44.718853000000003</v>
      </c>
      <c r="X92" s="10">
        <v>44.728535000000001</v>
      </c>
      <c r="Y92" s="10">
        <v>44.738815000000002</v>
      </c>
      <c r="Z92" s="10">
        <v>44.747242</v>
      </c>
      <c r="AA92" s="10">
        <v>44.757122000000003</v>
      </c>
      <c r="AB92" s="10">
        <v>44.765155999999998</v>
      </c>
      <c r="AC92" s="10">
        <v>44.772198000000003</v>
      </c>
      <c r="AD92" s="10">
        <v>44.779502999999998</v>
      </c>
      <c r="AE92" s="10">
        <v>44.786842</v>
      </c>
      <c r="AF92" s="10">
        <v>44.792811999999998</v>
      </c>
      <c r="AG92" s="10">
        <v>44.807281000000003</v>
      </c>
      <c r="AH92" s="10">
        <v>44.812939</v>
      </c>
      <c r="AI92" s="10">
        <v>44.818072999999998</v>
      </c>
      <c r="AJ92" s="10">
        <v>44.823124</v>
      </c>
      <c r="AK92" s="10">
        <v>44.872807000000002</v>
      </c>
      <c r="AL92" s="5">
        <v>1.439E-3</v>
      </c>
    </row>
    <row r="93" spans="1:38" ht="15" customHeight="1" x14ac:dyDescent="0.25">
      <c r="A93" s="33" t="s">
        <v>178</v>
      </c>
      <c r="B93" s="6" t="s">
        <v>40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5" t="s">
        <v>13</v>
      </c>
    </row>
    <row r="94" spans="1:38" ht="15" customHeight="1" x14ac:dyDescent="0.25">
      <c r="A94" s="33" t="s">
        <v>177</v>
      </c>
      <c r="B94" s="6" t="s">
        <v>38</v>
      </c>
      <c r="C94" s="10">
        <v>39.134242999999998</v>
      </c>
      <c r="D94" s="10">
        <v>39.290115</v>
      </c>
      <c r="E94" s="10">
        <v>39.445712999999998</v>
      </c>
      <c r="F94" s="10">
        <v>39.620097999999999</v>
      </c>
      <c r="G94" s="10">
        <v>39.929302</v>
      </c>
      <c r="H94" s="10">
        <v>40.495398999999999</v>
      </c>
      <c r="I94" s="10">
        <v>40.961165999999999</v>
      </c>
      <c r="J94" s="10">
        <v>41.375754999999998</v>
      </c>
      <c r="K94" s="10">
        <v>41.863017999999997</v>
      </c>
      <c r="L94" s="10">
        <v>42.074074000000003</v>
      </c>
      <c r="M94" s="10">
        <v>42.148518000000003</v>
      </c>
      <c r="N94" s="10">
        <v>42.196911</v>
      </c>
      <c r="O94" s="10">
        <v>42.218826</v>
      </c>
      <c r="P94" s="10">
        <v>42.230269999999997</v>
      </c>
      <c r="Q94" s="10">
        <v>42.237354000000003</v>
      </c>
      <c r="R94" s="10">
        <v>42.244781000000003</v>
      </c>
      <c r="S94" s="10">
        <v>42.252955999999998</v>
      </c>
      <c r="T94" s="10">
        <v>42.261406000000001</v>
      </c>
      <c r="U94" s="10">
        <v>42.269767999999999</v>
      </c>
      <c r="V94" s="10">
        <v>42.278275000000001</v>
      </c>
      <c r="W94" s="10">
        <v>42.286757999999999</v>
      </c>
      <c r="X94" s="10">
        <v>42.304245000000002</v>
      </c>
      <c r="Y94" s="10">
        <v>42.322529000000003</v>
      </c>
      <c r="Z94" s="10">
        <v>42.340549000000003</v>
      </c>
      <c r="AA94" s="10">
        <v>42.358932000000003</v>
      </c>
      <c r="AB94" s="10">
        <v>42.375670999999997</v>
      </c>
      <c r="AC94" s="10">
        <v>42.390841999999999</v>
      </c>
      <c r="AD94" s="10">
        <v>42.406188999999998</v>
      </c>
      <c r="AE94" s="10">
        <v>42.421500999999999</v>
      </c>
      <c r="AF94" s="10">
        <v>42.436588</v>
      </c>
      <c r="AG94" s="10">
        <v>42.448005999999999</v>
      </c>
      <c r="AH94" s="10">
        <v>42.4529</v>
      </c>
      <c r="AI94" s="10">
        <v>42.457092000000003</v>
      </c>
      <c r="AJ94" s="10">
        <v>42.461379999999998</v>
      </c>
      <c r="AK94" s="10">
        <v>42.515929999999997</v>
      </c>
      <c r="AL94" s="5">
        <v>2.3939999999999999E-3</v>
      </c>
    </row>
    <row r="95" spans="1:38" ht="15" customHeight="1" x14ac:dyDescent="0.25">
      <c r="A95" s="33" t="s">
        <v>176</v>
      </c>
      <c r="B95" s="6" t="s">
        <v>36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5" t="s">
        <v>13</v>
      </c>
    </row>
    <row r="96" spans="1:38" ht="15" customHeight="1" x14ac:dyDescent="0.25">
      <c r="A96" s="33" t="s">
        <v>175</v>
      </c>
      <c r="B96" s="6" t="s">
        <v>34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5" t="s">
        <v>13</v>
      </c>
    </row>
    <row r="98" spans="1:38" ht="15" customHeight="1" x14ac:dyDescent="0.25">
      <c r="B98" s="4" t="s">
        <v>174</v>
      </c>
    </row>
    <row r="99" spans="1:38" ht="15" customHeight="1" x14ac:dyDescent="0.25">
      <c r="A99" s="33" t="s">
        <v>173</v>
      </c>
      <c r="B99" s="6" t="s">
        <v>56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5" t="s">
        <v>13</v>
      </c>
    </row>
    <row r="100" spans="1:38" ht="15" customHeight="1" x14ac:dyDescent="0.25">
      <c r="A100" s="33" t="s">
        <v>172</v>
      </c>
      <c r="B100" s="6" t="s">
        <v>54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5" t="s">
        <v>13</v>
      </c>
    </row>
    <row r="101" spans="1:38" ht="15" customHeight="1" x14ac:dyDescent="0.25">
      <c r="A101" s="33" t="s">
        <v>171</v>
      </c>
      <c r="B101" s="6" t="s">
        <v>52</v>
      </c>
      <c r="C101" s="10">
        <v>31.326616000000001</v>
      </c>
      <c r="D101" s="10">
        <v>31.090682999999999</v>
      </c>
      <c r="E101" s="10">
        <v>31.251045000000001</v>
      </c>
      <c r="F101" s="10">
        <v>31.465855000000001</v>
      </c>
      <c r="G101" s="10">
        <v>31.608561000000002</v>
      </c>
      <c r="H101" s="10">
        <v>31.821869</v>
      </c>
      <c r="I101" s="10">
        <v>32.009234999999997</v>
      </c>
      <c r="J101" s="10">
        <v>32.182181999999997</v>
      </c>
      <c r="K101" s="10">
        <v>32.294403000000003</v>
      </c>
      <c r="L101" s="10">
        <v>32.537289000000001</v>
      </c>
      <c r="M101" s="10">
        <v>32.571171</v>
      </c>
      <c r="N101" s="10">
        <v>32.592419</v>
      </c>
      <c r="O101" s="10">
        <v>32.616290999999997</v>
      </c>
      <c r="P101" s="10">
        <v>32.638035000000002</v>
      </c>
      <c r="Q101" s="10">
        <v>32.660319999999999</v>
      </c>
      <c r="R101" s="10">
        <v>32.679572999999998</v>
      </c>
      <c r="S101" s="10">
        <v>32.701973000000002</v>
      </c>
      <c r="T101" s="10">
        <v>32.723274000000004</v>
      </c>
      <c r="U101" s="10">
        <v>32.743201999999997</v>
      </c>
      <c r="V101" s="10">
        <v>32.764603000000001</v>
      </c>
      <c r="W101" s="10">
        <v>32.785839000000003</v>
      </c>
      <c r="X101" s="10">
        <v>32.802653999999997</v>
      </c>
      <c r="Y101" s="10">
        <v>32.822612999999997</v>
      </c>
      <c r="Z101" s="10">
        <v>32.848784999999999</v>
      </c>
      <c r="AA101" s="10">
        <v>32.883209000000001</v>
      </c>
      <c r="AB101" s="10">
        <v>32.917563999999999</v>
      </c>
      <c r="AC101" s="10">
        <v>32.952156000000002</v>
      </c>
      <c r="AD101" s="10">
        <v>32.987105999999997</v>
      </c>
      <c r="AE101" s="10">
        <v>33.021835000000003</v>
      </c>
      <c r="AF101" s="10">
        <v>33.056797000000003</v>
      </c>
      <c r="AG101" s="10">
        <v>33.092655000000001</v>
      </c>
      <c r="AH101" s="10">
        <v>33.126342999999999</v>
      </c>
      <c r="AI101" s="10">
        <v>33.159424000000001</v>
      </c>
      <c r="AJ101" s="10">
        <v>33.192928000000002</v>
      </c>
      <c r="AK101" s="10">
        <v>33.226394999999997</v>
      </c>
      <c r="AL101" s="5">
        <v>2.0149999999999999E-3</v>
      </c>
    </row>
    <row r="102" spans="1:38" ht="15" customHeight="1" x14ac:dyDescent="0.25">
      <c r="A102" s="33" t="s">
        <v>170</v>
      </c>
      <c r="B102" s="6" t="s">
        <v>50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5" t="s">
        <v>13</v>
      </c>
    </row>
    <row r="103" spans="1:38" ht="15" customHeight="1" x14ac:dyDescent="0.25">
      <c r="A103" s="33" t="s">
        <v>169</v>
      </c>
      <c r="B103" s="6" t="s">
        <v>48</v>
      </c>
      <c r="C103" s="10">
        <v>34.191532000000002</v>
      </c>
      <c r="D103" s="10">
        <v>34.165585</v>
      </c>
      <c r="E103" s="10">
        <v>34.340691</v>
      </c>
      <c r="F103" s="10">
        <v>34.553772000000002</v>
      </c>
      <c r="G103" s="10">
        <v>34.693817000000003</v>
      </c>
      <c r="H103" s="10">
        <v>34.926647000000003</v>
      </c>
      <c r="I103" s="10">
        <v>35.131557000000001</v>
      </c>
      <c r="J103" s="10">
        <v>35.359566000000001</v>
      </c>
      <c r="K103" s="10">
        <v>35.46069</v>
      </c>
      <c r="L103" s="10">
        <v>35.727299000000002</v>
      </c>
      <c r="M103" s="10">
        <v>35.785342999999997</v>
      </c>
      <c r="N103" s="10">
        <v>35.804237000000001</v>
      </c>
      <c r="O103" s="10">
        <v>35.825175999999999</v>
      </c>
      <c r="P103" s="10">
        <v>35.842770000000002</v>
      </c>
      <c r="Q103" s="10">
        <v>35.861190999999998</v>
      </c>
      <c r="R103" s="10">
        <v>35.877636000000003</v>
      </c>
      <c r="S103" s="10">
        <v>35.898204999999997</v>
      </c>
      <c r="T103" s="10">
        <v>35.917679</v>
      </c>
      <c r="U103" s="10">
        <v>35.935687999999999</v>
      </c>
      <c r="V103" s="10">
        <v>35.955424999999998</v>
      </c>
      <c r="W103" s="10">
        <v>35.975388000000002</v>
      </c>
      <c r="X103" s="10">
        <v>35.991695</v>
      </c>
      <c r="Y103" s="10">
        <v>36.013103000000001</v>
      </c>
      <c r="Z103" s="10">
        <v>36.034045999999996</v>
      </c>
      <c r="AA103" s="10">
        <v>36.052607999999999</v>
      </c>
      <c r="AB103" s="10">
        <v>36.071219999999997</v>
      </c>
      <c r="AC103" s="10">
        <v>36.090214000000003</v>
      </c>
      <c r="AD103" s="10">
        <v>36.109859</v>
      </c>
      <c r="AE103" s="10">
        <v>36.129345000000001</v>
      </c>
      <c r="AF103" s="10">
        <v>36.149174000000002</v>
      </c>
      <c r="AG103" s="10">
        <v>36.170349000000002</v>
      </c>
      <c r="AH103" s="10">
        <v>36.189236000000001</v>
      </c>
      <c r="AI103" s="10">
        <v>36.222214000000001</v>
      </c>
      <c r="AJ103" s="10">
        <v>36.255428000000002</v>
      </c>
      <c r="AK103" s="10">
        <v>36.288573999999997</v>
      </c>
      <c r="AL103" s="5">
        <v>1.828E-3</v>
      </c>
    </row>
    <row r="104" spans="1:38" ht="15" customHeight="1" x14ac:dyDescent="0.25">
      <c r="A104" s="33" t="s">
        <v>168</v>
      </c>
      <c r="B104" s="6" t="s">
        <v>46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5" t="s">
        <v>13</v>
      </c>
    </row>
    <row r="105" spans="1:38" ht="15" customHeight="1" x14ac:dyDescent="0.25">
      <c r="A105" s="33" t="s">
        <v>167</v>
      </c>
      <c r="B105" s="6" t="s">
        <v>44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5" t="s">
        <v>13</v>
      </c>
    </row>
    <row r="106" spans="1:38" ht="15" customHeight="1" x14ac:dyDescent="0.25">
      <c r="A106" s="33" t="s">
        <v>166</v>
      </c>
      <c r="B106" s="6" t="s">
        <v>42</v>
      </c>
      <c r="C106" s="10">
        <v>41.664669000000004</v>
      </c>
      <c r="D106" s="10">
        <v>41.770451000000001</v>
      </c>
      <c r="E106" s="10">
        <v>41.937294000000001</v>
      </c>
      <c r="F106" s="10">
        <v>42.033047000000003</v>
      </c>
      <c r="G106" s="10">
        <v>42.192196000000003</v>
      </c>
      <c r="H106" s="10">
        <v>42.462108999999998</v>
      </c>
      <c r="I106" s="10">
        <v>42.834544999999999</v>
      </c>
      <c r="J106" s="10">
        <v>43.195098999999999</v>
      </c>
      <c r="K106" s="10">
        <v>43.529525999999997</v>
      </c>
      <c r="L106" s="10">
        <v>43.560248999999999</v>
      </c>
      <c r="M106" s="10">
        <v>43.568745</v>
      </c>
      <c r="N106" s="10">
        <v>43.581696000000001</v>
      </c>
      <c r="O106" s="10">
        <v>43.593215999999998</v>
      </c>
      <c r="P106" s="10">
        <v>43.606971999999999</v>
      </c>
      <c r="Q106" s="10">
        <v>43.620818999999997</v>
      </c>
      <c r="R106" s="10">
        <v>43.634444999999999</v>
      </c>
      <c r="S106" s="10">
        <v>43.650199999999998</v>
      </c>
      <c r="T106" s="10">
        <v>43.666728999999997</v>
      </c>
      <c r="U106" s="10">
        <v>43.682532999999999</v>
      </c>
      <c r="V106" s="10">
        <v>43.696238999999998</v>
      </c>
      <c r="W106" s="10">
        <v>43.707965999999999</v>
      </c>
      <c r="X106" s="10">
        <v>43.717388</v>
      </c>
      <c r="Y106" s="10">
        <v>43.727221999999998</v>
      </c>
      <c r="Z106" s="10">
        <v>43.735087999999998</v>
      </c>
      <c r="AA106" s="10">
        <v>43.744678</v>
      </c>
      <c r="AB106" s="10">
        <v>43.752231999999999</v>
      </c>
      <c r="AC106" s="10">
        <v>43.758743000000003</v>
      </c>
      <c r="AD106" s="10">
        <v>43.765529999999998</v>
      </c>
      <c r="AE106" s="10">
        <v>43.772323999999998</v>
      </c>
      <c r="AF106" s="10">
        <v>43.777614999999997</v>
      </c>
      <c r="AG106" s="10">
        <v>43.788212000000001</v>
      </c>
      <c r="AH106" s="10">
        <v>43.793514000000002</v>
      </c>
      <c r="AI106" s="10">
        <v>43.798344</v>
      </c>
      <c r="AJ106" s="10">
        <v>43.803051000000004</v>
      </c>
      <c r="AK106" s="10">
        <v>43.844673</v>
      </c>
      <c r="AL106" s="5">
        <v>1.47E-3</v>
      </c>
    </row>
    <row r="107" spans="1:38" ht="15" customHeight="1" x14ac:dyDescent="0.25">
      <c r="A107" s="33" t="s">
        <v>165</v>
      </c>
      <c r="B107" s="6" t="s">
        <v>40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5" t="s">
        <v>13</v>
      </c>
    </row>
    <row r="108" spans="1:38" ht="15" customHeight="1" x14ac:dyDescent="0.25">
      <c r="A108" s="33" t="s">
        <v>164</v>
      </c>
      <c r="B108" s="6" t="s">
        <v>38</v>
      </c>
      <c r="C108" s="10">
        <v>38.116492999999998</v>
      </c>
      <c r="D108" s="10">
        <v>38.263683</v>
      </c>
      <c r="E108" s="10">
        <v>38.431728</v>
      </c>
      <c r="F108" s="10">
        <v>38.604736000000003</v>
      </c>
      <c r="G108" s="10">
        <v>38.908718</v>
      </c>
      <c r="H108" s="10">
        <v>39.465201999999998</v>
      </c>
      <c r="I108" s="10">
        <v>39.926772999999997</v>
      </c>
      <c r="J108" s="10">
        <v>40.361941999999999</v>
      </c>
      <c r="K108" s="10">
        <v>40.866528000000002</v>
      </c>
      <c r="L108" s="10">
        <v>41.027863000000004</v>
      </c>
      <c r="M108" s="10">
        <v>41.093727000000001</v>
      </c>
      <c r="N108" s="10">
        <v>41.141750000000002</v>
      </c>
      <c r="O108" s="10">
        <v>41.167380999999999</v>
      </c>
      <c r="P108" s="10">
        <v>41.181117999999998</v>
      </c>
      <c r="Q108" s="10">
        <v>41.189053000000001</v>
      </c>
      <c r="R108" s="10">
        <v>41.195984000000003</v>
      </c>
      <c r="S108" s="10">
        <v>41.203915000000002</v>
      </c>
      <c r="T108" s="10">
        <v>41.211680999999999</v>
      </c>
      <c r="U108" s="10">
        <v>41.218528999999997</v>
      </c>
      <c r="V108" s="10">
        <v>41.225406999999997</v>
      </c>
      <c r="W108" s="10">
        <v>41.232230999999999</v>
      </c>
      <c r="X108" s="10">
        <v>41.238036999999998</v>
      </c>
      <c r="Y108" s="10">
        <v>41.247425</v>
      </c>
      <c r="Z108" s="10">
        <v>41.261429</v>
      </c>
      <c r="AA108" s="10">
        <v>41.275863999999999</v>
      </c>
      <c r="AB108" s="10">
        <v>41.290131000000002</v>
      </c>
      <c r="AC108" s="10">
        <v>41.303097000000001</v>
      </c>
      <c r="AD108" s="10">
        <v>41.316284000000003</v>
      </c>
      <c r="AE108" s="10">
        <v>41.329445</v>
      </c>
      <c r="AF108" s="10">
        <v>41.342227999999999</v>
      </c>
      <c r="AG108" s="10">
        <v>41.355629</v>
      </c>
      <c r="AH108" s="10">
        <v>41.360287</v>
      </c>
      <c r="AI108" s="10">
        <v>41.364337999999996</v>
      </c>
      <c r="AJ108" s="10">
        <v>41.368450000000003</v>
      </c>
      <c r="AK108" s="10">
        <v>41.424441999999999</v>
      </c>
      <c r="AL108" s="5">
        <v>2.408E-3</v>
      </c>
    </row>
    <row r="109" spans="1:38" ht="15" customHeight="1" x14ac:dyDescent="0.25">
      <c r="A109" s="33" t="s">
        <v>163</v>
      </c>
      <c r="B109" s="6" t="s">
        <v>36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5" t="s">
        <v>13</v>
      </c>
    </row>
    <row r="110" spans="1:38" ht="15" customHeight="1" x14ac:dyDescent="0.25">
      <c r="A110" s="33" t="s">
        <v>162</v>
      </c>
      <c r="B110" s="6" t="s">
        <v>34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5" t="s">
        <v>13</v>
      </c>
    </row>
    <row r="112" spans="1:38" ht="15" customHeight="1" x14ac:dyDescent="0.25">
      <c r="B112" s="4" t="s">
        <v>161</v>
      </c>
    </row>
    <row r="113" spans="1:38" ht="15" customHeight="1" x14ac:dyDescent="0.25">
      <c r="A113" s="33" t="s">
        <v>160</v>
      </c>
      <c r="B113" s="6" t="s">
        <v>56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5" t="s">
        <v>13</v>
      </c>
    </row>
    <row r="114" spans="1:38" ht="15" customHeight="1" x14ac:dyDescent="0.25">
      <c r="A114" s="33" t="s">
        <v>159</v>
      </c>
      <c r="B114" s="6" t="s">
        <v>54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5" t="s">
        <v>13</v>
      </c>
    </row>
    <row r="115" spans="1:38" ht="15" customHeight="1" x14ac:dyDescent="0.25">
      <c r="A115" s="33" t="s">
        <v>158</v>
      </c>
      <c r="B115" s="6" t="s">
        <v>52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5" t="s">
        <v>13</v>
      </c>
    </row>
    <row r="116" spans="1:38" ht="15" customHeight="1" x14ac:dyDescent="0.25">
      <c r="A116" s="33" t="s">
        <v>157</v>
      </c>
      <c r="B116" s="6" t="s">
        <v>50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5" t="s">
        <v>13</v>
      </c>
    </row>
    <row r="117" spans="1:38" ht="15" customHeight="1" x14ac:dyDescent="0.25">
      <c r="A117" s="33" t="s">
        <v>156</v>
      </c>
      <c r="B117" s="6" t="s">
        <v>48</v>
      </c>
      <c r="C117" s="10">
        <v>33.716583</v>
      </c>
      <c r="D117" s="10">
        <v>33.690193000000001</v>
      </c>
      <c r="E117" s="10">
        <v>33.861815999999997</v>
      </c>
      <c r="F117" s="10">
        <v>34.078884000000002</v>
      </c>
      <c r="G117" s="10">
        <v>34.221226000000001</v>
      </c>
      <c r="H117" s="10">
        <v>34.458056999999997</v>
      </c>
      <c r="I117" s="10">
        <v>34.667842999999998</v>
      </c>
      <c r="J117" s="10">
        <v>34.900356000000002</v>
      </c>
      <c r="K117" s="10">
        <v>34.996281000000003</v>
      </c>
      <c r="L117" s="10">
        <v>35.314307999999997</v>
      </c>
      <c r="M117" s="10">
        <v>35.373089</v>
      </c>
      <c r="N117" s="10">
        <v>35.392578</v>
      </c>
      <c r="O117" s="10">
        <v>35.414420999999997</v>
      </c>
      <c r="P117" s="10">
        <v>35.433743</v>
      </c>
      <c r="Q117" s="10">
        <v>35.452998999999998</v>
      </c>
      <c r="R117" s="10">
        <v>35.470272000000001</v>
      </c>
      <c r="S117" s="10">
        <v>35.491416999999998</v>
      </c>
      <c r="T117" s="10">
        <v>35.511673000000002</v>
      </c>
      <c r="U117" s="10">
        <v>35.530749999999998</v>
      </c>
      <c r="V117" s="10">
        <v>35.551639999999999</v>
      </c>
      <c r="W117" s="10">
        <v>35.572769000000001</v>
      </c>
      <c r="X117" s="10">
        <v>35.589610999999998</v>
      </c>
      <c r="Y117" s="10">
        <v>35.609755999999997</v>
      </c>
      <c r="Z117" s="10">
        <v>35.629550999999999</v>
      </c>
      <c r="AA117" s="10">
        <v>35.649467000000001</v>
      </c>
      <c r="AB117" s="10">
        <v>35.669991000000003</v>
      </c>
      <c r="AC117" s="10">
        <v>35.692959000000002</v>
      </c>
      <c r="AD117" s="10">
        <v>35.716639999999998</v>
      </c>
      <c r="AE117" s="10">
        <v>35.751914999999997</v>
      </c>
      <c r="AF117" s="10">
        <v>35.803336999999999</v>
      </c>
      <c r="AG117" s="10">
        <v>35.855217000000003</v>
      </c>
      <c r="AH117" s="10">
        <v>35.905890999999997</v>
      </c>
      <c r="AI117" s="10">
        <v>35.956226000000001</v>
      </c>
      <c r="AJ117" s="10">
        <v>36.006850999999997</v>
      </c>
      <c r="AK117" s="10">
        <v>36.057358000000001</v>
      </c>
      <c r="AL117" s="5">
        <v>2.0600000000000002E-3</v>
      </c>
    </row>
    <row r="118" spans="1:38" ht="15" customHeight="1" x14ac:dyDescent="0.25">
      <c r="A118" s="33" t="s">
        <v>155</v>
      </c>
      <c r="B118" s="6" t="s">
        <v>46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5" t="s">
        <v>13</v>
      </c>
    </row>
    <row r="119" spans="1:38" ht="15" customHeight="1" x14ac:dyDescent="0.25">
      <c r="A119" s="33" t="s">
        <v>154</v>
      </c>
      <c r="B119" s="6" t="s">
        <v>44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5" t="s">
        <v>13</v>
      </c>
    </row>
    <row r="120" spans="1:38" ht="15" customHeight="1" x14ac:dyDescent="0.25">
      <c r="A120" s="33" t="s">
        <v>153</v>
      </c>
      <c r="B120" s="6" t="s">
        <v>42</v>
      </c>
      <c r="C120" s="10">
        <v>42.835079</v>
      </c>
      <c r="D120" s="10">
        <v>42.944431000000002</v>
      </c>
      <c r="E120" s="10">
        <v>43.100327</v>
      </c>
      <c r="F120" s="10">
        <v>43.197257999999998</v>
      </c>
      <c r="G120" s="10">
        <v>43.358826000000001</v>
      </c>
      <c r="H120" s="10">
        <v>43.632713000000003</v>
      </c>
      <c r="I120" s="10">
        <v>44.010562999999998</v>
      </c>
      <c r="J120" s="10">
        <v>44.351726999999997</v>
      </c>
      <c r="K120" s="10">
        <v>44.657699999999998</v>
      </c>
      <c r="L120" s="10">
        <v>44.706885999999997</v>
      </c>
      <c r="M120" s="10">
        <v>44.715218</v>
      </c>
      <c r="N120" s="10">
        <v>44.729771</v>
      </c>
      <c r="O120" s="10">
        <v>44.742519000000001</v>
      </c>
      <c r="P120" s="10">
        <v>44.756656999999997</v>
      </c>
      <c r="Q120" s="10">
        <v>44.770493000000002</v>
      </c>
      <c r="R120" s="10">
        <v>44.783690999999997</v>
      </c>
      <c r="S120" s="10">
        <v>44.800198000000002</v>
      </c>
      <c r="T120" s="10">
        <v>44.816811000000001</v>
      </c>
      <c r="U120" s="10">
        <v>44.833702000000002</v>
      </c>
      <c r="V120" s="10">
        <v>44.847392999999997</v>
      </c>
      <c r="W120" s="10">
        <v>44.859240999999997</v>
      </c>
      <c r="X120" s="10">
        <v>44.869064000000002</v>
      </c>
      <c r="Y120" s="10">
        <v>44.879364000000002</v>
      </c>
      <c r="Z120" s="10">
        <v>44.887690999999997</v>
      </c>
      <c r="AA120" s="10">
        <v>44.897632999999999</v>
      </c>
      <c r="AB120" s="10">
        <v>44.905571000000002</v>
      </c>
      <c r="AC120" s="10">
        <v>44.912514000000002</v>
      </c>
      <c r="AD120" s="10">
        <v>44.919781</v>
      </c>
      <c r="AE120" s="10">
        <v>44.927039999999998</v>
      </c>
      <c r="AF120" s="10">
        <v>44.932774000000002</v>
      </c>
      <c r="AG120" s="10">
        <v>44.945976000000002</v>
      </c>
      <c r="AH120" s="10">
        <v>44.951385000000002</v>
      </c>
      <c r="AI120" s="10">
        <v>44.956283999999997</v>
      </c>
      <c r="AJ120" s="10">
        <v>44.961055999999999</v>
      </c>
      <c r="AK120" s="10">
        <v>45.006382000000002</v>
      </c>
      <c r="AL120" s="5">
        <v>1.4220000000000001E-3</v>
      </c>
    </row>
    <row r="121" spans="1:38" ht="15" customHeight="1" x14ac:dyDescent="0.25">
      <c r="A121" s="33" t="s">
        <v>152</v>
      </c>
      <c r="B121" s="6" t="s">
        <v>40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5" t="s">
        <v>13</v>
      </c>
    </row>
    <row r="122" spans="1:38" ht="15" customHeight="1" x14ac:dyDescent="0.25">
      <c r="A122" s="33" t="s">
        <v>151</v>
      </c>
      <c r="B122" s="6" t="s">
        <v>38</v>
      </c>
      <c r="C122" s="10">
        <v>39.286903000000002</v>
      </c>
      <c r="D122" s="10">
        <v>39.439650999999998</v>
      </c>
      <c r="E122" s="10">
        <v>39.600662</v>
      </c>
      <c r="F122" s="10">
        <v>39.773620999999999</v>
      </c>
      <c r="G122" s="10">
        <v>40.079559000000003</v>
      </c>
      <c r="H122" s="10">
        <v>40.640118000000001</v>
      </c>
      <c r="I122" s="10">
        <v>41.095008999999997</v>
      </c>
      <c r="J122" s="10">
        <v>41.502974999999999</v>
      </c>
      <c r="K122" s="10">
        <v>42.002411000000002</v>
      </c>
      <c r="L122" s="10">
        <v>42.188141000000002</v>
      </c>
      <c r="M122" s="10">
        <v>42.259140000000002</v>
      </c>
      <c r="N122" s="10">
        <v>42.307178</v>
      </c>
      <c r="O122" s="10">
        <v>42.333874000000002</v>
      </c>
      <c r="P122" s="10">
        <v>42.345824999999998</v>
      </c>
      <c r="Q122" s="10">
        <v>42.353008000000003</v>
      </c>
      <c r="R122" s="10">
        <v>42.359299</v>
      </c>
      <c r="S122" s="10">
        <v>42.366734000000001</v>
      </c>
      <c r="T122" s="10">
        <v>42.374232999999997</v>
      </c>
      <c r="U122" s="10">
        <v>42.381591999999998</v>
      </c>
      <c r="V122" s="10">
        <v>42.389141000000002</v>
      </c>
      <c r="W122" s="10">
        <v>42.396706000000002</v>
      </c>
      <c r="X122" s="10">
        <v>42.403145000000002</v>
      </c>
      <c r="Y122" s="10">
        <v>42.410511</v>
      </c>
      <c r="Z122" s="10">
        <v>42.417568000000003</v>
      </c>
      <c r="AA122" s="10">
        <v>42.425106</v>
      </c>
      <c r="AB122" s="10">
        <v>42.432456999999999</v>
      </c>
      <c r="AC122" s="10">
        <v>42.444141000000002</v>
      </c>
      <c r="AD122" s="10">
        <v>42.460197000000001</v>
      </c>
      <c r="AE122" s="10">
        <v>42.476295</v>
      </c>
      <c r="AF122" s="10">
        <v>42.492064999999997</v>
      </c>
      <c r="AG122" s="10">
        <v>42.509121</v>
      </c>
      <c r="AH122" s="10">
        <v>42.514682999999998</v>
      </c>
      <c r="AI122" s="10">
        <v>42.519469999999998</v>
      </c>
      <c r="AJ122" s="10">
        <v>42.524341999999997</v>
      </c>
      <c r="AK122" s="10">
        <v>42.566504999999999</v>
      </c>
      <c r="AL122" s="5">
        <v>2.3149999999999998E-3</v>
      </c>
    </row>
    <row r="123" spans="1:38" ht="15" customHeight="1" x14ac:dyDescent="0.25">
      <c r="A123" s="33" t="s">
        <v>150</v>
      </c>
      <c r="B123" s="6" t="s">
        <v>36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5" t="s">
        <v>13</v>
      </c>
    </row>
    <row r="124" spans="1:38" ht="15" customHeight="1" x14ac:dyDescent="0.25">
      <c r="A124" s="33" t="s">
        <v>149</v>
      </c>
      <c r="B124" s="6" t="s">
        <v>34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5" t="s">
        <v>13</v>
      </c>
    </row>
    <row r="125" spans="1:38" ht="15" customHeight="1" x14ac:dyDescent="0.25">
      <c r="B125" s="4" t="s">
        <v>148</v>
      </c>
    </row>
    <row r="126" spans="1:38" ht="15" customHeight="1" x14ac:dyDescent="0.25">
      <c r="A126" s="33" t="s">
        <v>147</v>
      </c>
      <c r="B126" s="6" t="s">
        <v>56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5" t="s">
        <v>13</v>
      </c>
    </row>
    <row r="127" spans="1:38" ht="15" customHeight="1" x14ac:dyDescent="0.25">
      <c r="A127" s="33" t="s">
        <v>146</v>
      </c>
      <c r="B127" s="6" t="s">
        <v>54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5" t="s">
        <v>13</v>
      </c>
    </row>
    <row r="128" spans="1:38" ht="15" customHeight="1" x14ac:dyDescent="0.25">
      <c r="A128" s="33" t="s">
        <v>145</v>
      </c>
      <c r="B128" s="6" t="s">
        <v>52</v>
      </c>
      <c r="C128" s="10">
        <v>30.648115000000001</v>
      </c>
      <c r="D128" s="10">
        <v>30.412344000000001</v>
      </c>
      <c r="E128" s="10">
        <v>30.576429000000001</v>
      </c>
      <c r="F128" s="10">
        <v>30.787786000000001</v>
      </c>
      <c r="G128" s="10">
        <v>30.927510999999999</v>
      </c>
      <c r="H128" s="10">
        <v>31.137459</v>
      </c>
      <c r="I128" s="10">
        <v>31.326094000000001</v>
      </c>
      <c r="J128" s="10">
        <v>31.496784000000002</v>
      </c>
      <c r="K128" s="10">
        <v>31.610617000000001</v>
      </c>
      <c r="L128" s="10">
        <v>31.870336999999999</v>
      </c>
      <c r="M128" s="10">
        <v>31.904432</v>
      </c>
      <c r="N128" s="10">
        <v>31.925953</v>
      </c>
      <c r="O128" s="10">
        <v>31.950144000000002</v>
      </c>
      <c r="P128" s="10">
        <v>31.972244</v>
      </c>
      <c r="Q128" s="10">
        <v>31.994914999999999</v>
      </c>
      <c r="R128" s="10">
        <v>32.014510999999999</v>
      </c>
      <c r="S128" s="10">
        <v>32.037334000000001</v>
      </c>
      <c r="T128" s="10">
        <v>32.059021000000001</v>
      </c>
      <c r="U128" s="10">
        <v>32.079323000000002</v>
      </c>
      <c r="V128" s="10">
        <v>32.101199999999999</v>
      </c>
      <c r="W128" s="10">
        <v>32.122967000000003</v>
      </c>
      <c r="X128" s="10">
        <v>32.143307</v>
      </c>
      <c r="Y128" s="10">
        <v>32.185856000000001</v>
      </c>
      <c r="Z128" s="10">
        <v>32.227893999999999</v>
      </c>
      <c r="AA128" s="10">
        <v>32.270004</v>
      </c>
      <c r="AB128" s="10">
        <v>32.312061</v>
      </c>
      <c r="AC128" s="10">
        <v>32.354351000000001</v>
      </c>
      <c r="AD128" s="10">
        <v>32.397053</v>
      </c>
      <c r="AE128" s="10">
        <v>32.439484</v>
      </c>
      <c r="AF128" s="10">
        <v>32.482135999999997</v>
      </c>
      <c r="AG128" s="10">
        <v>32.525691999999999</v>
      </c>
      <c r="AH128" s="10">
        <v>32.567062</v>
      </c>
      <c r="AI128" s="10">
        <v>32.60783</v>
      </c>
      <c r="AJ128" s="10">
        <v>32.649025000000002</v>
      </c>
      <c r="AK128" s="10">
        <v>32.690173999999999</v>
      </c>
      <c r="AL128" s="5">
        <v>2.1909999999999998E-3</v>
      </c>
    </row>
    <row r="129" spans="1:38" ht="15" customHeight="1" x14ac:dyDescent="0.25">
      <c r="A129" s="33" t="s">
        <v>144</v>
      </c>
      <c r="B129" s="6" t="s">
        <v>50</v>
      </c>
      <c r="C129" s="10">
        <v>29.506253999999998</v>
      </c>
      <c r="D129" s="10">
        <v>29.460761999999999</v>
      </c>
      <c r="E129" s="10">
        <v>29.63212</v>
      </c>
      <c r="F129" s="10">
        <v>29.845124999999999</v>
      </c>
      <c r="G129" s="10">
        <v>29.983435</v>
      </c>
      <c r="H129" s="10">
        <v>30.206064000000001</v>
      </c>
      <c r="I129" s="10">
        <v>30.348981999999999</v>
      </c>
      <c r="J129" s="10">
        <v>30.565321000000001</v>
      </c>
      <c r="K129" s="10">
        <v>30.621898999999999</v>
      </c>
      <c r="L129" s="10">
        <v>30.925127</v>
      </c>
      <c r="M129" s="10">
        <v>30.953285000000001</v>
      </c>
      <c r="N129" s="10">
        <v>30.972916000000001</v>
      </c>
      <c r="O129" s="10">
        <v>30.99633</v>
      </c>
      <c r="P129" s="10">
        <v>31.017690999999999</v>
      </c>
      <c r="Q129" s="10">
        <v>31.039885999999999</v>
      </c>
      <c r="R129" s="10">
        <v>31.058983000000001</v>
      </c>
      <c r="S129" s="10">
        <v>31.081343</v>
      </c>
      <c r="T129" s="10">
        <v>31.102217</v>
      </c>
      <c r="U129" s="10">
        <v>31.122135</v>
      </c>
      <c r="V129" s="10">
        <v>31.143148</v>
      </c>
      <c r="W129" s="10">
        <v>31.164059000000002</v>
      </c>
      <c r="X129" s="10">
        <v>31.180561000000001</v>
      </c>
      <c r="Y129" s="10">
        <v>31.200026999999999</v>
      </c>
      <c r="Z129" s="10">
        <v>31.218679000000002</v>
      </c>
      <c r="AA129" s="10">
        <v>31.237525999999999</v>
      </c>
      <c r="AB129" s="10">
        <v>31.256188999999999</v>
      </c>
      <c r="AC129" s="10">
        <v>31.275196000000001</v>
      </c>
      <c r="AD129" s="10">
        <v>31.294815</v>
      </c>
      <c r="AE129" s="10">
        <v>31.314245</v>
      </c>
      <c r="AF129" s="10">
        <v>31.333867999999999</v>
      </c>
      <c r="AG129" s="10">
        <v>31.354761</v>
      </c>
      <c r="AH129" s="10">
        <v>31.372709</v>
      </c>
      <c r="AI129" s="10">
        <v>31.389828000000001</v>
      </c>
      <c r="AJ129" s="10">
        <v>31.409745999999998</v>
      </c>
      <c r="AK129" s="10">
        <v>31.438984000000001</v>
      </c>
      <c r="AL129" s="5">
        <v>1.9710000000000001E-3</v>
      </c>
    </row>
    <row r="130" spans="1:38" ht="15" customHeight="1" x14ac:dyDescent="0.25">
      <c r="A130" s="33" t="s">
        <v>143</v>
      </c>
      <c r="B130" s="6" t="s">
        <v>48</v>
      </c>
      <c r="C130" s="10">
        <v>33.513035000000002</v>
      </c>
      <c r="D130" s="10">
        <v>33.487110000000001</v>
      </c>
      <c r="E130" s="10">
        <v>33.663601</v>
      </c>
      <c r="F130" s="10">
        <v>33.875168000000002</v>
      </c>
      <c r="G130" s="10">
        <v>34.013900999999997</v>
      </c>
      <c r="H130" s="10">
        <v>34.245350000000002</v>
      </c>
      <c r="I130" s="10">
        <v>34.454326999999999</v>
      </c>
      <c r="J130" s="10">
        <v>34.689414999999997</v>
      </c>
      <c r="K130" s="10">
        <v>34.791812999999998</v>
      </c>
      <c r="L130" s="10">
        <v>35.076588000000001</v>
      </c>
      <c r="M130" s="10">
        <v>35.134948999999999</v>
      </c>
      <c r="N130" s="10">
        <v>35.154221</v>
      </c>
      <c r="O130" s="10">
        <v>35.175682000000002</v>
      </c>
      <c r="P130" s="10">
        <v>35.193885999999999</v>
      </c>
      <c r="Q130" s="10">
        <v>35.212864000000003</v>
      </c>
      <c r="R130" s="10">
        <v>35.229850999999996</v>
      </c>
      <c r="S130" s="10">
        <v>35.251010999999998</v>
      </c>
      <c r="T130" s="10">
        <v>35.271174999999999</v>
      </c>
      <c r="U130" s="10">
        <v>35.289864000000001</v>
      </c>
      <c r="V130" s="10">
        <v>35.310307000000002</v>
      </c>
      <c r="W130" s="10">
        <v>35.330975000000002</v>
      </c>
      <c r="X130" s="10">
        <v>35.347481000000002</v>
      </c>
      <c r="Y130" s="10">
        <v>35.367198999999999</v>
      </c>
      <c r="Z130" s="10">
        <v>35.386893999999998</v>
      </c>
      <c r="AA130" s="10">
        <v>35.408783</v>
      </c>
      <c r="AB130" s="10">
        <v>35.428299000000003</v>
      </c>
      <c r="AC130" s="10">
        <v>35.448279999999997</v>
      </c>
      <c r="AD130" s="10">
        <v>35.491722000000003</v>
      </c>
      <c r="AE130" s="10">
        <v>35.537990999999998</v>
      </c>
      <c r="AF130" s="10">
        <v>35.584484000000003</v>
      </c>
      <c r="AG130" s="10">
        <v>35.631515999999998</v>
      </c>
      <c r="AH130" s="10">
        <v>35.677321999999997</v>
      </c>
      <c r="AI130" s="10">
        <v>35.722782000000002</v>
      </c>
      <c r="AJ130" s="10">
        <v>35.768504999999998</v>
      </c>
      <c r="AK130" s="10">
        <v>35.814155999999997</v>
      </c>
      <c r="AL130" s="5">
        <v>2.0379999999999999E-3</v>
      </c>
    </row>
    <row r="131" spans="1:38" ht="15" customHeight="1" x14ac:dyDescent="0.25">
      <c r="A131" s="33" t="s">
        <v>142</v>
      </c>
      <c r="B131" s="6" t="s">
        <v>46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5" t="s">
        <v>13</v>
      </c>
    </row>
    <row r="132" spans="1:38" ht="15" customHeight="1" x14ac:dyDescent="0.25">
      <c r="A132" s="33" t="s">
        <v>141</v>
      </c>
      <c r="B132" s="6" t="s">
        <v>44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5" t="s">
        <v>13</v>
      </c>
    </row>
    <row r="133" spans="1:38" ht="15" customHeight="1" x14ac:dyDescent="0.25">
      <c r="A133" s="33" t="s">
        <v>140</v>
      </c>
      <c r="B133" s="6" t="s">
        <v>42</v>
      </c>
      <c r="C133" s="10">
        <v>40.155003000000001</v>
      </c>
      <c r="D133" s="10">
        <v>40.261687999999999</v>
      </c>
      <c r="E133" s="10">
        <v>40.427818000000002</v>
      </c>
      <c r="F133" s="10">
        <v>40.523829999999997</v>
      </c>
      <c r="G133" s="10">
        <v>40.683852999999999</v>
      </c>
      <c r="H133" s="10">
        <v>40.954498000000001</v>
      </c>
      <c r="I133" s="10">
        <v>41.326782000000001</v>
      </c>
      <c r="J133" s="10">
        <v>41.681477000000001</v>
      </c>
      <c r="K133" s="10">
        <v>42.004958999999999</v>
      </c>
      <c r="L133" s="10">
        <v>42.037598000000003</v>
      </c>
      <c r="M133" s="10">
        <v>42.046081999999998</v>
      </c>
      <c r="N133" s="10">
        <v>42.058933000000003</v>
      </c>
      <c r="O133" s="10">
        <v>42.070526000000001</v>
      </c>
      <c r="P133" s="10">
        <v>42.084412</v>
      </c>
      <c r="Q133" s="10">
        <v>42.098346999999997</v>
      </c>
      <c r="R133" s="10">
        <v>42.111072999999998</v>
      </c>
      <c r="S133" s="10">
        <v>42.126209000000003</v>
      </c>
      <c r="T133" s="10">
        <v>42.142448000000002</v>
      </c>
      <c r="U133" s="10">
        <v>42.158245000000001</v>
      </c>
      <c r="V133" s="10">
        <v>42.172058</v>
      </c>
      <c r="W133" s="10">
        <v>42.183861</v>
      </c>
      <c r="X133" s="10">
        <v>42.193348</v>
      </c>
      <c r="Y133" s="10">
        <v>42.203270000000003</v>
      </c>
      <c r="Z133" s="10">
        <v>42.211196999999999</v>
      </c>
      <c r="AA133" s="10">
        <v>42.220878999999996</v>
      </c>
      <c r="AB133" s="10">
        <v>42.228484999999999</v>
      </c>
      <c r="AC133" s="10">
        <v>42.235045999999997</v>
      </c>
      <c r="AD133" s="10">
        <v>42.241897999999999</v>
      </c>
      <c r="AE133" s="10">
        <v>42.248756</v>
      </c>
      <c r="AF133" s="10">
        <v>42.254055000000001</v>
      </c>
      <c r="AG133" s="10">
        <v>42.265514000000003</v>
      </c>
      <c r="AH133" s="10">
        <v>42.270823999999998</v>
      </c>
      <c r="AI133" s="10">
        <v>42.275646000000002</v>
      </c>
      <c r="AJ133" s="10">
        <v>42.280330999999997</v>
      </c>
      <c r="AK133" s="10">
        <v>42.321510000000004</v>
      </c>
      <c r="AL133" s="5">
        <v>1.513E-3</v>
      </c>
    </row>
    <row r="134" spans="1:38" ht="15" customHeight="1" x14ac:dyDescent="0.25">
      <c r="A134" s="33" t="s">
        <v>139</v>
      </c>
      <c r="B134" s="6" t="s">
        <v>40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5" t="s">
        <v>13</v>
      </c>
    </row>
    <row r="135" spans="1:38" ht="15" customHeight="1" x14ac:dyDescent="0.25">
      <c r="A135" s="33" t="s">
        <v>138</v>
      </c>
      <c r="B135" s="6" t="s">
        <v>38</v>
      </c>
      <c r="C135" s="10">
        <v>36.606827000000003</v>
      </c>
      <c r="D135" s="10">
        <v>36.755501000000002</v>
      </c>
      <c r="E135" s="10">
        <v>36.922749000000003</v>
      </c>
      <c r="F135" s="10">
        <v>37.094901999999998</v>
      </c>
      <c r="G135" s="10">
        <v>37.398304000000003</v>
      </c>
      <c r="H135" s="10">
        <v>37.954135999999998</v>
      </c>
      <c r="I135" s="10">
        <v>38.405399000000003</v>
      </c>
      <c r="J135" s="10">
        <v>38.820404000000003</v>
      </c>
      <c r="K135" s="10">
        <v>39.329402999999999</v>
      </c>
      <c r="L135" s="10">
        <v>39.492072999999998</v>
      </c>
      <c r="M135" s="10">
        <v>39.558028999999998</v>
      </c>
      <c r="N135" s="10">
        <v>39.606251</v>
      </c>
      <c r="O135" s="10">
        <v>39.632103000000001</v>
      </c>
      <c r="P135" s="10">
        <v>39.646042000000001</v>
      </c>
      <c r="Q135" s="10">
        <v>39.654212999999999</v>
      </c>
      <c r="R135" s="10">
        <v>39.661304000000001</v>
      </c>
      <c r="S135" s="10">
        <v>39.669486999999997</v>
      </c>
      <c r="T135" s="10">
        <v>39.677494000000003</v>
      </c>
      <c r="U135" s="10">
        <v>39.684589000000003</v>
      </c>
      <c r="V135" s="10">
        <v>39.69173</v>
      </c>
      <c r="W135" s="10">
        <v>39.698841000000002</v>
      </c>
      <c r="X135" s="10">
        <v>39.704880000000003</v>
      </c>
      <c r="Y135" s="10">
        <v>39.711792000000003</v>
      </c>
      <c r="Z135" s="10">
        <v>39.718353</v>
      </c>
      <c r="AA135" s="10">
        <v>39.730167000000002</v>
      </c>
      <c r="AB135" s="10">
        <v>39.746166000000002</v>
      </c>
      <c r="AC135" s="10">
        <v>39.760886999999997</v>
      </c>
      <c r="AD135" s="10">
        <v>39.775818000000001</v>
      </c>
      <c r="AE135" s="10">
        <v>39.790725999999999</v>
      </c>
      <c r="AF135" s="10">
        <v>39.805252000000003</v>
      </c>
      <c r="AG135" s="10">
        <v>39.820351000000002</v>
      </c>
      <c r="AH135" s="10">
        <v>39.825355999999999</v>
      </c>
      <c r="AI135" s="10">
        <v>39.829700000000003</v>
      </c>
      <c r="AJ135" s="10">
        <v>39.834117999999997</v>
      </c>
      <c r="AK135" s="10">
        <v>39.880122999999998</v>
      </c>
      <c r="AL135" s="5">
        <v>2.4759999999999999E-3</v>
      </c>
    </row>
    <row r="136" spans="1:38" ht="15" customHeight="1" x14ac:dyDescent="0.25">
      <c r="A136" s="33" t="s">
        <v>137</v>
      </c>
      <c r="B136" s="6" t="s">
        <v>36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5" t="s">
        <v>13</v>
      </c>
    </row>
    <row r="137" spans="1:38" ht="15" customHeight="1" x14ac:dyDescent="0.25">
      <c r="A137" s="33" t="s">
        <v>136</v>
      </c>
      <c r="B137" s="6" t="s">
        <v>34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5" t="s">
        <v>13</v>
      </c>
    </row>
    <row r="139" spans="1:38" ht="15" customHeight="1" x14ac:dyDescent="0.25">
      <c r="B139" s="4" t="s">
        <v>135</v>
      </c>
    </row>
    <row r="140" spans="1:38" ht="15" customHeight="1" x14ac:dyDescent="0.25">
      <c r="A140" s="33" t="s">
        <v>134</v>
      </c>
      <c r="B140" s="6" t="s">
        <v>56</v>
      </c>
      <c r="C140" s="10">
        <v>49.962302999999999</v>
      </c>
      <c r="D140" s="10">
        <v>49.907027999999997</v>
      </c>
      <c r="E140" s="10">
        <v>49.809657999999999</v>
      </c>
      <c r="F140" s="10">
        <v>47.991191999999998</v>
      </c>
      <c r="G140" s="10">
        <v>47.117851000000002</v>
      </c>
      <c r="H140" s="10">
        <v>46.583199</v>
      </c>
      <c r="I140" s="10">
        <v>46.135886999999997</v>
      </c>
      <c r="J140" s="10">
        <v>45.674380999999997</v>
      </c>
      <c r="K140" s="10">
        <v>45.351996999999997</v>
      </c>
      <c r="L140" s="10">
        <v>44.944102999999998</v>
      </c>
      <c r="M140" s="10">
        <v>44.757626000000002</v>
      </c>
      <c r="N140" s="10">
        <v>44.582912</v>
      </c>
      <c r="O140" s="10">
        <v>44.422462000000003</v>
      </c>
      <c r="P140" s="10">
        <v>44.276249</v>
      </c>
      <c r="Q140" s="10">
        <v>44.143828999999997</v>
      </c>
      <c r="R140" s="10">
        <v>44.023696999999999</v>
      </c>
      <c r="S140" s="10">
        <v>43.914917000000003</v>
      </c>
      <c r="T140" s="10">
        <v>43.816521000000002</v>
      </c>
      <c r="U140" s="10">
        <v>43.727642000000003</v>
      </c>
      <c r="V140" s="10">
        <v>43.647689999999997</v>
      </c>
      <c r="W140" s="10">
        <v>43.576205999999999</v>
      </c>
      <c r="X140" s="10">
        <v>43.512805999999998</v>
      </c>
      <c r="Y140" s="10">
        <v>43.457279</v>
      </c>
      <c r="Z140" s="10">
        <v>43.409453999999997</v>
      </c>
      <c r="AA140" s="10">
        <v>43.369095000000002</v>
      </c>
      <c r="AB140" s="10">
        <v>43.363430000000001</v>
      </c>
      <c r="AC140" s="10">
        <v>43.358024999999998</v>
      </c>
      <c r="AD140" s="10">
        <v>43.352848000000002</v>
      </c>
      <c r="AE140" s="10">
        <v>43.347836000000001</v>
      </c>
      <c r="AF140" s="10">
        <v>43.343018000000001</v>
      </c>
      <c r="AG140" s="10">
        <v>43.338379000000003</v>
      </c>
      <c r="AH140" s="10">
        <v>43.333908000000001</v>
      </c>
      <c r="AI140" s="10">
        <v>43.329585999999999</v>
      </c>
      <c r="AJ140" s="10">
        <v>43.325394000000003</v>
      </c>
      <c r="AK140" s="10">
        <v>43.321300999999998</v>
      </c>
      <c r="AL140" s="5">
        <v>-4.2789999999999998E-3</v>
      </c>
    </row>
    <row r="141" spans="1:38" ht="15" customHeight="1" x14ac:dyDescent="0.25">
      <c r="A141" s="33" t="s">
        <v>133</v>
      </c>
      <c r="B141" s="6" t="s">
        <v>54</v>
      </c>
      <c r="C141" s="10">
        <v>42.854725000000002</v>
      </c>
      <c r="D141" s="10">
        <v>42.760742</v>
      </c>
      <c r="E141" s="10">
        <v>42.659163999999997</v>
      </c>
      <c r="F141" s="10">
        <v>40.589474000000003</v>
      </c>
      <c r="G141" s="10">
        <v>39.581924000000001</v>
      </c>
      <c r="H141" s="10">
        <v>38.937359000000001</v>
      </c>
      <c r="I141" s="10">
        <v>38.348438000000002</v>
      </c>
      <c r="J141" s="10">
        <v>37.785175000000002</v>
      </c>
      <c r="K141" s="10">
        <v>37.373702999999999</v>
      </c>
      <c r="L141" s="10">
        <v>36.923743999999999</v>
      </c>
      <c r="M141" s="10">
        <v>36.718884000000003</v>
      </c>
      <c r="N141" s="10">
        <v>36.530082999999998</v>
      </c>
      <c r="O141" s="10">
        <v>36.355808000000003</v>
      </c>
      <c r="P141" s="10">
        <v>36.195999</v>
      </c>
      <c r="Q141" s="10">
        <v>36.050261999999996</v>
      </c>
      <c r="R141" s="10">
        <v>35.917839000000001</v>
      </c>
      <c r="S141" s="10">
        <v>35.797749000000003</v>
      </c>
      <c r="T141" s="10">
        <v>35.688975999999997</v>
      </c>
      <c r="U141" s="10">
        <v>35.590629999999997</v>
      </c>
      <c r="V141" s="10">
        <v>35.502087000000003</v>
      </c>
      <c r="W141" s="10">
        <v>35.422890000000002</v>
      </c>
      <c r="X141" s="10">
        <v>35.352626999999998</v>
      </c>
      <c r="Y141" s="10">
        <v>35.291106999999997</v>
      </c>
      <c r="Z141" s="10">
        <v>35.238124999999997</v>
      </c>
      <c r="AA141" s="10">
        <v>35.193474000000002</v>
      </c>
      <c r="AB141" s="10">
        <v>35.187182999999997</v>
      </c>
      <c r="AC141" s="10">
        <v>35.181175000000003</v>
      </c>
      <c r="AD141" s="10">
        <v>35.175423000000002</v>
      </c>
      <c r="AE141" s="10">
        <v>35.169884000000003</v>
      </c>
      <c r="AF141" s="10">
        <v>35.164532000000001</v>
      </c>
      <c r="AG141" s="10">
        <v>35.159393000000001</v>
      </c>
      <c r="AH141" s="10">
        <v>35.154411000000003</v>
      </c>
      <c r="AI141" s="10">
        <v>35.149611999999998</v>
      </c>
      <c r="AJ141" s="10">
        <v>35.144947000000002</v>
      </c>
      <c r="AK141" s="10">
        <v>35.1404</v>
      </c>
      <c r="AL141" s="5">
        <v>-5.9300000000000004E-3</v>
      </c>
    </row>
    <row r="142" spans="1:38" ht="15" customHeight="1" x14ac:dyDescent="0.25">
      <c r="A142" s="33" t="s">
        <v>132</v>
      </c>
      <c r="B142" s="6" t="s">
        <v>52</v>
      </c>
      <c r="C142" s="10">
        <v>38.33717</v>
      </c>
      <c r="D142" s="10">
        <v>38.233490000000003</v>
      </c>
      <c r="E142" s="10">
        <v>38.067596000000002</v>
      </c>
      <c r="F142" s="10">
        <v>36.097468999999997</v>
      </c>
      <c r="G142" s="10">
        <v>35.135674000000002</v>
      </c>
      <c r="H142" s="10">
        <v>34.532260999999998</v>
      </c>
      <c r="I142" s="10">
        <v>34.052340999999998</v>
      </c>
      <c r="J142" s="10">
        <v>33.638545999999998</v>
      </c>
      <c r="K142" s="10">
        <v>33.276001000000001</v>
      </c>
      <c r="L142" s="10">
        <v>32.886691999999996</v>
      </c>
      <c r="M142" s="10">
        <v>32.686160999999998</v>
      </c>
      <c r="N142" s="10">
        <v>32.502251000000001</v>
      </c>
      <c r="O142" s="10">
        <v>32.332462</v>
      </c>
      <c r="P142" s="10">
        <v>32.176903000000003</v>
      </c>
      <c r="Q142" s="10">
        <v>32.035148999999997</v>
      </c>
      <c r="R142" s="10">
        <v>31.906313000000001</v>
      </c>
      <c r="S142" s="10">
        <v>31.789497000000001</v>
      </c>
      <c r="T142" s="10">
        <v>31.683734999999999</v>
      </c>
      <c r="U142" s="10">
        <v>31.588153999999999</v>
      </c>
      <c r="V142" s="10">
        <v>31.502120999999999</v>
      </c>
      <c r="W142" s="10">
        <v>31.425166999999998</v>
      </c>
      <c r="X142" s="10">
        <v>31.356911</v>
      </c>
      <c r="Y142" s="10">
        <v>31.297134</v>
      </c>
      <c r="Z142" s="10">
        <v>31.245650999999999</v>
      </c>
      <c r="AA142" s="10">
        <v>31.202256999999999</v>
      </c>
      <c r="AB142" s="10">
        <v>31.196154</v>
      </c>
      <c r="AC142" s="10">
        <v>31.190331</v>
      </c>
      <c r="AD142" s="10">
        <v>31.184763</v>
      </c>
      <c r="AE142" s="10">
        <v>31.179396000000001</v>
      </c>
      <c r="AF142" s="10">
        <v>31.174204</v>
      </c>
      <c r="AG142" s="10">
        <v>31.169214</v>
      </c>
      <c r="AH142" s="10">
        <v>31.164387000000001</v>
      </c>
      <c r="AI142" s="10">
        <v>31.159728999999999</v>
      </c>
      <c r="AJ142" s="10">
        <v>31.155197000000001</v>
      </c>
      <c r="AK142" s="10">
        <v>31.150797000000001</v>
      </c>
      <c r="AL142" s="5">
        <v>-6.1890000000000001E-3</v>
      </c>
    </row>
    <row r="143" spans="1:38" ht="15" customHeight="1" x14ac:dyDescent="0.25">
      <c r="A143" s="33" t="s">
        <v>131</v>
      </c>
      <c r="B143" s="6" t="s">
        <v>50</v>
      </c>
      <c r="C143" s="10">
        <v>39.552975000000004</v>
      </c>
      <c r="D143" s="10">
        <v>39.490043999999997</v>
      </c>
      <c r="E143" s="10">
        <v>39.28096</v>
      </c>
      <c r="F143" s="10">
        <v>37.173625999999999</v>
      </c>
      <c r="G143" s="10">
        <v>36.135055999999999</v>
      </c>
      <c r="H143" s="10">
        <v>35.462569999999999</v>
      </c>
      <c r="I143" s="10">
        <v>34.894348000000001</v>
      </c>
      <c r="J143" s="10">
        <v>34.332523000000002</v>
      </c>
      <c r="K143" s="10">
        <v>33.962775999999998</v>
      </c>
      <c r="L143" s="10">
        <v>33.459269999999997</v>
      </c>
      <c r="M143" s="10">
        <v>33.188290000000002</v>
      </c>
      <c r="N143" s="10">
        <v>32.938811999999999</v>
      </c>
      <c r="O143" s="10">
        <v>32.711739000000001</v>
      </c>
      <c r="P143" s="10">
        <v>32.508609999999997</v>
      </c>
      <c r="Q143" s="10">
        <v>32.328780999999999</v>
      </c>
      <c r="R143" s="10">
        <v>32.170219000000003</v>
      </c>
      <c r="S143" s="10">
        <v>32.030467999999999</v>
      </c>
      <c r="T143" s="10">
        <v>31.906876</v>
      </c>
      <c r="U143" s="10">
        <v>31.797224</v>
      </c>
      <c r="V143" s="10">
        <v>31.699724</v>
      </c>
      <c r="W143" s="10">
        <v>31.613130999999999</v>
      </c>
      <c r="X143" s="10">
        <v>31.536498999999999</v>
      </c>
      <c r="Y143" s="10">
        <v>31.469249999999999</v>
      </c>
      <c r="Z143" s="10">
        <v>31.410962999999999</v>
      </c>
      <c r="AA143" s="10">
        <v>31.361046000000002</v>
      </c>
      <c r="AB143" s="10">
        <v>31.354685</v>
      </c>
      <c r="AC143" s="10">
        <v>31.348602</v>
      </c>
      <c r="AD143" s="10">
        <v>31.342790999999998</v>
      </c>
      <c r="AE143" s="10">
        <v>31.337181000000001</v>
      </c>
      <c r="AF143" s="10">
        <v>31.331762000000001</v>
      </c>
      <c r="AG143" s="10">
        <v>31.326554999999999</v>
      </c>
      <c r="AH143" s="10">
        <v>31.32152</v>
      </c>
      <c r="AI143" s="10">
        <v>31.316663999999999</v>
      </c>
      <c r="AJ143" s="10">
        <v>31.311941000000001</v>
      </c>
      <c r="AK143" s="10">
        <v>31.307344000000001</v>
      </c>
      <c r="AL143" s="5">
        <v>-7.012E-3</v>
      </c>
    </row>
    <row r="144" spans="1:38" ht="15" customHeight="1" x14ac:dyDescent="0.25">
      <c r="A144" s="33" t="s">
        <v>130</v>
      </c>
      <c r="B144" s="6" t="s">
        <v>48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5" t="s">
        <v>13</v>
      </c>
    </row>
    <row r="145" spans="1:38" ht="15" customHeight="1" x14ac:dyDescent="0.25">
      <c r="A145" s="33" t="s">
        <v>129</v>
      </c>
      <c r="B145" s="6" t="s">
        <v>46</v>
      </c>
      <c r="C145" s="10">
        <v>77.955146999999997</v>
      </c>
      <c r="D145" s="10">
        <v>77.834839000000002</v>
      </c>
      <c r="E145" s="10">
        <v>77.657241999999997</v>
      </c>
      <c r="F145" s="10">
        <v>75.608947999999998</v>
      </c>
      <c r="G145" s="10">
        <v>74.548271</v>
      </c>
      <c r="H145" s="10">
        <v>73.836380000000005</v>
      </c>
      <c r="I145" s="10">
        <v>73.217140000000001</v>
      </c>
      <c r="J145" s="10">
        <v>72.651932000000002</v>
      </c>
      <c r="K145" s="10">
        <v>72.129997000000003</v>
      </c>
      <c r="L145" s="10">
        <v>71.716674999999995</v>
      </c>
      <c r="M145" s="10">
        <v>71.370407</v>
      </c>
      <c r="N145" s="10">
        <v>71.050979999999996</v>
      </c>
      <c r="O145" s="10">
        <v>70.764069000000006</v>
      </c>
      <c r="P145" s="10">
        <v>70.511673000000002</v>
      </c>
      <c r="Q145" s="10">
        <v>70.292930999999996</v>
      </c>
      <c r="R145" s="10">
        <v>70.104584000000003</v>
      </c>
      <c r="S145" s="10">
        <v>69.942368000000002</v>
      </c>
      <c r="T145" s="10">
        <v>69.801811000000001</v>
      </c>
      <c r="U145" s="10">
        <v>69.679046999999997</v>
      </c>
      <c r="V145" s="10">
        <v>69.571158999999994</v>
      </c>
      <c r="W145" s="10">
        <v>69.475966999999997</v>
      </c>
      <c r="X145" s="10">
        <v>69.391914</v>
      </c>
      <c r="Y145" s="10">
        <v>69.317993000000001</v>
      </c>
      <c r="Z145" s="10">
        <v>69.253555000000006</v>
      </c>
      <c r="AA145" s="10">
        <v>69.197556000000006</v>
      </c>
      <c r="AB145" s="10">
        <v>69.191055000000006</v>
      </c>
      <c r="AC145" s="10">
        <v>69.184867999999994</v>
      </c>
      <c r="AD145" s="10">
        <v>69.178901999999994</v>
      </c>
      <c r="AE145" s="10">
        <v>69.173157000000003</v>
      </c>
      <c r="AF145" s="10">
        <v>69.167648</v>
      </c>
      <c r="AG145" s="10">
        <v>69.162338000000005</v>
      </c>
      <c r="AH145" s="10">
        <v>69.157211000000004</v>
      </c>
      <c r="AI145" s="10">
        <v>69.152289999999994</v>
      </c>
      <c r="AJ145" s="10">
        <v>69.147484000000006</v>
      </c>
      <c r="AK145" s="10">
        <v>69.142814999999999</v>
      </c>
      <c r="AL145" s="5">
        <v>-3.5820000000000001E-3</v>
      </c>
    </row>
    <row r="146" spans="1:38" ht="15" customHeight="1" x14ac:dyDescent="0.25">
      <c r="A146" s="33" t="s">
        <v>128</v>
      </c>
      <c r="B146" s="6" t="s">
        <v>44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5" t="s">
        <v>13</v>
      </c>
    </row>
    <row r="147" spans="1:38" ht="15" customHeight="1" x14ac:dyDescent="0.25">
      <c r="A147" s="33" t="s">
        <v>127</v>
      </c>
      <c r="B147" s="6" t="s">
        <v>42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5" t="s">
        <v>13</v>
      </c>
    </row>
    <row r="148" spans="1:38" ht="15" customHeight="1" x14ac:dyDescent="0.25">
      <c r="A148" s="33" t="s">
        <v>126</v>
      </c>
      <c r="B148" s="6" t="s">
        <v>40</v>
      </c>
      <c r="C148" s="10">
        <v>0</v>
      </c>
      <c r="D148" s="10">
        <v>0</v>
      </c>
      <c r="E148" s="10">
        <v>35.891272999999998</v>
      </c>
      <c r="F148" s="10">
        <v>33.782046999999999</v>
      </c>
      <c r="G148" s="10">
        <v>32.675415000000001</v>
      </c>
      <c r="H148" s="10">
        <v>31.822590000000002</v>
      </c>
      <c r="I148" s="10">
        <v>31.133873000000001</v>
      </c>
      <c r="J148" s="10">
        <v>30.670351</v>
      </c>
      <c r="K148" s="10">
        <v>30.222086000000001</v>
      </c>
      <c r="L148" s="10">
        <v>29.822012000000001</v>
      </c>
      <c r="M148" s="10">
        <v>29.634741000000002</v>
      </c>
      <c r="N148" s="10">
        <v>29.460370999999999</v>
      </c>
      <c r="O148" s="10">
        <v>29.297491000000001</v>
      </c>
      <c r="P148" s="10">
        <v>29.146129999999999</v>
      </c>
      <c r="Q148" s="10">
        <v>29.006111000000001</v>
      </c>
      <c r="R148" s="10">
        <v>28.877099999999999</v>
      </c>
      <c r="S148" s="10">
        <v>28.758699</v>
      </c>
      <c r="T148" s="10">
        <v>28.65044</v>
      </c>
      <c r="U148" s="10">
        <v>28.551893</v>
      </c>
      <c r="V148" s="10">
        <v>28.462675000000001</v>
      </c>
      <c r="W148" s="10">
        <v>28.382636999999999</v>
      </c>
      <c r="X148" s="10">
        <v>28.311589999999999</v>
      </c>
      <c r="Y148" s="10">
        <v>28.249431999999999</v>
      </c>
      <c r="Z148" s="10">
        <v>28.196047</v>
      </c>
      <c r="AA148" s="10">
        <v>28.151325</v>
      </c>
      <c r="AB148" s="10">
        <v>28.144814</v>
      </c>
      <c r="AC148" s="10">
        <v>28.138565</v>
      </c>
      <c r="AD148" s="10">
        <v>28.132584000000001</v>
      </c>
      <c r="AE148" s="10">
        <v>28.126818</v>
      </c>
      <c r="AF148" s="10">
        <v>28.121259999999999</v>
      </c>
      <c r="AG148" s="10">
        <v>28.115805000000002</v>
      </c>
      <c r="AH148" s="10">
        <v>28.110631999999999</v>
      </c>
      <c r="AI148" s="10">
        <v>28.105639</v>
      </c>
      <c r="AJ148" s="10">
        <v>28.100794</v>
      </c>
      <c r="AK148" s="10">
        <v>28.097733000000002</v>
      </c>
      <c r="AL148" s="5" t="s">
        <v>13</v>
      </c>
    </row>
    <row r="149" spans="1:38" ht="15" customHeight="1" x14ac:dyDescent="0.25">
      <c r="A149" s="33" t="s">
        <v>125</v>
      </c>
      <c r="B149" s="6" t="s">
        <v>38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5" t="s">
        <v>13</v>
      </c>
    </row>
    <row r="150" spans="1:38" ht="15" customHeight="1" x14ac:dyDescent="0.25">
      <c r="A150" s="33" t="s">
        <v>124</v>
      </c>
      <c r="B150" s="6" t="s">
        <v>36</v>
      </c>
      <c r="C150" s="10">
        <v>0</v>
      </c>
      <c r="D150" s="10">
        <v>0</v>
      </c>
      <c r="E150" s="10">
        <v>38.745384000000001</v>
      </c>
      <c r="F150" s="10">
        <v>36.632145000000001</v>
      </c>
      <c r="G150" s="10">
        <v>35.556910999999999</v>
      </c>
      <c r="H150" s="10">
        <v>34.762272000000003</v>
      </c>
      <c r="I150" s="10">
        <v>34.192802</v>
      </c>
      <c r="J150" s="10">
        <v>33.764991999999999</v>
      </c>
      <c r="K150" s="10">
        <v>33.265732</v>
      </c>
      <c r="L150" s="10">
        <v>32.909438999999999</v>
      </c>
      <c r="M150" s="10">
        <v>32.715420000000002</v>
      </c>
      <c r="N150" s="10">
        <v>32.535023000000002</v>
      </c>
      <c r="O150" s="10">
        <v>32.366951</v>
      </c>
      <c r="P150" s="10">
        <v>32.21125</v>
      </c>
      <c r="Q150" s="10">
        <v>32.067112000000002</v>
      </c>
      <c r="R150" s="10">
        <v>31.934329999999999</v>
      </c>
      <c r="S150" s="10">
        <v>31.812860000000001</v>
      </c>
      <c r="T150" s="10">
        <v>31.701712000000001</v>
      </c>
      <c r="U150" s="10">
        <v>31.600351</v>
      </c>
      <c r="V150" s="10">
        <v>31.508772</v>
      </c>
      <c r="W150" s="10">
        <v>31.426670000000001</v>
      </c>
      <c r="X150" s="10">
        <v>31.353829999999999</v>
      </c>
      <c r="Y150" s="10">
        <v>31.290019999999998</v>
      </c>
      <c r="Z150" s="10">
        <v>31.235312</v>
      </c>
      <c r="AA150" s="10">
        <v>31.189287</v>
      </c>
      <c r="AB150" s="10">
        <v>31.182455000000001</v>
      </c>
      <c r="AC150" s="10">
        <v>31.175944999999999</v>
      </c>
      <c r="AD150" s="10">
        <v>31.169671999999998</v>
      </c>
      <c r="AE150" s="10">
        <v>31.163618</v>
      </c>
      <c r="AF150" s="10">
        <v>31.157910999999999</v>
      </c>
      <c r="AG150" s="10">
        <v>31.152221999999998</v>
      </c>
      <c r="AH150" s="10">
        <v>31.146868000000001</v>
      </c>
      <c r="AI150" s="10">
        <v>31.141729000000002</v>
      </c>
      <c r="AJ150" s="10">
        <v>31.136776000000001</v>
      </c>
      <c r="AK150" s="10">
        <v>31.133763999999999</v>
      </c>
      <c r="AL150" s="5" t="s">
        <v>13</v>
      </c>
    </row>
    <row r="151" spans="1:38" ht="15" customHeight="1" x14ac:dyDescent="0.25">
      <c r="A151" s="33" t="s">
        <v>123</v>
      </c>
      <c r="B151" s="6" t="s">
        <v>34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5" t="s">
        <v>13</v>
      </c>
    </row>
    <row r="153" spans="1:38" ht="15" customHeight="1" x14ac:dyDescent="0.25">
      <c r="B153" s="4" t="s">
        <v>122</v>
      </c>
    </row>
    <row r="154" spans="1:38" ht="15" customHeight="1" x14ac:dyDescent="0.25">
      <c r="A154" s="33" t="s">
        <v>121</v>
      </c>
      <c r="B154" s="6" t="s">
        <v>56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5" t="s">
        <v>13</v>
      </c>
    </row>
    <row r="155" spans="1:38" ht="15" customHeight="1" x14ac:dyDescent="0.25">
      <c r="A155" s="33" t="s">
        <v>120</v>
      </c>
      <c r="B155" s="6" t="s">
        <v>54</v>
      </c>
      <c r="C155" s="10">
        <v>0</v>
      </c>
      <c r="D155" s="10">
        <v>0</v>
      </c>
      <c r="E155" s="10">
        <v>0</v>
      </c>
      <c r="F155" s="10">
        <v>0</v>
      </c>
      <c r="G155" s="10">
        <v>46.804648999999998</v>
      </c>
      <c r="H155" s="10">
        <v>45.734177000000003</v>
      </c>
      <c r="I155" s="10">
        <v>44.759796000000001</v>
      </c>
      <c r="J155" s="10">
        <v>43.830691999999999</v>
      </c>
      <c r="K155" s="10">
        <v>43.158810000000003</v>
      </c>
      <c r="L155" s="10">
        <v>42.422516000000002</v>
      </c>
      <c r="M155" s="10">
        <v>42.098517999999999</v>
      </c>
      <c r="N155" s="10">
        <v>41.799736000000003</v>
      </c>
      <c r="O155" s="10">
        <v>41.522778000000002</v>
      </c>
      <c r="P155" s="10">
        <v>41.267150999999998</v>
      </c>
      <c r="Q155" s="10">
        <v>41.03228</v>
      </c>
      <c r="R155" s="10">
        <v>40.817222999999998</v>
      </c>
      <c r="S155" s="10">
        <v>40.62088</v>
      </c>
      <c r="T155" s="10">
        <v>40.442039000000001</v>
      </c>
      <c r="U155" s="10">
        <v>40.279677999999997</v>
      </c>
      <c r="V155" s="10">
        <v>40.133102000000001</v>
      </c>
      <c r="W155" s="10">
        <v>40.001778000000002</v>
      </c>
      <c r="X155" s="10">
        <v>39.885219999999997</v>
      </c>
      <c r="Y155" s="10">
        <v>39.783214999999998</v>
      </c>
      <c r="Z155" s="10">
        <v>39.695484</v>
      </c>
      <c r="AA155" s="10">
        <v>39.621803</v>
      </c>
      <c r="AB155" s="10">
        <v>39.611201999999999</v>
      </c>
      <c r="AC155" s="10">
        <v>39.601078000000001</v>
      </c>
      <c r="AD155" s="10">
        <v>39.591385000000002</v>
      </c>
      <c r="AE155" s="10">
        <v>39.582042999999999</v>
      </c>
      <c r="AF155" s="10">
        <v>39.573028999999998</v>
      </c>
      <c r="AG155" s="10">
        <v>39.564365000000002</v>
      </c>
      <c r="AH155" s="10">
        <v>39.555981000000003</v>
      </c>
      <c r="AI155" s="10">
        <v>39.547893999999999</v>
      </c>
      <c r="AJ155" s="10">
        <v>39.540028</v>
      </c>
      <c r="AK155" s="10">
        <v>39.532372000000002</v>
      </c>
      <c r="AL155" s="5" t="s">
        <v>13</v>
      </c>
    </row>
    <row r="156" spans="1:38" ht="15" customHeight="1" x14ac:dyDescent="0.25">
      <c r="A156" s="33" t="s">
        <v>119</v>
      </c>
      <c r="B156" s="6" t="s">
        <v>52</v>
      </c>
      <c r="C156" s="10">
        <v>0</v>
      </c>
      <c r="D156" s="10">
        <v>0</v>
      </c>
      <c r="E156" s="10">
        <v>46.462822000000003</v>
      </c>
      <c r="F156" s="10">
        <v>43.154125000000001</v>
      </c>
      <c r="G156" s="10">
        <v>41.546745000000001</v>
      </c>
      <c r="H156" s="10">
        <v>40.545608999999999</v>
      </c>
      <c r="I156" s="10">
        <v>39.754913000000002</v>
      </c>
      <c r="J156" s="10">
        <v>39.077689999999997</v>
      </c>
      <c r="K156" s="10">
        <v>38.488242999999997</v>
      </c>
      <c r="L156" s="10">
        <v>37.854149</v>
      </c>
      <c r="M156" s="10">
        <v>37.537444999999998</v>
      </c>
      <c r="N156" s="10">
        <v>37.246918000000001</v>
      </c>
      <c r="O156" s="10">
        <v>36.977516000000001</v>
      </c>
      <c r="P156" s="10">
        <v>36.729053</v>
      </c>
      <c r="Q156" s="10">
        <v>36.500884999999997</v>
      </c>
      <c r="R156" s="10">
        <v>36.291882000000001</v>
      </c>
      <c r="S156" s="10">
        <v>36.101047999999999</v>
      </c>
      <c r="T156" s="10">
        <v>35.927295999999998</v>
      </c>
      <c r="U156" s="10">
        <v>35.769584999999999</v>
      </c>
      <c r="V156" s="10">
        <v>35.627228000000002</v>
      </c>
      <c r="W156" s="10">
        <v>35.499699</v>
      </c>
      <c r="X156" s="10">
        <v>35.386519999999997</v>
      </c>
      <c r="Y156" s="10">
        <v>35.287449000000002</v>
      </c>
      <c r="Z156" s="10">
        <v>35.202244</v>
      </c>
      <c r="AA156" s="10">
        <v>35.130687999999999</v>
      </c>
      <c r="AB156" s="10">
        <v>35.120407</v>
      </c>
      <c r="AC156" s="10">
        <v>35.110599999999998</v>
      </c>
      <c r="AD156" s="10">
        <v>35.101204000000003</v>
      </c>
      <c r="AE156" s="10">
        <v>35.092162999999999</v>
      </c>
      <c r="AF156" s="10">
        <v>35.083412000000003</v>
      </c>
      <c r="AG156" s="10">
        <v>35.075007999999997</v>
      </c>
      <c r="AH156" s="10">
        <v>35.066875000000003</v>
      </c>
      <c r="AI156" s="10">
        <v>35.059032000000002</v>
      </c>
      <c r="AJ156" s="10">
        <v>35.051392</v>
      </c>
      <c r="AK156" s="10">
        <v>35.043961000000003</v>
      </c>
      <c r="AL156" s="5" t="s">
        <v>13</v>
      </c>
    </row>
    <row r="157" spans="1:38" ht="15" customHeight="1" x14ac:dyDescent="0.25">
      <c r="A157" s="33" t="s">
        <v>118</v>
      </c>
      <c r="B157" s="6" t="s">
        <v>50</v>
      </c>
      <c r="C157" s="10">
        <v>0</v>
      </c>
      <c r="D157" s="10">
        <v>0</v>
      </c>
      <c r="E157" s="10">
        <v>48.265903000000002</v>
      </c>
      <c r="F157" s="10">
        <v>44.749415999999997</v>
      </c>
      <c r="G157" s="10">
        <v>43.040615000000003</v>
      </c>
      <c r="H157" s="10">
        <v>41.955920999999996</v>
      </c>
      <c r="I157" s="10">
        <v>41.054107999999999</v>
      </c>
      <c r="J157" s="10">
        <v>40.169398999999999</v>
      </c>
      <c r="K157" s="10">
        <v>39.612761999999996</v>
      </c>
      <c r="L157" s="10">
        <v>38.832107999999998</v>
      </c>
      <c r="M157" s="10">
        <v>38.441066999999997</v>
      </c>
      <c r="N157" s="10">
        <v>38.080554999999997</v>
      </c>
      <c r="O157" s="10">
        <v>37.749592</v>
      </c>
      <c r="P157" s="10">
        <v>37.449558000000003</v>
      </c>
      <c r="Q157" s="10">
        <v>37.179611000000001</v>
      </c>
      <c r="R157" s="10">
        <v>36.937454000000002</v>
      </c>
      <c r="S157" s="10">
        <v>36.720551</v>
      </c>
      <c r="T157" s="10">
        <v>36.526085000000002</v>
      </c>
      <c r="U157" s="10">
        <v>36.351695999999997</v>
      </c>
      <c r="V157" s="10">
        <v>36.195515</v>
      </c>
      <c r="W157" s="10">
        <v>36.056216999999997</v>
      </c>
      <c r="X157" s="10">
        <v>35.932769999999998</v>
      </c>
      <c r="Y157" s="10">
        <v>35.824581000000002</v>
      </c>
      <c r="Z157" s="10">
        <v>35.731155000000001</v>
      </c>
      <c r="AA157" s="10">
        <v>35.651896999999998</v>
      </c>
      <c r="AB157" s="10">
        <v>35.641167000000003</v>
      </c>
      <c r="AC157" s="10">
        <v>35.630927999999997</v>
      </c>
      <c r="AD157" s="10">
        <v>35.621116999999998</v>
      </c>
      <c r="AE157" s="10">
        <v>35.611663999999998</v>
      </c>
      <c r="AF157" s="10">
        <v>35.602539</v>
      </c>
      <c r="AG157" s="10">
        <v>35.593772999999999</v>
      </c>
      <c r="AH157" s="10">
        <v>35.585293</v>
      </c>
      <c r="AI157" s="10">
        <v>35.577109999999998</v>
      </c>
      <c r="AJ157" s="10">
        <v>35.569153</v>
      </c>
      <c r="AK157" s="10">
        <v>35.561400999999996</v>
      </c>
      <c r="AL157" s="5" t="s">
        <v>13</v>
      </c>
    </row>
    <row r="158" spans="1:38" ht="15" customHeight="1" x14ac:dyDescent="0.25">
      <c r="A158" s="33" t="s">
        <v>117</v>
      </c>
      <c r="B158" s="6" t="s">
        <v>48</v>
      </c>
      <c r="C158" s="10">
        <v>56.953311999999997</v>
      </c>
      <c r="D158" s="10">
        <v>56.812587999999998</v>
      </c>
      <c r="E158" s="10">
        <v>56.471164999999999</v>
      </c>
      <c r="F158" s="10">
        <v>52.685473999999999</v>
      </c>
      <c r="G158" s="10">
        <v>50.815662000000003</v>
      </c>
      <c r="H158" s="10">
        <v>49.593063000000001</v>
      </c>
      <c r="I158" s="10">
        <v>48.510109</v>
      </c>
      <c r="J158" s="10">
        <v>47.424258999999999</v>
      </c>
      <c r="K158" s="10">
        <v>46.710312000000002</v>
      </c>
      <c r="L158" s="10">
        <v>45.765450000000001</v>
      </c>
      <c r="M158" s="10">
        <v>45.27272</v>
      </c>
      <c r="N158" s="10">
        <v>44.818435999999998</v>
      </c>
      <c r="O158" s="10">
        <v>44.405106000000004</v>
      </c>
      <c r="P158" s="10">
        <v>44.034702000000003</v>
      </c>
      <c r="Q158" s="10">
        <v>43.706226000000001</v>
      </c>
      <c r="R158" s="10">
        <v>43.416137999999997</v>
      </c>
      <c r="S158" s="10">
        <v>43.160075999999997</v>
      </c>
      <c r="T158" s="10">
        <v>42.933331000000003</v>
      </c>
      <c r="U158" s="10">
        <v>42.731814999999997</v>
      </c>
      <c r="V158" s="10">
        <v>42.552498</v>
      </c>
      <c r="W158" s="10">
        <v>42.393154000000003</v>
      </c>
      <c r="X158" s="10">
        <v>42.252121000000002</v>
      </c>
      <c r="Y158" s="10">
        <v>42.128391000000001</v>
      </c>
      <c r="Z158" s="10">
        <v>42.021168000000003</v>
      </c>
      <c r="AA158" s="10">
        <v>41.929465999999998</v>
      </c>
      <c r="AB158" s="10">
        <v>41.917701999999998</v>
      </c>
      <c r="AC158" s="10">
        <v>41.906471000000003</v>
      </c>
      <c r="AD158" s="10">
        <v>41.895713999999998</v>
      </c>
      <c r="AE158" s="10">
        <v>41.885348999999998</v>
      </c>
      <c r="AF158" s="10">
        <v>41.875351000000002</v>
      </c>
      <c r="AG158" s="10">
        <v>41.865718999999999</v>
      </c>
      <c r="AH158" s="10">
        <v>41.856406999999997</v>
      </c>
      <c r="AI158" s="10">
        <v>41.84742</v>
      </c>
      <c r="AJ158" s="10">
        <v>41.838687999999998</v>
      </c>
      <c r="AK158" s="10">
        <v>41.830181000000003</v>
      </c>
      <c r="AL158" s="5">
        <v>-9.2339999999999992E-3</v>
      </c>
    </row>
    <row r="159" spans="1:38" ht="15" customHeight="1" x14ac:dyDescent="0.25">
      <c r="A159" s="33" t="s">
        <v>116</v>
      </c>
      <c r="B159" s="6" t="s">
        <v>46</v>
      </c>
      <c r="C159" s="10">
        <v>86.974266</v>
      </c>
      <c r="D159" s="10">
        <v>86.813164</v>
      </c>
      <c r="E159" s="10">
        <v>86.564537000000001</v>
      </c>
      <c r="F159" s="10">
        <v>83.174003999999996</v>
      </c>
      <c r="G159" s="10">
        <v>81.459541000000002</v>
      </c>
      <c r="H159" s="10">
        <v>80.345511999999999</v>
      </c>
      <c r="I159" s="10">
        <v>79.400306999999998</v>
      </c>
      <c r="J159" s="10">
        <v>78.557311999999996</v>
      </c>
      <c r="K159" s="10">
        <v>77.794960000000003</v>
      </c>
      <c r="L159" s="10">
        <v>77.218102000000002</v>
      </c>
      <c r="M159" s="10">
        <v>76.750298000000001</v>
      </c>
      <c r="N159" s="10">
        <v>76.317711000000003</v>
      </c>
      <c r="O159" s="10">
        <v>75.925369000000003</v>
      </c>
      <c r="P159" s="10">
        <v>75.574637999999993</v>
      </c>
      <c r="Q159" s="10">
        <v>75.264397000000002</v>
      </c>
      <c r="R159" s="10">
        <v>74.991187999999994</v>
      </c>
      <c r="S159" s="10">
        <v>74.750625999999997</v>
      </c>
      <c r="T159" s="10">
        <v>74.538109000000006</v>
      </c>
      <c r="U159" s="10">
        <v>74.349570999999997</v>
      </c>
      <c r="V159" s="10">
        <v>74.182068000000001</v>
      </c>
      <c r="W159" s="10">
        <v>74.033332999999999</v>
      </c>
      <c r="X159" s="10">
        <v>73.901741000000001</v>
      </c>
      <c r="Y159" s="10">
        <v>73.786231999999998</v>
      </c>
      <c r="Z159" s="10">
        <v>73.686119000000005</v>
      </c>
      <c r="AA159" s="10">
        <v>73.600288000000006</v>
      </c>
      <c r="AB159" s="10">
        <v>73.589348000000001</v>
      </c>
      <c r="AC159" s="10">
        <v>73.578911000000005</v>
      </c>
      <c r="AD159" s="10">
        <v>73.568862999999993</v>
      </c>
      <c r="AE159" s="10">
        <v>73.559180999999995</v>
      </c>
      <c r="AF159" s="10">
        <v>73.549903999999998</v>
      </c>
      <c r="AG159" s="10">
        <v>73.540961999999993</v>
      </c>
      <c r="AH159" s="10">
        <v>73.532332999999994</v>
      </c>
      <c r="AI159" s="10">
        <v>73.524001999999996</v>
      </c>
      <c r="AJ159" s="10">
        <v>73.515929999999997</v>
      </c>
      <c r="AK159" s="10">
        <v>73.508064000000005</v>
      </c>
      <c r="AL159" s="5">
        <v>-5.0289999999999996E-3</v>
      </c>
    </row>
    <row r="160" spans="1:38" ht="15" customHeight="1" x14ac:dyDescent="0.25">
      <c r="A160" s="33" t="s">
        <v>115</v>
      </c>
      <c r="B160" s="6" t="s">
        <v>44</v>
      </c>
      <c r="C160" s="10">
        <v>0</v>
      </c>
      <c r="D160" s="10">
        <v>0</v>
      </c>
      <c r="E160" s="10">
        <v>0</v>
      </c>
      <c r="F160" s="10">
        <v>50.684704000000004</v>
      </c>
      <c r="G160" s="10">
        <v>48.413249999999998</v>
      </c>
      <c r="H160" s="10">
        <v>46.850624000000003</v>
      </c>
      <c r="I160" s="10">
        <v>45.487732000000001</v>
      </c>
      <c r="J160" s="10">
        <v>44.876854000000002</v>
      </c>
      <c r="K160" s="10">
        <v>44.163204</v>
      </c>
      <c r="L160" s="10">
        <v>43.272671000000003</v>
      </c>
      <c r="M160" s="10">
        <v>42.885792000000002</v>
      </c>
      <c r="N160" s="10">
        <v>42.524227000000003</v>
      </c>
      <c r="O160" s="10">
        <v>42.187576</v>
      </c>
      <c r="P160" s="10">
        <v>41.874245000000002</v>
      </c>
      <c r="Q160" s="10">
        <v>41.583548999999998</v>
      </c>
      <c r="R160" s="10">
        <v>41.316752999999999</v>
      </c>
      <c r="S160" s="10">
        <v>41.071564000000002</v>
      </c>
      <c r="T160" s="10">
        <v>40.847014999999999</v>
      </c>
      <c r="U160" s="10">
        <v>40.640391999999999</v>
      </c>
      <c r="V160" s="10">
        <v>40.452888000000002</v>
      </c>
      <c r="W160" s="10">
        <v>40.284798000000002</v>
      </c>
      <c r="X160" s="10">
        <v>40.135792000000002</v>
      </c>
      <c r="Y160" s="10">
        <v>40.005108</v>
      </c>
      <c r="Z160" s="10">
        <v>39.893360000000001</v>
      </c>
      <c r="AA160" s="10">
        <v>39.799267</v>
      </c>
      <c r="AB160" s="10">
        <v>39.784801000000002</v>
      </c>
      <c r="AC160" s="10">
        <v>39.771129999999999</v>
      </c>
      <c r="AD160" s="10">
        <v>39.758003000000002</v>
      </c>
      <c r="AE160" s="10">
        <v>39.745316000000003</v>
      </c>
      <c r="AF160" s="10">
        <v>39.733555000000003</v>
      </c>
      <c r="AG160" s="10">
        <v>39.668059999999997</v>
      </c>
      <c r="AH160" s="10">
        <v>39.657145999999997</v>
      </c>
      <c r="AI160" s="10">
        <v>39.646683000000003</v>
      </c>
      <c r="AJ160" s="10">
        <v>39.636584999999997</v>
      </c>
      <c r="AK160" s="10">
        <v>39.589221999999999</v>
      </c>
      <c r="AL160" s="5" t="s">
        <v>13</v>
      </c>
    </row>
    <row r="161" spans="1:38" ht="15" customHeight="1" x14ac:dyDescent="0.25">
      <c r="A161" s="33" t="s">
        <v>114</v>
      </c>
      <c r="B161" s="6" t="s">
        <v>42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5" t="s">
        <v>13</v>
      </c>
    </row>
    <row r="162" spans="1:38" ht="15" customHeight="1" x14ac:dyDescent="0.25">
      <c r="A162" s="33" t="s">
        <v>113</v>
      </c>
      <c r="B162" s="6" t="s">
        <v>40</v>
      </c>
      <c r="C162" s="10">
        <v>0</v>
      </c>
      <c r="D162" s="10">
        <v>0</v>
      </c>
      <c r="E162" s="10">
        <v>0</v>
      </c>
      <c r="F162" s="10">
        <v>0</v>
      </c>
      <c r="G162" s="10">
        <v>40.342098</v>
      </c>
      <c r="H162" s="10">
        <v>38.910088000000002</v>
      </c>
      <c r="I162" s="10">
        <v>37.755370999999997</v>
      </c>
      <c r="J162" s="10">
        <v>36.980801</v>
      </c>
      <c r="K162" s="10">
        <v>36.232407000000002</v>
      </c>
      <c r="L162" s="10">
        <v>35.565368999999997</v>
      </c>
      <c r="M162" s="10">
        <v>35.256698999999998</v>
      </c>
      <c r="N162" s="10">
        <v>34.969150999999997</v>
      </c>
      <c r="O162" s="10">
        <v>34.700114999999997</v>
      </c>
      <c r="P162" s="10">
        <v>34.449505000000002</v>
      </c>
      <c r="Q162" s="10">
        <v>34.217025999999997</v>
      </c>
      <c r="R162" s="10">
        <v>34.002257999999998</v>
      </c>
      <c r="S162" s="10">
        <v>33.804703000000003</v>
      </c>
      <c r="T162" s="10">
        <v>33.623725999999998</v>
      </c>
      <c r="U162" s="10">
        <v>33.458739999999999</v>
      </c>
      <c r="V162" s="10">
        <v>33.309258</v>
      </c>
      <c r="W162" s="10">
        <v>33.175075999999997</v>
      </c>
      <c r="X162" s="10">
        <v>33.055950000000003</v>
      </c>
      <c r="Y162" s="10">
        <v>32.951743999999998</v>
      </c>
      <c r="Z162" s="10">
        <v>32.862288999999997</v>
      </c>
      <c r="AA162" s="10">
        <v>32.787449000000002</v>
      </c>
      <c r="AB162" s="10">
        <v>32.776474</v>
      </c>
      <c r="AC162" s="10">
        <v>32.765948999999999</v>
      </c>
      <c r="AD162" s="10">
        <v>32.755859000000001</v>
      </c>
      <c r="AE162" s="10">
        <v>32.746150999999998</v>
      </c>
      <c r="AF162" s="10">
        <v>32.736778000000001</v>
      </c>
      <c r="AG162" s="10">
        <v>32.727592000000001</v>
      </c>
      <c r="AH162" s="10">
        <v>32.718876000000002</v>
      </c>
      <c r="AI162" s="10">
        <v>32.710467999999999</v>
      </c>
      <c r="AJ162" s="10">
        <v>32.702300999999999</v>
      </c>
      <c r="AK162" s="10">
        <v>32.697144000000002</v>
      </c>
      <c r="AL162" s="5" t="s">
        <v>13</v>
      </c>
    </row>
    <row r="163" spans="1:38" ht="15" customHeight="1" x14ac:dyDescent="0.25">
      <c r="A163" s="33" t="s">
        <v>112</v>
      </c>
      <c r="B163" s="6" t="s">
        <v>38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5" t="s">
        <v>13</v>
      </c>
    </row>
    <row r="164" spans="1:38" ht="15" customHeight="1" x14ac:dyDescent="0.25">
      <c r="A164" s="33" t="s">
        <v>111</v>
      </c>
      <c r="B164" s="6" t="s">
        <v>36</v>
      </c>
      <c r="C164" s="10">
        <v>48.890788999999998</v>
      </c>
      <c r="D164" s="10">
        <v>48.540531000000001</v>
      </c>
      <c r="E164" s="10">
        <v>48.326717000000002</v>
      </c>
      <c r="F164" s="10">
        <v>44.769283000000001</v>
      </c>
      <c r="G164" s="10">
        <v>42.961739000000001</v>
      </c>
      <c r="H164" s="10">
        <v>41.627769000000001</v>
      </c>
      <c r="I164" s="10">
        <v>40.674003999999996</v>
      </c>
      <c r="J164" s="10">
        <v>39.959620999999999</v>
      </c>
      <c r="K164" s="10">
        <v>39.125293999999997</v>
      </c>
      <c r="L164" s="10">
        <v>38.532035999999998</v>
      </c>
      <c r="M164" s="10">
        <v>38.211970999999998</v>
      </c>
      <c r="N164" s="10">
        <v>37.914287999999999</v>
      </c>
      <c r="O164" s="10">
        <v>37.636496999999999</v>
      </c>
      <c r="P164" s="10">
        <v>37.378566999999997</v>
      </c>
      <c r="Q164" s="10">
        <v>37.139159999999997</v>
      </c>
      <c r="R164" s="10">
        <v>36.918036999999998</v>
      </c>
      <c r="S164" s="10">
        <v>36.715302000000001</v>
      </c>
      <c r="T164" s="10">
        <v>36.529457000000001</v>
      </c>
      <c r="U164" s="10">
        <v>36.359741</v>
      </c>
      <c r="V164" s="10">
        <v>36.206271999999998</v>
      </c>
      <c r="W164" s="10">
        <v>36.068626000000002</v>
      </c>
      <c r="X164" s="10">
        <v>35.946468000000003</v>
      </c>
      <c r="Y164" s="10">
        <v>35.839478</v>
      </c>
      <c r="Z164" s="10">
        <v>35.747787000000002</v>
      </c>
      <c r="AA164" s="10">
        <v>35.670741999999997</v>
      </c>
      <c r="AB164" s="10">
        <v>35.659233</v>
      </c>
      <c r="AC164" s="10">
        <v>35.648266</v>
      </c>
      <c r="AD164" s="10">
        <v>35.637698999999998</v>
      </c>
      <c r="AE164" s="10">
        <v>35.627490999999999</v>
      </c>
      <c r="AF164" s="10">
        <v>35.617870000000003</v>
      </c>
      <c r="AG164" s="10">
        <v>35.608283999999998</v>
      </c>
      <c r="AH164" s="10">
        <v>35.599269999999997</v>
      </c>
      <c r="AI164" s="10">
        <v>35.590614000000002</v>
      </c>
      <c r="AJ164" s="10">
        <v>35.582259999999998</v>
      </c>
      <c r="AK164" s="10">
        <v>35.577182999999998</v>
      </c>
      <c r="AL164" s="5">
        <v>-9.3710000000000009E-3</v>
      </c>
    </row>
    <row r="165" spans="1:38" ht="15" customHeight="1" x14ac:dyDescent="0.25">
      <c r="A165" s="33" t="s">
        <v>110</v>
      </c>
      <c r="B165" s="6" t="s">
        <v>34</v>
      </c>
      <c r="C165" s="10">
        <v>0</v>
      </c>
      <c r="D165" s="10">
        <v>0</v>
      </c>
      <c r="E165" s="10">
        <v>0</v>
      </c>
      <c r="F165" s="10">
        <v>0</v>
      </c>
      <c r="G165" s="10">
        <v>63.680278999999999</v>
      </c>
      <c r="H165" s="10">
        <v>62.001846</v>
      </c>
      <c r="I165" s="10">
        <v>60.858055</v>
      </c>
      <c r="J165" s="10">
        <v>60.018444000000002</v>
      </c>
      <c r="K165" s="10">
        <v>59.173217999999999</v>
      </c>
      <c r="L165" s="10">
        <v>58.592250999999997</v>
      </c>
      <c r="M165" s="10">
        <v>58.180500000000002</v>
      </c>
      <c r="N165" s="10">
        <v>57.796756999999999</v>
      </c>
      <c r="O165" s="10">
        <v>57.437103</v>
      </c>
      <c r="P165" s="10">
        <v>57.100067000000003</v>
      </c>
      <c r="Q165" s="10">
        <v>56.785519000000001</v>
      </c>
      <c r="R165" s="10">
        <v>56.494639999999997</v>
      </c>
      <c r="S165" s="10">
        <v>56.228645</v>
      </c>
      <c r="T165" s="10">
        <v>55.981574999999999</v>
      </c>
      <c r="U165" s="10">
        <v>55.755401999999997</v>
      </c>
      <c r="V165" s="10">
        <v>55.550891999999997</v>
      </c>
      <c r="W165" s="10">
        <v>55.367649</v>
      </c>
      <c r="X165" s="10">
        <v>55.205249999999999</v>
      </c>
      <c r="Y165" s="10">
        <v>55.062911999999997</v>
      </c>
      <c r="Z165" s="10">
        <v>54.941921000000001</v>
      </c>
      <c r="AA165" s="10">
        <v>54.838988999999998</v>
      </c>
      <c r="AB165" s="10">
        <v>54.822639000000002</v>
      </c>
      <c r="AC165" s="10">
        <v>54.807189999999999</v>
      </c>
      <c r="AD165" s="10">
        <v>54.792107000000001</v>
      </c>
      <c r="AE165" s="10">
        <v>54.777416000000002</v>
      </c>
      <c r="AF165" s="10">
        <v>54.764671</v>
      </c>
      <c r="AG165" s="10">
        <v>54.738276999999997</v>
      </c>
      <c r="AH165" s="10">
        <v>54.726078000000001</v>
      </c>
      <c r="AI165" s="10">
        <v>54.714508000000002</v>
      </c>
      <c r="AJ165" s="10">
        <v>54.703525999999997</v>
      </c>
      <c r="AK165" s="10">
        <v>54.658562000000003</v>
      </c>
      <c r="AL165" s="5" t="s">
        <v>13</v>
      </c>
    </row>
    <row r="167" spans="1:38" ht="15" customHeight="1" x14ac:dyDescent="0.25">
      <c r="B167" s="4" t="s">
        <v>1167</v>
      </c>
    </row>
    <row r="168" spans="1:38" ht="15" customHeight="1" x14ac:dyDescent="0.25">
      <c r="A168" s="33" t="s">
        <v>57</v>
      </c>
      <c r="B168" s="6" t="s">
        <v>56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5" t="s">
        <v>13</v>
      </c>
    </row>
    <row r="169" spans="1:38" ht="15" customHeight="1" x14ac:dyDescent="0.25">
      <c r="A169" s="33" t="s">
        <v>55</v>
      </c>
      <c r="B169" s="6" t="s">
        <v>54</v>
      </c>
      <c r="C169" s="10">
        <v>0</v>
      </c>
      <c r="D169" s="10">
        <v>0</v>
      </c>
      <c r="E169" s="10">
        <v>0</v>
      </c>
      <c r="F169" s="10">
        <v>0</v>
      </c>
      <c r="G169" s="10">
        <v>56.301257999999997</v>
      </c>
      <c r="H169" s="10">
        <v>54.659739999999999</v>
      </c>
      <c r="I169" s="10">
        <v>53.168548999999999</v>
      </c>
      <c r="J169" s="10">
        <v>51.748947000000001</v>
      </c>
      <c r="K169" s="10">
        <v>50.727898000000003</v>
      </c>
      <c r="L169" s="10">
        <v>49.607692999999998</v>
      </c>
      <c r="M169" s="10">
        <v>49.123966000000003</v>
      </c>
      <c r="N169" s="10">
        <v>48.677737999999998</v>
      </c>
      <c r="O169" s="10">
        <v>48.263103000000001</v>
      </c>
      <c r="P169" s="10">
        <v>47.879009000000003</v>
      </c>
      <c r="Q169" s="10">
        <v>47.524624000000003</v>
      </c>
      <c r="R169" s="10">
        <v>47.198779999999999</v>
      </c>
      <c r="S169" s="10">
        <v>46.900188</v>
      </c>
      <c r="T169" s="10">
        <v>46.627406999999998</v>
      </c>
      <c r="U169" s="10">
        <v>46.379215000000002</v>
      </c>
      <c r="V169" s="10">
        <v>46.154823</v>
      </c>
      <c r="W169" s="10">
        <v>45.953612999999997</v>
      </c>
      <c r="X169" s="10">
        <v>45.774982000000001</v>
      </c>
      <c r="Y169" s="10">
        <v>45.618693999999998</v>
      </c>
      <c r="Z169" s="10">
        <v>45.484383000000001</v>
      </c>
      <c r="AA169" s="10">
        <v>45.371788000000002</v>
      </c>
      <c r="AB169" s="10">
        <v>45.355407999999997</v>
      </c>
      <c r="AC169" s="10">
        <v>45.339759999999998</v>
      </c>
      <c r="AD169" s="10">
        <v>45.324782999999996</v>
      </c>
      <c r="AE169" s="10">
        <v>45.310355999999999</v>
      </c>
      <c r="AF169" s="10">
        <v>45.296424999999999</v>
      </c>
      <c r="AG169" s="10">
        <v>45.283047000000003</v>
      </c>
      <c r="AH169" s="10">
        <v>45.270083999999997</v>
      </c>
      <c r="AI169" s="10">
        <v>45.257590999999998</v>
      </c>
      <c r="AJ169" s="10">
        <v>45.245444999999997</v>
      </c>
      <c r="AK169" s="10">
        <v>45.233604</v>
      </c>
      <c r="AL169" s="5" t="s">
        <v>13</v>
      </c>
    </row>
    <row r="170" spans="1:38" ht="15" customHeight="1" x14ac:dyDescent="0.25">
      <c r="A170" s="33" t="s">
        <v>53</v>
      </c>
      <c r="B170" s="6" t="s">
        <v>52</v>
      </c>
      <c r="C170" s="10">
        <v>0</v>
      </c>
      <c r="D170" s="10">
        <v>0</v>
      </c>
      <c r="E170" s="10">
        <v>0</v>
      </c>
      <c r="F170" s="10">
        <v>0</v>
      </c>
      <c r="G170" s="10">
        <v>50.827488000000002</v>
      </c>
      <c r="H170" s="10">
        <v>49.293090999999997</v>
      </c>
      <c r="I170" s="10">
        <v>48.085715999999998</v>
      </c>
      <c r="J170" s="10">
        <v>47.055298000000001</v>
      </c>
      <c r="K170" s="10">
        <v>46.161628999999998</v>
      </c>
      <c r="L170" s="10">
        <v>45.199333000000003</v>
      </c>
      <c r="M170" s="10">
        <v>44.726878999999997</v>
      </c>
      <c r="N170" s="10">
        <v>44.293388</v>
      </c>
      <c r="O170" s="10">
        <v>43.890433999999999</v>
      </c>
      <c r="P170" s="10">
        <v>43.517409999999998</v>
      </c>
      <c r="Q170" s="10">
        <v>43.173381999999997</v>
      </c>
      <c r="R170" s="10">
        <v>42.856892000000002</v>
      </c>
      <c r="S170" s="10">
        <v>42.566817999999998</v>
      </c>
      <c r="T170" s="10">
        <v>42.301903000000003</v>
      </c>
      <c r="U170" s="10">
        <v>42.060898000000002</v>
      </c>
      <c r="V170" s="10">
        <v>41.843024999999997</v>
      </c>
      <c r="W170" s="10">
        <v>41.647682000000003</v>
      </c>
      <c r="X170" s="10">
        <v>41.474274000000001</v>
      </c>
      <c r="Y170" s="10">
        <v>41.322524999999999</v>
      </c>
      <c r="Z170" s="10">
        <v>41.192101000000001</v>
      </c>
      <c r="AA170" s="10">
        <v>41.082794</v>
      </c>
      <c r="AB170" s="10">
        <v>41.066906000000003</v>
      </c>
      <c r="AC170" s="10">
        <v>41.051743000000002</v>
      </c>
      <c r="AD170" s="10">
        <v>41.037230999999998</v>
      </c>
      <c r="AE170" s="10">
        <v>41.023257999999998</v>
      </c>
      <c r="AF170" s="10">
        <v>41.009746999999997</v>
      </c>
      <c r="AG170" s="10">
        <v>40.996765000000003</v>
      </c>
      <c r="AH170" s="10">
        <v>40.984192</v>
      </c>
      <c r="AI170" s="10">
        <v>40.972068999999998</v>
      </c>
      <c r="AJ170" s="10">
        <v>40.960265999999997</v>
      </c>
      <c r="AK170" s="10">
        <v>40.948779999999999</v>
      </c>
      <c r="AL170" s="5" t="s">
        <v>13</v>
      </c>
    </row>
    <row r="171" spans="1:38" ht="15" customHeight="1" x14ac:dyDescent="0.25">
      <c r="A171" s="33" t="s">
        <v>51</v>
      </c>
      <c r="B171" s="6" t="s">
        <v>50</v>
      </c>
      <c r="C171" s="10">
        <v>101.288895</v>
      </c>
      <c r="D171" s="10">
        <v>60.895927</v>
      </c>
      <c r="E171" s="10">
        <v>60.418716000000003</v>
      </c>
      <c r="F171" s="10">
        <v>55.012894000000003</v>
      </c>
      <c r="G171" s="10">
        <v>52.405476</v>
      </c>
      <c r="H171" s="10">
        <v>50.768112000000002</v>
      </c>
      <c r="I171" s="10">
        <v>49.419024999999998</v>
      </c>
      <c r="J171" s="10">
        <v>48.101413999999998</v>
      </c>
      <c r="K171" s="10">
        <v>47.294186000000003</v>
      </c>
      <c r="L171" s="10">
        <v>46.141941000000003</v>
      </c>
      <c r="M171" s="10">
        <v>45.589928</v>
      </c>
      <c r="N171" s="10">
        <v>45.080559000000001</v>
      </c>
      <c r="O171" s="10">
        <v>44.610278999999998</v>
      </c>
      <c r="P171" s="10">
        <v>44.180335999999997</v>
      </c>
      <c r="Q171" s="10">
        <v>43.789546999999999</v>
      </c>
      <c r="R171" s="10">
        <v>43.435313999999998</v>
      </c>
      <c r="S171" s="10">
        <v>43.114978999999998</v>
      </c>
      <c r="T171" s="10">
        <v>42.825477999999997</v>
      </c>
      <c r="U171" s="10">
        <v>42.564289000000002</v>
      </c>
      <c r="V171" s="10">
        <v>42.329417999999997</v>
      </c>
      <c r="W171" s="10">
        <v>42.119450000000001</v>
      </c>
      <c r="X171" s="10">
        <v>41.933250000000001</v>
      </c>
      <c r="Y171" s="10">
        <v>41.770153000000001</v>
      </c>
      <c r="Z171" s="10">
        <v>41.629623000000002</v>
      </c>
      <c r="AA171" s="10">
        <v>41.511009000000001</v>
      </c>
      <c r="AB171" s="10">
        <v>41.494441999999999</v>
      </c>
      <c r="AC171" s="10">
        <v>41.478614999999998</v>
      </c>
      <c r="AD171" s="10">
        <v>41.463462999999997</v>
      </c>
      <c r="AE171" s="10">
        <v>41.448860000000003</v>
      </c>
      <c r="AF171" s="10">
        <v>41.434764999999999</v>
      </c>
      <c r="AG171" s="10">
        <v>41.421219000000001</v>
      </c>
      <c r="AH171" s="10">
        <v>41.408104000000002</v>
      </c>
      <c r="AI171" s="10">
        <v>41.395462000000002</v>
      </c>
      <c r="AJ171" s="10">
        <v>41.383170999999997</v>
      </c>
      <c r="AK171" s="10">
        <v>41.371192999999998</v>
      </c>
      <c r="AL171" s="5">
        <v>-1.1646E-2</v>
      </c>
    </row>
    <row r="172" spans="1:38" ht="15" customHeight="1" x14ac:dyDescent="0.25">
      <c r="A172" s="33" t="s">
        <v>49</v>
      </c>
      <c r="B172" s="6" t="s">
        <v>48</v>
      </c>
      <c r="C172" s="10">
        <v>114.59056099999999</v>
      </c>
      <c r="D172" s="10">
        <v>70.240189000000001</v>
      </c>
      <c r="E172" s="10">
        <v>69.752944999999997</v>
      </c>
      <c r="F172" s="10">
        <v>63.952216999999997</v>
      </c>
      <c r="G172" s="10">
        <v>61.121155000000002</v>
      </c>
      <c r="H172" s="10">
        <v>59.300204999999998</v>
      </c>
      <c r="I172" s="10">
        <v>57.705128000000002</v>
      </c>
      <c r="J172" s="10">
        <v>56.114437000000002</v>
      </c>
      <c r="K172" s="10">
        <v>55.104537999999998</v>
      </c>
      <c r="L172" s="10">
        <v>53.739792000000001</v>
      </c>
      <c r="M172" s="10">
        <v>53.070545000000003</v>
      </c>
      <c r="N172" s="10">
        <v>52.452697999999998</v>
      </c>
      <c r="O172" s="10">
        <v>51.886584999999997</v>
      </c>
      <c r="P172" s="10">
        <v>51.373610999999997</v>
      </c>
      <c r="Q172" s="10">
        <v>50.912497999999999</v>
      </c>
      <c r="R172" s="10">
        <v>50.499431999999999</v>
      </c>
      <c r="S172" s="10">
        <v>50.129897999999997</v>
      </c>
      <c r="T172" s="10">
        <v>49.798901000000001</v>
      </c>
      <c r="U172" s="10">
        <v>49.502128999999996</v>
      </c>
      <c r="V172" s="10">
        <v>49.236426999999999</v>
      </c>
      <c r="W172" s="10">
        <v>48.999516</v>
      </c>
      <c r="X172" s="10">
        <v>48.789603999999997</v>
      </c>
      <c r="Y172" s="10">
        <v>48.605614000000003</v>
      </c>
      <c r="Z172" s="10">
        <v>48.446689999999997</v>
      </c>
      <c r="AA172" s="10">
        <v>48.311798000000003</v>
      </c>
      <c r="AB172" s="10">
        <v>48.293629000000003</v>
      </c>
      <c r="AC172" s="10">
        <v>48.276268000000002</v>
      </c>
      <c r="AD172" s="10">
        <v>48.259650999999998</v>
      </c>
      <c r="AE172" s="10">
        <v>48.243645000000001</v>
      </c>
      <c r="AF172" s="10">
        <v>48.228180000000002</v>
      </c>
      <c r="AG172" s="10">
        <v>48.213313999999997</v>
      </c>
      <c r="AH172" s="10">
        <v>48.198917000000002</v>
      </c>
      <c r="AI172" s="10">
        <v>48.185040000000001</v>
      </c>
      <c r="AJ172" s="10">
        <v>48.171539000000003</v>
      </c>
      <c r="AK172" s="10">
        <v>48.158389999999997</v>
      </c>
      <c r="AL172" s="5">
        <v>-1.1372E-2</v>
      </c>
    </row>
    <row r="173" spans="1:38" ht="15" customHeight="1" x14ac:dyDescent="0.25">
      <c r="A173" s="33" t="s">
        <v>47</v>
      </c>
      <c r="B173" s="6" t="s">
        <v>46</v>
      </c>
      <c r="C173" s="10">
        <v>0</v>
      </c>
      <c r="D173" s="10">
        <v>0</v>
      </c>
      <c r="E173" s="10">
        <v>0</v>
      </c>
      <c r="F173" s="10">
        <v>0</v>
      </c>
      <c r="G173" s="10">
        <v>90.844238000000004</v>
      </c>
      <c r="H173" s="10">
        <v>89.191047999999995</v>
      </c>
      <c r="I173" s="10">
        <v>87.808784000000003</v>
      </c>
      <c r="J173" s="10">
        <v>86.593329999999995</v>
      </c>
      <c r="K173" s="10">
        <v>85.508658999999994</v>
      </c>
      <c r="L173" s="10">
        <v>84.712517000000005</v>
      </c>
      <c r="M173" s="10">
        <v>84.081787000000006</v>
      </c>
      <c r="N173" s="10">
        <v>83.497459000000006</v>
      </c>
      <c r="O173" s="10">
        <v>82.963783000000006</v>
      </c>
      <c r="P173" s="10">
        <v>82.481209000000007</v>
      </c>
      <c r="Q173" s="10">
        <v>82.048271</v>
      </c>
      <c r="R173" s="10">
        <v>81.661270000000002</v>
      </c>
      <c r="S173" s="10">
        <v>81.315719999999999</v>
      </c>
      <c r="T173" s="10">
        <v>81.006691000000004</v>
      </c>
      <c r="U173" s="10">
        <v>80.729965000000007</v>
      </c>
      <c r="V173" s="10">
        <v>80.482535999999996</v>
      </c>
      <c r="W173" s="10">
        <v>80.262009000000006</v>
      </c>
      <c r="X173" s="10">
        <v>80.066672999999994</v>
      </c>
      <c r="Y173" s="10">
        <v>79.895409000000001</v>
      </c>
      <c r="Z173" s="10">
        <v>79.747451999999996</v>
      </c>
      <c r="AA173" s="10">
        <v>79.621643000000006</v>
      </c>
      <c r="AB173" s="10">
        <v>79.604736000000003</v>
      </c>
      <c r="AC173" s="10">
        <v>79.588607999999994</v>
      </c>
      <c r="AD173" s="10">
        <v>79.573097000000004</v>
      </c>
      <c r="AE173" s="10">
        <v>79.558127999999996</v>
      </c>
      <c r="AF173" s="10">
        <v>79.543792999999994</v>
      </c>
      <c r="AG173" s="10">
        <v>79.529983999999999</v>
      </c>
      <c r="AH173" s="10">
        <v>79.516623999999993</v>
      </c>
      <c r="AI173" s="10">
        <v>79.503783999999996</v>
      </c>
      <c r="AJ173" s="10">
        <v>79.491309999999999</v>
      </c>
      <c r="AK173" s="10">
        <v>79.479134000000002</v>
      </c>
      <c r="AL173" s="5" t="s">
        <v>13</v>
      </c>
    </row>
    <row r="174" spans="1:38" ht="15" customHeight="1" x14ac:dyDescent="0.25">
      <c r="A174" s="33" t="s">
        <v>45</v>
      </c>
      <c r="B174" s="6" t="s">
        <v>44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5" t="s">
        <v>13</v>
      </c>
    </row>
    <row r="175" spans="1:38" ht="15" customHeight="1" x14ac:dyDescent="0.25">
      <c r="A175" s="33" t="s">
        <v>43</v>
      </c>
      <c r="B175" s="6" t="s">
        <v>42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5" t="s">
        <v>13</v>
      </c>
    </row>
    <row r="176" spans="1:38" ht="15" customHeight="1" x14ac:dyDescent="0.25">
      <c r="A176" s="33" t="s">
        <v>41</v>
      </c>
      <c r="B176" s="6" t="s">
        <v>40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5" t="s">
        <v>13</v>
      </c>
    </row>
    <row r="177" spans="1:38" ht="15" customHeight="1" x14ac:dyDescent="0.25">
      <c r="A177" s="33" t="s">
        <v>39</v>
      </c>
      <c r="B177" s="6" t="s">
        <v>38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5" t="s">
        <v>13</v>
      </c>
    </row>
    <row r="178" spans="1:38" ht="15" customHeight="1" x14ac:dyDescent="0.25">
      <c r="A178" s="33" t="s">
        <v>37</v>
      </c>
      <c r="B178" s="6" t="s">
        <v>36</v>
      </c>
      <c r="C178" s="10">
        <v>105.56287399999999</v>
      </c>
      <c r="D178" s="10">
        <v>61.597214000000001</v>
      </c>
      <c r="E178" s="10">
        <v>61.269244999999998</v>
      </c>
      <c r="F178" s="10">
        <v>55.775481999999997</v>
      </c>
      <c r="G178" s="10">
        <v>52.986075999999997</v>
      </c>
      <c r="H178" s="10">
        <v>50.928992999999998</v>
      </c>
      <c r="I178" s="10">
        <v>49.459972</v>
      </c>
      <c r="J178" s="10">
        <v>48.361362</v>
      </c>
      <c r="K178" s="10">
        <v>47.077784999999999</v>
      </c>
      <c r="L178" s="10">
        <v>46.166804999999997</v>
      </c>
      <c r="M178" s="10">
        <v>45.677765000000001</v>
      </c>
      <c r="N178" s="10">
        <v>45.222816000000002</v>
      </c>
      <c r="O178" s="10">
        <v>44.797924000000002</v>
      </c>
      <c r="P178" s="10">
        <v>44.402931000000002</v>
      </c>
      <c r="Q178" s="10">
        <v>44.035786000000002</v>
      </c>
      <c r="R178" s="10">
        <v>43.696224000000001</v>
      </c>
      <c r="S178" s="10">
        <v>43.384529000000001</v>
      </c>
      <c r="T178" s="10">
        <v>43.098529999999997</v>
      </c>
      <c r="U178" s="10">
        <v>42.837176999999997</v>
      </c>
      <c r="V178" s="10">
        <v>42.600718999999998</v>
      </c>
      <c r="W178" s="10">
        <v>42.388592000000003</v>
      </c>
      <c r="X178" s="10">
        <v>42.200324999999999</v>
      </c>
      <c r="Y178" s="10">
        <v>42.035446</v>
      </c>
      <c r="Z178" s="10">
        <v>41.894176000000002</v>
      </c>
      <c r="AA178" s="10">
        <v>41.775539000000002</v>
      </c>
      <c r="AB178" s="10">
        <v>41.757755000000003</v>
      </c>
      <c r="AC178" s="10">
        <v>41.740806999999997</v>
      </c>
      <c r="AD178" s="10">
        <v>41.72448</v>
      </c>
      <c r="AE178" s="10">
        <v>41.708710000000004</v>
      </c>
      <c r="AF178" s="10">
        <v>41.693848000000003</v>
      </c>
      <c r="AG178" s="10">
        <v>41.679031000000002</v>
      </c>
      <c r="AH178" s="10">
        <v>41.665100000000002</v>
      </c>
      <c r="AI178" s="10">
        <v>41.651730000000001</v>
      </c>
      <c r="AJ178" s="10">
        <v>41.638821</v>
      </c>
      <c r="AK178" s="10">
        <v>41.630980999999998</v>
      </c>
      <c r="AL178" s="5">
        <v>-1.1802E-2</v>
      </c>
    </row>
    <row r="179" spans="1:38" ht="15" customHeight="1" x14ac:dyDescent="0.25">
      <c r="A179" s="33" t="s">
        <v>35</v>
      </c>
      <c r="B179" s="6" t="s">
        <v>34</v>
      </c>
      <c r="C179" s="10">
        <v>144.42932099999999</v>
      </c>
      <c r="D179" s="10">
        <v>87.540976999999998</v>
      </c>
      <c r="E179" s="10">
        <v>86.751464999999996</v>
      </c>
      <c r="F179" s="10">
        <v>79.566551000000004</v>
      </c>
      <c r="G179" s="10">
        <v>75.980331000000007</v>
      </c>
      <c r="H179" s="10">
        <v>73.386948000000004</v>
      </c>
      <c r="I179" s="10">
        <v>71.619658999999999</v>
      </c>
      <c r="J179" s="10">
        <v>70.322365000000005</v>
      </c>
      <c r="K179" s="10">
        <v>69.016388000000006</v>
      </c>
      <c r="L179" s="10">
        <v>68.118735999999998</v>
      </c>
      <c r="M179" s="10">
        <v>67.482529</v>
      </c>
      <c r="N179" s="10">
        <v>66.889602999999994</v>
      </c>
      <c r="O179" s="10">
        <v>66.333884999999995</v>
      </c>
      <c r="P179" s="10">
        <v>65.813125999999997</v>
      </c>
      <c r="Q179" s="10">
        <v>65.327110000000005</v>
      </c>
      <c r="R179" s="10">
        <v>64.877669999999995</v>
      </c>
      <c r="S179" s="10">
        <v>64.466667000000001</v>
      </c>
      <c r="T179" s="10">
        <v>64.084923000000003</v>
      </c>
      <c r="U179" s="10">
        <v>63.735455000000002</v>
      </c>
      <c r="V179" s="10">
        <v>63.419471999999999</v>
      </c>
      <c r="W179" s="10">
        <v>63.136333</v>
      </c>
      <c r="X179" s="10">
        <v>62.885413999999997</v>
      </c>
      <c r="Y179" s="10">
        <v>62.665484999999997</v>
      </c>
      <c r="Z179" s="10">
        <v>62.478538999999998</v>
      </c>
      <c r="AA179" s="10">
        <v>62.319481000000003</v>
      </c>
      <c r="AB179" s="10">
        <v>62.294231000000003</v>
      </c>
      <c r="AC179" s="10">
        <v>62.270363000000003</v>
      </c>
      <c r="AD179" s="10">
        <v>62.247050999999999</v>
      </c>
      <c r="AE179" s="10">
        <v>62.224364999999999</v>
      </c>
      <c r="AF179" s="10">
        <v>62.204658999999999</v>
      </c>
      <c r="AG179" s="10">
        <v>62.163876000000002</v>
      </c>
      <c r="AH179" s="10">
        <v>62.145031000000003</v>
      </c>
      <c r="AI179" s="10">
        <v>62.127155000000002</v>
      </c>
      <c r="AJ179" s="10">
        <v>62.110188000000001</v>
      </c>
      <c r="AK179" s="10">
        <v>62.040706999999998</v>
      </c>
      <c r="AL179" s="5">
        <v>-1.038E-2</v>
      </c>
    </row>
    <row r="181" spans="1:38" ht="15" customHeight="1" x14ac:dyDescent="0.25">
      <c r="B181" s="4" t="s">
        <v>109</v>
      </c>
    </row>
    <row r="182" spans="1:38" ht="15" customHeight="1" x14ac:dyDescent="0.25">
      <c r="A182" s="33" t="s">
        <v>108</v>
      </c>
      <c r="B182" s="6" t="s">
        <v>56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5" t="s">
        <v>13</v>
      </c>
    </row>
    <row r="183" spans="1:38" ht="15" customHeight="1" x14ac:dyDescent="0.25">
      <c r="A183" s="33" t="s">
        <v>107</v>
      </c>
      <c r="B183" s="6" t="s">
        <v>54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37.275962999999997</v>
      </c>
      <c r="AB183" s="10">
        <v>37.293532999999996</v>
      </c>
      <c r="AC183" s="10">
        <v>37.311427999999999</v>
      </c>
      <c r="AD183" s="10">
        <v>37.329929</v>
      </c>
      <c r="AE183" s="10">
        <v>37.348205999999998</v>
      </c>
      <c r="AF183" s="10">
        <v>37.366523999999998</v>
      </c>
      <c r="AG183" s="10">
        <v>37.386017000000002</v>
      </c>
      <c r="AH183" s="10">
        <v>37.402687</v>
      </c>
      <c r="AI183" s="10">
        <v>37.418532999999996</v>
      </c>
      <c r="AJ183" s="10">
        <v>37.434811000000003</v>
      </c>
      <c r="AK183" s="10">
        <v>37.451194999999998</v>
      </c>
      <c r="AL183" s="5" t="s">
        <v>13</v>
      </c>
    </row>
    <row r="184" spans="1:38" ht="15" customHeight="1" x14ac:dyDescent="0.25">
      <c r="A184" s="33" t="s">
        <v>106</v>
      </c>
      <c r="B184" s="6" t="s">
        <v>52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33.280605000000001</v>
      </c>
      <c r="R184" s="10">
        <v>33.250641000000002</v>
      </c>
      <c r="S184" s="10">
        <v>33.233711</v>
      </c>
      <c r="T184" s="10">
        <v>33.223114000000002</v>
      </c>
      <c r="U184" s="10">
        <v>33.216866000000003</v>
      </c>
      <c r="V184" s="10">
        <v>33.216071999999997</v>
      </c>
      <c r="W184" s="10">
        <v>33.218319000000001</v>
      </c>
      <c r="X184" s="10">
        <v>33.218555000000002</v>
      </c>
      <c r="Y184" s="10">
        <v>33.223553000000003</v>
      </c>
      <c r="Z184" s="10">
        <v>33.229228999999997</v>
      </c>
      <c r="AA184" s="10">
        <v>33.236145</v>
      </c>
      <c r="AB184" s="10">
        <v>33.254283999999998</v>
      </c>
      <c r="AC184" s="10">
        <v>33.272736000000002</v>
      </c>
      <c r="AD184" s="10">
        <v>33.291798</v>
      </c>
      <c r="AE184" s="10">
        <v>33.310616000000003</v>
      </c>
      <c r="AF184" s="10">
        <v>33.329445</v>
      </c>
      <c r="AG184" s="10">
        <v>33.349460999999998</v>
      </c>
      <c r="AH184" s="10">
        <v>33.366557999999998</v>
      </c>
      <c r="AI184" s="10">
        <v>33.382809000000002</v>
      </c>
      <c r="AJ184" s="10">
        <v>33.399456000000001</v>
      </c>
      <c r="AK184" s="10">
        <v>33.416221999999998</v>
      </c>
      <c r="AL184" s="5" t="s">
        <v>13</v>
      </c>
    </row>
    <row r="185" spans="1:38" ht="15" customHeight="1" x14ac:dyDescent="0.25">
      <c r="A185" s="33" t="s">
        <v>105</v>
      </c>
      <c r="B185" s="6" t="s">
        <v>50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32.600181999999997</v>
      </c>
      <c r="R185" s="10">
        <v>32.565066999999999</v>
      </c>
      <c r="S185" s="10">
        <v>32.193893000000003</v>
      </c>
      <c r="T185" s="10">
        <v>32.034396999999998</v>
      </c>
      <c r="U185" s="10">
        <v>31.957376</v>
      </c>
      <c r="V185" s="10">
        <v>31.920559000000001</v>
      </c>
      <c r="W185" s="10">
        <v>31.901665000000001</v>
      </c>
      <c r="X185" s="10">
        <v>31.884069</v>
      </c>
      <c r="Y185" s="10">
        <v>31.868925000000001</v>
      </c>
      <c r="Z185" s="10">
        <v>31.854641000000001</v>
      </c>
      <c r="AA185" s="10">
        <v>31.841332999999999</v>
      </c>
      <c r="AB185" s="10">
        <v>31.841439999999999</v>
      </c>
      <c r="AC185" s="10">
        <v>31.841674999999999</v>
      </c>
      <c r="AD185" s="10">
        <v>31.841937999999999</v>
      </c>
      <c r="AE185" s="10">
        <v>31.840098999999999</v>
      </c>
      <c r="AF185" s="10">
        <v>31.841083999999999</v>
      </c>
      <c r="AG185" s="10">
        <v>31.84779</v>
      </c>
      <c r="AH185" s="10">
        <v>31.851398</v>
      </c>
      <c r="AI185" s="10">
        <v>31.856178</v>
      </c>
      <c r="AJ185" s="10">
        <v>31.853636000000002</v>
      </c>
      <c r="AK185" s="10">
        <v>31.855889999999999</v>
      </c>
      <c r="AL185" s="5" t="s">
        <v>13</v>
      </c>
    </row>
    <row r="186" spans="1:38" ht="15" customHeight="1" x14ac:dyDescent="0.25">
      <c r="A186" s="33" t="s">
        <v>104</v>
      </c>
      <c r="B186" s="6" t="s">
        <v>48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37.307682</v>
      </c>
      <c r="R186" s="10">
        <v>37.262428</v>
      </c>
      <c r="S186" s="10">
        <v>37.145339999999997</v>
      </c>
      <c r="T186" s="10">
        <v>36.990653999999999</v>
      </c>
      <c r="U186" s="10">
        <v>36.901608000000003</v>
      </c>
      <c r="V186" s="10">
        <v>36.844634999999997</v>
      </c>
      <c r="W186" s="10">
        <v>36.804732999999999</v>
      </c>
      <c r="X186" s="10">
        <v>36.769618999999999</v>
      </c>
      <c r="Y186" s="10">
        <v>36.731236000000003</v>
      </c>
      <c r="Z186" s="10">
        <v>36.697986999999998</v>
      </c>
      <c r="AA186" s="10">
        <v>36.665852000000001</v>
      </c>
      <c r="AB186" s="10">
        <v>36.650585</v>
      </c>
      <c r="AC186" s="10">
        <v>36.636139</v>
      </c>
      <c r="AD186" s="10">
        <v>36.621924999999997</v>
      </c>
      <c r="AE186" s="10">
        <v>36.606236000000003</v>
      </c>
      <c r="AF186" s="10">
        <v>36.593910000000001</v>
      </c>
      <c r="AG186" s="10">
        <v>36.586120999999999</v>
      </c>
      <c r="AH186" s="10">
        <v>36.579861000000001</v>
      </c>
      <c r="AI186" s="10">
        <v>36.573433000000001</v>
      </c>
      <c r="AJ186" s="10">
        <v>36.556140999999997</v>
      </c>
      <c r="AK186" s="10">
        <v>36.544063999999999</v>
      </c>
      <c r="AL186" s="5" t="s">
        <v>13</v>
      </c>
    </row>
    <row r="187" spans="1:38" ht="15" customHeight="1" x14ac:dyDescent="0.25">
      <c r="A187" s="33" t="s">
        <v>103</v>
      </c>
      <c r="B187" s="6" t="s">
        <v>46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5" t="s">
        <v>13</v>
      </c>
    </row>
    <row r="188" spans="1:38" ht="15" customHeight="1" x14ac:dyDescent="0.25">
      <c r="A188" s="33" t="s">
        <v>102</v>
      </c>
      <c r="B188" s="6" t="s">
        <v>44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5" t="s">
        <v>13</v>
      </c>
    </row>
    <row r="189" spans="1:38" ht="15" customHeight="1" x14ac:dyDescent="0.25">
      <c r="A189" s="33" t="s">
        <v>101</v>
      </c>
      <c r="B189" s="6" t="s">
        <v>42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46.821902999999999</v>
      </c>
      <c r="N189" s="10">
        <v>46.687038000000001</v>
      </c>
      <c r="O189" s="10">
        <v>46.570030000000003</v>
      </c>
      <c r="P189" s="10">
        <v>46.470382999999998</v>
      </c>
      <c r="Q189" s="10">
        <v>46.388866</v>
      </c>
      <c r="R189" s="10">
        <v>46.323017</v>
      </c>
      <c r="S189" s="10">
        <v>46.271087999999999</v>
      </c>
      <c r="T189" s="10">
        <v>46.229233000000001</v>
      </c>
      <c r="U189" s="10">
        <v>46.194941999999998</v>
      </c>
      <c r="V189" s="10">
        <v>46.167183000000001</v>
      </c>
      <c r="W189" s="10">
        <v>46.144196000000001</v>
      </c>
      <c r="X189" s="10">
        <v>46.123775000000002</v>
      </c>
      <c r="Y189" s="10">
        <v>46.107017999999997</v>
      </c>
      <c r="Z189" s="10">
        <v>46.092621000000001</v>
      </c>
      <c r="AA189" s="10">
        <v>46.079493999999997</v>
      </c>
      <c r="AB189" s="10">
        <v>46.083454000000003</v>
      </c>
      <c r="AC189" s="10">
        <v>46.087524000000002</v>
      </c>
      <c r="AD189" s="10">
        <v>46.091976000000003</v>
      </c>
      <c r="AE189" s="10">
        <v>46.096203000000003</v>
      </c>
      <c r="AF189" s="10">
        <v>46.100738999999997</v>
      </c>
      <c r="AG189" s="10">
        <v>46.128937000000001</v>
      </c>
      <c r="AH189" s="10">
        <v>46.133223999999998</v>
      </c>
      <c r="AI189" s="10">
        <v>46.136856000000002</v>
      </c>
      <c r="AJ189" s="10">
        <v>46.140628999999997</v>
      </c>
      <c r="AK189" s="10">
        <v>46.166237000000002</v>
      </c>
      <c r="AL189" s="5" t="s">
        <v>13</v>
      </c>
    </row>
    <row r="190" spans="1:38" ht="15" customHeight="1" x14ac:dyDescent="0.25">
      <c r="A190" s="33" t="s">
        <v>100</v>
      </c>
      <c r="B190" s="6" t="s">
        <v>40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33.372971</v>
      </c>
      <c r="R190" s="10">
        <v>33.332591999999998</v>
      </c>
      <c r="S190" s="10">
        <v>33.301898999999999</v>
      </c>
      <c r="T190" s="10">
        <v>33.277267000000002</v>
      </c>
      <c r="U190" s="10">
        <v>33.257308999999999</v>
      </c>
      <c r="V190" s="10">
        <v>33.241672999999999</v>
      </c>
      <c r="W190" s="10">
        <v>33.228991999999998</v>
      </c>
      <c r="X190" s="10">
        <v>33.217055999999999</v>
      </c>
      <c r="Y190" s="10">
        <v>33.208157</v>
      </c>
      <c r="Z190" s="10">
        <v>33.200583999999999</v>
      </c>
      <c r="AA190" s="10">
        <v>33.194156999999997</v>
      </c>
      <c r="AB190" s="10">
        <v>33.200313999999999</v>
      </c>
      <c r="AC190" s="10">
        <v>33.206561999999998</v>
      </c>
      <c r="AD190" s="10">
        <v>33.213028000000001</v>
      </c>
      <c r="AE190" s="10">
        <v>33.219410000000003</v>
      </c>
      <c r="AF190" s="10">
        <v>33.225777000000001</v>
      </c>
      <c r="AG190" s="10">
        <v>33.248024000000001</v>
      </c>
      <c r="AH190" s="10">
        <v>33.253689000000001</v>
      </c>
      <c r="AI190" s="10">
        <v>33.259064000000002</v>
      </c>
      <c r="AJ190" s="10">
        <v>33.264583999999999</v>
      </c>
      <c r="AK190" s="10">
        <v>33.278331999999999</v>
      </c>
      <c r="AL190" s="5" t="s">
        <v>13</v>
      </c>
    </row>
    <row r="191" spans="1:38" ht="15" customHeight="1" x14ac:dyDescent="0.25">
      <c r="A191" s="33" t="s">
        <v>99</v>
      </c>
      <c r="B191" s="6" t="s">
        <v>38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43.486618</v>
      </c>
      <c r="R191" s="10">
        <v>43.439540999999998</v>
      </c>
      <c r="S191" s="10">
        <v>43.400784000000002</v>
      </c>
      <c r="T191" s="10">
        <v>43.368088</v>
      </c>
      <c r="U191" s="10">
        <v>43.340373999999997</v>
      </c>
      <c r="V191" s="10">
        <v>43.317131000000003</v>
      </c>
      <c r="W191" s="10">
        <v>43.297187999999998</v>
      </c>
      <c r="X191" s="10">
        <v>43.278908000000001</v>
      </c>
      <c r="Y191" s="10">
        <v>43.263744000000003</v>
      </c>
      <c r="Z191" s="10">
        <v>43.250458000000002</v>
      </c>
      <c r="AA191" s="10">
        <v>43.238624999999999</v>
      </c>
      <c r="AB191" s="10">
        <v>43.242167999999999</v>
      </c>
      <c r="AC191" s="10">
        <v>43.245753999999998</v>
      </c>
      <c r="AD191" s="10">
        <v>43.249473999999999</v>
      </c>
      <c r="AE191" s="10">
        <v>43.253124</v>
      </c>
      <c r="AF191" s="10">
        <v>43.25676</v>
      </c>
      <c r="AG191" s="10">
        <v>43.276446999999997</v>
      </c>
      <c r="AH191" s="10">
        <v>43.280211999999999</v>
      </c>
      <c r="AI191" s="10">
        <v>43.283161</v>
      </c>
      <c r="AJ191" s="10">
        <v>43.286200999999998</v>
      </c>
      <c r="AK191" s="10">
        <v>43.286822999999998</v>
      </c>
      <c r="AL191" s="5" t="s">
        <v>13</v>
      </c>
    </row>
    <row r="192" spans="1:38" ht="15" customHeight="1" x14ac:dyDescent="0.25">
      <c r="A192" s="33" t="s">
        <v>98</v>
      </c>
      <c r="B192" s="6" t="s">
        <v>36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35.868980000000001</v>
      </c>
      <c r="R192" s="10">
        <v>35.822902999999997</v>
      </c>
      <c r="S192" s="10">
        <v>35.788857</v>
      </c>
      <c r="T192" s="10">
        <v>35.762585000000001</v>
      </c>
      <c r="U192" s="10">
        <v>35.741970000000002</v>
      </c>
      <c r="V192" s="10">
        <v>35.726559000000002</v>
      </c>
      <c r="W192" s="10">
        <v>35.714607000000001</v>
      </c>
      <c r="X192" s="10">
        <v>35.703457</v>
      </c>
      <c r="Y192" s="10">
        <v>35.695540999999999</v>
      </c>
      <c r="Z192" s="10">
        <v>35.688960999999999</v>
      </c>
      <c r="AA192" s="10">
        <v>35.683517000000002</v>
      </c>
      <c r="AB192" s="10">
        <v>35.690750000000001</v>
      </c>
      <c r="AC192" s="10">
        <v>35.698132000000001</v>
      </c>
      <c r="AD192" s="10">
        <v>35.705795000000002</v>
      </c>
      <c r="AE192" s="10">
        <v>35.713360000000002</v>
      </c>
      <c r="AF192" s="10">
        <v>35.720923999999997</v>
      </c>
      <c r="AG192" s="10">
        <v>35.723812000000002</v>
      </c>
      <c r="AH192" s="10">
        <v>35.731236000000003</v>
      </c>
      <c r="AI192" s="10">
        <v>35.737685999999997</v>
      </c>
      <c r="AJ192" s="10">
        <v>35.744297000000003</v>
      </c>
      <c r="AK192" s="10">
        <v>35.751052999999999</v>
      </c>
      <c r="AL192" s="5" t="s">
        <v>13</v>
      </c>
    </row>
    <row r="193" spans="1:38" ht="15" customHeight="1" x14ac:dyDescent="0.25">
      <c r="A193" s="33" t="s">
        <v>97</v>
      </c>
      <c r="B193" s="6" t="s">
        <v>34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52.269077000000003</v>
      </c>
      <c r="R193" s="10">
        <v>52.218120999999996</v>
      </c>
      <c r="S193" s="10">
        <v>52.179614999999998</v>
      </c>
      <c r="T193" s="10">
        <v>52.148617000000002</v>
      </c>
      <c r="U193" s="10">
        <v>52.123508000000001</v>
      </c>
      <c r="V193" s="10">
        <v>52.104098999999998</v>
      </c>
      <c r="W193" s="10">
        <v>52.088776000000003</v>
      </c>
      <c r="X193" s="10">
        <v>52.074364000000003</v>
      </c>
      <c r="Y193" s="10">
        <v>52.063881000000002</v>
      </c>
      <c r="Z193" s="10">
        <v>52.055218000000004</v>
      </c>
      <c r="AA193" s="10">
        <v>52.047989000000001</v>
      </c>
      <c r="AB193" s="10">
        <v>52.056286</v>
      </c>
      <c r="AC193" s="10">
        <v>52.064774</v>
      </c>
      <c r="AD193" s="10">
        <v>52.073608</v>
      </c>
      <c r="AE193" s="10">
        <v>52.082287000000001</v>
      </c>
      <c r="AF193" s="10">
        <v>52.091068</v>
      </c>
      <c r="AG193" s="10">
        <v>52.124347999999998</v>
      </c>
      <c r="AH193" s="10">
        <v>52.133099000000001</v>
      </c>
      <c r="AI193" s="10">
        <v>52.140616999999999</v>
      </c>
      <c r="AJ193" s="10">
        <v>52.148288999999998</v>
      </c>
      <c r="AK193" s="10">
        <v>52.148429999999998</v>
      </c>
      <c r="AL193" s="5" t="s">
        <v>13</v>
      </c>
    </row>
    <row r="195" spans="1:38" ht="15" customHeight="1" x14ac:dyDescent="0.25">
      <c r="B195" s="4" t="s">
        <v>96</v>
      </c>
    </row>
    <row r="196" spans="1:38" ht="15" customHeight="1" x14ac:dyDescent="0.25">
      <c r="A196" s="33" t="s">
        <v>95</v>
      </c>
      <c r="B196" s="6" t="s">
        <v>56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42.262675999999999</v>
      </c>
      <c r="AC196" s="10">
        <v>42.269817000000003</v>
      </c>
      <c r="AD196" s="10">
        <v>42.277191000000002</v>
      </c>
      <c r="AE196" s="10">
        <v>42.284458000000001</v>
      </c>
      <c r="AF196" s="10">
        <v>42.291725</v>
      </c>
      <c r="AG196" s="10">
        <v>42.299492000000001</v>
      </c>
      <c r="AH196" s="10">
        <v>42.306145000000001</v>
      </c>
      <c r="AI196" s="10">
        <v>42.312508000000001</v>
      </c>
      <c r="AJ196" s="10">
        <v>42.319153</v>
      </c>
      <c r="AK196" s="10">
        <v>42.325831999999998</v>
      </c>
      <c r="AL196" s="5" t="s">
        <v>13</v>
      </c>
    </row>
    <row r="197" spans="1:38" ht="15" customHeight="1" x14ac:dyDescent="0.25">
      <c r="A197" s="33" t="s">
        <v>94</v>
      </c>
      <c r="B197" s="6" t="s">
        <v>54</v>
      </c>
      <c r="C197" s="10">
        <v>34.030169999999998</v>
      </c>
      <c r="D197" s="10">
        <v>33.332951000000001</v>
      </c>
      <c r="E197" s="10">
        <v>33.385562999999998</v>
      </c>
      <c r="F197" s="10">
        <v>33.391533000000003</v>
      </c>
      <c r="G197" s="10">
        <v>33.436149999999998</v>
      </c>
      <c r="H197" s="10">
        <v>33.564388000000001</v>
      </c>
      <c r="I197" s="10">
        <v>33.660190999999998</v>
      </c>
      <c r="J197" s="10">
        <v>33.729095000000001</v>
      </c>
      <c r="K197" s="10">
        <v>33.613292999999999</v>
      </c>
      <c r="L197" s="10">
        <v>33.833430999999997</v>
      </c>
      <c r="M197" s="10">
        <v>33.754989999999999</v>
      </c>
      <c r="N197" s="10">
        <v>33.670245999999999</v>
      </c>
      <c r="O197" s="10">
        <v>33.600966999999997</v>
      </c>
      <c r="P197" s="10">
        <v>33.544933</v>
      </c>
      <c r="Q197" s="10">
        <v>33.504570000000001</v>
      </c>
      <c r="R197" s="10">
        <v>33.474155000000003</v>
      </c>
      <c r="S197" s="10">
        <v>33.457439000000001</v>
      </c>
      <c r="T197" s="10">
        <v>33.447288999999998</v>
      </c>
      <c r="U197" s="10">
        <v>33.441696</v>
      </c>
      <c r="V197" s="10">
        <v>33.441764999999997</v>
      </c>
      <c r="W197" s="10">
        <v>33.444935000000001</v>
      </c>
      <c r="X197" s="10">
        <v>33.446044999999998</v>
      </c>
      <c r="Y197" s="10">
        <v>33.452446000000002</v>
      </c>
      <c r="Z197" s="10">
        <v>33.459743000000003</v>
      </c>
      <c r="AA197" s="10">
        <v>33.468451999999999</v>
      </c>
      <c r="AB197" s="10">
        <v>33.488686000000001</v>
      </c>
      <c r="AC197" s="10">
        <v>33.510258</v>
      </c>
      <c r="AD197" s="10">
        <v>33.547297999999998</v>
      </c>
      <c r="AE197" s="10">
        <v>33.584266999999997</v>
      </c>
      <c r="AF197" s="10">
        <v>33.621493999999998</v>
      </c>
      <c r="AG197" s="10">
        <v>33.659931</v>
      </c>
      <c r="AH197" s="10">
        <v>33.695877000000003</v>
      </c>
      <c r="AI197" s="10">
        <v>33.731205000000003</v>
      </c>
      <c r="AJ197" s="10">
        <v>33.767094</v>
      </c>
      <c r="AK197" s="10">
        <v>33.803150000000002</v>
      </c>
      <c r="AL197" s="5">
        <v>4.2499999999999998E-4</v>
      </c>
    </row>
    <row r="198" spans="1:38" ht="15" customHeight="1" x14ac:dyDescent="0.25">
      <c r="A198" s="33" t="s">
        <v>93</v>
      </c>
      <c r="B198" s="6" t="s">
        <v>52</v>
      </c>
      <c r="C198" s="10">
        <v>30.087085999999999</v>
      </c>
      <c r="D198" s="10">
        <v>29.364678999999999</v>
      </c>
      <c r="E198" s="10">
        <v>29.435946000000001</v>
      </c>
      <c r="F198" s="10">
        <v>29.468724999999999</v>
      </c>
      <c r="G198" s="10">
        <v>29.501601999999998</v>
      </c>
      <c r="H198" s="10">
        <v>29.559004000000002</v>
      </c>
      <c r="I198" s="10">
        <v>29.605698</v>
      </c>
      <c r="J198" s="10">
        <v>29.651264000000001</v>
      </c>
      <c r="K198" s="10">
        <v>29.596814999999999</v>
      </c>
      <c r="L198" s="10">
        <v>29.872568000000001</v>
      </c>
      <c r="M198" s="10">
        <v>29.793721999999999</v>
      </c>
      <c r="N198" s="10">
        <v>29.711856999999998</v>
      </c>
      <c r="O198" s="10">
        <v>29.645</v>
      </c>
      <c r="P198" s="10">
        <v>29.590779999999999</v>
      </c>
      <c r="Q198" s="10">
        <v>29.551807</v>
      </c>
      <c r="R198" s="10">
        <v>29.522186000000001</v>
      </c>
      <c r="S198" s="10">
        <v>29.505602</v>
      </c>
      <c r="T198" s="10">
        <v>29.495336999999999</v>
      </c>
      <c r="U198" s="10">
        <v>29.489491000000001</v>
      </c>
      <c r="V198" s="10">
        <v>29.489457999999999</v>
      </c>
      <c r="W198" s="10">
        <v>29.492645</v>
      </c>
      <c r="X198" s="10">
        <v>29.493753000000002</v>
      </c>
      <c r="Y198" s="10">
        <v>29.499907</v>
      </c>
      <c r="Z198" s="10">
        <v>29.506921999999999</v>
      </c>
      <c r="AA198" s="10">
        <v>29.515149999999998</v>
      </c>
      <c r="AB198" s="10">
        <v>29.551991000000001</v>
      </c>
      <c r="AC198" s="10">
        <v>29.59374</v>
      </c>
      <c r="AD198" s="10">
        <v>29.635898999999998</v>
      </c>
      <c r="AE198" s="10">
        <v>29.677894999999999</v>
      </c>
      <c r="AF198" s="10">
        <v>29.720036</v>
      </c>
      <c r="AG198" s="10">
        <v>29.763054</v>
      </c>
      <c r="AH198" s="10">
        <v>29.803936</v>
      </c>
      <c r="AI198" s="10">
        <v>29.844213</v>
      </c>
      <c r="AJ198" s="10">
        <v>29.884851000000001</v>
      </c>
      <c r="AK198" s="10">
        <v>29.925533000000001</v>
      </c>
      <c r="AL198" s="5">
        <v>5.7399999999999997E-4</v>
      </c>
    </row>
    <row r="199" spans="1:38" ht="15" customHeight="1" x14ac:dyDescent="0.25">
      <c r="A199" s="33" t="s">
        <v>92</v>
      </c>
      <c r="B199" s="6" t="s">
        <v>50</v>
      </c>
      <c r="C199" s="10">
        <v>29.395582000000001</v>
      </c>
      <c r="D199" s="10">
        <v>28.826008000000002</v>
      </c>
      <c r="E199" s="10">
        <v>28.907364000000001</v>
      </c>
      <c r="F199" s="10">
        <v>28.91572</v>
      </c>
      <c r="G199" s="10">
        <v>28.940017999999998</v>
      </c>
      <c r="H199" s="10">
        <v>29.003622</v>
      </c>
      <c r="I199" s="10">
        <v>29.03923</v>
      </c>
      <c r="J199" s="10">
        <v>29.081284</v>
      </c>
      <c r="K199" s="10">
        <v>28.977726000000001</v>
      </c>
      <c r="L199" s="10">
        <v>29.282988</v>
      </c>
      <c r="M199" s="10">
        <v>29.187937000000002</v>
      </c>
      <c r="N199" s="10">
        <v>29.093018000000001</v>
      </c>
      <c r="O199" s="10">
        <v>29.015059000000001</v>
      </c>
      <c r="P199" s="10">
        <v>28.952555</v>
      </c>
      <c r="Q199" s="10">
        <v>28.906786</v>
      </c>
      <c r="R199" s="10">
        <v>28.871675</v>
      </c>
      <c r="S199" s="10">
        <v>28.850615999999999</v>
      </c>
      <c r="T199" s="10">
        <v>28.836787999999999</v>
      </c>
      <c r="U199" s="10">
        <v>28.827850000000002</v>
      </c>
      <c r="V199" s="10">
        <v>28.824797</v>
      </c>
      <c r="W199" s="10">
        <v>28.825167</v>
      </c>
      <c r="X199" s="10">
        <v>28.823861999999998</v>
      </c>
      <c r="Y199" s="10">
        <v>28.827470999999999</v>
      </c>
      <c r="Z199" s="10">
        <v>28.832004999999999</v>
      </c>
      <c r="AA199" s="10">
        <v>28.837713000000001</v>
      </c>
      <c r="AB199" s="10">
        <v>28.855692000000001</v>
      </c>
      <c r="AC199" s="10">
        <v>28.874039</v>
      </c>
      <c r="AD199" s="10">
        <v>28.893008999999999</v>
      </c>
      <c r="AE199" s="10">
        <v>28.911774000000001</v>
      </c>
      <c r="AF199" s="10">
        <v>28.930698</v>
      </c>
      <c r="AG199" s="10">
        <v>28.950852999999999</v>
      </c>
      <c r="AH199" s="10">
        <v>28.968122000000001</v>
      </c>
      <c r="AI199" s="10">
        <v>28.984594000000001</v>
      </c>
      <c r="AJ199" s="10">
        <v>29.001562</v>
      </c>
      <c r="AK199" s="10">
        <v>29.018633000000001</v>
      </c>
      <c r="AL199" s="5">
        <v>2.02E-4</v>
      </c>
    </row>
    <row r="200" spans="1:38" ht="15" customHeight="1" x14ac:dyDescent="0.25">
      <c r="A200" s="33" t="s">
        <v>91</v>
      </c>
      <c r="B200" s="6" t="s">
        <v>48</v>
      </c>
      <c r="C200" s="10">
        <v>34.266078999999998</v>
      </c>
      <c r="D200" s="10">
        <v>33.643616000000002</v>
      </c>
      <c r="E200" s="10">
        <v>33.706432</v>
      </c>
      <c r="F200" s="10">
        <v>33.701355</v>
      </c>
      <c r="G200" s="10">
        <v>33.708266999999999</v>
      </c>
      <c r="H200" s="10">
        <v>33.788479000000002</v>
      </c>
      <c r="I200" s="10">
        <v>33.823124</v>
      </c>
      <c r="J200" s="10">
        <v>33.847377999999999</v>
      </c>
      <c r="K200" s="10">
        <v>33.743113999999998</v>
      </c>
      <c r="L200" s="10">
        <v>34.031986000000003</v>
      </c>
      <c r="M200" s="10">
        <v>33.936774999999997</v>
      </c>
      <c r="N200" s="10">
        <v>33.822265999999999</v>
      </c>
      <c r="O200" s="10">
        <v>33.726500999999999</v>
      </c>
      <c r="P200" s="10">
        <v>33.648040999999999</v>
      </c>
      <c r="Q200" s="10">
        <v>33.58905</v>
      </c>
      <c r="R200" s="10">
        <v>33.543368999999998</v>
      </c>
      <c r="S200" s="10">
        <v>33.514327999999999</v>
      </c>
      <c r="T200" s="10">
        <v>33.494247000000001</v>
      </c>
      <c r="U200" s="10">
        <v>33.480541000000002</v>
      </c>
      <c r="V200" s="10">
        <v>33.474105999999999</v>
      </c>
      <c r="W200" s="10">
        <v>33.471966000000002</v>
      </c>
      <c r="X200" s="10">
        <v>33.468615999999997</v>
      </c>
      <c r="Y200" s="10">
        <v>33.470771999999997</v>
      </c>
      <c r="Z200" s="10">
        <v>33.474293000000003</v>
      </c>
      <c r="AA200" s="10">
        <v>33.479080000000003</v>
      </c>
      <c r="AB200" s="10">
        <v>33.498226000000003</v>
      </c>
      <c r="AC200" s="10">
        <v>33.517879000000001</v>
      </c>
      <c r="AD200" s="10">
        <v>33.538257999999999</v>
      </c>
      <c r="AE200" s="10">
        <v>33.558529</v>
      </c>
      <c r="AF200" s="10">
        <v>33.579174000000002</v>
      </c>
      <c r="AG200" s="10">
        <v>33.601256999999997</v>
      </c>
      <c r="AH200" s="10">
        <v>33.620296000000003</v>
      </c>
      <c r="AI200" s="10">
        <v>33.638545999999998</v>
      </c>
      <c r="AJ200" s="10">
        <v>33.668652000000002</v>
      </c>
      <c r="AK200" s="10">
        <v>33.714005</v>
      </c>
      <c r="AL200" s="5">
        <v>6.3E-5</v>
      </c>
    </row>
    <row r="201" spans="1:38" ht="15" customHeight="1" x14ac:dyDescent="0.25">
      <c r="A201" s="33" t="s">
        <v>90</v>
      </c>
      <c r="B201" s="6" t="s">
        <v>46</v>
      </c>
      <c r="C201" s="10">
        <v>66.528496000000004</v>
      </c>
      <c r="D201" s="10">
        <v>65.893669000000003</v>
      </c>
      <c r="E201" s="10">
        <v>65.913239000000004</v>
      </c>
      <c r="F201" s="10">
        <v>65.817490000000006</v>
      </c>
      <c r="G201" s="10">
        <v>65.827331999999998</v>
      </c>
      <c r="H201" s="10">
        <v>65.875052999999994</v>
      </c>
      <c r="I201" s="10">
        <v>65.879966999999994</v>
      </c>
      <c r="J201" s="10">
        <v>65.869690000000006</v>
      </c>
      <c r="K201" s="10">
        <v>65.775513000000004</v>
      </c>
      <c r="L201" s="10">
        <v>65.840278999999995</v>
      </c>
      <c r="M201" s="10">
        <v>65.705794999999995</v>
      </c>
      <c r="N201" s="10">
        <v>65.582047000000003</v>
      </c>
      <c r="O201" s="10">
        <v>65.476928999999998</v>
      </c>
      <c r="P201" s="10">
        <v>65.390251000000006</v>
      </c>
      <c r="Q201" s="10">
        <v>65.322700999999995</v>
      </c>
      <c r="R201" s="10">
        <v>65.270034999999993</v>
      </c>
      <c r="S201" s="10">
        <v>65.232924999999994</v>
      </c>
      <c r="T201" s="10">
        <v>65.205460000000002</v>
      </c>
      <c r="U201" s="10">
        <v>65.184974999999994</v>
      </c>
      <c r="V201" s="10">
        <v>65.170958999999996</v>
      </c>
      <c r="W201" s="10">
        <v>65.161017999999999</v>
      </c>
      <c r="X201" s="10">
        <v>65.151381999999998</v>
      </c>
      <c r="Y201" s="10">
        <v>65.146011000000001</v>
      </c>
      <c r="Z201" s="10">
        <v>65.141884000000005</v>
      </c>
      <c r="AA201" s="10">
        <v>65.139083999999997</v>
      </c>
      <c r="AB201" s="10">
        <v>65.150513000000004</v>
      </c>
      <c r="AC201" s="10">
        <v>65.162177999999997</v>
      </c>
      <c r="AD201" s="10">
        <v>65.174308999999994</v>
      </c>
      <c r="AE201" s="10">
        <v>65.186356000000004</v>
      </c>
      <c r="AF201" s="10">
        <v>65.198395000000005</v>
      </c>
      <c r="AG201" s="10">
        <v>65.211265999999995</v>
      </c>
      <c r="AH201" s="10">
        <v>65.222274999999996</v>
      </c>
      <c r="AI201" s="10">
        <v>65.232772999999995</v>
      </c>
      <c r="AJ201" s="10">
        <v>65.243606999999997</v>
      </c>
      <c r="AK201" s="10">
        <v>65.254524000000004</v>
      </c>
      <c r="AL201" s="5">
        <v>-2.9500000000000001E-4</v>
      </c>
    </row>
    <row r="202" spans="1:38" ht="15" customHeight="1" x14ac:dyDescent="0.25">
      <c r="A202" s="33" t="s">
        <v>89</v>
      </c>
      <c r="B202" s="6" t="s">
        <v>44</v>
      </c>
      <c r="C202" s="10">
        <v>0</v>
      </c>
      <c r="D202" s="10">
        <v>31.695471000000001</v>
      </c>
      <c r="E202" s="10">
        <v>31.811727999999999</v>
      </c>
      <c r="F202" s="10">
        <v>31.720860999999999</v>
      </c>
      <c r="G202" s="10">
        <v>31.775019</v>
      </c>
      <c r="H202" s="10">
        <v>31.902365</v>
      </c>
      <c r="I202" s="10">
        <v>32.034267</v>
      </c>
      <c r="J202" s="10">
        <v>31.934853</v>
      </c>
      <c r="K202" s="10">
        <v>31.842419</v>
      </c>
      <c r="L202" s="10">
        <v>32.277084000000002</v>
      </c>
      <c r="M202" s="10">
        <v>32.156695999999997</v>
      </c>
      <c r="N202" s="10">
        <v>32.047587999999998</v>
      </c>
      <c r="O202" s="10">
        <v>31.954899000000001</v>
      </c>
      <c r="P202" s="10">
        <v>31.880113999999999</v>
      </c>
      <c r="Q202" s="10">
        <v>31.825783000000001</v>
      </c>
      <c r="R202" s="10">
        <v>31.786123</v>
      </c>
      <c r="S202" s="10">
        <v>31.759083</v>
      </c>
      <c r="T202" s="10">
        <v>31.739944000000001</v>
      </c>
      <c r="U202" s="10">
        <v>31.726851</v>
      </c>
      <c r="V202" s="10">
        <v>31.718153000000001</v>
      </c>
      <c r="W202" s="10">
        <v>31.712698</v>
      </c>
      <c r="X202" s="10">
        <v>31.717542999999999</v>
      </c>
      <c r="Y202" s="10">
        <v>31.765723999999999</v>
      </c>
      <c r="Z202" s="10">
        <v>31.814551999999999</v>
      </c>
      <c r="AA202" s="10">
        <v>31.865601999999999</v>
      </c>
      <c r="AB202" s="10">
        <v>31.929493000000001</v>
      </c>
      <c r="AC202" s="10">
        <v>31.993155000000002</v>
      </c>
      <c r="AD202" s="10">
        <v>32.056914999999996</v>
      </c>
      <c r="AE202" s="10">
        <v>32.120700999999997</v>
      </c>
      <c r="AF202" s="10">
        <v>32.183577999999997</v>
      </c>
      <c r="AG202" s="10">
        <v>32.208241000000001</v>
      </c>
      <c r="AH202" s="10">
        <v>32.223064000000001</v>
      </c>
      <c r="AI202" s="10">
        <v>32.233795000000001</v>
      </c>
      <c r="AJ202" s="10">
        <v>32.244698</v>
      </c>
      <c r="AK202" s="10">
        <v>32.354832000000002</v>
      </c>
      <c r="AL202" s="5">
        <v>6.2399999999999999E-4</v>
      </c>
    </row>
    <row r="203" spans="1:38" ht="15" customHeight="1" x14ac:dyDescent="0.25">
      <c r="A203" s="33" t="s">
        <v>88</v>
      </c>
      <c r="B203" s="6" t="s">
        <v>42</v>
      </c>
      <c r="C203" s="10">
        <v>41.458751999999997</v>
      </c>
      <c r="D203" s="10">
        <v>40.791331999999997</v>
      </c>
      <c r="E203" s="10">
        <v>40.802219000000001</v>
      </c>
      <c r="F203" s="10">
        <v>40.550732000000004</v>
      </c>
      <c r="G203" s="10">
        <v>40.505806</v>
      </c>
      <c r="H203" s="10">
        <v>40.568759999999997</v>
      </c>
      <c r="I203" s="10">
        <v>40.736679000000002</v>
      </c>
      <c r="J203" s="10">
        <v>40.66724</v>
      </c>
      <c r="K203" s="10">
        <v>40.562691000000001</v>
      </c>
      <c r="L203" s="10">
        <v>40.626545</v>
      </c>
      <c r="M203" s="10">
        <v>40.462874999999997</v>
      </c>
      <c r="N203" s="10">
        <v>40.326473</v>
      </c>
      <c r="O203" s="10">
        <v>40.208877999999999</v>
      </c>
      <c r="P203" s="10">
        <v>40.111893000000002</v>
      </c>
      <c r="Q203" s="10">
        <v>40.037669999999999</v>
      </c>
      <c r="R203" s="10">
        <v>39.979790000000001</v>
      </c>
      <c r="S203" s="10">
        <v>39.934829999999998</v>
      </c>
      <c r="T203" s="10">
        <v>39.899971000000001</v>
      </c>
      <c r="U203" s="10">
        <v>39.872096999999997</v>
      </c>
      <c r="V203" s="10">
        <v>39.849196999999997</v>
      </c>
      <c r="W203" s="10">
        <v>39.829993999999999</v>
      </c>
      <c r="X203" s="10">
        <v>39.812313000000003</v>
      </c>
      <c r="Y203" s="10">
        <v>39.797981</v>
      </c>
      <c r="Z203" s="10">
        <v>39.785209999999999</v>
      </c>
      <c r="AA203" s="10">
        <v>39.774062999999998</v>
      </c>
      <c r="AB203" s="10">
        <v>39.779308</v>
      </c>
      <c r="AC203" s="10">
        <v>39.784427999999998</v>
      </c>
      <c r="AD203" s="10">
        <v>39.789574000000002</v>
      </c>
      <c r="AE203" s="10">
        <v>39.794677999999998</v>
      </c>
      <c r="AF203" s="10">
        <v>39.799563999999997</v>
      </c>
      <c r="AG203" s="10">
        <v>39.816025000000003</v>
      </c>
      <c r="AH203" s="10">
        <v>39.820602000000001</v>
      </c>
      <c r="AI203" s="10">
        <v>39.824641999999997</v>
      </c>
      <c r="AJ203" s="10">
        <v>39.828780999999999</v>
      </c>
      <c r="AK203" s="10">
        <v>39.863121</v>
      </c>
      <c r="AL203" s="5">
        <v>-6.9700000000000003E-4</v>
      </c>
    </row>
    <row r="204" spans="1:38" ht="15" customHeight="1" x14ac:dyDescent="0.25">
      <c r="A204" s="33" t="s">
        <v>87</v>
      </c>
      <c r="B204" s="6" t="s">
        <v>40</v>
      </c>
      <c r="C204" s="10">
        <v>27.404684</v>
      </c>
      <c r="D204" s="10">
        <v>26.901243000000001</v>
      </c>
      <c r="E204" s="10">
        <v>26.908213</v>
      </c>
      <c r="F204" s="10">
        <v>26.757721</v>
      </c>
      <c r="G204" s="10">
        <v>26.749341999999999</v>
      </c>
      <c r="H204" s="10">
        <v>26.956892</v>
      </c>
      <c r="I204" s="10">
        <v>27.207474000000001</v>
      </c>
      <c r="J204" s="10">
        <v>27.171858</v>
      </c>
      <c r="K204" s="10">
        <v>27.106438000000001</v>
      </c>
      <c r="L204" s="10">
        <v>27.615062999999999</v>
      </c>
      <c r="M204" s="10">
        <v>27.521791</v>
      </c>
      <c r="N204" s="10">
        <v>27.440849</v>
      </c>
      <c r="O204" s="10">
        <v>27.370422000000001</v>
      </c>
      <c r="P204" s="10">
        <v>27.313244000000001</v>
      </c>
      <c r="Q204" s="10">
        <v>27.270644999999998</v>
      </c>
      <c r="R204" s="10">
        <v>27.240967000000001</v>
      </c>
      <c r="S204" s="10">
        <v>27.223894000000001</v>
      </c>
      <c r="T204" s="10">
        <v>27.215256</v>
      </c>
      <c r="U204" s="10">
        <v>27.212776000000002</v>
      </c>
      <c r="V204" s="10">
        <v>27.215669999999999</v>
      </c>
      <c r="W204" s="10">
        <v>27.222176000000001</v>
      </c>
      <c r="X204" s="10">
        <v>27.229654</v>
      </c>
      <c r="Y204" s="10">
        <v>27.240561</v>
      </c>
      <c r="Z204" s="10">
        <v>27.252914000000001</v>
      </c>
      <c r="AA204" s="10">
        <v>27.274763</v>
      </c>
      <c r="AB204" s="10">
        <v>27.322678</v>
      </c>
      <c r="AC204" s="10">
        <v>27.370583</v>
      </c>
      <c r="AD204" s="10">
        <v>27.418451000000001</v>
      </c>
      <c r="AE204" s="10">
        <v>27.466336999999999</v>
      </c>
      <c r="AF204" s="10">
        <v>27.514332</v>
      </c>
      <c r="AG204" s="10">
        <v>27.547968000000001</v>
      </c>
      <c r="AH204" s="10">
        <v>27.580013000000001</v>
      </c>
      <c r="AI204" s="10">
        <v>27.611967</v>
      </c>
      <c r="AJ204" s="10">
        <v>27.644027999999999</v>
      </c>
      <c r="AK204" s="10">
        <v>27.666920000000001</v>
      </c>
      <c r="AL204" s="5">
        <v>8.5099999999999998E-4</v>
      </c>
    </row>
    <row r="205" spans="1:38" ht="15" customHeight="1" x14ac:dyDescent="0.25">
      <c r="A205" s="33" t="s">
        <v>86</v>
      </c>
      <c r="B205" s="6" t="s">
        <v>38</v>
      </c>
      <c r="C205" s="10">
        <v>0</v>
      </c>
      <c r="D205" s="10">
        <v>0</v>
      </c>
      <c r="E205" s="10">
        <v>36.651527000000002</v>
      </c>
      <c r="F205" s="10">
        <v>36.467647999999997</v>
      </c>
      <c r="G205" s="10">
        <v>36.513748</v>
      </c>
      <c r="H205" s="10">
        <v>36.792034000000001</v>
      </c>
      <c r="I205" s="10">
        <v>36.968727000000001</v>
      </c>
      <c r="J205" s="10">
        <v>37.069603000000001</v>
      </c>
      <c r="K205" s="10">
        <v>37.196719999999999</v>
      </c>
      <c r="L205" s="10">
        <v>37.504497999999998</v>
      </c>
      <c r="M205" s="10">
        <v>37.410235999999998</v>
      </c>
      <c r="N205" s="10">
        <v>37.306282000000003</v>
      </c>
      <c r="O205" s="10">
        <v>37.206268000000001</v>
      </c>
      <c r="P205" s="10">
        <v>37.11721</v>
      </c>
      <c r="Q205" s="10">
        <v>37.041587999999997</v>
      </c>
      <c r="R205" s="10">
        <v>36.980060999999999</v>
      </c>
      <c r="S205" s="10">
        <v>36.932571000000003</v>
      </c>
      <c r="T205" s="10">
        <v>36.895138000000003</v>
      </c>
      <c r="U205" s="10">
        <v>36.864986000000002</v>
      </c>
      <c r="V205" s="10">
        <v>36.840797000000002</v>
      </c>
      <c r="W205" s="10">
        <v>36.820908000000003</v>
      </c>
      <c r="X205" s="10">
        <v>36.803223000000003</v>
      </c>
      <c r="Y205" s="10">
        <v>36.788857</v>
      </c>
      <c r="Z205" s="10">
        <v>36.776459000000003</v>
      </c>
      <c r="AA205" s="10">
        <v>36.765487999999998</v>
      </c>
      <c r="AB205" s="10">
        <v>36.769947000000002</v>
      </c>
      <c r="AC205" s="10">
        <v>36.774543999999999</v>
      </c>
      <c r="AD205" s="10">
        <v>36.779335000000003</v>
      </c>
      <c r="AE205" s="10">
        <v>36.784118999999997</v>
      </c>
      <c r="AF205" s="10">
        <v>36.797111999999998</v>
      </c>
      <c r="AG205" s="10">
        <v>36.817042999999998</v>
      </c>
      <c r="AH205" s="10">
        <v>36.822121000000003</v>
      </c>
      <c r="AI205" s="10">
        <v>36.826103000000003</v>
      </c>
      <c r="AJ205" s="10">
        <v>36.830207999999999</v>
      </c>
      <c r="AK205" s="10">
        <v>36.846229999999998</v>
      </c>
      <c r="AL205" s="5" t="s">
        <v>13</v>
      </c>
    </row>
    <row r="206" spans="1:38" ht="15" customHeight="1" x14ac:dyDescent="0.25">
      <c r="A206" s="33" t="s">
        <v>85</v>
      </c>
      <c r="B206" s="6" t="s">
        <v>36</v>
      </c>
      <c r="C206" s="10">
        <v>30.300543000000001</v>
      </c>
      <c r="D206" s="10">
        <v>29.827597000000001</v>
      </c>
      <c r="E206" s="10">
        <v>29.854966999999998</v>
      </c>
      <c r="F206" s="10">
        <v>29.718921999999999</v>
      </c>
      <c r="G206" s="10">
        <v>29.746915999999999</v>
      </c>
      <c r="H206" s="10">
        <v>29.898855000000001</v>
      </c>
      <c r="I206" s="10">
        <v>29.955727</v>
      </c>
      <c r="J206" s="10">
        <v>29.857814999999999</v>
      </c>
      <c r="K206" s="10">
        <v>29.835995</v>
      </c>
      <c r="L206" s="10">
        <v>30.216464999999999</v>
      </c>
      <c r="M206" s="10">
        <v>30.100258</v>
      </c>
      <c r="N206" s="10">
        <v>29.995356000000001</v>
      </c>
      <c r="O206" s="10">
        <v>29.906528000000002</v>
      </c>
      <c r="P206" s="10">
        <v>29.833572</v>
      </c>
      <c r="Q206" s="10">
        <v>29.776931999999999</v>
      </c>
      <c r="R206" s="10">
        <v>29.740976</v>
      </c>
      <c r="S206" s="10">
        <v>29.727217</v>
      </c>
      <c r="T206" s="10">
        <v>29.721755999999999</v>
      </c>
      <c r="U206" s="10">
        <v>29.722296</v>
      </c>
      <c r="V206" s="10">
        <v>29.728059999999999</v>
      </c>
      <c r="W206" s="10">
        <v>29.737354</v>
      </c>
      <c r="X206" s="10">
        <v>29.747644000000001</v>
      </c>
      <c r="Y206" s="10">
        <v>29.761181000000001</v>
      </c>
      <c r="Z206" s="10">
        <v>29.776125</v>
      </c>
      <c r="AA206" s="10">
        <v>29.792318000000002</v>
      </c>
      <c r="AB206" s="10">
        <v>29.821213</v>
      </c>
      <c r="AC206" s="10">
        <v>29.850308999999999</v>
      </c>
      <c r="AD206" s="10">
        <v>29.879729999999999</v>
      </c>
      <c r="AE206" s="10">
        <v>29.909126000000001</v>
      </c>
      <c r="AF206" s="10">
        <v>29.938594999999999</v>
      </c>
      <c r="AG206" s="10">
        <v>29.951530000000002</v>
      </c>
      <c r="AH206" s="10">
        <v>29.962399999999999</v>
      </c>
      <c r="AI206" s="10">
        <v>29.972137</v>
      </c>
      <c r="AJ206" s="10">
        <v>29.982191</v>
      </c>
      <c r="AK206" s="10">
        <v>30.002870999999999</v>
      </c>
      <c r="AL206" s="5">
        <v>1.7799999999999999E-4</v>
      </c>
    </row>
    <row r="207" spans="1:38" ht="15" customHeight="1" x14ac:dyDescent="0.25">
      <c r="A207" s="33" t="s">
        <v>84</v>
      </c>
      <c r="B207" s="6" t="s">
        <v>34</v>
      </c>
      <c r="C207" s="10">
        <v>46.818928</v>
      </c>
      <c r="D207" s="10">
        <v>46.256317000000003</v>
      </c>
      <c r="E207" s="10">
        <v>46.30283</v>
      </c>
      <c r="F207" s="10">
        <v>46.134681999999998</v>
      </c>
      <c r="G207" s="10">
        <v>46.185054999999998</v>
      </c>
      <c r="H207" s="10">
        <v>46.362549000000001</v>
      </c>
      <c r="I207" s="10">
        <v>46.398209000000001</v>
      </c>
      <c r="J207" s="10">
        <v>46.338141999999998</v>
      </c>
      <c r="K207" s="10">
        <v>46.334964999999997</v>
      </c>
      <c r="L207" s="10">
        <v>46.472630000000002</v>
      </c>
      <c r="M207" s="10">
        <v>46.357433</v>
      </c>
      <c r="N207" s="10">
        <v>46.238022000000001</v>
      </c>
      <c r="O207" s="10">
        <v>46.135356999999999</v>
      </c>
      <c r="P207" s="10">
        <v>46.050559999999997</v>
      </c>
      <c r="Q207" s="10">
        <v>45.985916000000003</v>
      </c>
      <c r="R207" s="10">
        <v>45.937584000000001</v>
      </c>
      <c r="S207" s="10">
        <v>45.903812000000002</v>
      </c>
      <c r="T207" s="10">
        <v>45.878323000000002</v>
      </c>
      <c r="U207" s="10">
        <v>45.858952000000002</v>
      </c>
      <c r="V207" s="10">
        <v>45.844383000000001</v>
      </c>
      <c r="W207" s="10">
        <v>45.833275</v>
      </c>
      <c r="X207" s="10">
        <v>45.822071000000001</v>
      </c>
      <c r="Y207" s="10">
        <v>45.814731999999999</v>
      </c>
      <c r="Z207" s="10">
        <v>45.808394999999997</v>
      </c>
      <c r="AA207" s="10">
        <v>45.804073000000002</v>
      </c>
      <c r="AB207" s="10">
        <v>45.814453</v>
      </c>
      <c r="AC207" s="10">
        <v>45.824848000000003</v>
      </c>
      <c r="AD207" s="10">
        <v>45.835563999999998</v>
      </c>
      <c r="AE207" s="10">
        <v>45.846252</v>
      </c>
      <c r="AF207" s="10">
        <v>45.856547999999997</v>
      </c>
      <c r="AG207" s="10">
        <v>45.874420000000001</v>
      </c>
      <c r="AH207" s="10">
        <v>45.884887999999997</v>
      </c>
      <c r="AI207" s="10">
        <v>45.893706999999999</v>
      </c>
      <c r="AJ207" s="10">
        <v>45.902698999999998</v>
      </c>
      <c r="AK207" s="10">
        <v>45.924518999999997</v>
      </c>
      <c r="AL207" s="5">
        <v>-2.1800000000000001E-4</v>
      </c>
    </row>
    <row r="209" spans="1:38" ht="15" customHeight="1" x14ac:dyDescent="0.25">
      <c r="B209" s="4" t="s">
        <v>83</v>
      </c>
    </row>
    <row r="210" spans="1:38" ht="15" customHeight="1" x14ac:dyDescent="0.25">
      <c r="A210" s="33" t="s">
        <v>82</v>
      </c>
      <c r="B210" s="6" t="s">
        <v>56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5" t="s">
        <v>13</v>
      </c>
    </row>
    <row r="211" spans="1:38" ht="15" customHeight="1" x14ac:dyDescent="0.25">
      <c r="A211" s="33" t="s">
        <v>81</v>
      </c>
      <c r="B211" s="6" t="s">
        <v>54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5" t="s">
        <v>13</v>
      </c>
    </row>
    <row r="212" spans="1:38" ht="15" customHeight="1" x14ac:dyDescent="0.25">
      <c r="A212" s="33" t="s">
        <v>80</v>
      </c>
      <c r="B212" s="6" t="s">
        <v>52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5" t="s">
        <v>13</v>
      </c>
    </row>
    <row r="213" spans="1:38" ht="15" customHeight="1" x14ac:dyDescent="0.25">
      <c r="A213" s="33" t="s">
        <v>79</v>
      </c>
      <c r="B213" s="6" t="s">
        <v>50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5" t="s">
        <v>13</v>
      </c>
    </row>
    <row r="214" spans="1:38" ht="15" customHeight="1" x14ac:dyDescent="0.25">
      <c r="A214" s="33" t="s">
        <v>78</v>
      </c>
      <c r="B214" s="6" t="s">
        <v>48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5" t="s">
        <v>13</v>
      </c>
    </row>
    <row r="215" spans="1:38" ht="15" customHeight="1" x14ac:dyDescent="0.25">
      <c r="A215" s="33" t="s">
        <v>77</v>
      </c>
      <c r="B215" s="6" t="s">
        <v>46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5" t="s">
        <v>13</v>
      </c>
    </row>
    <row r="216" spans="1:38" ht="15" customHeight="1" x14ac:dyDescent="0.25">
      <c r="A216" s="33" t="s">
        <v>76</v>
      </c>
      <c r="B216" s="6" t="s">
        <v>44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5" t="s">
        <v>13</v>
      </c>
    </row>
    <row r="217" spans="1:38" ht="15" customHeight="1" x14ac:dyDescent="0.25">
      <c r="A217" s="33" t="s">
        <v>75</v>
      </c>
      <c r="B217" s="6" t="s">
        <v>42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5" t="s">
        <v>13</v>
      </c>
    </row>
    <row r="218" spans="1:38" ht="15" customHeight="1" x14ac:dyDescent="0.25">
      <c r="A218" s="33" t="s">
        <v>74</v>
      </c>
      <c r="B218" s="6" t="s">
        <v>40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5" t="s">
        <v>13</v>
      </c>
    </row>
    <row r="219" spans="1:38" ht="15" customHeight="1" x14ac:dyDescent="0.25">
      <c r="A219" s="33" t="s">
        <v>73</v>
      </c>
      <c r="B219" s="6" t="s">
        <v>38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5" t="s">
        <v>13</v>
      </c>
    </row>
    <row r="220" spans="1:38" ht="15" customHeight="1" x14ac:dyDescent="0.25">
      <c r="A220" s="33" t="s">
        <v>72</v>
      </c>
      <c r="B220" s="6" t="s">
        <v>36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5" t="s">
        <v>13</v>
      </c>
    </row>
    <row r="221" spans="1:38" ht="15" customHeight="1" x14ac:dyDescent="0.25">
      <c r="A221" s="33" t="s">
        <v>71</v>
      </c>
      <c r="B221" s="6" t="s">
        <v>34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5" t="s">
        <v>13</v>
      </c>
    </row>
    <row r="223" spans="1:38" ht="15" customHeight="1" x14ac:dyDescent="0.25">
      <c r="B223" s="4" t="s">
        <v>70</v>
      </c>
    </row>
    <row r="224" spans="1:38" ht="15" customHeight="1" x14ac:dyDescent="0.25">
      <c r="A224" s="33" t="s">
        <v>69</v>
      </c>
      <c r="B224" s="6" t="s">
        <v>56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5" t="s">
        <v>13</v>
      </c>
    </row>
    <row r="225" spans="1:38" ht="15" customHeight="1" x14ac:dyDescent="0.25">
      <c r="A225" s="33" t="s">
        <v>68</v>
      </c>
      <c r="B225" s="6" t="s">
        <v>54</v>
      </c>
      <c r="C225" s="10">
        <v>83.228592000000006</v>
      </c>
      <c r="D225" s="10">
        <v>81.173575999999997</v>
      </c>
      <c r="E225" s="10">
        <v>78.864684999999994</v>
      </c>
      <c r="F225" s="10">
        <v>76.323006000000007</v>
      </c>
      <c r="G225" s="10">
        <v>73.979857999999993</v>
      </c>
      <c r="H225" s="10">
        <v>71.783478000000002</v>
      </c>
      <c r="I225" s="10">
        <v>69.354881000000006</v>
      </c>
      <c r="J225" s="10">
        <v>66.969657999999995</v>
      </c>
      <c r="K225" s="10">
        <v>65.058021999999994</v>
      </c>
      <c r="L225" s="10">
        <v>62.918540999999998</v>
      </c>
      <c r="M225" s="10">
        <v>61.747925000000002</v>
      </c>
      <c r="N225" s="10">
        <v>60.635246000000002</v>
      </c>
      <c r="O225" s="10">
        <v>59.572834</v>
      </c>
      <c r="P225" s="10">
        <v>58.558242999999997</v>
      </c>
      <c r="Q225" s="10">
        <v>57.589511999999999</v>
      </c>
      <c r="R225" s="10">
        <v>56.664867000000001</v>
      </c>
      <c r="S225" s="10">
        <v>55.782204</v>
      </c>
      <c r="T225" s="10">
        <v>54.939587000000003</v>
      </c>
      <c r="U225" s="10">
        <v>54.135204000000002</v>
      </c>
      <c r="V225" s="10">
        <v>53.367320999999997</v>
      </c>
      <c r="W225" s="10">
        <v>52.634318999999998</v>
      </c>
      <c r="X225" s="10">
        <v>51.934662000000003</v>
      </c>
      <c r="Y225" s="10">
        <v>51.266911</v>
      </c>
      <c r="Z225" s="10">
        <v>50.629604</v>
      </c>
      <c r="AA225" s="10">
        <v>50.021473</v>
      </c>
      <c r="AB225" s="10">
        <v>49.443359000000001</v>
      </c>
      <c r="AC225" s="10">
        <v>48.891254000000004</v>
      </c>
      <c r="AD225" s="10">
        <v>48.363998000000002</v>
      </c>
      <c r="AE225" s="10">
        <v>47.860450999999998</v>
      </c>
      <c r="AF225" s="10">
        <v>47.379555000000003</v>
      </c>
      <c r="AG225" s="10">
        <v>46.920302999999997</v>
      </c>
      <c r="AH225" s="10">
        <v>46.481693</v>
      </c>
      <c r="AI225" s="10">
        <v>46.062817000000003</v>
      </c>
      <c r="AJ225" s="10">
        <v>45.662781000000003</v>
      </c>
      <c r="AK225" s="10">
        <v>45.280738999999997</v>
      </c>
      <c r="AL225" s="5">
        <v>-1.7533E-2</v>
      </c>
    </row>
    <row r="226" spans="1:38" ht="15" customHeight="1" x14ac:dyDescent="0.25">
      <c r="A226" s="33" t="s">
        <v>67</v>
      </c>
      <c r="B226" s="6" t="s">
        <v>52</v>
      </c>
      <c r="C226" s="10">
        <v>0</v>
      </c>
      <c r="D226" s="10">
        <v>0</v>
      </c>
      <c r="E226" s="10">
        <v>0</v>
      </c>
      <c r="F226" s="10">
        <v>0</v>
      </c>
      <c r="G226" s="10">
        <v>67.986762999999996</v>
      </c>
      <c r="H226" s="10">
        <v>65.936058000000003</v>
      </c>
      <c r="I226" s="10">
        <v>63.924666999999999</v>
      </c>
      <c r="J226" s="10">
        <v>62.095717999999998</v>
      </c>
      <c r="K226" s="10">
        <v>60.377445000000002</v>
      </c>
      <c r="L226" s="10">
        <v>58.469059000000001</v>
      </c>
      <c r="M226" s="10">
        <v>57.330269000000001</v>
      </c>
      <c r="N226" s="10">
        <v>56.250960999999997</v>
      </c>
      <c r="O226" s="10">
        <v>55.220097000000003</v>
      </c>
      <c r="P226" s="10">
        <v>54.235824999999998</v>
      </c>
      <c r="Q226" s="10">
        <v>53.296061999999999</v>
      </c>
      <c r="R226" s="10">
        <v>52.398792</v>
      </c>
      <c r="S226" s="10">
        <v>51.542110000000001</v>
      </c>
      <c r="T226" s="10">
        <v>50.724327000000002</v>
      </c>
      <c r="U226" s="10">
        <v>49.943668000000002</v>
      </c>
      <c r="V226" s="10">
        <v>49.198421000000003</v>
      </c>
      <c r="W226" s="10">
        <v>48.487053000000003</v>
      </c>
      <c r="X226" s="10">
        <v>47.808028999999998</v>
      </c>
      <c r="Y226" s="10">
        <v>47.159953999999999</v>
      </c>
      <c r="Z226" s="10">
        <v>46.541423999999999</v>
      </c>
      <c r="AA226" s="10">
        <v>45.951225000000001</v>
      </c>
      <c r="AB226" s="10">
        <v>45.390152</v>
      </c>
      <c r="AC226" s="10">
        <v>44.854317000000002</v>
      </c>
      <c r="AD226" s="10">
        <v>44.342606000000004</v>
      </c>
      <c r="AE226" s="10">
        <v>43.853920000000002</v>
      </c>
      <c r="AF226" s="10">
        <v>43.387180000000001</v>
      </c>
      <c r="AG226" s="10">
        <v>42.941451999999998</v>
      </c>
      <c r="AH226" s="10">
        <v>42.515765999999999</v>
      </c>
      <c r="AI226" s="10">
        <v>42.109226</v>
      </c>
      <c r="AJ226" s="10">
        <v>41.720959000000001</v>
      </c>
      <c r="AK226" s="10">
        <v>41.350163000000002</v>
      </c>
      <c r="AL226" s="5" t="s">
        <v>13</v>
      </c>
    </row>
    <row r="227" spans="1:38" ht="15" customHeight="1" x14ac:dyDescent="0.25">
      <c r="A227" s="33" t="s">
        <v>66</v>
      </c>
      <c r="B227" s="6" t="s">
        <v>50</v>
      </c>
      <c r="C227" s="10">
        <v>77.677597000000006</v>
      </c>
      <c r="D227" s="10">
        <v>75.826117999999994</v>
      </c>
      <c r="E227" s="10">
        <v>73.284073000000006</v>
      </c>
      <c r="F227" s="10">
        <v>70.660385000000005</v>
      </c>
      <c r="G227" s="10">
        <v>68.330451999999994</v>
      </c>
      <c r="H227" s="10">
        <v>66.205650000000006</v>
      </c>
      <c r="I227" s="10">
        <v>64.056731999999997</v>
      </c>
      <c r="J227" s="10">
        <v>61.899033000000003</v>
      </c>
      <c r="K227" s="10">
        <v>60.362910999999997</v>
      </c>
      <c r="L227" s="10">
        <v>58.262492999999999</v>
      </c>
      <c r="M227" s="10">
        <v>57.080826000000002</v>
      </c>
      <c r="N227" s="10">
        <v>55.956612</v>
      </c>
      <c r="O227" s="10">
        <v>54.882019</v>
      </c>
      <c r="P227" s="10">
        <v>53.856068</v>
      </c>
      <c r="Q227" s="10">
        <v>52.876587000000001</v>
      </c>
      <c r="R227" s="10">
        <v>51.941474999999997</v>
      </c>
      <c r="S227" s="10">
        <v>51.048824000000003</v>
      </c>
      <c r="T227" s="10">
        <v>50.196682000000003</v>
      </c>
      <c r="U227" s="10">
        <v>49.383347000000001</v>
      </c>
      <c r="V227" s="10">
        <v>48.606903000000003</v>
      </c>
      <c r="W227" s="10">
        <v>47.865749000000001</v>
      </c>
      <c r="X227" s="10">
        <v>47.158313999999997</v>
      </c>
      <c r="Y227" s="10">
        <v>46.483131</v>
      </c>
      <c r="Z227" s="10">
        <v>45.838749</v>
      </c>
      <c r="AA227" s="10">
        <v>45.223861999999997</v>
      </c>
      <c r="AB227" s="10">
        <v>44.639316999999998</v>
      </c>
      <c r="AC227" s="10">
        <v>44.081085000000002</v>
      </c>
      <c r="AD227" s="10">
        <v>43.547961999999998</v>
      </c>
      <c r="AE227" s="10">
        <v>43.038829999999997</v>
      </c>
      <c r="AF227" s="10">
        <v>42.552585999999998</v>
      </c>
      <c r="AG227" s="10">
        <v>42.088230000000003</v>
      </c>
      <c r="AH227" s="10">
        <v>41.644753000000001</v>
      </c>
      <c r="AI227" s="10">
        <v>41.221229999999998</v>
      </c>
      <c r="AJ227" s="10">
        <v>40.816741999999998</v>
      </c>
      <c r="AK227" s="10">
        <v>40.430453999999997</v>
      </c>
      <c r="AL227" s="5">
        <v>-1.8876E-2</v>
      </c>
    </row>
    <row r="228" spans="1:38" ht="15" customHeight="1" x14ac:dyDescent="0.25">
      <c r="A228" s="33" t="s">
        <v>65</v>
      </c>
      <c r="B228" s="6" t="s">
        <v>48</v>
      </c>
      <c r="C228" s="10">
        <v>86.138099999999994</v>
      </c>
      <c r="D228" s="10">
        <v>84.054298000000003</v>
      </c>
      <c r="E228" s="10">
        <v>81.347663999999995</v>
      </c>
      <c r="F228" s="10">
        <v>78.690314999999998</v>
      </c>
      <c r="G228" s="10">
        <v>76.238297000000003</v>
      </c>
      <c r="H228" s="10">
        <v>73.939430000000002</v>
      </c>
      <c r="I228" s="10">
        <v>71.493827999999993</v>
      </c>
      <c r="J228" s="10">
        <v>69.007262999999995</v>
      </c>
      <c r="K228" s="10">
        <v>67.239547999999999</v>
      </c>
      <c r="L228" s="10">
        <v>64.888565</v>
      </c>
      <c r="M228" s="10">
        <v>63.592083000000002</v>
      </c>
      <c r="N228" s="10">
        <v>62.357449000000003</v>
      </c>
      <c r="O228" s="10">
        <v>61.178306999999997</v>
      </c>
      <c r="P228" s="10">
        <v>60.052227000000002</v>
      </c>
      <c r="Q228" s="10">
        <v>58.977055</v>
      </c>
      <c r="R228" s="10">
        <v>57.950702999999997</v>
      </c>
      <c r="S228" s="10">
        <v>56.971026999999999</v>
      </c>
      <c r="T228" s="10">
        <v>56.035805000000003</v>
      </c>
      <c r="U228" s="10">
        <v>55.142997999999999</v>
      </c>
      <c r="V228" s="10">
        <v>54.290657000000003</v>
      </c>
      <c r="W228" s="10">
        <v>53.477066000000001</v>
      </c>
      <c r="X228" s="10">
        <v>52.700485</v>
      </c>
      <c r="Y228" s="10">
        <v>51.959316000000001</v>
      </c>
      <c r="Z228" s="10">
        <v>51.251925999999997</v>
      </c>
      <c r="AA228" s="10">
        <v>50.576949999999997</v>
      </c>
      <c r="AB228" s="10">
        <v>49.935260999999997</v>
      </c>
      <c r="AC228" s="10">
        <v>49.322445000000002</v>
      </c>
      <c r="AD228" s="10">
        <v>48.737202000000003</v>
      </c>
      <c r="AE228" s="10">
        <v>48.178291000000002</v>
      </c>
      <c r="AF228" s="10">
        <v>47.644497000000001</v>
      </c>
      <c r="AG228" s="10">
        <v>47.134720000000002</v>
      </c>
      <c r="AH228" s="10">
        <v>46.647880999999998</v>
      </c>
      <c r="AI228" s="10">
        <v>46.182934000000003</v>
      </c>
      <c r="AJ228" s="10">
        <v>45.738894999999999</v>
      </c>
      <c r="AK228" s="10">
        <v>45.314830999999998</v>
      </c>
      <c r="AL228" s="5">
        <v>-1.8547999999999999E-2</v>
      </c>
    </row>
    <row r="229" spans="1:38" ht="15" customHeight="1" x14ac:dyDescent="0.25">
      <c r="A229" s="33" t="s">
        <v>64</v>
      </c>
      <c r="B229" s="6" t="s">
        <v>46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5" t="s">
        <v>13</v>
      </c>
    </row>
    <row r="230" spans="1:38" ht="15" customHeight="1" x14ac:dyDescent="0.25">
      <c r="A230" s="33" t="s">
        <v>63</v>
      </c>
      <c r="B230" s="6" t="s">
        <v>44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5" t="s">
        <v>13</v>
      </c>
    </row>
    <row r="231" spans="1:38" ht="15" customHeight="1" x14ac:dyDescent="0.25">
      <c r="A231" s="33" t="s">
        <v>62</v>
      </c>
      <c r="B231" s="6" t="s">
        <v>42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5" t="s">
        <v>13</v>
      </c>
    </row>
    <row r="232" spans="1:38" ht="15" customHeight="1" x14ac:dyDescent="0.25">
      <c r="A232" s="33" t="s">
        <v>61</v>
      </c>
      <c r="B232" s="6" t="s">
        <v>40</v>
      </c>
      <c r="C232" s="10">
        <v>78.956069999999997</v>
      </c>
      <c r="D232" s="10">
        <v>76.627257999999998</v>
      </c>
      <c r="E232" s="10">
        <v>74.236510999999993</v>
      </c>
      <c r="F232" s="10">
        <v>71.779449</v>
      </c>
      <c r="G232" s="10">
        <v>69.105270000000004</v>
      </c>
      <c r="H232" s="10">
        <v>66.098136999999994</v>
      </c>
      <c r="I232" s="10">
        <v>63.231341999999998</v>
      </c>
      <c r="J232" s="10">
        <v>61.116520000000001</v>
      </c>
      <c r="K232" s="10">
        <v>58.981113000000001</v>
      </c>
      <c r="L232" s="10">
        <v>56.914054999999998</v>
      </c>
      <c r="M232" s="10">
        <v>55.710017999999998</v>
      </c>
      <c r="N232" s="10">
        <v>54.559635</v>
      </c>
      <c r="O232" s="10">
        <v>53.458610999999998</v>
      </c>
      <c r="P232" s="10">
        <v>52.406101</v>
      </c>
      <c r="Q232" s="10">
        <v>51.400593000000001</v>
      </c>
      <c r="R232" s="10">
        <v>50.440559</v>
      </c>
      <c r="S232" s="10">
        <v>49.524036000000002</v>
      </c>
      <c r="T232" s="10">
        <v>48.649113</v>
      </c>
      <c r="U232" s="10">
        <v>47.813934000000003</v>
      </c>
      <c r="V232" s="10">
        <v>47.016452999999998</v>
      </c>
      <c r="W232" s="10">
        <v>46.255153999999997</v>
      </c>
      <c r="X232" s="10">
        <v>45.528514999999999</v>
      </c>
      <c r="Y232" s="10">
        <v>44.835017999999998</v>
      </c>
      <c r="Z232" s="10">
        <v>44.173191000000003</v>
      </c>
      <c r="AA232" s="10">
        <v>43.541634000000002</v>
      </c>
      <c r="AB232" s="10">
        <v>42.941265000000001</v>
      </c>
      <c r="AC232" s="10">
        <v>42.367843999999998</v>
      </c>
      <c r="AD232" s="10">
        <v>41.820220999999997</v>
      </c>
      <c r="AE232" s="10">
        <v>41.297244999999997</v>
      </c>
      <c r="AF232" s="10">
        <v>40.797778999999998</v>
      </c>
      <c r="AG232" s="10">
        <v>40.320613999999999</v>
      </c>
      <c r="AH232" s="10">
        <v>39.865085999999998</v>
      </c>
      <c r="AI232" s="10">
        <v>39.430045999999997</v>
      </c>
      <c r="AJ232" s="10">
        <v>39.014580000000002</v>
      </c>
      <c r="AK232" s="10">
        <v>38.620173999999999</v>
      </c>
      <c r="AL232" s="5">
        <v>-2.0549000000000001E-2</v>
      </c>
    </row>
    <row r="233" spans="1:38" ht="15" customHeight="1" x14ac:dyDescent="0.25">
      <c r="A233" s="33" t="s">
        <v>60</v>
      </c>
      <c r="B233" s="6" t="s">
        <v>38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5" t="s">
        <v>13</v>
      </c>
    </row>
    <row r="234" spans="1:38" ht="15" customHeight="1" x14ac:dyDescent="0.25">
      <c r="A234" s="33" t="s">
        <v>59</v>
      </c>
      <c r="B234" s="6" t="s">
        <v>36</v>
      </c>
      <c r="C234" s="10">
        <v>82.107146999999998</v>
      </c>
      <c r="D234" s="10">
        <v>79.529601999999997</v>
      </c>
      <c r="E234" s="10">
        <v>76.993247999999994</v>
      </c>
      <c r="F234" s="10">
        <v>74.508292999999995</v>
      </c>
      <c r="G234" s="10">
        <v>71.943496999999994</v>
      </c>
      <c r="H234" s="10">
        <v>69.148101999999994</v>
      </c>
      <c r="I234" s="10">
        <v>66.708625999999995</v>
      </c>
      <c r="J234" s="10">
        <v>64.711539999999999</v>
      </c>
      <c r="K234" s="10">
        <v>62.385024999999999</v>
      </c>
      <c r="L234" s="10">
        <v>60.453175000000002</v>
      </c>
      <c r="M234" s="10">
        <v>59.21199</v>
      </c>
      <c r="N234" s="10">
        <v>58.02758</v>
      </c>
      <c r="O234" s="10">
        <v>56.895888999999997</v>
      </c>
      <c r="P234" s="10">
        <v>55.815987</v>
      </c>
      <c r="Q234" s="10">
        <v>54.784325000000003</v>
      </c>
      <c r="R234" s="10">
        <v>53.799702000000003</v>
      </c>
      <c r="S234" s="10">
        <v>52.861075999999997</v>
      </c>
      <c r="T234" s="10">
        <v>51.964981000000002</v>
      </c>
      <c r="U234" s="10">
        <v>51.109290999999999</v>
      </c>
      <c r="V234" s="10">
        <v>50.292858000000003</v>
      </c>
      <c r="W234" s="10">
        <v>49.513751999999997</v>
      </c>
      <c r="X234" s="10">
        <v>48.770279000000002</v>
      </c>
      <c r="Y234" s="10">
        <v>48.060619000000003</v>
      </c>
      <c r="Z234" s="10">
        <v>47.383667000000003</v>
      </c>
      <c r="AA234" s="10">
        <v>46.737327999999998</v>
      </c>
      <c r="AB234" s="10">
        <v>46.123221999999998</v>
      </c>
      <c r="AC234" s="10">
        <v>45.536803999999997</v>
      </c>
      <c r="AD234" s="10">
        <v>44.976719000000003</v>
      </c>
      <c r="AE234" s="10">
        <v>44.441833000000003</v>
      </c>
      <c r="AF234" s="10">
        <v>43.931255</v>
      </c>
      <c r="AG234" s="10">
        <v>43.443314000000001</v>
      </c>
      <c r="AH234" s="10">
        <v>42.977592000000001</v>
      </c>
      <c r="AI234" s="10">
        <v>42.532874999999997</v>
      </c>
      <c r="AJ234" s="10">
        <v>42.108204000000001</v>
      </c>
      <c r="AK234" s="10">
        <v>41.705241999999998</v>
      </c>
      <c r="AL234" s="5">
        <v>-1.9370999999999999E-2</v>
      </c>
    </row>
    <row r="235" spans="1:38" ht="15" customHeight="1" x14ac:dyDescent="0.25">
      <c r="A235" s="33" t="s">
        <v>58</v>
      </c>
      <c r="B235" s="6" t="s">
        <v>34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86.712035999999998</v>
      </c>
      <c r="M235" s="10">
        <v>85.068366999999995</v>
      </c>
      <c r="N235" s="10">
        <v>83.499138000000002</v>
      </c>
      <c r="O235" s="10">
        <v>81.998833000000005</v>
      </c>
      <c r="P235" s="10">
        <v>80.564125000000004</v>
      </c>
      <c r="Q235" s="10">
        <v>79.193398000000002</v>
      </c>
      <c r="R235" s="10">
        <v>77.887305999999995</v>
      </c>
      <c r="S235" s="10">
        <v>76.645522999999997</v>
      </c>
      <c r="T235" s="10">
        <v>75.456222999999994</v>
      </c>
      <c r="U235" s="10">
        <v>74.321144000000004</v>
      </c>
      <c r="V235" s="10">
        <v>73.239365000000006</v>
      </c>
      <c r="W235" s="10">
        <v>72.208213999999998</v>
      </c>
      <c r="X235" s="10">
        <v>71.225243000000006</v>
      </c>
      <c r="Y235" s="10">
        <v>70.287307999999996</v>
      </c>
      <c r="Z235" s="10">
        <v>69.394394000000005</v>
      </c>
      <c r="AA235" s="10">
        <v>68.540306000000001</v>
      </c>
      <c r="AB235" s="10">
        <v>67.730553</v>
      </c>
      <c r="AC235" s="10">
        <v>66.957558000000006</v>
      </c>
      <c r="AD235" s="10">
        <v>66.219138999999998</v>
      </c>
      <c r="AE235" s="10">
        <v>65.513908000000001</v>
      </c>
      <c r="AF235" s="10">
        <v>64.841994999999997</v>
      </c>
      <c r="AG235" s="10">
        <v>64.186171999999999</v>
      </c>
      <c r="AH235" s="10">
        <v>63.573630999999999</v>
      </c>
      <c r="AI235" s="10">
        <v>62.988864999999997</v>
      </c>
      <c r="AJ235" s="10">
        <v>62.430641000000001</v>
      </c>
      <c r="AK235" s="10">
        <v>61.868442999999999</v>
      </c>
      <c r="AL235" s="5" t="s">
        <v>13</v>
      </c>
    </row>
    <row r="237" spans="1:38" ht="15" customHeight="1" x14ac:dyDescent="0.25">
      <c r="B237" s="4" t="s">
        <v>33</v>
      </c>
    </row>
    <row r="238" spans="1:38" ht="15" customHeight="1" x14ac:dyDescent="0.25">
      <c r="A238" s="33" t="s">
        <v>32</v>
      </c>
      <c r="B238" s="6" t="s">
        <v>31</v>
      </c>
      <c r="C238" s="10">
        <v>26.030353999999999</v>
      </c>
      <c r="D238" s="10">
        <v>26.070705</v>
      </c>
      <c r="E238" s="10">
        <v>26.379418999999999</v>
      </c>
      <c r="F238" s="10">
        <v>26.803127</v>
      </c>
      <c r="G238" s="10">
        <v>27.220312</v>
      </c>
      <c r="H238" s="10">
        <v>27.678699000000002</v>
      </c>
      <c r="I238" s="10">
        <v>28.01454</v>
      </c>
      <c r="J238" s="10">
        <v>28.35</v>
      </c>
      <c r="K238" s="10">
        <v>28.517475000000001</v>
      </c>
      <c r="L238" s="10">
        <v>28.969673</v>
      </c>
      <c r="M238" s="10">
        <v>29.074695999999999</v>
      </c>
      <c r="N238" s="10">
        <v>29.139668</v>
      </c>
      <c r="O238" s="10">
        <v>29.216766</v>
      </c>
      <c r="P238" s="10">
        <v>29.29777</v>
      </c>
      <c r="Q238" s="10">
        <v>29.367788000000001</v>
      </c>
      <c r="R238" s="10">
        <v>29.435801999999999</v>
      </c>
      <c r="S238" s="10">
        <v>29.504712999999999</v>
      </c>
      <c r="T238" s="10">
        <v>29.583296000000001</v>
      </c>
      <c r="U238" s="10">
        <v>29.660485999999999</v>
      </c>
      <c r="V238" s="10">
        <v>29.731366999999999</v>
      </c>
      <c r="W238" s="10">
        <v>29.793870999999999</v>
      </c>
      <c r="X238" s="10">
        <v>29.853753999999999</v>
      </c>
      <c r="Y238" s="10">
        <v>29.906851</v>
      </c>
      <c r="Z238" s="10">
        <v>29.949460999999999</v>
      </c>
      <c r="AA238" s="10">
        <v>29.996642999999999</v>
      </c>
      <c r="AB238" s="10">
        <v>30.050335</v>
      </c>
      <c r="AC238" s="10">
        <v>30.105053000000002</v>
      </c>
      <c r="AD238" s="10">
        <v>30.159378</v>
      </c>
      <c r="AE238" s="10">
        <v>30.214006000000001</v>
      </c>
      <c r="AF238" s="10">
        <v>30.267609</v>
      </c>
      <c r="AG238" s="10">
        <v>30.319026999999998</v>
      </c>
      <c r="AH238" s="10">
        <v>30.377901000000001</v>
      </c>
      <c r="AI238" s="10">
        <v>30.449456999999999</v>
      </c>
      <c r="AJ238" s="10">
        <v>30.517986000000001</v>
      </c>
      <c r="AK238" s="10">
        <v>30.589683999999998</v>
      </c>
      <c r="AL238" s="5">
        <v>4.8560000000000001E-3</v>
      </c>
    </row>
    <row r="239" spans="1:38" ht="15" customHeight="1" x14ac:dyDescent="0.25">
      <c r="A239" s="33" t="s">
        <v>30</v>
      </c>
      <c r="B239" s="6" t="s">
        <v>29</v>
      </c>
      <c r="C239" s="10">
        <v>33.414631</v>
      </c>
      <c r="D239" s="10">
        <v>33.560104000000003</v>
      </c>
      <c r="E239" s="10">
        <v>33.738644000000001</v>
      </c>
      <c r="F239" s="10">
        <v>33.927708000000003</v>
      </c>
      <c r="G239" s="10">
        <v>34.287875999999997</v>
      </c>
      <c r="H239" s="10">
        <v>34.667309000000003</v>
      </c>
      <c r="I239" s="10">
        <v>34.984119</v>
      </c>
      <c r="J239" s="10">
        <v>35.217972000000003</v>
      </c>
      <c r="K239" s="10">
        <v>35.561416999999999</v>
      </c>
      <c r="L239" s="10">
        <v>35.863995000000003</v>
      </c>
      <c r="M239" s="10">
        <v>35.851891000000002</v>
      </c>
      <c r="N239" s="10">
        <v>35.860157000000001</v>
      </c>
      <c r="O239" s="10">
        <v>35.869002999999999</v>
      </c>
      <c r="P239" s="10">
        <v>35.881939000000003</v>
      </c>
      <c r="Q239" s="10">
        <v>35.886879</v>
      </c>
      <c r="R239" s="10">
        <v>35.903354999999998</v>
      </c>
      <c r="S239" s="10">
        <v>35.916713999999999</v>
      </c>
      <c r="T239" s="10">
        <v>35.932361999999998</v>
      </c>
      <c r="U239" s="10">
        <v>35.948962999999999</v>
      </c>
      <c r="V239" s="10">
        <v>35.960732</v>
      </c>
      <c r="W239" s="10">
        <v>35.973289000000001</v>
      </c>
      <c r="X239" s="10">
        <v>35.993160000000003</v>
      </c>
      <c r="Y239" s="10">
        <v>36.002510000000001</v>
      </c>
      <c r="Z239" s="10">
        <v>36.015841999999999</v>
      </c>
      <c r="AA239" s="10">
        <v>36.033016000000003</v>
      </c>
      <c r="AB239" s="10">
        <v>36.048302</v>
      </c>
      <c r="AC239" s="10">
        <v>36.064636</v>
      </c>
      <c r="AD239" s="10">
        <v>36.080050999999997</v>
      </c>
      <c r="AE239" s="10">
        <v>36.097279</v>
      </c>
      <c r="AF239" s="10">
        <v>36.114291999999999</v>
      </c>
      <c r="AG239" s="10">
        <v>36.128216000000002</v>
      </c>
      <c r="AH239" s="10">
        <v>36.142341999999999</v>
      </c>
      <c r="AI239" s="10">
        <v>36.154617000000002</v>
      </c>
      <c r="AJ239" s="10">
        <v>36.163989999999998</v>
      </c>
      <c r="AK239" s="10">
        <v>36.228274999999996</v>
      </c>
      <c r="AL239" s="5">
        <v>2.3210000000000001E-3</v>
      </c>
    </row>
    <row r="240" spans="1:38" ht="15" customHeight="1" x14ac:dyDescent="0.25">
      <c r="A240" s="33" t="s">
        <v>28</v>
      </c>
      <c r="B240" s="6" t="s">
        <v>27</v>
      </c>
      <c r="C240" s="10">
        <v>29.315836000000001</v>
      </c>
      <c r="D240" s="10">
        <v>29.46941</v>
      </c>
      <c r="E240" s="10">
        <v>29.789218999999999</v>
      </c>
      <c r="F240" s="10">
        <v>30.125651999999999</v>
      </c>
      <c r="G240" s="10">
        <v>30.381174000000001</v>
      </c>
      <c r="H240" s="10">
        <v>30.725397000000001</v>
      </c>
      <c r="I240" s="10">
        <v>31.020959999999999</v>
      </c>
      <c r="J240" s="10">
        <v>31.282162</v>
      </c>
      <c r="K240" s="10">
        <v>31.49371</v>
      </c>
      <c r="L240" s="10">
        <v>31.876314000000001</v>
      </c>
      <c r="M240" s="10">
        <v>31.943460000000002</v>
      </c>
      <c r="N240" s="10">
        <v>31.957563</v>
      </c>
      <c r="O240" s="10">
        <v>31.9816</v>
      </c>
      <c r="P240" s="10">
        <v>32.010395000000003</v>
      </c>
      <c r="Q240" s="10">
        <v>32.039928000000003</v>
      </c>
      <c r="R240" s="10">
        <v>32.067570000000003</v>
      </c>
      <c r="S240" s="10">
        <v>32.101959000000001</v>
      </c>
      <c r="T240" s="10">
        <v>32.145744000000001</v>
      </c>
      <c r="U240" s="10">
        <v>32.187156999999999</v>
      </c>
      <c r="V240" s="10">
        <v>32.227122999999999</v>
      </c>
      <c r="W240" s="10">
        <v>32.264904000000001</v>
      </c>
      <c r="X240" s="10">
        <v>32.293559999999999</v>
      </c>
      <c r="Y240" s="10">
        <v>32.323214999999998</v>
      </c>
      <c r="Z240" s="10">
        <v>32.348148000000002</v>
      </c>
      <c r="AA240" s="10">
        <v>32.376617000000003</v>
      </c>
      <c r="AB240" s="10">
        <v>32.410316000000002</v>
      </c>
      <c r="AC240" s="10">
        <v>32.445903999999999</v>
      </c>
      <c r="AD240" s="10">
        <v>32.483204000000001</v>
      </c>
      <c r="AE240" s="10">
        <v>32.522140999999998</v>
      </c>
      <c r="AF240" s="10">
        <v>32.560814000000001</v>
      </c>
      <c r="AG240" s="10">
        <v>32.602753</v>
      </c>
      <c r="AH240" s="10">
        <v>32.645907999999999</v>
      </c>
      <c r="AI240" s="10">
        <v>32.694465999999998</v>
      </c>
      <c r="AJ240" s="10">
        <v>32.743923000000002</v>
      </c>
      <c r="AK240" s="10">
        <v>32.815933000000001</v>
      </c>
      <c r="AL240" s="5">
        <v>3.2650000000000001E-3</v>
      </c>
    </row>
    <row r="241" spans="2:38" ht="15" customHeight="1" thickBot="1" x14ac:dyDescent="0.3"/>
    <row r="242" spans="2:38" ht="15" customHeight="1" x14ac:dyDescent="0.25">
      <c r="B242" s="37" t="s">
        <v>1168</v>
      </c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</row>
    <row r="243" spans="2:38" ht="15" customHeight="1" x14ac:dyDescent="0.25">
      <c r="B243" s="35" t="s">
        <v>1169</v>
      </c>
    </row>
    <row r="244" spans="2:38" ht="15" customHeight="1" x14ac:dyDescent="0.25">
      <c r="B244" s="35" t="s">
        <v>1170</v>
      </c>
    </row>
  </sheetData>
  <mergeCells count="1">
    <mergeCell ref="B242:AL2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0"/>
  <sheetViews>
    <sheetView topLeftCell="A70" workbookViewId="0">
      <selection activeCell="C94" sqref="C94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7" x14ac:dyDescent="0.25">
      <c r="B1" s="1" t="s">
        <v>1146</v>
      </c>
    </row>
    <row r="3" spans="2:37" x14ac:dyDescent="0.25">
      <c r="B3" s="1" t="s">
        <v>252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  <c r="AB3">
        <v>2041</v>
      </c>
      <c r="AC3">
        <v>2042</v>
      </c>
      <c r="AD3">
        <v>2043</v>
      </c>
      <c r="AE3">
        <v>2044</v>
      </c>
      <c r="AF3">
        <v>2045</v>
      </c>
      <c r="AG3">
        <v>2046</v>
      </c>
      <c r="AH3">
        <v>2047</v>
      </c>
      <c r="AI3">
        <v>2048</v>
      </c>
      <c r="AJ3">
        <v>2049</v>
      </c>
      <c r="AK3">
        <v>2050</v>
      </c>
    </row>
    <row r="4" spans="2:37" x14ac:dyDescent="0.25">
      <c r="B4" s="25" t="s">
        <v>1102</v>
      </c>
      <c r="C4">
        <f>'AEO 39'!C17/SUM('AEO 39'!C17,'AEO 39'!C43)</f>
        <v>0.56904324579578425</v>
      </c>
      <c r="D4">
        <f>'AEO 39'!D17/SUM('AEO 39'!D17,'AEO 39'!D43)</f>
        <v>0.55703217811730599</v>
      </c>
      <c r="E4">
        <f>'AEO 39'!E17/SUM('AEO 39'!E17,'AEO 39'!E43)</f>
        <v>0.54540240914007332</v>
      </c>
      <c r="F4">
        <f>'AEO 39'!F17/SUM('AEO 39'!F17,'AEO 39'!F43)</f>
        <v>0.53996287001702536</v>
      </c>
      <c r="G4">
        <f>'AEO 39'!G17/SUM('AEO 39'!G17,'AEO 39'!G43)</f>
        <v>0.55871897314590169</v>
      </c>
      <c r="H4">
        <f>'AEO 39'!H17/SUM('AEO 39'!H17,'AEO 39'!H43)</f>
        <v>0.56690839048360453</v>
      </c>
      <c r="I4">
        <f>'AEO 39'!I17/SUM('AEO 39'!I17,'AEO 39'!I43)</f>
        <v>0.56864646146077436</v>
      </c>
      <c r="J4">
        <f>'AEO 39'!J17/SUM('AEO 39'!J17,'AEO 39'!J43)</f>
        <v>0.57005102285318809</v>
      </c>
      <c r="K4">
        <f>'AEO 39'!K17/SUM('AEO 39'!K17,'AEO 39'!K43)</f>
        <v>0.57206904384400237</v>
      </c>
      <c r="L4">
        <f>'AEO 39'!L17/SUM('AEO 39'!L17,'AEO 39'!L43)</f>
        <v>0.57105810375868915</v>
      </c>
      <c r="M4">
        <f>'AEO 39'!M17/SUM('AEO 39'!M17,'AEO 39'!M43)</f>
        <v>0.56676700624508669</v>
      </c>
      <c r="N4">
        <f>'AEO 39'!N17/SUM('AEO 39'!N17,'AEO 39'!N43)</f>
        <v>0.56909794187633866</v>
      </c>
      <c r="O4">
        <f>'AEO 39'!O17/SUM('AEO 39'!O17,'AEO 39'!O43)</f>
        <v>0.57012634308840027</v>
      </c>
      <c r="P4">
        <f>'AEO 39'!P17/SUM('AEO 39'!P17,'AEO 39'!P43)</f>
        <v>0.57132873940417195</v>
      </c>
      <c r="Q4">
        <f>'AEO 39'!Q17/SUM('AEO 39'!Q17,'AEO 39'!Q43)</f>
        <v>0.57145145572584477</v>
      </c>
      <c r="R4">
        <f>'AEO 39'!R17/SUM('AEO 39'!R17,'AEO 39'!R43)</f>
        <v>0.57173453655333339</v>
      </c>
      <c r="S4">
        <f>'AEO 39'!S17/SUM('AEO 39'!S17,'AEO 39'!S43)</f>
        <v>0.57158499483741265</v>
      </c>
      <c r="T4">
        <f>'AEO 39'!T17/SUM('AEO 39'!T17,'AEO 39'!T43)</f>
        <v>0.57182652808569334</v>
      </c>
      <c r="U4">
        <f>'AEO 39'!U17/SUM('AEO 39'!U17,'AEO 39'!U43)</f>
        <v>0.57227876953415313</v>
      </c>
      <c r="V4">
        <f>'AEO 39'!V17/SUM('AEO 39'!V17,'AEO 39'!V43)</f>
        <v>0.57238300997408131</v>
      </c>
      <c r="W4">
        <f>'AEO 39'!W17/SUM('AEO 39'!W17,'AEO 39'!W43)</f>
        <v>0.5718161829117463</v>
      </c>
      <c r="X4">
        <f>'AEO 39'!X17/SUM('AEO 39'!X17,'AEO 39'!X43)</f>
        <v>0.57290880526372434</v>
      </c>
      <c r="Y4">
        <f>'AEO 39'!Y17/SUM('AEO 39'!Y17,'AEO 39'!Y43)</f>
        <v>0.57254652799952654</v>
      </c>
      <c r="Z4">
        <f>'AEO 39'!Z17/SUM('AEO 39'!Z17,'AEO 39'!Z43)</f>
        <v>0.57213259681822726</v>
      </c>
      <c r="AA4">
        <f>'AEO 39'!AA17/SUM('AEO 39'!AA17,'AEO 39'!AA43)</f>
        <v>0.57160671995184276</v>
      </c>
      <c r="AB4">
        <f>'AEO 39'!AB17/SUM('AEO 39'!AB17,'AEO 39'!AB43)</f>
        <v>0.57098972400594539</v>
      </c>
      <c r="AC4">
        <f>'AEO 39'!AC17/SUM('AEO 39'!AC17,'AEO 39'!AC43)</f>
        <v>0.57032131178226941</v>
      </c>
      <c r="AD4">
        <f>'AEO 39'!AD17/SUM('AEO 39'!AD17,'AEO 39'!AD43)</f>
        <v>0.56929097250216076</v>
      </c>
      <c r="AE4">
        <f>'AEO 39'!AE17/SUM('AEO 39'!AE17,'AEO 39'!AE43)</f>
        <v>0.56774797260831733</v>
      </c>
      <c r="AF4">
        <f>'AEO 39'!AF17/SUM('AEO 39'!AF17,'AEO 39'!AF43)</f>
        <v>0.56730846706425808</v>
      </c>
      <c r="AG4">
        <f>'AEO 39'!AG17/SUM('AEO 39'!AG17,'AEO 39'!AG43)</f>
        <v>0.56583475502480363</v>
      </c>
      <c r="AH4">
        <f>'AEO 39'!AH17/SUM('AEO 39'!AH17,'AEO 39'!AH43)</f>
        <v>0.56420552315610095</v>
      </c>
      <c r="AI4">
        <f>'AEO 39'!AI17/SUM('AEO 39'!AI17,'AEO 39'!AI43)</f>
        <v>0.56147804064776441</v>
      </c>
      <c r="AJ4">
        <f>'AEO 39'!AJ17/SUM('AEO 39'!AJ17,'AEO 39'!AJ43)</f>
        <v>0.5595053898048038</v>
      </c>
      <c r="AK4">
        <f>'AEO 39'!AK17/SUM('AEO 39'!AK17,'AEO 39'!AK43)</f>
        <v>0.55802161305534914</v>
      </c>
    </row>
    <row r="5" spans="2:37" x14ac:dyDescent="0.25">
      <c r="B5" s="25" t="s">
        <v>1103</v>
      </c>
      <c r="C5">
        <f>'AEO 39'!C43/SUM('AEO 39'!C43,'AEO 39'!C17)</f>
        <v>0.4309567542042157</v>
      </c>
      <c r="D5">
        <f>'AEO 39'!D43/SUM('AEO 39'!D43,'AEO 39'!D17)</f>
        <v>0.44296782188269407</v>
      </c>
      <c r="E5">
        <f>'AEO 39'!E43/SUM('AEO 39'!E43,'AEO 39'!E17)</f>
        <v>0.45459759085992668</v>
      </c>
      <c r="F5">
        <f>'AEO 39'!F43/SUM('AEO 39'!F43,'AEO 39'!F17)</f>
        <v>0.46003712998297464</v>
      </c>
      <c r="G5">
        <f>'AEO 39'!G43/SUM('AEO 39'!G43,'AEO 39'!G17)</f>
        <v>0.44128102685409837</v>
      </c>
      <c r="H5">
        <f>'AEO 39'!H43/SUM('AEO 39'!H43,'AEO 39'!H17)</f>
        <v>0.43309160951639547</v>
      </c>
      <c r="I5">
        <f>'AEO 39'!I43/SUM('AEO 39'!I43,'AEO 39'!I17)</f>
        <v>0.43135353853922564</v>
      </c>
      <c r="J5">
        <f>'AEO 39'!J43/SUM('AEO 39'!J43,'AEO 39'!J17)</f>
        <v>0.42994897714681191</v>
      </c>
      <c r="K5">
        <f>'AEO 39'!K43/SUM('AEO 39'!K43,'AEO 39'!K17)</f>
        <v>0.42793095615599752</v>
      </c>
      <c r="L5">
        <f>'AEO 39'!L43/SUM('AEO 39'!L43,'AEO 39'!L17)</f>
        <v>0.42894189624131085</v>
      </c>
      <c r="M5">
        <f>'AEO 39'!M43/SUM('AEO 39'!M43,'AEO 39'!M17)</f>
        <v>0.43323299375491331</v>
      </c>
      <c r="N5">
        <f>'AEO 39'!N43/SUM('AEO 39'!N43,'AEO 39'!N17)</f>
        <v>0.43090205812366134</v>
      </c>
      <c r="O5">
        <f>'AEO 39'!O43/SUM('AEO 39'!O43,'AEO 39'!O17)</f>
        <v>0.42987365691159968</v>
      </c>
      <c r="P5">
        <f>'AEO 39'!P43/SUM('AEO 39'!P43,'AEO 39'!P17)</f>
        <v>0.42867126059582811</v>
      </c>
      <c r="Q5">
        <f>'AEO 39'!Q43/SUM('AEO 39'!Q43,'AEO 39'!Q17)</f>
        <v>0.42854854427415517</v>
      </c>
      <c r="R5">
        <f>'AEO 39'!R43/SUM('AEO 39'!R43,'AEO 39'!R17)</f>
        <v>0.42826546344666661</v>
      </c>
      <c r="S5">
        <f>'AEO 39'!S43/SUM('AEO 39'!S43,'AEO 39'!S17)</f>
        <v>0.42841500516258729</v>
      </c>
      <c r="T5">
        <f>'AEO 39'!T43/SUM('AEO 39'!T43,'AEO 39'!T17)</f>
        <v>0.4281734719143066</v>
      </c>
      <c r="U5">
        <f>'AEO 39'!U43/SUM('AEO 39'!U43,'AEO 39'!U17)</f>
        <v>0.42772123046584681</v>
      </c>
      <c r="V5">
        <f>'AEO 39'!V43/SUM('AEO 39'!V43,'AEO 39'!V17)</f>
        <v>0.42761699002591874</v>
      </c>
      <c r="W5">
        <f>'AEO 39'!W43/SUM('AEO 39'!W43,'AEO 39'!W17)</f>
        <v>0.42818381708825376</v>
      </c>
      <c r="X5">
        <f>'AEO 39'!X43/SUM('AEO 39'!X43,'AEO 39'!X17)</f>
        <v>0.42709119473627566</v>
      </c>
      <c r="Y5">
        <f>'AEO 39'!Y43/SUM('AEO 39'!Y43,'AEO 39'!Y17)</f>
        <v>0.4274534720004734</v>
      </c>
      <c r="Z5">
        <f>'AEO 39'!Z43/SUM('AEO 39'!Z43,'AEO 39'!Z17)</f>
        <v>0.42786740318177285</v>
      </c>
      <c r="AA5">
        <f>'AEO 39'!AA43/SUM('AEO 39'!AA43,'AEO 39'!AA17)</f>
        <v>0.42839328004815719</v>
      </c>
      <c r="AB5">
        <f>'AEO 39'!AB43/SUM('AEO 39'!AB43,'AEO 39'!AB17)</f>
        <v>0.42901027599405467</v>
      </c>
      <c r="AC5">
        <f>'AEO 39'!AC43/SUM('AEO 39'!AC43,'AEO 39'!AC17)</f>
        <v>0.42967868821773064</v>
      </c>
      <c r="AD5">
        <f>'AEO 39'!AD43/SUM('AEO 39'!AD43,'AEO 39'!AD17)</f>
        <v>0.43070902749783924</v>
      </c>
      <c r="AE5">
        <f>'AEO 39'!AE43/SUM('AEO 39'!AE43,'AEO 39'!AE17)</f>
        <v>0.43225202739168272</v>
      </c>
      <c r="AF5">
        <f>'AEO 39'!AF43/SUM('AEO 39'!AF43,'AEO 39'!AF17)</f>
        <v>0.43269153293574197</v>
      </c>
      <c r="AG5">
        <f>'AEO 39'!AG43/SUM('AEO 39'!AG43,'AEO 39'!AG17)</f>
        <v>0.43416524497519632</v>
      </c>
      <c r="AH5">
        <f>'AEO 39'!AH43/SUM('AEO 39'!AH43,'AEO 39'!AH17)</f>
        <v>0.43579447684389905</v>
      </c>
      <c r="AI5">
        <f>'AEO 39'!AI43/SUM('AEO 39'!AI43,'AEO 39'!AI17)</f>
        <v>0.43852195935223548</v>
      </c>
      <c r="AJ5">
        <f>'AEO 39'!AJ43/SUM('AEO 39'!AJ43,'AEO 39'!AJ17)</f>
        <v>0.4404946101951962</v>
      </c>
      <c r="AK5">
        <f>'AEO 39'!AK43/SUM('AEO 39'!AK43,'AEO 39'!AK17)</f>
        <v>0.44197838694465091</v>
      </c>
    </row>
    <row r="6" spans="2:37" x14ac:dyDescent="0.25">
      <c r="B6" s="1"/>
    </row>
    <row r="7" spans="2:37" x14ac:dyDescent="0.25">
      <c r="B7" s="1" t="s">
        <v>1104</v>
      </c>
      <c r="C7">
        <v>2016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2:37" x14ac:dyDescent="0.25">
      <c r="B8" s="25" t="s">
        <v>1102</v>
      </c>
      <c r="C8">
        <f>'AEO 39'!C18/SUM('AEO 39'!C18,'AEO 39'!C44)</f>
        <v>0.28836247716802665</v>
      </c>
      <c r="D8">
        <f>'AEO 39'!D18/SUM('AEO 39'!D18,'AEO 39'!D44)</f>
        <v>0.16023521506787664</v>
      </c>
      <c r="E8">
        <f>'AEO 39'!E18/SUM('AEO 39'!E18,'AEO 39'!E44)</f>
        <v>0.17742147155770183</v>
      </c>
      <c r="F8">
        <f>'AEO 39'!F18/SUM('AEO 39'!F18,'AEO 39'!F44)</f>
        <v>0.23340180333028915</v>
      </c>
      <c r="G8">
        <f>'AEO 39'!G18/SUM('AEO 39'!G18,'AEO 39'!G44)</f>
        <v>0.26371060361667226</v>
      </c>
      <c r="H8">
        <f>'AEO 39'!H18/SUM('AEO 39'!H18,'AEO 39'!H44)</f>
        <v>0.30183241910443376</v>
      </c>
      <c r="I8">
        <f>'AEO 39'!I18/SUM('AEO 39'!I18,'AEO 39'!I44)</f>
        <v>0.330370113803301</v>
      </c>
      <c r="J8">
        <f>'AEO 39'!J18/SUM('AEO 39'!J18,'AEO 39'!J44)</f>
        <v>0.35983883896576618</v>
      </c>
      <c r="K8">
        <f>'AEO 39'!K18/SUM('AEO 39'!K18,'AEO 39'!K44)</f>
        <v>0.39301572663409651</v>
      </c>
      <c r="L8">
        <f>'AEO 39'!L18/SUM('AEO 39'!L18,'AEO 39'!L44)</f>
        <v>0.4303958481463096</v>
      </c>
      <c r="M8">
        <f>'AEO 39'!M18/SUM('AEO 39'!M18,'AEO 39'!M44)</f>
        <v>0.46799173438727942</v>
      </c>
      <c r="N8">
        <f>'AEO 39'!N18/SUM('AEO 39'!N18,'AEO 39'!N44)</f>
        <v>0.51357537684474541</v>
      </c>
      <c r="O8">
        <f>'AEO 39'!O18/SUM('AEO 39'!O18,'AEO 39'!O44)</f>
        <v>0.55434522351538129</v>
      </c>
      <c r="P8">
        <f>'AEO 39'!P18/SUM('AEO 39'!P18,'AEO 39'!P44)</f>
        <v>0.57877464815602653</v>
      </c>
      <c r="Q8">
        <f>'AEO 39'!Q18/SUM('AEO 39'!Q18,'AEO 39'!Q44)</f>
        <v>0.59561158891135735</v>
      </c>
      <c r="R8">
        <f>'AEO 39'!R18/SUM('AEO 39'!R18,'AEO 39'!R44)</f>
        <v>0.59500015362962655</v>
      </c>
      <c r="S8">
        <f>'AEO 39'!S18/SUM('AEO 39'!S18,'AEO 39'!S44)</f>
        <v>0.59728067830361076</v>
      </c>
      <c r="T8">
        <f>'AEO 39'!T18/SUM('AEO 39'!T18,'AEO 39'!T44)</f>
        <v>0.59418109037268863</v>
      </c>
      <c r="U8">
        <f>'AEO 39'!U18/SUM('AEO 39'!U18,'AEO 39'!U44)</f>
        <v>0.59703544916111051</v>
      </c>
      <c r="V8">
        <f>'AEO 39'!V18/SUM('AEO 39'!V18,'AEO 39'!V44)</f>
        <v>0.59336835234643637</v>
      </c>
      <c r="W8">
        <f>'AEO 39'!W18/SUM('AEO 39'!W18,'AEO 39'!W44)</f>
        <v>0.58793973455619997</v>
      </c>
      <c r="X8">
        <f>'AEO 39'!X18/SUM('AEO 39'!X18,'AEO 39'!X44)</f>
        <v>0.58205749796660178</v>
      </c>
      <c r="Y8">
        <f>'AEO 39'!Y18/SUM('AEO 39'!Y18,'AEO 39'!Y44)</f>
        <v>0.57559530072992782</v>
      </c>
      <c r="Z8">
        <f>'AEO 39'!Z18/SUM('AEO 39'!Z18,'AEO 39'!Z44)</f>
        <v>0.56756724325750563</v>
      </c>
      <c r="AA8">
        <f>'AEO 39'!AA18/SUM('AEO 39'!AA18,'AEO 39'!AA44)</f>
        <v>0.55956712814551468</v>
      </c>
      <c r="AB8">
        <f>'AEO 39'!AB18/SUM('AEO 39'!AB18,'AEO 39'!AB44)</f>
        <v>0.55187995879373009</v>
      </c>
      <c r="AC8">
        <f>'AEO 39'!AC18/SUM('AEO 39'!AC18,'AEO 39'!AC44)</f>
        <v>0.54317676721387809</v>
      </c>
      <c r="AD8">
        <f>'AEO 39'!AD18/SUM('AEO 39'!AD18,'AEO 39'!AD44)</f>
        <v>0.53425401244992166</v>
      </c>
      <c r="AE8">
        <f>'AEO 39'!AE18/SUM('AEO 39'!AE18,'AEO 39'!AE44)</f>
        <v>0.52443048472006437</v>
      </c>
      <c r="AF8">
        <f>'AEO 39'!AF18/SUM('AEO 39'!AF18,'AEO 39'!AF44)</f>
        <v>0.51599335746531561</v>
      </c>
      <c r="AG8">
        <f>'AEO 39'!AG18/SUM('AEO 39'!AG18,'AEO 39'!AG44)</f>
        <v>0.50700865625927016</v>
      </c>
      <c r="AH8">
        <f>'AEO 39'!AH18/SUM('AEO 39'!AH18,'AEO 39'!AH44)</f>
        <v>0.49630588950564625</v>
      </c>
      <c r="AI8">
        <f>'AEO 39'!AI18/SUM('AEO 39'!AI18,'AEO 39'!AI44)</f>
        <v>0.4853097135850819</v>
      </c>
      <c r="AJ8">
        <f>'AEO 39'!AJ18/SUM('AEO 39'!AJ18,'AEO 39'!AJ44)</f>
        <v>0.47492520807828814</v>
      </c>
      <c r="AK8">
        <f>'AEO 39'!AK18/SUM('AEO 39'!AK18,'AEO 39'!AK44)</f>
        <v>0.46530345089430031</v>
      </c>
    </row>
    <row r="9" spans="2:37" x14ac:dyDescent="0.25">
      <c r="B9" s="25" t="s">
        <v>1103</v>
      </c>
      <c r="C9">
        <f>'AEO 39'!C44/SUM('AEO 39'!C18,'AEO 39'!C44)</f>
        <v>0.71163752283197335</v>
      </c>
      <c r="D9">
        <f>'AEO 39'!D44/SUM('AEO 39'!D18,'AEO 39'!D44)</f>
        <v>0.83976478493212336</v>
      </c>
      <c r="E9">
        <f>'AEO 39'!E44/SUM('AEO 39'!E18,'AEO 39'!E44)</f>
        <v>0.82257852844229817</v>
      </c>
      <c r="F9">
        <f>'AEO 39'!F44/SUM('AEO 39'!F18,'AEO 39'!F44)</f>
        <v>0.76659819666971074</v>
      </c>
      <c r="G9">
        <f>'AEO 39'!G44/SUM('AEO 39'!G18,'AEO 39'!G44)</f>
        <v>0.7362893963833278</v>
      </c>
      <c r="H9">
        <f>'AEO 39'!H44/SUM('AEO 39'!H18,'AEO 39'!H44)</f>
        <v>0.69816758089556619</v>
      </c>
      <c r="I9">
        <f>'AEO 39'!I44/SUM('AEO 39'!I18,'AEO 39'!I44)</f>
        <v>0.66962988619669905</v>
      </c>
      <c r="J9">
        <f>'AEO 39'!J44/SUM('AEO 39'!J18,'AEO 39'!J44)</f>
        <v>0.64016116103423382</v>
      </c>
      <c r="K9">
        <f>'AEO 39'!K44/SUM('AEO 39'!K18,'AEO 39'!K44)</f>
        <v>0.60698427336590344</v>
      </c>
      <c r="L9">
        <f>'AEO 39'!L44/SUM('AEO 39'!L18,'AEO 39'!L44)</f>
        <v>0.56960415185369029</v>
      </c>
      <c r="M9">
        <f>'AEO 39'!M44/SUM('AEO 39'!M18,'AEO 39'!M44)</f>
        <v>0.53200826561272052</v>
      </c>
      <c r="N9">
        <f>'AEO 39'!N44/SUM('AEO 39'!N18,'AEO 39'!N44)</f>
        <v>0.48642462315525453</v>
      </c>
      <c r="O9">
        <f>'AEO 39'!O44/SUM('AEO 39'!O18,'AEO 39'!O44)</f>
        <v>0.44565477648461865</v>
      </c>
      <c r="P9">
        <f>'AEO 39'!P44/SUM('AEO 39'!P18,'AEO 39'!P44)</f>
        <v>0.42122535184397347</v>
      </c>
      <c r="Q9">
        <f>'AEO 39'!Q44/SUM('AEO 39'!Q18,'AEO 39'!Q44)</f>
        <v>0.4043884110886426</v>
      </c>
      <c r="R9">
        <f>'AEO 39'!R44/SUM('AEO 39'!R18,'AEO 39'!R44)</f>
        <v>0.40499984637037356</v>
      </c>
      <c r="S9">
        <f>'AEO 39'!S44/SUM('AEO 39'!S18,'AEO 39'!S44)</f>
        <v>0.40271932169638924</v>
      </c>
      <c r="T9">
        <f>'AEO 39'!T44/SUM('AEO 39'!T18,'AEO 39'!T44)</f>
        <v>0.40581890962731132</v>
      </c>
      <c r="U9">
        <f>'AEO 39'!U44/SUM('AEO 39'!U18,'AEO 39'!U44)</f>
        <v>0.40296455083888955</v>
      </c>
      <c r="V9">
        <f>'AEO 39'!V44/SUM('AEO 39'!V18,'AEO 39'!V44)</f>
        <v>0.40663164765356358</v>
      </c>
      <c r="W9">
        <f>'AEO 39'!W44/SUM('AEO 39'!W18,'AEO 39'!W44)</f>
        <v>0.41206026544380003</v>
      </c>
      <c r="X9">
        <f>'AEO 39'!X44/SUM('AEO 39'!X18,'AEO 39'!X44)</f>
        <v>0.41794250203339811</v>
      </c>
      <c r="Y9">
        <f>'AEO 39'!Y44/SUM('AEO 39'!Y18,'AEO 39'!Y44)</f>
        <v>0.42440469927007218</v>
      </c>
      <c r="Z9">
        <f>'AEO 39'!Z44/SUM('AEO 39'!Z18,'AEO 39'!Z44)</f>
        <v>0.43243275674249437</v>
      </c>
      <c r="AA9">
        <f>'AEO 39'!AA44/SUM('AEO 39'!AA18,'AEO 39'!AA44)</f>
        <v>0.44043287185448526</v>
      </c>
      <c r="AB9">
        <f>'AEO 39'!AB44/SUM('AEO 39'!AB18,'AEO 39'!AB44)</f>
        <v>0.44812004120627003</v>
      </c>
      <c r="AC9">
        <f>'AEO 39'!AC44/SUM('AEO 39'!AC18,'AEO 39'!AC44)</f>
        <v>0.45682323278612197</v>
      </c>
      <c r="AD9">
        <f>'AEO 39'!AD44/SUM('AEO 39'!AD18,'AEO 39'!AD44)</f>
        <v>0.46574598755007834</v>
      </c>
      <c r="AE9">
        <f>'AEO 39'!AE44/SUM('AEO 39'!AE18,'AEO 39'!AE44)</f>
        <v>0.47556951527993568</v>
      </c>
      <c r="AF9">
        <f>'AEO 39'!AF44/SUM('AEO 39'!AF18,'AEO 39'!AF44)</f>
        <v>0.48400664253468451</v>
      </c>
      <c r="AG9">
        <f>'AEO 39'!AG44/SUM('AEO 39'!AG18,'AEO 39'!AG44)</f>
        <v>0.49299134374072984</v>
      </c>
      <c r="AH9">
        <f>'AEO 39'!AH44/SUM('AEO 39'!AH18,'AEO 39'!AH44)</f>
        <v>0.50369411049435386</v>
      </c>
      <c r="AI9">
        <f>'AEO 39'!AI44/SUM('AEO 39'!AI18,'AEO 39'!AI44)</f>
        <v>0.51469028641491799</v>
      </c>
      <c r="AJ9">
        <f>'AEO 39'!AJ44/SUM('AEO 39'!AJ18,'AEO 39'!AJ44)</f>
        <v>0.52507479192171191</v>
      </c>
      <c r="AK9">
        <f>'AEO 39'!AK44/SUM('AEO 39'!AK18,'AEO 39'!AK44)</f>
        <v>0.53469654910569964</v>
      </c>
    </row>
    <row r="10" spans="2:37" x14ac:dyDescent="0.25">
      <c r="B10" s="1"/>
    </row>
    <row r="11" spans="2:37" x14ac:dyDescent="0.25">
      <c r="B11" s="1" t="s">
        <v>1105</v>
      </c>
      <c r="C11">
        <v>2016</v>
      </c>
      <c r="D11">
        <v>2017</v>
      </c>
      <c r="E11">
        <v>2018</v>
      </c>
      <c r="F11">
        <v>2019</v>
      </c>
      <c r="G11">
        <v>2020</v>
      </c>
      <c r="H11">
        <v>2021</v>
      </c>
      <c r="I11">
        <v>2022</v>
      </c>
      <c r="J11">
        <v>2023</v>
      </c>
      <c r="K11">
        <v>2024</v>
      </c>
      <c r="L11">
        <v>2025</v>
      </c>
      <c r="M11">
        <v>2026</v>
      </c>
      <c r="N11">
        <v>2027</v>
      </c>
      <c r="O11">
        <v>2028</v>
      </c>
      <c r="P11">
        <v>2029</v>
      </c>
      <c r="Q11">
        <v>2030</v>
      </c>
      <c r="R11">
        <v>2031</v>
      </c>
      <c r="S11">
        <v>2032</v>
      </c>
      <c r="T11">
        <v>2033</v>
      </c>
      <c r="U11">
        <v>2034</v>
      </c>
      <c r="V11">
        <v>2035</v>
      </c>
      <c r="W11">
        <v>2036</v>
      </c>
      <c r="X11">
        <v>2037</v>
      </c>
      <c r="Y11">
        <v>2038</v>
      </c>
      <c r="Z11">
        <v>2039</v>
      </c>
      <c r="AA11">
        <v>2040</v>
      </c>
      <c r="AB11">
        <v>2041</v>
      </c>
      <c r="AC11">
        <v>2042</v>
      </c>
      <c r="AD11">
        <v>2043</v>
      </c>
      <c r="AE11">
        <v>2044</v>
      </c>
      <c r="AF11">
        <v>2045</v>
      </c>
      <c r="AG11">
        <v>2046</v>
      </c>
      <c r="AH11">
        <v>2047</v>
      </c>
      <c r="AI11">
        <v>2048</v>
      </c>
      <c r="AJ11">
        <v>2049</v>
      </c>
      <c r="AK11">
        <v>2050</v>
      </c>
    </row>
    <row r="12" spans="2:37" x14ac:dyDescent="0.25">
      <c r="B12" t="s">
        <v>1108</v>
      </c>
      <c r="C12">
        <f>'AEO 43'!C69/100</f>
        <v>3.3095000000000004E-3</v>
      </c>
      <c r="D12">
        <f>'AEO 43'!D69/100</f>
        <v>3.6630499999999997E-3</v>
      </c>
      <c r="E12">
        <f>'AEO 43'!E69/100</f>
        <v>3.2616699999999999E-3</v>
      </c>
      <c r="F12">
        <f>'AEO 43'!F69/100</f>
        <v>3.3876699999999997E-3</v>
      </c>
      <c r="G12">
        <f>'AEO 43'!G69/100</f>
        <v>3.8453100000000002E-3</v>
      </c>
      <c r="H12">
        <f>'AEO 43'!H69/100</f>
        <v>3.5302200000000001E-3</v>
      </c>
      <c r="I12">
        <f>'AEO 43'!I69/100</f>
        <v>3.3952800000000001E-3</v>
      </c>
      <c r="J12">
        <f>'AEO 43'!J69/100</f>
        <v>3.35243E-3</v>
      </c>
      <c r="K12">
        <f>'AEO 43'!K69/100</f>
        <v>3.3971100000000001E-3</v>
      </c>
      <c r="L12">
        <f>'AEO 43'!L69/100</f>
        <v>3.1665600000000001E-3</v>
      </c>
      <c r="M12">
        <f>'AEO 43'!M69/100</f>
        <v>3.3001799999999998E-3</v>
      </c>
      <c r="N12">
        <f>'AEO 43'!N69/100</f>
        <v>3.3008199999999999E-3</v>
      </c>
      <c r="O12">
        <f>'AEO 43'!O69/100</f>
        <v>3.2902399999999998E-3</v>
      </c>
      <c r="P12">
        <f>'AEO 43'!P69/100</f>
        <v>3.3074799999999998E-3</v>
      </c>
      <c r="Q12">
        <f>'AEO 43'!Q69/100</f>
        <v>3.2707599999999997E-3</v>
      </c>
      <c r="R12">
        <f>'AEO 43'!R69/100</f>
        <v>3.3038E-3</v>
      </c>
      <c r="S12">
        <f>'AEO 43'!S69/100</f>
        <v>3.2767400000000002E-3</v>
      </c>
      <c r="T12">
        <f>'AEO 43'!T69/100</f>
        <v>3.27926E-3</v>
      </c>
      <c r="U12">
        <f>'AEO 43'!U69/100</f>
        <v>3.29247E-3</v>
      </c>
      <c r="V12">
        <f>'AEO 43'!V69/100</f>
        <v>3.2752300000000001E-3</v>
      </c>
      <c r="W12">
        <f>'AEO 43'!W69/100</f>
        <v>3.2698200000000001E-3</v>
      </c>
      <c r="X12">
        <f>'AEO 43'!X69/100</f>
        <v>3.3175800000000001E-3</v>
      </c>
      <c r="Y12">
        <f>'AEO 43'!Y69/100</f>
        <v>3.2746799999999999E-3</v>
      </c>
      <c r="Z12">
        <f>'AEO 43'!Z69/100</f>
        <v>3.2848100000000004E-3</v>
      </c>
      <c r="AA12">
        <f>'AEO 43'!AA69/100</f>
        <v>3.2891800000000001E-3</v>
      </c>
      <c r="AB12">
        <f>'AEO 43'!AB69/100</f>
        <v>3.2848E-3</v>
      </c>
      <c r="AC12">
        <f>'AEO 43'!AC69/100</f>
        <v>3.2814199999999997E-3</v>
      </c>
      <c r="AD12">
        <f>'AEO 43'!AD69/100</f>
        <v>3.27473E-3</v>
      </c>
      <c r="AE12">
        <f>'AEO 43'!AE69/100</f>
        <v>3.2743499999999997E-3</v>
      </c>
      <c r="AF12">
        <f>'AEO 43'!AF69/100</f>
        <v>3.2751899999999999E-3</v>
      </c>
      <c r="AG12">
        <f>'AEO 43'!AG69/100</f>
        <v>3.2527299999999997E-3</v>
      </c>
      <c r="AH12">
        <f>'AEO 43'!AH69/100</f>
        <v>3.2880299999999999E-3</v>
      </c>
      <c r="AI12">
        <f>'AEO 43'!AI69/100</f>
        <v>3.29343E-3</v>
      </c>
      <c r="AJ12">
        <f>'AEO 43'!AJ69/100</f>
        <v>3.2769399999999999E-3</v>
      </c>
      <c r="AK12">
        <f>'AEO 43'!AK69/100</f>
        <v>3.2810600000000001E-3</v>
      </c>
    </row>
    <row r="13" spans="2:37" x14ac:dyDescent="0.25">
      <c r="B13" t="s">
        <v>1109</v>
      </c>
      <c r="C13">
        <f>'AEO 43'!C70/100</f>
        <v>5.7535509999999998E-2</v>
      </c>
      <c r="D13">
        <f>'AEO 43'!D70/100</f>
        <v>6.3303150000000002E-2</v>
      </c>
      <c r="E13">
        <f>'AEO 43'!E70/100</f>
        <v>5.6502900000000002E-2</v>
      </c>
      <c r="F13">
        <f>'AEO 43'!F70/100</f>
        <v>5.9425540000000006E-2</v>
      </c>
      <c r="G13">
        <f>'AEO 43'!G70/100</f>
        <v>6.635096E-2</v>
      </c>
      <c r="H13">
        <f>'AEO 43'!H70/100</f>
        <v>6.1589660000000004E-2</v>
      </c>
      <c r="I13">
        <f>'AEO 43'!I70/100</f>
        <v>5.9050459999999999E-2</v>
      </c>
      <c r="J13">
        <f>'AEO 43'!J70/100</f>
        <v>5.834715E-2</v>
      </c>
      <c r="K13">
        <f>'AEO 43'!K70/100</f>
        <v>5.9007839999999999E-2</v>
      </c>
      <c r="L13">
        <f>'AEO 43'!L70/100</f>
        <v>5.773847E-2</v>
      </c>
      <c r="M13">
        <f>'AEO 43'!M70/100</f>
        <v>5.7659370000000001E-2</v>
      </c>
      <c r="N13">
        <f>'AEO 43'!N70/100</f>
        <v>5.793744E-2</v>
      </c>
      <c r="O13">
        <f>'AEO 43'!O70/100</f>
        <v>5.8070030000000002E-2</v>
      </c>
      <c r="P13">
        <f>'AEO 43'!P70/100</f>
        <v>5.8308760000000001E-2</v>
      </c>
      <c r="Q13">
        <f>'AEO 43'!Q70/100</f>
        <v>5.7759020000000001E-2</v>
      </c>
      <c r="R13">
        <f>'AEO 43'!R70/100</f>
        <v>5.8275090000000002E-2</v>
      </c>
      <c r="S13">
        <f>'AEO 43'!S70/100</f>
        <v>5.7843530000000004E-2</v>
      </c>
      <c r="T13">
        <f>'AEO 43'!T70/100</f>
        <v>5.7893420000000001E-2</v>
      </c>
      <c r="U13">
        <f>'AEO 43'!U70/100</f>
        <v>5.8104329999999996E-2</v>
      </c>
      <c r="V13">
        <f>'AEO 43'!V70/100</f>
        <v>5.7821490000000003E-2</v>
      </c>
      <c r="W13">
        <f>'AEO 43'!W70/100</f>
        <v>5.7734750000000001E-2</v>
      </c>
      <c r="X13">
        <f>'AEO 43'!X70/100</f>
        <v>5.8489529999999998E-2</v>
      </c>
      <c r="Y13">
        <f>'AEO 43'!Y70/100</f>
        <v>5.7809860000000005E-2</v>
      </c>
      <c r="Z13">
        <f>'AEO 43'!Z70/100</f>
        <v>5.7962920000000001E-2</v>
      </c>
      <c r="AA13">
        <f>'AEO 43'!AA70/100</f>
        <v>5.8041850000000006E-2</v>
      </c>
      <c r="AB13">
        <f>'AEO 43'!AB70/100</f>
        <v>5.7971399999999999E-2</v>
      </c>
      <c r="AC13">
        <f>'AEO 43'!AC70/100</f>
        <v>5.782603E-2</v>
      </c>
      <c r="AD13">
        <f>'AEO 43'!AD70/100</f>
        <v>5.7716030000000001E-2</v>
      </c>
      <c r="AE13">
        <f>'AEO 43'!AE70/100</f>
        <v>5.7709330000000003E-2</v>
      </c>
      <c r="AF13">
        <f>'AEO 43'!AF70/100</f>
        <v>5.7711800000000001E-2</v>
      </c>
      <c r="AG13">
        <f>'AEO 43'!AG70/100</f>
        <v>5.7361250000000003E-2</v>
      </c>
      <c r="AH13">
        <f>'AEO 43'!AH70/100</f>
        <v>5.7906779999999998E-2</v>
      </c>
      <c r="AI13">
        <f>'AEO 43'!AI70/100</f>
        <v>5.79736E-2</v>
      </c>
      <c r="AJ13">
        <f>'AEO 43'!AJ70/100</f>
        <v>5.7719399999999997E-2</v>
      </c>
      <c r="AK13">
        <f>'AEO 43'!AK70/100</f>
        <v>5.7773810000000002E-2</v>
      </c>
    </row>
    <row r="14" spans="2:37" x14ac:dyDescent="0.25">
      <c r="B14" t="s">
        <v>1110</v>
      </c>
      <c r="C14">
        <f>'AEO 43'!C71/100</f>
        <v>0.17553888000000001</v>
      </c>
      <c r="D14">
        <f>'AEO 43'!D71/100</f>
        <v>0.18947845000000002</v>
      </c>
      <c r="E14">
        <f>'AEO 43'!E71/100</f>
        <v>0.17328270000000001</v>
      </c>
      <c r="F14">
        <f>'AEO 43'!F71/100</f>
        <v>0.17958352999999999</v>
      </c>
      <c r="G14">
        <f>'AEO 43'!G71/100</f>
        <v>0.19650154</v>
      </c>
      <c r="H14">
        <f>'AEO 43'!H71/100</f>
        <v>0.18571369000000001</v>
      </c>
      <c r="I14">
        <f>'AEO 43'!I71/100</f>
        <v>0.18001436000000001</v>
      </c>
      <c r="J14">
        <f>'AEO 43'!J71/100</f>
        <v>0.17915061999999998</v>
      </c>
      <c r="K14">
        <f>'AEO 43'!K71/100</f>
        <v>0.17957014000000002</v>
      </c>
      <c r="L14">
        <f>'AEO 43'!L71/100</f>
        <v>0.17499886000000001</v>
      </c>
      <c r="M14">
        <f>'AEO 43'!M71/100</f>
        <v>0.17558613000000001</v>
      </c>
      <c r="N14">
        <f>'AEO 43'!N71/100</f>
        <v>0.17649975000000001</v>
      </c>
      <c r="O14">
        <f>'AEO 43'!O71/100</f>
        <v>0.17691041999999998</v>
      </c>
      <c r="P14">
        <f>'AEO 43'!P71/100</f>
        <v>0.17752736999999999</v>
      </c>
      <c r="Q14">
        <f>'AEO 43'!Q71/100</f>
        <v>0.17605842999999999</v>
      </c>
      <c r="R14">
        <f>'AEO 43'!R71/100</f>
        <v>0.17734543</v>
      </c>
      <c r="S14">
        <f>'AEO 43'!S71/100</f>
        <v>0.17626711</v>
      </c>
      <c r="T14">
        <f>'AEO 43'!T71/100</f>
        <v>0.17632667999999999</v>
      </c>
      <c r="U14">
        <f>'AEO 43'!U71/100</f>
        <v>0.17682682</v>
      </c>
      <c r="V14">
        <f>'AEO 43'!V71/100</f>
        <v>0.17611188999999999</v>
      </c>
      <c r="W14">
        <f>'AEO 43'!W71/100</f>
        <v>0.1758844</v>
      </c>
      <c r="X14">
        <f>'AEO 43'!X71/100</f>
        <v>0.17775801000000002</v>
      </c>
      <c r="Y14">
        <f>'AEO 43'!Y71/100</f>
        <v>0.17603676000000001</v>
      </c>
      <c r="Z14">
        <f>'AEO 43'!Z71/100</f>
        <v>0.17642327999999999</v>
      </c>
      <c r="AA14">
        <f>'AEO 43'!AA71/100</f>
        <v>0.17620747</v>
      </c>
      <c r="AB14">
        <f>'AEO 43'!AB71/100</f>
        <v>0.17585125000000001</v>
      </c>
      <c r="AC14">
        <f>'AEO 43'!AC71/100</f>
        <v>0.17572056</v>
      </c>
      <c r="AD14">
        <f>'AEO 43'!AD71/100</f>
        <v>0.17545666000000001</v>
      </c>
      <c r="AE14">
        <f>'AEO 43'!AE71/100</f>
        <v>0.17543355999999999</v>
      </c>
      <c r="AF14">
        <f>'AEO 43'!AF71/100</f>
        <v>0.17545369999999999</v>
      </c>
      <c r="AG14">
        <f>'AEO 43'!AG71/100</f>
        <v>0.174568</v>
      </c>
      <c r="AH14">
        <f>'AEO 43'!AH71/100</f>
        <v>0.17594443999999998</v>
      </c>
      <c r="AI14">
        <f>'AEO 43'!AI71/100</f>
        <v>0.17616043000000001</v>
      </c>
      <c r="AJ14">
        <f>'AEO 43'!AJ71/100</f>
        <v>0.17549866000000003</v>
      </c>
      <c r="AK14">
        <f>'AEO 43'!AK71/100</f>
        <v>0.17566137000000001</v>
      </c>
    </row>
    <row r="15" spans="2:37" x14ac:dyDescent="0.25">
      <c r="B15" t="s">
        <v>1111</v>
      </c>
      <c r="C15">
        <f>'AEO 43'!C72/100</f>
        <v>0.44837848999999996</v>
      </c>
      <c r="D15">
        <f>'AEO 43'!D72/100</f>
        <v>0.44228039000000002</v>
      </c>
      <c r="E15">
        <f>'AEO 43'!E72/100</f>
        <v>0.45011752999999999</v>
      </c>
      <c r="F15">
        <f>'AEO 43'!F72/100</f>
        <v>0.44744388999999996</v>
      </c>
      <c r="G15">
        <f>'AEO 43'!G72/100</f>
        <v>0.44012241000000002</v>
      </c>
      <c r="H15">
        <f>'AEO 43'!H72/100</f>
        <v>0.44542934000000001</v>
      </c>
      <c r="I15">
        <f>'AEO 43'!I72/100</f>
        <v>0.44873394</v>
      </c>
      <c r="J15">
        <f>'AEO 43'!J72/100</f>
        <v>0.44902073000000003</v>
      </c>
      <c r="K15">
        <f>'AEO 43'!K72/100</f>
        <v>0.44740321999999999</v>
      </c>
      <c r="L15">
        <f>'AEO 43'!L72/100</f>
        <v>0.45058784000000002</v>
      </c>
      <c r="M15">
        <f>'AEO 43'!M72/100</f>
        <v>0.44828262000000002</v>
      </c>
      <c r="N15">
        <f>'AEO 43'!N72/100</f>
        <v>0.44719703999999999</v>
      </c>
      <c r="O15">
        <f>'AEO 43'!O72/100</f>
        <v>0.44699345000000001</v>
      </c>
      <c r="P15">
        <f>'AEO 43'!P72/100</f>
        <v>0.44674866000000002</v>
      </c>
      <c r="Q15">
        <f>'AEO 43'!Q72/100</f>
        <v>0.44734817999999998</v>
      </c>
      <c r="R15">
        <f>'AEO 43'!R72/100</f>
        <v>0.44689072000000002</v>
      </c>
      <c r="S15">
        <f>'AEO 43'!S72/100</f>
        <v>0.44731715999999999</v>
      </c>
      <c r="T15">
        <f>'AEO 43'!T72/100</f>
        <v>0.44732726999999994</v>
      </c>
      <c r="U15">
        <f>'AEO 43'!U72/100</f>
        <v>0.4471328</v>
      </c>
      <c r="V15">
        <f>'AEO 43'!V72/100</f>
        <v>0.44742775000000001</v>
      </c>
      <c r="W15">
        <f>'AEO 43'!W72/100</f>
        <v>0.44752749999999997</v>
      </c>
      <c r="X15">
        <f>'AEO 43'!X72/100</f>
        <v>0.44681499000000002</v>
      </c>
      <c r="Y15">
        <f>'AEO 43'!Y72/100</f>
        <v>0.44749317</v>
      </c>
      <c r="Z15">
        <f>'AEO 43'!Z72/100</f>
        <v>0.447355</v>
      </c>
      <c r="AA15">
        <f>'AEO 43'!AA72/100</f>
        <v>0.44747577999999999</v>
      </c>
      <c r="AB15">
        <f>'AEO 43'!AB72/100</f>
        <v>0.44765464999999999</v>
      </c>
      <c r="AC15">
        <f>'AEO 43'!AC72/100</f>
        <v>0.44776108000000003</v>
      </c>
      <c r="AD15">
        <f>'AEO 43'!AD72/100</f>
        <v>0.44786147999999998</v>
      </c>
      <c r="AE15">
        <f>'AEO 43'!AE72/100</f>
        <v>0.44787376000000001</v>
      </c>
      <c r="AF15">
        <f>'AEO 43'!AF72/100</f>
        <v>0.44787318999999998</v>
      </c>
      <c r="AG15">
        <f>'AEO 43'!AG72/100</f>
        <v>0.44821795999999997</v>
      </c>
      <c r="AH15">
        <f>'AEO 43'!AH72/100</f>
        <v>0.44788691999999997</v>
      </c>
      <c r="AI15">
        <f>'AEO 43'!AI72/100</f>
        <v>0.44822727000000001</v>
      </c>
      <c r="AJ15">
        <f>'AEO 43'!AJ72/100</f>
        <v>0.44848247999999996</v>
      </c>
      <c r="AK15">
        <f>'AEO 43'!AK72/100</f>
        <v>0.44840752</v>
      </c>
    </row>
    <row r="16" spans="2:37" x14ac:dyDescent="0.25">
      <c r="B16" t="s">
        <v>1112</v>
      </c>
      <c r="C16">
        <f>'AEO 43'!C73/100</f>
        <v>0.30409797999999999</v>
      </c>
      <c r="D16">
        <f>'AEO 43'!D73/100</f>
        <v>0.28998057999999999</v>
      </c>
      <c r="E16">
        <f>'AEO 43'!E73/100</f>
        <v>0.30571552000000002</v>
      </c>
      <c r="F16">
        <f>'AEO 43'!F73/100</f>
        <v>0.29892105000000002</v>
      </c>
      <c r="G16">
        <f>'AEO 43'!G73/100</f>
        <v>0.28182274000000002</v>
      </c>
      <c r="H16">
        <f>'AEO 43'!H73/100</f>
        <v>0.29247838999999998</v>
      </c>
      <c r="I16">
        <f>'AEO 43'!I73/100</f>
        <v>0.29763381999999999</v>
      </c>
      <c r="J16">
        <f>'AEO 43'!J73/100</f>
        <v>0.29896541999999998</v>
      </c>
      <c r="K16">
        <f>'AEO 43'!K73/100</f>
        <v>0.29949271999999999</v>
      </c>
      <c r="L16">
        <f>'AEO 43'!L73/100</f>
        <v>0.3022994</v>
      </c>
      <c r="M16">
        <f>'AEO 43'!M73/100</f>
        <v>0.30401304000000001</v>
      </c>
      <c r="N16">
        <f>'AEO 43'!N73/100</f>
        <v>0.30391025999999999</v>
      </c>
      <c r="O16">
        <f>'AEO 43'!O73/100</f>
        <v>0.30357762999999999</v>
      </c>
      <c r="P16">
        <f>'AEO 43'!P73/100</f>
        <v>0.30294326999999999</v>
      </c>
      <c r="Q16">
        <f>'AEO 43'!Q73/100</f>
        <v>0.30441352999999999</v>
      </c>
      <c r="R16">
        <f>'AEO 43'!R73/100</f>
        <v>0.30302136999999996</v>
      </c>
      <c r="S16">
        <f>'AEO 43'!S73/100</f>
        <v>0.30414229999999998</v>
      </c>
      <c r="T16">
        <f>'AEO 43'!T73/100</f>
        <v>0.30401955000000003</v>
      </c>
      <c r="U16">
        <f>'AEO 43'!U73/100</f>
        <v>0.30348470999999999</v>
      </c>
      <c r="V16">
        <f>'AEO 43'!V73/100</f>
        <v>0.30421162000000002</v>
      </c>
      <c r="W16">
        <f>'AEO 43'!W73/100</f>
        <v>0.30443373000000001</v>
      </c>
      <c r="X16">
        <f>'AEO 43'!X73/100</f>
        <v>0.30245157</v>
      </c>
      <c r="Y16">
        <f>'AEO 43'!Y73/100</f>
        <v>0.30423434999999999</v>
      </c>
      <c r="Z16">
        <f>'AEO 43'!Z73/100</f>
        <v>0.30381875999999997</v>
      </c>
      <c r="AA16">
        <f>'AEO 43'!AA73/100</f>
        <v>0.30382681</v>
      </c>
      <c r="AB16">
        <f>'AEO 43'!AB73/100</f>
        <v>0.30407980000000001</v>
      </c>
      <c r="AC16">
        <f>'AEO 43'!AC73/100</f>
        <v>0.30425400000000002</v>
      </c>
      <c r="AD16">
        <f>'AEO 43'!AD73/100</f>
        <v>0.30453714000000004</v>
      </c>
      <c r="AE16">
        <f>'AEO 43'!AE73/100</f>
        <v>0.30455536</v>
      </c>
      <c r="AF16">
        <f>'AEO 43'!AF73/100</f>
        <v>0.30453194</v>
      </c>
      <c r="AG16">
        <f>'AEO 43'!AG73/100</f>
        <v>0.30545508999999998</v>
      </c>
      <c r="AH16">
        <f>'AEO 43'!AH73/100</f>
        <v>0.30381382000000001</v>
      </c>
      <c r="AI16">
        <f>'AEO 43'!AI73/100</f>
        <v>0.30318127</v>
      </c>
      <c r="AJ16">
        <f>'AEO 43'!AJ73/100</f>
        <v>0.30386531999999999</v>
      </c>
      <c r="AK16">
        <f>'AEO 43'!AK73/100</f>
        <v>0.30371752000000002</v>
      </c>
    </row>
    <row r="17" spans="2:37" x14ac:dyDescent="0.25">
      <c r="B17" t="s">
        <v>1113</v>
      </c>
      <c r="C17">
        <f>'AEO 43'!C74/100</f>
        <v>1.1139609999999999E-2</v>
      </c>
      <c r="D17">
        <f>'AEO 43'!D74/100</f>
        <v>1.129441E-2</v>
      </c>
      <c r="E17">
        <f>'AEO 43'!E74/100</f>
        <v>1.111963E-2</v>
      </c>
      <c r="F17">
        <f>'AEO 43'!F74/100</f>
        <v>1.1238300000000001E-2</v>
      </c>
      <c r="G17">
        <f>'AEO 43'!G74/100</f>
        <v>1.135712E-2</v>
      </c>
      <c r="H17">
        <f>'AEO 43'!H74/100</f>
        <v>1.125867E-2</v>
      </c>
      <c r="I17">
        <f>'AEO 43'!I74/100</f>
        <v>1.117223E-2</v>
      </c>
      <c r="J17">
        <f>'AEO 43'!J74/100</f>
        <v>1.1163570000000001E-2</v>
      </c>
      <c r="K17">
        <f>'AEO 43'!K74/100</f>
        <v>1.112892E-2</v>
      </c>
      <c r="L17">
        <f>'AEO 43'!L74/100</f>
        <v>1.1208899999999999E-2</v>
      </c>
      <c r="M17">
        <f>'AEO 43'!M74/100</f>
        <v>1.1158619999999999E-2</v>
      </c>
      <c r="N17">
        <f>'AEO 43'!N74/100</f>
        <v>1.115473E-2</v>
      </c>
      <c r="O17">
        <f>'AEO 43'!O74/100</f>
        <v>1.1158220000000002E-2</v>
      </c>
      <c r="P17">
        <f>'AEO 43'!P74/100</f>
        <v>1.1164430000000001E-2</v>
      </c>
      <c r="Q17">
        <f>'AEO 43'!Q74/100</f>
        <v>1.1150130000000001E-2</v>
      </c>
      <c r="R17">
        <f>'AEO 43'!R74/100</f>
        <v>1.1163600000000001E-2</v>
      </c>
      <c r="S17">
        <f>'AEO 43'!S74/100</f>
        <v>1.1153120000000001E-2</v>
      </c>
      <c r="T17">
        <f>'AEO 43'!T74/100</f>
        <v>1.115386E-2</v>
      </c>
      <c r="U17">
        <f>'AEO 43'!U74/100</f>
        <v>1.1158870000000001E-2</v>
      </c>
      <c r="V17">
        <f>'AEO 43'!V74/100</f>
        <v>1.1152059999999998E-2</v>
      </c>
      <c r="W17">
        <f>'AEO 43'!W74/100</f>
        <v>1.1149800000000001E-2</v>
      </c>
      <c r="X17">
        <f>'AEO 43'!X74/100</f>
        <v>1.116835E-2</v>
      </c>
      <c r="Y17">
        <f>'AEO 43'!Y74/100</f>
        <v>1.1151310000000001E-2</v>
      </c>
      <c r="Z17">
        <f>'AEO 43'!Z74/100</f>
        <v>1.115527E-2</v>
      </c>
      <c r="AA17">
        <f>'AEO 43'!AA74/100</f>
        <v>1.1158950000000001E-2</v>
      </c>
      <c r="AB17">
        <f>'AEO 43'!AB74/100</f>
        <v>1.1158099999999999E-2</v>
      </c>
      <c r="AC17">
        <f>'AEO 43'!AC74/100</f>
        <v>1.1156939999999999E-2</v>
      </c>
      <c r="AD17">
        <f>'AEO 43'!AD74/100</f>
        <v>1.1153979999999999E-2</v>
      </c>
      <c r="AE17">
        <f>'AEO 43'!AE74/100</f>
        <v>1.1153720000000001E-2</v>
      </c>
      <c r="AF17">
        <f>'AEO 43'!AF74/100</f>
        <v>1.115419E-2</v>
      </c>
      <c r="AG17">
        <f>'AEO 43'!AG74/100</f>
        <v>1.1144970000000001E-2</v>
      </c>
      <c r="AH17">
        <f>'AEO 43'!AH74/100</f>
        <v>1.1160000000000002E-2</v>
      </c>
      <c r="AI17">
        <f>'AEO 43'!AI74/100</f>
        <v>1.1163940000000001E-2</v>
      </c>
      <c r="AJ17">
        <f>'AEO 43'!AJ74/100</f>
        <v>1.1157230000000001E-2</v>
      </c>
      <c r="AK17">
        <f>'AEO 43'!AK74/100</f>
        <v>1.1158669999999999E-2</v>
      </c>
    </row>
    <row r="19" spans="2:37" x14ac:dyDescent="0.25">
      <c r="B19" s="1" t="s">
        <v>1106</v>
      </c>
      <c r="C19">
        <v>2016</v>
      </c>
      <c r="D19">
        <v>2017</v>
      </c>
      <c r="E19">
        <v>2018</v>
      </c>
      <c r="F19">
        <v>2019</v>
      </c>
      <c r="G19">
        <v>2020</v>
      </c>
      <c r="H19">
        <v>2021</v>
      </c>
      <c r="I19">
        <v>2022</v>
      </c>
      <c r="J19">
        <v>2023</v>
      </c>
      <c r="K19">
        <v>2024</v>
      </c>
      <c r="L19">
        <v>2025</v>
      </c>
      <c r="M19">
        <v>2026</v>
      </c>
      <c r="N19">
        <v>2027</v>
      </c>
      <c r="O19">
        <v>2028</v>
      </c>
      <c r="P19">
        <v>2029</v>
      </c>
      <c r="Q19">
        <v>2030</v>
      </c>
      <c r="R19">
        <v>2031</v>
      </c>
      <c r="S19">
        <v>2032</v>
      </c>
      <c r="T19">
        <v>2033</v>
      </c>
      <c r="U19">
        <v>2034</v>
      </c>
      <c r="V19">
        <v>2035</v>
      </c>
      <c r="W19">
        <v>2036</v>
      </c>
      <c r="X19">
        <v>2037</v>
      </c>
      <c r="Y19">
        <v>2038</v>
      </c>
      <c r="Z19">
        <v>2039</v>
      </c>
      <c r="AA19">
        <v>2040</v>
      </c>
      <c r="AB19">
        <v>2041</v>
      </c>
      <c r="AC19">
        <v>2042</v>
      </c>
      <c r="AD19">
        <v>2043</v>
      </c>
      <c r="AE19">
        <v>2044</v>
      </c>
      <c r="AF19">
        <v>2045</v>
      </c>
      <c r="AG19">
        <v>2046</v>
      </c>
      <c r="AH19">
        <v>2047</v>
      </c>
      <c r="AI19">
        <v>2048</v>
      </c>
      <c r="AJ19">
        <v>2049</v>
      </c>
      <c r="AK19">
        <v>2050</v>
      </c>
    </row>
    <row r="20" spans="2:37" x14ac:dyDescent="0.25">
      <c r="B20" t="s">
        <v>1107</v>
      </c>
      <c r="C20">
        <f>'AEO 43'!C77/100</f>
        <v>6.247337E-2</v>
      </c>
      <c r="D20">
        <f>'AEO 43'!D77/100</f>
        <v>5.9462689999999999E-2</v>
      </c>
      <c r="E20">
        <f>'AEO 43'!E77/100</f>
        <v>6.2500310000000003E-2</v>
      </c>
      <c r="F20">
        <f>'AEO 43'!F77/100</f>
        <v>6.1292900000000004E-2</v>
      </c>
      <c r="G20">
        <f>'AEO 43'!G77/100</f>
        <v>5.7940100000000001E-2</v>
      </c>
      <c r="H20">
        <f>'AEO 43'!H77/100</f>
        <v>6.0218309999999997E-2</v>
      </c>
      <c r="I20">
        <f>'AEO 43'!I77/100</f>
        <v>6.1482289999999995E-2</v>
      </c>
      <c r="J20">
        <f>'AEO 43'!J77/100</f>
        <v>6.2113569999999993E-2</v>
      </c>
      <c r="K20">
        <f>'AEO 43'!K77/100</f>
        <v>6.1733730000000001E-2</v>
      </c>
      <c r="L20">
        <f>'AEO 43'!L77/100</f>
        <v>6.1639059999999996E-2</v>
      </c>
      <c r="M20">
        <f>'AEO 43'!M77/100</f>
        <v>6.2673969999999996E-2</v>
      </c>
      <c r="N20">
        <f>'AEO 43'!N77/100</f>
        <v>6.2422000000000005E-2</v>
      </c>
      <c r="O20">
        <f>'AEO 43'!O77/100</f>
        <v>6.232704E-2</v>
      </c>
      <c r="P20">
        <f>'AEO 43'!P77/100</f>
        <v>6.2210140000000004E-2</v>
      </c>
      <c r="Q20">
        <f>'AEO 43'!Q77/100</f>
        <v>6.2510070000000001E-2</v>
      </c>
      <c r="R20">
        <f>'AEO 43'!R77/100</f>
        <v>6.2275609999999995E-2</v>
      </c>
      <c r="S20">
        <f>'AEO 43'!S77/100</f>
        <v>6.2493449999999999E-2</v>
      </c>
      <c r="T20">
        <f>'AEO 43'!T77/100</f>
        <v>6.2484450000000004E-2</v>
      </c>
      <c r="U20">
        <f>'AEO 43'!U77/100</f>
        <v>6.2373849999999995E-2</v>
      </c>
      <c r="V20">
        <f>'AEO 43'!V77/100</f>
        <v>6.2521560000000004E-2</v>
      </c>
      <c r="W20">
        <f>'AEO 43'!W77/100</f>
        <v>6.2573080000000003E-2</v>
      </c>
      <c r="X20">
        <f>'AEO 43'!X77/100</f>
        <v>6.2031090000000004E-2</v>
      </c>
      <c r="Y20">
        <f>'AEO 43'!Y77/100</f>
        <v>6.2365700000000003E-2</v>
      </c>
      <c r="Z20">
        <f>'AEO 43'!Z77/100</f>
        <v>6.2285579999999993E-2</v>
      </c>
      <c r="AA20">
        <f>'AEO 43'!AA77/100</f>
        <v>6.2262730000000002E-2</v>
      </c>
      <c r="AB20">
        <f>'AEO 43'!AB77/100</f>
        <v>6.2314389999999997E-2</v>
      </c>
      <c r="AC20">
        <f>'AEO 43'!AC77/100</f>
        <v>6.2349019999999998E-2</v>
      </c>
      <c r="AD20">
        <f>'AEO 43'!AD77/100</f>
        <v>6.2406680000000006E-2</v>
      </c>
      <c r="AE20">
        <f>'AEO 43'!AE77/100</f>
        <v>6.241932E-2</v>
      </c>
      <c r="AF20">
        <f>'AEO 43'!AF77/100</f>
        <v>6.2432809999999998E-2</v>
      </c>
      <c r="AG20">
        <f>'AEO 43'!AG77/100</f>
        <v>6.2695459999999995E-2</v>
      </c>
      <c r="AH20">
        <f>'AEO 43'!AH77/100</f>
        <v>6.2460570000000007E-2</v>
      </c>
      <c r="AI20">
        <f>'AEO 43'!AI77/100</f>
        <v>6.2446500000000002E-2</v>
      </c>
      <c r="AJ20">
        <f>'AEO 43'!AJ77/100</f>
        <v>6.2585550000000004E-2</v>
      </c>
      <c r="AK20">
        <f>'AEO 43'!AK77/100</f>
        <v>6.2234160000000004E-2</v>
      </c>
    </row>
    <row r="21" spans="2:37" x14ac:dyDescent="0.25">
      <c r="B21" t="s">
        <v>1114</v>
      </c>
      <c r="C21">
        <f>'AEO 43'!C78/100</f>
        <v>0.20634817000000003</v>
      </c>
      <c r="D21">
        <f>'AEO 43'!D78/100</f>
        <v>0.20595171000000001</v>
      </c>
      <c r="E21">
        <f>'AEO 43'!E78/100</f>
        <v>0.20364502000000001</v>
      </c>
      <c r="F21">
        <f>'AEO 43'!F78/100</f>
        <v>0.2045363</v>
      </c>
      <c r="G21">
        <f>'AEO 43'!G78/100</f>
        <v>0.20626272000000001</v>
      </c>
      <c r="H21">
        <f>'AEO 43'!H78/100</f>
        <v>0.20533388</v>
      </c>
      <c r="I21">
        <f>'AEO 43'!I78/100</f>
        <v>0.20354791999999999</v>
      </c>
      <c r="J21">
        <f>'AEO 43'!J78/100</f>
        <v>0.20326166000000001</v>
      </c>
      <c r="K21">
        <f>'AEO 43'!K78/100</f>
        <v>0.20464618999999998</v>
      </c>
      <c r="L21">
        <f>'AEO 43'!L78/100</f>
        <v>0.20613054000000003</v>
      </c>
      <c r="M21">
        <f>'AEO 43'!M78/100</f>
        <v>0.20511787000000001</v>
      </c>
      <c r="N21">
        <f>'AEO 43'!N78/100</f>
        <v>0.20503350999999997</v>
      </c>
      <c r="O21">
        <f>'AEO 43'!O78/100</f>
        <v>0.20491261999999999</v>
      </c>
      <c r="P21">
        <f>'AEO 43'!P78/100</f>
        <v>0.20495625000000001</v>
      </c>
      <c r="Q21">
        <f>'AEO 43'!Q78/100</f>
        <v>0.20490621999999997</v>
      </c>
      <c r="R21">
        <f>'AEO 43'!R78/100</f>
        <v>0.20505556</v>
      </c>
      <c r="S21">
        <f>'AEO 43'!S78/100</f>
        <v>0.20495015999999999</v>
      </c>
      <c r="T21">
        <f>'AEO 43'!T78/100</f>
        <v>0.20498218999999998</v>
      </c>
      <c r="U21">
        <f>'AEO 43'!U78/100</f>
        <v>0.20503108999999997</v>
      </c>
      <c r="V21">
        <f>'AEO 43'!V78/100</f>
        <v>0.20499980999999998</v>
      </c>
      <c r="W21">
        <f>'AEO 43'!W78/100</f>
        <v>0.20500789999999999</v>
      </c>
      <c r="X21">
        <f>'AEO 43'!X78/100</f>
        <v>0.20519402</v>
      </c>
      <c r="Y21">
        <f>'AEO 43'!Y78/100</f>
        <v>0.20508299000000002</v>
      </c>
      <c r="Z21">
        <f>'AEO 43'!Z78/100</f>
        <v>0.20512087000000001</v>
      </c>
      <c r="AA21">
        <f>'AEO 43'!AA78/100</f>
        <v>0.20512333000000002</v>
      </c>
      <c r="AB21">
        <f>'AEO 43'!AB78/100</f>
        <v>0.20513369000000001</v>
      </c>
      <c r="AC21">
        <f>'AEO 43'!AC78/100</f>
        <v>0.20512379</v>
      </c>
      <c r="AD21">
        <f>'AEO 43'!AD78/100</f>
        <v>0.20510166000000002</v>
      </c>
      <c r="AE21">
        <f>'AEO 43'!AE78/100</f>
        <v>0.20511208</v>
      </c>
      <c r="AF21">
        <f>'AEO 43'!AF78/100</f>
        <v>0.20513210000000001</v>
      </c>
      <c r="AG21">
        <f>'AEO 43'!AG78/100</f>
        <v>0.20499723</v>
      </c>
      <c r="AH21">
        <f>'AEO 43'!AH78/100</f>
        <v>0.20512160999999998</v>
      </c>
      <c r="AI21">
        <f>'AEO 43'!AI78/100</f>
        <v>0.20514662</v>
      </c>
      <c r="AJ21">
        <f>'AEO 43'!AJ78/100</f>
        <v>0.20511296999999998</v>
      </c>
      <c r="AK21">
        <f>'AEO 43'!AK78/100</f>
        <v>0.20492743999999999</v>
      </c>
    </row>
    <row r="22" spans="2:37" x14ac:dyDescent="0.25">
      <c r="B22" t="s">
        <v>1115</v>
      </c>
      <c r="C22">
        <f>'AEO 43'!C79/100</f>
        <v>8.5416800000000011E-3</v>
      </c>
      <c r="D22">
        <f>'AEO 43'!D79/100</f>
        <v>9.111010000000001E-3</v>
      </c>
      <c r="E22">
        <f>'AEO 43'!E79/100</f>
        <v>8.3940899999999999E-3</v>
      </c>
      <c r="F22">
        <f>'AEO 43'!F79/100</f>
        <v>8.6431000000000008E-3</v>
      </c>
      <c r="G22">
        <f>'AEO 43'!G79/100</f>
        <v>9.3330500000000007E-3</v>
      </c>
      <c r="H22">
        <f>'AEO 43'!H79/100</f>
        <v>8.5000500000000003E-3</v>
      </c>
      <c r="I22">
        <f>'AEO 43'!I79/100</f>
        <v>8.1422500000000002E-3</v>
      </c>
      <c r="J22">
        <f>'AEO 43'!J79/100</f>
        <v>8.4293900000000001E-3</v>
      </c>
      <c r="K22">
        <f>'AEO 43'!K79/100</f>
        <v>8.3640599999999996E-3</v>
      </c>
      <c r="L22">
        <f>'AEO 43'!L79/100</f>
        <v>8.0128000000000005E-3</v>
      </c>
      <c r="M22">
        <f>'AEO 43'!M79/100</f>
        <v>8.4854600000000002E-3</v>
      </c>
      <c r="N22">
        <f>'AEO 43'!N79/100</f>
        <v>8.5417699999999989E-3</v>
      </c>
      <c r="O22">
        <f>'AEO 43'!O79/100</f>
        <v>8.5753800000000005E-3</v>
      </c>
      <c r="P22">
        <f>'AEO 43'!P79/100</f>
        <v>8.6094199999999996E-3</v>
      </c>
      <c r="Q22">
        <f>'AEO 43'!Q79/100</f>
        <v>8.5459999999999998E-3</v>
      </c>
      <c r="R22">
        <f>'AEO 43'!R79/100</f>
        <v>8.6075100000000005E-3</v>
      </c>
      <c r="S22">
        <f>'AEO 43'!S79/100</f>
        <v>8.5564300000000003E-3</v>
      </c>
      <c r="T22">
        <f>'AEO 43'!T79/100</f>
        <v>8.5588499999999998E-3</v>
      </c>
      <c r="U22">
        <f>'AEO 43'!U79/100</f>
        <v>8.5818500000000002E-3</v>
      </c>
      <c r="V22">
        <f>'AEO 43'!V79/100</f>
        <v>8.5472800000000008E-3</v>
      </c>
      <c r="W22">
        <f>'AEO 43'!W79/100</f>
        <v>8.5363899999999996E-3</v>
      </c>
      <c r="X22">
        <f>'AEO 43'!X79/100</f>
        <v>8.6262999999999999E-3</v>
      </c>
      <c r="Y22">
        <f>'AEO 43'!Y79/100</f>
        <v>8.5441000000000007E-3</v>
      </c>
      <c r="Z22">
        <f>'AEO 43'!Z79/100</f>
        <v>8.5576699999999999E-3</v>
      </c>
      <c r="AA22">
        <f>'AEO 43'!AA79/100</f>
        <v>8.5364900000000007E-3</v>
      </c>
      <c r="AB22">
        <f>'AEO 43'!AB79/100</f>
        <v>8.5256900000000007E-3</v>
      </c>
      <c r="AC22">
        <f>'AEO 43'!AC79/100</f>
        <v>8.5198900000000004E-3</v>
      </c>
      <c r="AD22">
        <f>'AEO 43'!AD79/100</f>
        <v>8.5077799999999995E-3</v>
      </c>
      <c r="AE22">
        <f>'AEO 43'!AE79/100</f>
        <v>8.5066699999999992E-3</v>
      </c>
      <c r="AF22">
        <f>'AEO 43'!AF79/100</f>
        <v>8.5076500000000003E-3</v>
      </c>
      <c r="AG22">
        <f>'AEO 43'!AG79/100</f>
        <v>8.4889300000000004E-3</v>
      </c>
      <c r="AH22">
        <f>'AEO 43'!AH79/100</f>
        <v>8.5497200000000002E-3</v>
      </c>
      <c r="AI22">
        <f>'AEO 43'!AI79/100</f>
        <v>8.5532100000000003E-3</v>
      </c>
      <c r="AJ22">
        <f>'AEO 43'!AJ79/100</f>
        <v>8.5222400000000004E-3</v>
      </c>
      <c r="AK22">
        <f>'AEO 43'!AK79/100</f>
        <v>8.5413599999999996E-3</v>
      </c>
    </row>
    <row r="23" spans="2:37" x14ac:dyDescent="0.25">
      <c r="B23" t="s">
        <v>1116</v>
      </c>
      <c r="C23">
        <f>'AEO 43'!C80/100</f>
        <v>8.1561170000000002E-2</v>
      </c>
      <c r="D23">
        <f>'AEO 43'!D80/100</f>
        <v>8.0897789999999997E-2</v>
      </c>
      <c r="E23">
        <f>'AEO 43'!E80/100</f>
        <v>8.0204249999999991E-2</v>
      </c>
      <c r="F23">
        <f>'AEO 43'!F80/100</f>
        <v>8.0160529999999994E-2</v>
      </c>
      <c r="G23">
        <f>'AEO 43'!G80/100</f>
        <v>7.9870830000000004E-2</v>
      </c>
      <c r="H23">
        <f>'AEO 43'!H80/100</f>
        <v>7.7713690000000002E-2</v>
      </c>
      <c r="I23">
        <f>'AEO 43'!I80/100</f>
        <v>7.8558570000000008E-2</v>
      </c>
      <c r="J23">
        <f>'AEO 43'!J80/100</f>
        <v>7.8756740000000006E-2</v>
      </c>
      <c r="K23">
        <f>'AEO 43'!K80/100</f>
        <v>7.8091090000000002E-2</v>
      </c>
      <c r="L23">
        <f>'AEO 43'!L80/100</f>
        <v>8.043046999999999E-2</v>
      </c>
      <c r="M23">
        <f>'AEO 43'!M80/100</f>
        <v>8.0742790000000009E-2</v>
      </c>
      <c r="N23">
        <f>'AEO 43'!N80/100</f>
        <v>8.092096E-2</v>
      </c>
      <c r="O23">
        <f>'AEO 43'!O80/100</f>
        <v>8.1090079999999995E-2</v>
      </c>
      <c r="P23">
        <f>'AEO 43'!P80/100</f>
        <v>8.1216399999999994E-2</v>
      </c>
      <c r="Q23">
        <f>'AEO 43'!Q80/100</f>
        <v>8.1251299999999999E-2</v>
      </c>
      <c r="R23">
        <f>'AEO 43'!R80/100</f>
        <v>8.1316180000000002E-2</v>
      </c>
      <c r="S23">
        <f>'AEO 43'!S80/100</f>
        <v>8.1272689999999995E-2</v>
      </c>
      <c r="T23">
        <f>'AEO 43'!T80/100</f>
        <v>8.1294310000000009E-2</v>
      </c>
      <c r="U23">
        <f>'AEO 43'!U80/100</f>
        <v>8.1323950000000006E-2</v>
      </c>
      <c r="V23">
        <f>'AEO 43'!V80/100</f>
        <v>8.1306799999999999E-2</v>
      </c>
      <c r="W23">
        <f>'AEO 43'!W80/100</f>
        <v>8.1304429999999997E-2</v>
      </c>
      <c r="X23">
        <f>'AEO 43'!X80/100</f>
        <v>8.1386199999999992E-2</v>
      </c>
      <c r="Y23">
        <f>'AEO 43'!Y80/100</f>
        <v>8.1338489999999999E-2</v>
      </c>
      <c r="Z23">
        <f>'AEO 43'!Z80/100</f>
        <v>8.1352530000000006E-2</v>
      </c>
      <c r="AA23">
        <f>'AEO 43'!AA80/100</f>
        <v>8.1347550000000005E-2</v>
      </c>
      <c r="AB23">
        <f>'AEO 43'!AB80/100</f>
        <v>8.134806E-2</v>
      </c>
      <c r="AC23">
        <f>'AEO 43'!AC80/100</f>
        <v>8.1350039999999998E-2</v>
      </c>
      <c r="AD23">
        <f>'AEO 43'!AD80/100</f>
        <v>8.1338519999999997E-2</v>
      </c>
      <c r="AE23">
        <f>'AEO 43'!AE80/100</f>
        <v>8.1324250000000001E-2</v>
      </c>
      <c r="AF23">
        <f>'AEO 43'!AF80/100</f>
        <v>8.1271299999999991E-2</v>
      </c>
      <c r="AG23">
        <f>'AEO 43'!AG80/100</f>
        <v>8.12079E-2</v>
      </c>
      <c r="AH23">
        <f>'AEO 43'!AH80/100</f>
        <v>8.1337560000000003E-2</v>
      </c>
      <c r="AI23">
        <f>'AEO 43'!AI80/100</f>
        <v>8.1350960000000014E-2</v>
      </c>
      <c r="AJ23">
        <f>'AEO 43'!AJ80/100</f>
        <v>8.1340240000000008E-2</v>
      </c>
      <c r="AK23">
        <f>'AEO 43'!AK80/100</f>
        <v>8.1170560000000003E-2</v>
      </c>
    </row>
    <row r="24" spans="2:37" x14ac:dyDescent="0.25">
      <c r="B24" t="s">
        <v>1117</v>
      </c>
      <c r="C24">
        <f>'AEO 43'!C81/100</f>
        <v>0.20858065000000001</v>
      </c>
      <c r="D24">
        <f>'AEO 43'!D81/100</f>
        <v>0.20861412000000001</v>
      </c>
      <c r="E24">
        <f>'AEO 43'!E81/100</f>
        <v>0.21086348999999999</v>
      </c>
      <c r="F24">
        <f>'AEO 43'!F81/100</f>
        <v>0.20995423999999999</v>
      </c>
      <c r="G24">
        <f>'AEO 43'!G81/100</f>
        <v>0.20839110999999999</v>
      </c>
      <c r="H24">
        <f>'AEO 43'!H81/100</f>
        <v>0.21026724000000002</v>
      </c>
      <c r="I24">
        <f>'AEO 43'!I81/100</f>
        <v>0.21034818999999999</v>
      </c>
      <c r="J24">
        <f>'AEO 43'!J81/100</f>
        <v>0.21074707000000001</v>
      </c>
      <c r="K24">
        <f>'AEO 43'!K81/100</f>
        <v>0.21061295000000002</v>
      </c>
      <c r="L24">
        <f>'AEO 43'!L81/100</f>
        <v>0.20912109000000001</v>
      </c>
      <c r="M24">
        <f>'AEO 43'!M81/100</f>
        <v>0.20970255000000002</v>
      </c>
      <c r="N24">
        <f>'AEO 43'!N81/100</f>
        <v>0.20956302999999998</v>
      </c>
      <c r="O24">
        <f>'AEO 43'!O81/100</f>
        <v>0.20952224999999999</v>
      </c>
      <c r="P24">
        <f>'AEO 43'!P81/100</f>
        <v>0.20940300000000001</v>
      </c>
      <c r="Q24">
        <f>'AEO 43'!Q81/100</f>
        <v>0.20947317000000001</v>
      </c>
      <c r="R24">
        <f>'AEO 43'!R81/100</f>
        <v>0.20920777999999998</v>
      </c>
      <c r="S24">
        <f>'AEO 43'!S81/100</f>
        <v>0.20932435999999999</v>
      </c>
      <c r="T24">
        <f>'AEO 43'!T81/100</f>
        <v>0.20930212000000001</v>
      </c>
      <c r="U24">
        <f>'AEO 43'!U81/100</f>
        <v>0.20925131</v>
      </c>
      <c r="V24">
        <f>'AEO 43'!V81/100</f>
        <v>0.20930873999999999</v>
      </c>
      <c r="W24">
        <f>'AEO 43'!W81/100</f>
        <v>0.20931791</v>
      </c>
      <c r="X24">
        <f>'AEO 43'!X81/100</f>
        <v>0.20917854</v>
      </c>
      <c r="Y24">
        <f>'AEO 43'!Y81/100</f>
        <v>0.20934072000000001</v>
      </c>
      <c r="Z24">
        <f>'AEO 43'!Z81/100</f>
        <v>0.20930603</v>
      </c>
      <c r="AA24">
        <f>'AEO 43'!AA81/100</f>
        <v>0.2093092</v>
      </c>
      <c r="AB24">
        <f>'AEO 43'!AB81/100</f>
        <v>0.20931629000000002</v>
      </c>
      <c r="AC24">
        <f>'AEO 43'!AC81/100</f>
        <v>0.20932666999999999</v>
      </c>
      <c r="AD24">
        <f>'AEO 43'!AD81/100</f>
        <v>0.20935247000000001</v>
      </c>
      <c r="AE24">
        <f>'AEO 43'!AE81/100</f>
        <v>0.20935092999999999</v>
      </c>
      <c r="AF24">
        <f>'AEO 43'!AF81/100</f>
        <v>0.20935376999999999</v>
      </c>
      <c r="AG24">
        <f>'AEO 43'!AG81/100</f>
        <v>0.20957155</v>
      </c>
      <c r="AH24">
        <f>'AEO 43'!AH81/100</f>
        <v>0.20935389000000001</v>
      </c>
      <c r="AI24">
        <f>'AEO 43'!AI81/100</f>
        <v>0.20933272999999999</v>
      </c>
      <c r="AJ24">
        <f>'AEO 43'!AJ81/100</f>
        <v>0.20938679000000002</v>
      </c>
      <c r="AK24">
        <f>'AEO 43'!AK81/100</f>
        <v>0.20961561000000001</v>
      </c>
    </row>
    <row r="25" spans="2:37" x14ac:dyDescent="0.25">
      <c r="B25" t="s">
        <v>1118</v>
      </c>
      <c r="C25">
        <f>'AEO 43'!C82/100</f>
        <v>0.43249493</v>
      </c>
      <c r="D25">
        <f>'AEO 43'!D82/100</f>
        <v>0.43596263999999996</v>
      </c>
      <c r="E25">
        <f>'AEO 43'!E82/100</f>
        <v>0.43439285</v>
      </c>
      <c r="F25">
        <f>'AEO 43'!F82/100</f>
        <v>0.43541294000000003</v>
      </c>
      <c r="G25">
        <f>'AEO 43'!G82/100</f>
        <v>0.43820220999999998</v>
      </c>
      <c r="H25">
        <f>'AEO 43'!H82/100</f>
        <v>0.43796688000000006</v>
      </c>
      <c r="I25">
        <f>'AEO 43'!I82/100</f>
        <v>0.43792076000000002</v>
      </c>
      <c r="J25">
        <f>'AEO 43'!J82/100</f>
        <v>0.43669159000000002</v>
      </c>
      <c r="K25">
        <f>'AEO 43'!K82/100</f>
        <v>0.43655192999999998</v>
      </c>
      <c r="L25">
        <f>'AEO 43'!L82/100</f>
        <v>0.43466605999999997</v>
      </c>
      <c r="M25">
        <f>'AEO 43'!M82/100</f>
        <v>0.43327739999999998</v>
      </c>
      <c r="N25">
        <f>'AEO 43'!N82/100</f>
        <v>0.43351868000000005</v>
      </c>
      <c r="O25">
        <f>'AEO 43'!O82/100</f>
        <v>0.43357261999999996</v>
      </c>
      <c r="P25">
        <f>'AEO 43'!P82/100</f>
        <v>0.43360474000000004</v>
      </c>
      <c r="Q25">
        <f>'AEO 43'!Q82/100</f>
        <v>0.43331325999999998</v>
      </c>
      <c r="R25">
        <f>'AEO 43'!R82/100</f>
        <v>0.43353729000000002</v>
      </c>
      <c r="S25">
        <f>'AEO 43'!S82/100</f>
        <v>0.43340282000000002</v>
      </c>
      <c r="T25">
        <f>'AEO 43'!T82/100</f>
        <v>0.43337811000000004</v>
      </c>
      <c r="U25">
        <f>'AEO 43'!U82/100</f>
        <v>0.43343799999999999</v>
      </c>
      <c r="V25">
        <f>'AEO 43'!V82/100</f>
        <v>0.43331581000000002</v>
      </c>
      <c r="W25">
        <f>'AEO 43'!W82/100</f>
        <v>0.43326027000000006</v>
      </c>
      <c r="X25">
        <f>'AEO 43'!X82/100</f>
        <v>0.43358386999999998</v>
      </c>
      <c r="Y25">
        <f>'AEO 43'!Y82/100</f>
        <v>0.43332797999999995</v>
      </c>
      <c r="Z25">
        <f>'AEO 43'!Z82/100</f>
        <v>0.43337730000000002</v>
      </c>
      <c r="AA25">
        <f>'AEO 43'!AA82/100</f>
        <v>0.43342064000000002</v>
      </c>
      <c r="AB25">
        <f>'AEO 43'!AB82/100</f>
        <v>0.43336182000000001</v>
      </c>
      <c r="AC25">
        <f>'AEO 43'!AC82/100</f>
        <v>0.43333061</v>
      </c>
      <c r="AD25">
        <f>'AEO 43'!AD82/100</f>
        <v>0.43329285000000001</v>
      </c>
      <c r="AE25">
        <f>'AEO 43'!AE82/100</f>
        <v>0.43328674</v>
      </c>
      <c r="AF25">
        <f>'AEO 43'!AF82/100</f>
        <v>0.43330237999999999</v>
      </c>
      <c r="AG25">
        <f>'AEO 43'!AG82/100</f>
        <v>0.4330389</v>
      </c>
      <c r="AH25">
        <f>'AEO 43'!AH82/100</f>
        <v>0.43317665</v>
      </c>
      <c r="AI25">
        <f>'AEO 43'!AI82/100</f>
        <v>0.43316997999999995</v>
      </c>
      <c r="AJ25">
        <f>'AEO 43'!AJ82/100</f>
        <v>0.43305218000000001</v>
      </c>
      <c r="AK25">
        <f>'AEO 43'!AK82/100</f>
        <v>0.43351086</v>
      </c>
    </row>
    <row r="27" spans="2:37" x14ac:dyDescent="0.25">
      <c r="B27" t="s">
        <v>1119</v>
      </c>
    </row>
    <row r="28" spans="2:37" x14ac:dyDescent="0.25">
      <c r="B28" t="s">
        <v>1120</v>
      </c>
    </row>
    <row r="29" spans="2:37" x14ac:dyDescent="0.25">
      <c r="B29" t="s">
        <v>1124</v>
      </c>
    </row>
    <row r="30" spans="2:37" x14ac:dyDescent="0.25">
      <c r="B30" t="s">
        <v>1123</v>
      </c>
    </row>
    <row r="32" spans="2:37" x14ac:dyDescent="0.25">
      <c r="B32" s="1" t="s">
        <v>1121</v>
      </c>
      <c r="C32">
        <v>2016</v>
      </c>
      <c r="D32">
        <v>2017</v>
      </c>
      <c r="E32">
        <v>2018</v>
      </c>
      <c r="F32">
        <v>2019</v>
      </c>
      <c r="G32">
        <v>2020</v>
      </c>
      <c r="H32">
        <v>2021</v>
      </c>
      <c r="I32">
        <v>2022</v>
      </c>
      <c r="J32">
        <v>2023</v>
      </c>
      <c r="K32">
        <v>2024</v>
      </c>
      <c r="L32">
        <v>2025</v>
      </c>
      <c r="M32">
        <v>2026</v>
      </c>
      <c r="N32">
        <v>2027</v>
      </c>
      <c r="O32">
        <v>2028</v>
      </c>
      <c r="P32">
        <v>2029</v>
      </c>
      <c r="Q32">
        <v>2030</v>
      </c>
      <c r="R32">
        <v>2031</v>
      </c>
      <c r="S32">
        <v>2032</v>
      </c>
      <c r="T32">
        <v>2033</v>
      </c>
      <c r="U32">
        <v>2034</v>
      </c>
      <c r="V32">
        <v>2035</v>
      </c>
      <c r="W32">
        <v>2036</v>
      </c>
      <c r="X32">
        <v>2037</v>
      </c>
      <c r="Y32">
        <v>2038</v>
      </c>
      <c r="Z32">
        <v>2039</v>
      </c>
      <c r="AA32">
        <v>2040</v>
      </c>
      <c r="AB32">
        <v>2041</v>
      </c>
      <c r="AC32">
        <v>2042</v>
      </c>
      <c r="AD32">
        <v>2043</v>
      </c>
      <c r="AE32">
        <v>2044</v>
      </c>
      <c r="AF32">
        <v>2045</v>
      </c>
      <c r="AG32">
        <v>2046</v>
      </c>
      <c r="AH32">
        <v>2047</v>
      </c>
      <c r="AI32">
        <v>2048</v>
      </c>
      <c r="AJ32">
        <v>2049</v>
      </c>
      <c r="AK32">
        <v>2050</v>
      </c>
    </row>
    <row r="33" spans="2:37" x14ac:dyDescent="0.25">
      <c r="B33" t="s">
        <v>1108</v>
      </c>
      <c r="C33">
        <f t="shared" ref="C33" si="0">C12*C$4</f>
        <v>1.8832486219611481E-3</v>
      </c>
      <c r="D33">
        <f t="shared" ref="D33:AK33" si="1">D12*D$4</f>
        <v>2.0404367200525975E-3</v>
      </c>
      <c r="E33">
        <f t="shared" si="1"/>
        <v>1.7789226758199029E-3</v>
      </c>
      <c r="F33">
        <f t="shared" si="1"/>
        <v>1.8292160158705762E-3</v>
      </c>
      <c r="G33">
        <f t="shared" si="1"/>
        <v>2.1484476546276676E-3</v>
      </c>
      <c r="H33">
        <f t="shared" si="1"/>
        <v>2.0013113382530306E-3</v>
      </c>
      <c r="I33">
        <f t="shared" si="1"/>
        <v>1.9307139576685379E-3</v>
      </c>
      <c r="J33">
        <f t="shared" si="1"/>
        <v>1.9110561505437133E-3</v>
      </c>
      <c r="K33">
        <f t="shared" si="1"/>
        <v>1.943381469532899E-3</v>
      </c>
      <c r="L33">
        <f t="shared" si="1"/>
        <v>1.8082897490381148E-3</v>
      </c>
      <c r="M33">
        <f t="shared" si="1"/>
        <v>1.8704331386699101E-3</v>
      </c>
      <c r="N33">
        <f t="shared" si="1"/>
        <v>1.878489868504256E-3</v>
      </c>
      <c r="O33">
        <f t="shared" si="1"/>
        <v>1.8758524990831779E-3</v>
      </c>
      <c r="P33">
        <f t="shared" si="1"/>
        <v>1.8896583790045105E-3</v>
      </c>
      <c r="Q33">
        <f t="shared" si="1"/>
        <v>1.8690805633298638E-3</v>
      </c>
      <c r="R33">
        <f t="shared" si="1"/>
        <v>1.8888965618649028E-3</v>
      </c>
      <c r="S33">
        <f t="shared" si="1"/>
        <v>1.8729354159835437E-3</v>
      </c>
      <c r="T33">
        <f t="shared" si="1"/>
        <v>1.8751678604902906E-3</v>
      </c>
      <c r="U33">
        <f t="shared" si="1"/>
        <v>1.8842106803281132E-3</v>
      </c>
      <c r="V33">
        <f t="shared" si="1"/>
        <v>1.8746860057574104E-3</v>
      </c>
      <c r="W33">
        <f t="shared" si="1"/>
        <v>1.8697359912084864E-3</v>
      </c>
      <c r="X33">
        <f t="shared" si="1"/>
        <v>1.9006707941668266E-3</v>
      </c>
      <c r="Y33">
        <f t="shared" si="1"/>
        <v>1.8749066643094895E-3</v>
      </c>
      <c r="Z33">
        <f t="shared" si="1"/>
        <v>1.8793468753544812E-3</v>
      </c>
      <c r="AA33">
        <f t="shared" si="1"/>
        <v>1.8801173911312022E-3</v>
      </c>
      <c r="AB33">
        <f t="shared" si="1"/>
        <v>1.8755870454147294E-3</v>
      </c>
      <c r="AC33">
        <f t="shared" si="1"/>
        <v>1.8714637589085743E-3</v>
      </c>
      <c r="AD33">
        <f t="shared" si="1"/>
        <v>1.864274226382001E-3</v>
      </c>
      <c r="AE33">
        <f t="shared" si="1"/>
        <v>1.8590055741100437E-3</v>
      </c>
      <c r="AF33">
        <f t="shared" si="1"/>
        <v>1.8580430182441874E-3</v>
      </c>
      <c r="AG33">
        <f t="shared" si="1"/>
        <v>1.8405076827118293E-3</v>
      </c>
      <c r="AH33">
        <f t="shared" si="1"/>
        <v>1.8551246863029547E-3</v>
      </c>
      <c r="AI33">
        <f t="shared" si="1"/>
        <v>1.8491886234105667E-3</v>
      </c>
      <c r="AJ33">
        <f t="shared" si="1"/>
        <v>1.8334655920669537E-3</v>
      </c>
      <c r="AK33">
        <f t="shared" si="1"/>
        <v>1.830902393731384E-3</v>
      </c>
    </row>
    <row r="34" spans="2:37" x14ac:dyDescent="0.25">
      <c r="B34" t="s">
        <v>1109</v>
      </c>
      <c r="C34">
        <f t="shared" ref="C34:C38" si="2">C13*C$4</f>
        <v>3.2740193358915801E-2</v>
      </c>
      <c r="D34">
        <f t="shared" ref="D34:AK34" si="3">D13*D$4</f>
        <v>3.5261891526186542E-2</v>
      </c>
      <c r="E34">
        <f t="shared" si="3"/>
        <v>3.081681778340065E-2</v>
      </c>
      <c r="F34">
        <f t="shared" si="3"/>
        <v>3.2087585130711548E-2</v>
      </c>
      <c r="G34">
        <f t="shared" si="3"/>
        <v>3.7071540238444799E-2</v>
      </c>
      <c r="H34">
        <f t="shared" si="3"/>
        <v>3.4915695021032443E-2</v>
      </c>
      <c r="I34">
        <f t="shared" si="3"/>
        <v>3.3578835126630999E-2</v>
      </c>
      <c r="J34">
        <f t="shared" si="3"/>
        <v>3.3260852538068396E-2</v>
      </c>
      <c r="K34">
        <f t="shared" si="3"/>
        <v>3.3756558608099875E-2</v>
      </c>
      <c r="L34">
        <f t="shared" si="3"/>
        <v>3.2972021192127964E-2</v>
      </c>
      <c r="M34">
        <f t="shared" si="3"/>
        <v>3.2679428516877766E-2</v>
      </c>
      <c r="N34">
        <f t="shared" si="3"/>
        <v>3.2972077861583855E-2</v>
      </c>
      <c r="O34">
        <f t="shared" si="3"/>
        <v>3.31072538469337E-2</v>
      </c>
      <c r="P34">
        <f t="shared" si="3"/>
        <v>3.3313470347020403E-2</v>
      </c>
      <c r="Q34">
        <f t="shared" si="3"/>
        <v>3.3006476060298183E-2</v>
      </c>
      <c r="R34">
        <f t="shared" si="3"/>
        <v>3.3317881573753795E-2</v>
      </c>
      <c r="S34">
        <f t="shared" si="3"/>
        <v>3.3062493796427728E-2</v>
      </c>
      <c r="T34">
        <f t="shared" si="3"/>
        <v>3.3104993357606839E-2</v>
      </c>
      <c r="U34">
        <f t="shared" si="3"/>
        <v>3.325187447700638E-2</v>
      </c>
      <c r="V34">
        <f t="shared" si="3"/>
        <v>3.3096038487386244E-2</v>
      </c>
      <c r="W34">
        <f t="shared" si="3"/>
        <v>3.3013664366363944E-2</v>
      </c>
      <c r="X34">
        <f t="shared" si="3"/>
        <v>3.3509166752736762E-2</v>
      </c>
      <c r="Y34">
        <f t="shared" si="3"/>
        <v>3.309883462713871E-2</v>
      </c>
      <c r="Z34">
        <f t="shared" si="3"/>
        <v>3.3162475938767165E-2</v>
      </c>
      <c r="AA34">
        <f t="shared" si="3"/>
        <v>3.317711149843687E-2</v>
      </c>
      <c r="AB34">
        <f t="shared" si="3"/>
        <v>3.3101073686238262E-2</v>
      </c>
      <c r="AC34">
        <f t="shared" si="3"/>
        <v>3.2979417284760865E-2</v>
      </c>
      <c r="AD34">
        <f t="shared" si="3"/>
        <v>3.2857214847663886E-2</v>
      </c>
      <c r="AE34">
        <f t="shared" si="3"/>
        <v>3.2764355108084349E-2</v>
      </c>
      <c r="AF34">
        <f t="shared" si="3"/>
        <v>3.2740392789519047E-2</v>
      </c>
      <c r="AG34">
        <f t="shared" si="3"/>
        <v>3.245698884166652E-2</v>
      </c>
      <c r="AH34">
        <f t="shared" si="3"/>
        <v>3.2671325104185245E-2</v>
      </c>
      <c r="AI34">
        <f t="shared" si="3"/>
        <v>3.2550903337297238E-2</v>
      </c>
      <c r="AJ34">
        <f t="shared" si="3"/>
        <v>3.2294315396299393E-2</v>
      </c>
      <c r="AK34">
        <f t="shared" si="3"/>
        <v>3.2239034648553259E-2</v>
      </c>
    </row>
    <row r="35" spans="2:37" x14ac:dyDescent="0.25">
      <c r="B35" t="s">
        <v>1110</v>
      </c>
      <c r="C35">
        <f t="shared" si="2"/>
        <v>9.9889214038556676E-2</v>
      </c>
      <c r="D35">
        <f t="shared" ref="D35:AK35" si="4">D14*D$4</f>
        <v>0.10554559370979107</v>
      </c>
      <c r="E35">
        <f t="shared" si="4"/>
        <v>9.4508802042296586E-2</v>
      </c>
      <c r="F35">
        <f t="shared" si="4"/>
        <v>9.6968438266588575E-2</v>
      </c>
      <c r="G35">
        <f t="shared" si="4"/>
        <v>0.10978913865038832</v>
      </c>
      <c r="H35">
        <f t="shared" si="4"/>
        <v>0.10528264908867109</v>
      </c>
      <c r="I35">
        <f t="shared" si="4"/>
        <v>0.10236452882612597</v>
      </c>
      <c r="J35">
        <f t="shared" si="4"/>
        <v>0.1021249941757828</v>
      </c>
      <c r="K35">
        <f t="shared" si="4"/>
        <v>0.10272651829273366</v>
      </c>
      <c r="L35">
        <f t="shared" si="4"/>
        <v>9.9934517151532315E-2</v>
      </c>
      <c r="M35">
        <f t="shared" si="4"/>
        <v>9.9516425238260611E-2</v>
      </c>
      <c r="N35">
        <f t="shared" si="4"/>
        <v>0.10044564446668831</v>
      </c>
      <c r="O35">
        <f t="shared" si="4"/>
        <v>0.10086129080883298</v>
      </c>
      <c r="P35">
        <f t="shared" si="4"/>
        <v>0.10142648851183801</v>
      </c>
      <c r="Q35">
        <f t="shared" si="4"/>
        <v>0.10060884611630673</v>
      </c>
      <c r="R35">
        <f t="shared" si="4"/>
        <v>0.10139450723090163</v>
      </c>
      <c r="S35">
        <f t="shared" si="4"/>
        <v>0.10075163515935565</v>
      </c>
      <c r="T35">
        <f t="shared" si="4"/>
        <v>0.10082827323327706</v>
      </c>
      <c r="U35">
        <f t="shared" si="4"/>
        <v>0.10119423497023718</v>
      </c>
      <c r="V35">
        <f t="shared" si="4"/>
        <v>0.1008034536904243</v>
      </c>
      <c r="W35">
        <f t="shared" si="4"/>
        <v>0.10057354624172275</v>
      </c>
      <c r="X35">
        <f t="shared" si="4"/>
        <v>0.10183912913515718</v>
      </c>
      <c r="Y35">
        <f t="shared" si="4"/>
        <v>0.10078923573828594</v>
      </c>
      <c r="Z35">
        <f t="shared" si="4"/>
        <v>0.1009375093255892</v>
      </c>
      <c r="AA35">
        <f t="shared" si="4"/>
        <v>0.10072137395771273</v>
      </c>
      <c r="AB35">
        <f t="shared" si="4"/>
        <v>0.10040925670360051</v>
      </c>
      <c r="AC35">
        <f t="shared" si="4"/>
        <v>0.10021718028631497</v>
      </c>
      <c r="AD35">
        <f t="shared" si="4"/>
        <v>9.9885892603380974E-2</v>
      </c>
      <c r="AE35">
        <f t="shared" si="4"/>
        <v>9.9602048017459588E-2</v>
      </c>
      <c r="AF35">
        <f t="shared" si="4"/>
        <v>9.9536369587752208E-2</v>
      </c>
      <c r="AG35">
        <f t="shared" si="4"/>
        <v>9.8776641515169919E-2</v>
      </c>
      <c r="AH35">
        <f t="shared" si="4"/>
        <v>9.9268824816607204E-2</v>
      </c>
      <c r="AI35">
        <f t="shared" si="4"/>
        <v>9.8910213076067663E-2</v>
      </c>
      <c r="AJ35">
        <f t="shared" si="4"/>
        <v>9.8192446173520742E-2</v>
      </c>
      <c r="AK35">
        <f t="shared" si="4"/>
        <v>9.8022841038912525E-2</v>
      </c>
    </row>
    <row r="36" spans="2:37" x14ac:dyDescent="0.25">
      <c r="B36" t="s">
        <v>1111</v>
      </c>
      <c r="C36">
        <f t="shared" si="2"/>
        <v>0.25514675129461256</v>
      </c>
      <c r="D36">
        <f t="shared" ref="D36:AK36" si="5">D15*D$4</f>
        <v>0.24636440898027157</v>
      </c>
      <c r="E36">
        <f t="shared" si="5"/>
        <v>0.24549518525817923</v>
      </c>
      <c r="F36">
        <f t="shared" si="5"/>
        <v>0.24160308701598218</v>
      </c>
      <c r="G36">
        <f t="shared" si="5"/>
        <v>0.24590474097369955</v>
      </c>
      <c r="H36">
        <f t="shared" si="5"/>
        <v>0.25251763021357426</v>
      </c>
      <c r="I36">
        <f t="shared" si="5"/>
        <v>0.25517096711835141</v>
      </c>
      <c r="J36">
        <f t="shared" si="5"/>
        <v>0.2559647264187852</v>
      </c>
      <c r="K36">
        <f t="shared" si="5"/>
        <v>0.25594553227812783</v>
      </c>
      <c r="L36">
        <f t="shared" si="5"/>
        <v>0.25731183748712366</v>
      </c>
      <c r="M36">
        <f t="shared" si="5"/>
        <v>0.25407179848910383</v>
      </c>
      <c r="N36">
        <f t="shared" si="5"/>
        <v>0.25449891507719069</v>
      </c>
      <c r="O36">
        <f t="shared" si="5"/>
        <v>0.25484274103296772</v>
      </c>
      <c r="P36">
        <f t="shared" si="5"/>
        <v>0.25524034874830304</v>
      </c>
      <c r="Q36">
        <f t="shared" si="5"/>
        <v>0.25563776867730725</v>
      </c>
      <c r="R36">
        <f t="shared" si="5"/>
        <v>0.25550285868918549</v>
      </c>
      <c r="S36">
        <f t="shared" si="5"/>
        <v>0.25567977658928609</v>
      </c>
      <c r="T36">
        <f t="shared" si="5"/>
        <v>0.25579359972215149</v>
      </c>
      <c r="U36">
        <f t="shared" si="5"/>
        <v>0.25588460860236056</v>
      </c>
      <c r="V36">
        <f t="shared" si="5"/>
        <v>0.25610004229093075</v>
      </c>
      <c r="W36">
        <f t="shared" si="5"/>
        <v>0.25590346679803649</v>
      </c>
      <c r="X36">
        <f t="shared" si="5"/>
        <v>0.25598424209482296</v>
      </c>
      <c r="Y36">
        <f t="shared" si="5"/>
        <v>0.25621066078700189</v>
      </c>
      <c r="Z36">
        <f t="shared" si="5"/>
        <v>0.25594637784961805</v>
      </c>
      <c r="AA36">
        <f t="shared" si="5"/>
        <v>0.25578016286369237</v>
      </c>
      <c r="AB36">
        <f t="shared" si="5"/>
        <v>0.25560620505347809</v>
      </c>
      <c r="AC36">
        <f t="shared" si="5"/>
        <v>0.25536768651064568</v>
      </c>
      <c r="AD36">
        <f t="shared" si="5"/>
        <v>0.25496349749545699</v>
      </c>
      <c r="AE36">
        <f t="shared" si="5"/>
        <v>0.25427941922446412</v>
      </c>
      <c r="AF36">
        <f t="shared" si="5"/>
        <v>0.25408225285807917</v>
      </c>
      <c r="AG36">
        <f t="shared" si="5"/>
        <v>0.25361729959431722</v>
      </c>
      <c r="AH36">
        <f t="shared" si="5"/>
        <v>0.25270027401337469</v>
      </c>
      <c r="AI36">
        <f t="shared" si="5"/>
        <v>0.25166976932449647</v>
      </c>
      <c r="AJ36">
        <f t="shared" si="5"/>
        <v>0.2509283647930251</v>
      </c>
      <c r="AK36">
        <f t="shared" si="5"/>
        <v>0.25022108761654871</v>
      </c>
    </row>
    <row r="37" spans="2:37" x14ac:dyDescent="0.25">
      <c r="B37" t="s">
        <v>1112</v>
      </c>
      <c r="C37">
        <f t="shared" si="2"/>
        <v>0.17304490157914149</v>
      </c>
      <c r="D37">
        <f t="shared" ref="D37:AK37" si="6">D16*D$4</f>
        <v>0.1615285140891197</v>
      </c>
      <c r="E37">
        <f t="shared" si="6"/>
        <v>0.16673798111951027</v>
      </c>
      <c r="F37">
        <f t="shared" si="6"/>
        <v>0.16140626806650274</v>
      </c>
      <c r="G37">
        <f t="shared" si="6"/>
        <v>0.15745971190196445</v>
      </c>
      <c r="H37">
        <f t="shared" si="6"/>
        <v>0.16580845332613597</v>
      </c>
      <c r="I37">
        <f t="shared" si="6"/>
        <v>0.16924841855405304</v>
      </c>
      <c r="J37">
        <f t="shared" si="6"/>
        <v>0.17042554346873295</v>
      </c>
      <c r="K37">
        <f t="shared" si="6"/>
        <v>0.17133051396863952</v>
      </c>
      <c r="L37">
        <f t="shared" si="6"/>
        <v>0.17263052213138946</v>
      </c>
      <c r="M37">
        <f t="shared" si="6"/>
        <v>0.1723045605402678</v>
      </c>
      <c r="N37">
        <f t="shared" si="6"/>
        <v>0.17295470348110295</v>
      </c>
      <c r="O37">
        <f t="shared" si="6"/>
        <v>0.17307760403534342</v>
      </c>
      <c r="P37">
        <f t="shared" si="6"/>
        <v>0.1730801965600777</v>
      </c>
      <c r="Q37">
        <f t="shared" si="6"/>
        <v>0.17395755486114312</v>
      </c>
      <c r="R37">
        <f t="shared" si="6"/>
        <v>0.17324778254270615</v>
      </c>
      <c r="S37">
        <f t="shared" si="6"/>
        <v>0.1738431749753388</v>
      </c>
      <c r="T37">
        <f t="shared" si="6"/>
        <v>0.17384644374667488</v>
      </c>
      <c r="U37">
        <f t="shared" si="6"/>
        <v>0.17367785641122929</v>
      </c>
      <c r="V37">
        <f t="shared" si="6"/>
        <v>0.17412556272469146</v>
      </c>
      <c r="W37">
        <f t="shared" si="6"/>
        <v>0.17408013343818518</v>
      </c>
      <c r="X37">
        <f t="shared" si="6"/>
        <v>0.17327716761883769</v>
      </c>
      <c r="Y37">
        <f t="shared" si="6"/>
        <v>0.17418832079069274</v>
      </c>
      <c r="Z37">
        <f t="shared" si="6"/>
        <v>0.17382461612089373</v>
      </c>
      <c r="AA37">
        <f t="shared" si="6"/>
        <v>0.17366944629753173</v>
      </c>
      <c r="AB37">
        <f t="shared" si="6"/>
        <v>0.17362644107778308</v>
      </c>
      <c r="AC37">
        <f t="shared" si="6"/>
        <v>0.17352254039500262</v>
      </c>
      <c r="AD37">
        <f t="shared" si="6"/>
        <v>0.17337024459362671</v>
      </c>
      <c r="AE37">
        <f t="shared" si="6"/>
        <v>0.17291068818699623</v>
      </c>
      <c r="AF37">
        <f t="shared" si="6"/>
        <v>0.17276354805350461</v>
      </c>
      <c r="AG37">
        <f t="shared" si="6"/>
        <v>0.17283710602122934</v>
      </c>
      <c r="AH37">
        <f t="shared" si="6"/>
        <v>0.17141343525515348</v>
      </c>
      <c r="AI37">
        <f t="shared" si="6"/>
        <v>0.17022962544070083</v>
      </c>
      <c r="AJ37">
        <f t="shared" si="6"/>
        <v>0.17001428431476143</v>
      </c>
      <c r="AK37">
        <f t="shared" si="6"/>
        <v>0.16948094042357029</v>
      </c>
    </row>
    <row r="38" spans="2:37" x14ac:dyDescent="0.25">
      <c r="B38" t="s">
        <v>1113</v>
      </c>
      <c r="C38">
        <f t="shared" si="2"/>
        <v>6.3389198312991755E-3</v>
      </c>
      <c r="D38">
        <f t="shared" ref="D38:AK38" si="7">D17*D$4</f>
        <v>6.291349802849882E-3</v>
      </c>
      <c r="E38">
        <f t="shared" si="7"/>
        <v>6.0646729907462334E-3</v>
      </c>
      <c r="F38">
        <f t="shared" si="7"/>
        <v>6.0682647221123372E-3</v>
      </c>
      <c r="G38">
        <f t="shared" si="7"/>
        <v>6.3454384242947826E-3</v>
      </c>
      <c r="H38">
        <f t="shared" si="7"/>
        <v>6.3826344886860438E-3</v>
      </c>
      <c r="I38">
        <f t="shared" si="7"/>
        <v>6.3530490561259072E-3</v>
      </c>
      <c r="J38">
        <f t="shared" si="7"/>
        <v>6.3638044971931658E-3</v>
      </c>
      <c r="K38">
        <f t="shared" si="7"/>
        <v>6.3665106234163955E-3</v>
      </c>
      <c r="L38">
        <f t="shared" si="7"/>
        <v>6.4009331792207703E-3</v>
      </c>
      <c r="M38">
        <f t="shared" si="7"/>
        <v>6.3243376512265486E-3</v>
      </c>
      <c r="N38">
        <f t="shared" si="7"/>
        <v>6.3481338851862513E-3</v>
      </c>
      <c r="O38">
        <f t="shared" si="7"/>
        <v>6.3615951639758505E-3</v>
      </c>
      <c r="P38">
        <f t="shared" si="7"/>
        <v>6.3785597180661202E-3</v>
      </c>
      <c r="Q38">
        <f t="shared" si="7"/>
        <v>6.371758020032414E-3</v>
      </c>
      <c r="R38">
        <f t="shared" si="7"/>
        <v>6.3826156722667929E-3</v>
      </c>
      <c r="S38">
        <f t="shared" si="7"/>
        <v>6.3749560376210445E-3</v>
      </c>
      <c r="T38">
        <f t="shared" si="7"/>
        <v>6.3780730385538916E-3</v>
      </c>
      <c r="U38">
        <f t="shared" si="7"/>
        <v>6.3859843929915758E-3</v>
      </c>
      <c r="V38">
        <f t="shared" si="7"/>
        <v>6.3832496702115526E-3</v>
      </c>
      <c r="W38">
        <f t="shared" si="7"/>
        <v>6.3756360762293896E-3</v>
      </c>
      <c r="X38">
        <f t="shared" si="7"/>
        <v>6.3984460552671159E-3</v>
      </c>
      <c r="Y38">
        <f t="shared" si="7"/>
        <v>6.3846438231464006E-3</v>
      </c>
      <c r="Z38">
        <f t="shared" si="7"/>
        <v>6.3822935933084664E-3</v>
      </c>
      <c r="AA38">
        <f t="shared" si="7"/>
        <v>6.3785308076066164E-3</v>
      </c>
      <c r="AB38">
        <f t="shared" si="7"/>
        <v>6.371160439430739E-3</v>
      </c>
      <c r="AC38">
        <f t="shared" si="7"/>
        <v>6.363040656276072E-3</v>
      </c>
      <c r="AD38">
        <f t="shared" si="7"/>
        <v>6.3498601214696509E-3</v>
      </c>
      <c r="AE38">
        <f t="shared" si="7"/>
        <v>6.3325019170408416E-3</v>
      </c>
      <c r="AF38">
        <f t="shared" si="7"/>
        <v>6.3278664302434768E-3</v>
      </c>
      <c r="AG38">
        <f t="shared" si="7"/>
        <v>6.3062113697087861E-3</v>
      </c>
      <c r="AH38">
        <f t="shared" si="7"/>
        <v>6.2965336384220878E-3</v>
      </c>
      <c r="AI38">
        <f t="shared" si="7"/>
        <v>6.2683071571092031E-3</v>
      </c>
      <c r="AJ38">
        <f t="shared" si="7"/>
        <v>6.2425303202918517E-3</v>
      </c>
      <c r="AK38">
        <f t="shared" si="7"/>
        <v>6.2267790329523318E-3</v>
      </c>
    </row>
    <row r="39" spans="2:37" x14ac:dyDescent="0.25">
      <c r="B39" t="s">
        <v>1107</v>
      </c>
      <c r="C39">
        <f t="shared" ref="C39" si="8">C20*C$5</f>
        <v>2.6923320759399023E-2</v>
      </c>
      <c r="D39">
        <f t="shared" ref="D39:AK39" si="9">D20*D$5</f>
        <v>2.6340058272585853E-2</v>
      </c>
      <c r="E39">
        <f t="shared" si="9"/>
        <v>2.8412490353998586E-2</v>
      </c>
      <c r="F39">
        <f t="shared" si="9"/>
        <v>2.8197009804333466E-2</v>
      </c>
      <c r="G39">
        <f t="shared" si="9"/>
        <v>2.5567866824029145E-2</v>
      </c>
      <c r="H39">
        <f t="shared" si="9"/>
        <v>2.6080044800257253E-2</v>
      </c>
      <c r="I39">
        <f t="shared" si="9"/>
        <v>2.6520603348994844E-2</v>
      </c>
      <c r="J39">
        <f t="shared" si="9"/>
        <v>2.6705665888436897E-2</v>
      </c>
      <c r="K39">
        <f t="shared" si="9"/>
        <v>2.6417774105976188E-2</v>
      </c>
      <c r="L39">
        <f t="shared" si="9"/>
        <v>2.6439575278931933E-2</v>
      </c>
      <c r="M39">
        <f t="shared" si="9"/>
        <v>2.7152431653605622E-2</v>
      </c>
      <c r="N39">
        <f t="shared" si="9"/>
        <v>2.6897768272195189E-2</v>
      </c>
      <c r="O39">
        <f t="shared" si="9"/>
        <v>2.679275260927555E-2</v>
      </c>
      <c r="P39">
        <f t="shared" si="9"/>
        <v>2.6667699135642951E-2</v>
      </c>
      <c r="Q39">
        <f t="shared" si="9"/>
        <v>2.6788599500975539E-2</v>
      </c>
      <c r="R39">
        <f t="shared" si="9"/>
        <v>2.6670492978073862E-2</v>
      </c>
      <c r="S39">
        <f t="shared" si="9"/>
        <v>2.6773131704377891E-2</v>
      </c>
      <c r="T39">
        <f t="shared" si="9"/>
        <v>2.6754183897155896E-2</v>
      </c>
      <c r="U39">
        <f t="shared" si="9"/>
        <v>2.6678619870892158E-2</v>
      </c>
      <c r="V39">
        <f t="shared" si="9"/>
        <v>2.6735281298924881E-2</v>
      </c>
      <c r="W39">
        <f t="shared" si="9"/>
        <v>2.679278024136867E-2</v>
      </c>
      <c r="X39">
        <f t="shared" si="9"/>
        <v>2.6492932338893445E-2</v>
      </c>
      <c r="Y39">
        <f t="shared" si="9"/>
        <v>2.6658434998739926E-2</v>
      </c>
      <c r="Z39">
        <f t="shared" si="9"/>
        <v>2.6649969370270563E-2</v>
      </c>
      <c r="AA39">
        <f t="shared" si="9"/>
        <v>2.6672935129452797E-2</v>
      </c>
      <c r="AB39">
        <f t="shared" si="9"/>
        <v>2.6733513652301158E-2</v>
      </c>
      <c r="AC39">
        <f t="shared" si="9"/>
        <v>2.679004512526105E-2</v>
      </c>
      <c r="AD39">
        <f t="shared" si="9"/>
        <v>2.6879120452168857E-2</v>
      </c>
      <c r="AE39">
        <f t="shared" si="9"/>
        <v>2.6980877618410209E-2</v>
      </c>
      <c r="AF39">
        <f t="shared" si="9"/>
        <v>2.7014148264385921E-2</v>
      </c>
      <c r="AG39">
        <f t="shared" si="9"/>
        <v>2.7220189749732619E-2</v>
      </c>
      <c r="AH39">
        <f t="shared" si="9"/>
        <v>2.7219971426521737E-2</v>
      </c>
      <c r="AI39">
        <f t="shared" si="9"/>
        <v>2.7384161534689373E-2</v>
      </c>
      <c r="AJ39">
        <f t="shared" si="9"/>
        <v>2.7568597451101962E-2</v>
      </c>
      <c r="AK39">
        <f t="shared" si="9"/>
        <v>2.7506153649655318E-2</v>
      </c>
    </row>
    <row r="40" spans="2:37" x14ac:dyDescent="0.25">
      <c r="B40" t="s">
        <v>1114</v>
      </c>
      <c r="C40">
        <f t="shared" ref="C40:C44" si="10">C21*C$5</f>
        <v>8.8927137579179721E-2</v>
      </c>
      <c r="D40">
        <f t="shared" ref="D40:AK40" si="11">D21*D$5</f>
        <v>9.1229980391716273E-2</v>
      </c>
      <c r="E40">
        <f t="shared" si="11"/>
        <v>9.2576535482621597E-2</v>
      </c>
      <c r="F40">
        <f t="shared" si="11"/>
        <v>9.4094292429336701E-2</v>
      </c>
      <c r="G40">
        <f t="shared" si="11"/>
        <v>9.1019824883319375E-2</v>
      </c>
      <c r="H40">
        <f t="shared" si="11"/>
        <v>8.8928380577446398E-2</v>
      </c>
      <c r="I40">
        <f t="shared" si="11"/>
        <v>8.7801115554299217E-2</v>
      </c>
      <c r="J40">
        <f t="shared" si="11"/>
        <v>8.7392142810163054E-2</v>
      </c>
      <c r="K40">
        <f t="shared" si="11"/>
        <v>8.7574439760381928E-2</v>
      </c>
      <c r="L40">
        <f t="shared" si="11"/>
        <v>8.8418024700845393E-2</v>
      </c>
      <c r="M40">
        <f t="shared" si="11"/>
        <v>8.8863828892731117E-2</v>
      </c>
      <c r="N40">
        <f t="shared" si="11"/>
        <v>8.8349361443318286E-2</v>
      </c>
      <c r="O40">
        <f t="shared" si="11"/>
        <v>8.8086537306736989E-2</v>
      </c>
      <c r="P40">
        <f t="shared" si="11"/>
        <v>8.7858854054493701E-2</v>
      </c>
      <c r="Q40">
        <f t="shared" si="11"/>
        <v>8.7812262293719773E-2</v>
      </c>
      <c r="R40">
        <f t="shared" si="11"/>
        <v>8.7818214435715747E-2</v>
      </c>
      <c r="S40">
        <f t="shared" si="11"/>
        <v>8.780372385447309E-2</v>
      </c>
      <c r="T40">
        <f t="shared" si="11"/>
        <v>8.7767935972898045E-2</v>
      </c>
      <c r="U40">
        <f t="shared" si="11"/>
        <v>8.7696150098553763E-2</v>
      </c>
      <c r="V40">
        <f t="shared" si="11"/>
        <v>8.7661401708085229E-2</v>
      </c>
      <c r="W40">
        <f t="shared" si="11"/>
        <v>8.7781065155247015E-2</v>
      </c>
      <c r="X40">
        <f t="shared" si="11"/>
        <v>8.7636559154539245E-2</v>
      </c>
      <c r="Y40">
        <f t="shared" si="11"/>
        <v>8.7663436123738378E-2</v>
      </c>
      <c r="Z40">
        <f t="shared" si="11"/>
        <v>8.7764533985286025E-2</v>
      </c>
      <c r="AA40">
        <f t="shared" si="11"/>
        <v>8.7873456153100576E-2</v>
      </c>
      <c r="AB40">
        <f t="shared" si="11"/>
        <v>8.8004460962578857E-2</v>
      </c>
      <c r="AC40">
        <f t="shared" si="11"/>
        <v>8.8137321009449252E-2</v>
      </c>
      <c r="AD40">
        <f t="shared" si="11"/>
        <v>8.8339136516792482E-2</v>
      </c>
      <c r="AE40">
        <f t="shared" si="11"/>
        <v>8.8660112422525014E-2</v>
      </c>
      <c r="AF40">
        <f t="shared" si="11"/>
        <v>8.8758922803327922E-2</v>
      </c>
      <c r="AG40">
        <f t="shared" si="11"/>
        <v>8.9002672582186665E-2</v>
      </c>
      <c r="AH40">
        <f t="shared" si="11"/>
        <v>8.9390864719328278E-2</v>
      </c>
      <c r="AI40">
        <f t="shared" si="11"/>
        <v>8.9961297756888492E-2</v>
      </c>
      <c r="AJ40">
        <f t="shared" si="11"/>
        <v>9.0351157766128967E-2</v>
      </c>
      <c r="AK40">
        <f t="shared" si="11"/>
        <v>9.0573499371896724E-2</v>
      </c>
    </row>
    <row r="41" spans="2:37" x14ac:dyDescent="0.25">
      <c r="B41" t="s">
        <v>1115</v>
      </c>
      <c r="C41">
        <f t="shared" si="10"/>
        <v>3.6810946882510657E-3</v>
      </c>
      <c r="D41">
        <f t="shared" ref="D41:AK41" si="12">D22*D$5</f>
        <v>4.0358842548514446E-3</v>
      </c>
      <c r="E41">
        <f t="shared" si="12"/>
        <v>3.8159330914614019E-3</v>
      </c>
      <c r="F41">
        <f t="shared" si="12"/>
        <v>3.9761469181558481E-3</v>
      </c>
      <c r="G41">
        <f t="shared" si="12"/>
        <v>4.118497887680643E-3</v>
      </c>
      <c r="H41">
        <f t="shared" si="12"/>
        <v>3.6813003354698374E-3</v>
      </c>
      <c r="I41">
        <f t="shared" si="12"/>
        <v>3.5121883491710101E-3</v>
      </c>
      <c r="J41">
        <f t="shared" si="12"/>
        <v>3.6242076084715647E-3</v>
      </c>
      <c r="K41">
        <f t="shared" si="12"/>
        <v>3.5792401931461324E-3</v>
      </c>
      <c r="L41">
        <f t="shared" si="12"/>
        <v>3.4370256262023758E-3</v>
      </c>
      <c r="M41">
        <f t="shared" si="12"/>
        <v>3.6761812391875666E-3</v>
      </c>
      <c r="N41">
        <f t="shared" si="12"/>
        <v>3.6806662730189464E-3</v>
      </c>
      <c r="O41">
        <f t="shared" si="12"/>
        <v>3.6863299600065937E-3</v>
      </c>
      <c r="P41">
        <f t="shared" si="12"/>
        <v>3.6906109243989341E-3</v>
      </c>
      <c r="Q41">
        <f t="shared" si="12"/>
        <v>3.6623758593669299E-3</v>
      </c>
      <c r="R41">
        <f t="shared" si="12"/>
        <v>3.6862992592718176E-3</v>
      </c>
      <c r="S41">
        <f t="shared" si="12"/>
        <v>3.6657030026233171E-3</v>
      </c>
      <c r="T41">
        <f t="shared" si="12"/>
        <v>3.6646725200937631E-3</v>
      </c>
      <c r="U41">
        <f t="shared" si="12"/>
        <v>3.6706394416733275E-3</v>
      </c>
      <c r="V41">
        <f t="shared" si="12"/>
        <v>3.6549621465087351E-3</v>
      </c>
      <c r="W41">
        <f t="shared" si="12"/>
        <v>3.6551440543539982E-3</v>
      </c>
      <c r="X41">
        <f t="shared" si="12"/>
        <v>3.6842167731535348E-3</v>
      </c>
      <c r="Y41">
        <f t="shared" si="12"/>
        <v>3.6522052101192449E-3</v>
      </c>
      <c r="Z41">
        <f t="shared" si="12"/>
        <v>3.6615480401865621E-3</v>
      </c>
      <c r="AA41">
        <f t="shared" si="12"/>
        <v>3.6569749511982936E-3</v>
      </c>
      <c r="AB41">
        <f t="shared" si="12"/>
        <v>3.6576086199397524E-3</v>
      </c>
      <c r="AC41">
        <f t="shared" si="12"/>
        <v>3.6608151589593613E-3</v>
      </c>
      <c r="AD41">
        <f t="shared" si="12"/>
        <v>3.6643776499655665E-3</v>
      </c>
      <c r="AE41">
        <f t="shared" si="12"/>
        <v>3.6770253538520054E-3</v>
      </c>
      <c r="AF41">
        <f t="shared" si="12"/>
        <v>3.6811881201807652E-3</v>
      </c>
      <c r="AG41">
        <f t="shared" si="12"/>
        <v>3.6855983730272935E-3</v>
      </c>
      <c r="AH41">
        <f t="shared" si="12"/>
        <v>3.7259207545618208E-3</v>
      </c>
      <c r="AI41">
        <f t="shared" si="12"/>
        <v>3.7507704079511343E-3</v>
      </c>
      <c r="AJ41">
        <f t="shared" si="12"/>
        <v>3.7540007867899092E-3</v>
      </c>
      <c r="AK41">
        <f t="shared" si="12"/>
        <v>3.7750965151135633E-3</v>
      </c>
    </row>
    <row r="42" spans="2:37" x14ac:dyDescent="0.25">
      <c r="B42" t="s">
        <v>1116</v>
      </c>
      <c r="C42">
        <f t="shared" si="10"/>
        <v>3.5149337092298255E-2</v>
      </c>
      <c r="D42">
        <f t="shared" ref="D42:AK42" si="13">D23*D$5</f>
        <v>3.5835117831423589E-2</v>
      </c>
      <c r="E42">
        <f t="shared" si="13"/>
        <v>3.646065882672727E-2</v>
      </c>
      <c r="F42">
        <f t="shared" si="13"/>
        <v>3.6876820159114136E-2</v>
      </c>
      <c r="G42">
        <f t="shared" si="13"/>
        <v>3.5245481878089124E-2</v>
      </c>
      <c r="H42">
        <f t="shared" si="13"/>
        <v>3.3657147083558207E-2</v>
      </c>
      <c r="I42">
        <f t="shared" si="13"/>
        <v>3.3886517152081456E-2</v>
      </c>
      <c r="J42">
        <f t="shared" si="13"/>
        <v>3.3861379806417409E-2</v>
      </c>
      <c r="K42">
        <f t="shared" si="13"/>
        <v>3.3417594810964055E-2</v>
      </c>
      <c r="L42">
        <f t="shared" si="13"/>
        <v>3.4499998317379862E-2</v>
      </c>
      <c r="M42">
        <f t="shared" si="13"/>
        <v>3.4980440635824284E-2</v>
      </c>
      <c r="N42">
        <f t="shared" si="13"/>
        <v>3.4869008209342474E-2</v>
      </c>
      <c r="O42">
        <f t="shared" si="13"/>
        <v>3.4858489228854171E-2</v>
      </c>
      <c r="P42">
        <f t="shared" si="13"/>
        <v>3.4815136569055008E-2</v>
      </c>
      <c r="Q42">
        <f t="shared" si="13"/>
        <v>3.4820126335382666E-2</v>
      </c>
      <c r="R42">
        <f t="shared" si="13"/>
        <v>3.4824911513412563E-2</v>
      </c>
      <c r="S42">
        <f t="shared" si="13"/>
        <v>3.4818439905927354E-2</v>
      </c>
      <c r="T42">
        <f t="shared" si="13"/>
        <v>3.4808066959577937E-2</v>
      </c>
      <c r="U42">
        <f t="shared" si="13"/>
        <v>3.4783979960343006E-2</v>
      </c>
      <c r="V42">
        <f t="shared" si="13"/>
        <v>3.4768169084639367E-2</v>
      </c>
      <c r="W42">
        <f t="shared" si="13"/>
        <v>3.4813241183584732E-2</v>
      </c>
      <c r="X42">
        <f t="shared" si="13"/>
        <v>3.4759329393045477E-2</v>
      </c>
      <c r="Y42">
        <f t="shared" si="13"/>
        <v>3.4768419957775784E-2</v>
      </c>
      <c r="Z42">
        <f t="shared" si="13"/>
        <v>3.4808095753367276E-2</v>
      </c>
      <c r="AA42">
        <f t="shared" si="13"/>
        <v>3.4848743768381471E-2</v>
      </c>
      <c r="AB42">
        <f t="shared" si="13"/>
        <v>3.4899153672180917E-2</v>
      </c>
      <c r="AC42">
        <f t="shared" si="13"/>
        <v>3.4954378473659918E-2</v>
      </c>
      <c r="AD42">
        <f t="shared" si="13"/>
        <v>3.5033234847313542E-2</v>
      </c>
      <c r="AE42">
        <f t="shared" si="13"/>
        <v>3.5152571938608053E-2</v>
      </c>
      <c r="AF42">
        <f t="shared" si="13"/>
        <v>3.5165403380680561E-2</v>
      </c>
      <c r="AG42">
        <f t="shared" si="13"/>
        <v>3.5257647797421243E-2</v>
      </c>
      <c r="AH42">
        <f t="shared" si="13"/>
        <v>3.5446459407959249E-2</v>
      </c>
      <c r="AI42">
        <f t="shared" si="13"/>
        <v>3.5674182374385341E-2</v>
      </c>
      <c r="AJ42">
        <f t="shared" si="13"/>
        <v>3.5829937311983709E-2</v>
      </c>
      <c r="AK42">
        <f t="shared" si="13"/>
        <v>3.5875633176194008E-2</v>
      </c>
    </row>
    <row r="43" spans="2:37" x14ac:dyDescent="0.25">
      <c r="B43" t="s">
        <v>1117</v>
      </c>
      <c r="C43">
        <f t="shared" si="10"/>
        <v>8.9889239913805541E-2</v>
      </c>
      <c r="D43">
        <f t="shared" ref="D43:AK43" si="14">D24*D$5</f>
        <v>9.2409342350374971E-2</v>
      </c>
      <c r="E43">
        <f t="shared" si="14"/>
        <v>9.585803455431624E-2</v>
      </c>
      <c r="F43">
        <f t="shared" si="14"/>
        <v>9.6586745997356643E-2</v>
      </c>
      <c r="G43">
        <f t="shared" si="14"/>
        <v>9.1959043008065358E-2</v>
      </c>
      <c r="H43">
        <f t="shared" si="14"/>
        <v>9.1064977400170222E-2</v>
      </c>
      <c r="I43">
        <f t="shared" si="14"/>
        <v>9.0734436081821357E-2</v>
      </c>
      <c r="J43">
        <f t="shared" si="14"/>
        <v>9.0610487183187566E-2</v>
      </c>
      <c r="K43">
        <f t="shared" si="14"/>
        <v>9.0127801072335312E-2</v>
      </c>
      <c r="L43">
        <f t="shared" si="14"/>
        <v>8.9700796888649834E-2</v>
      </c>
      <c r="M43">
        <f t="shared" si="14"/>
        <v>9.0850063534539408E-2</v>
      </c>
      <c r="N43">
        <f t="shared" si="14"/>
        <v>9.0301140933630578E-2</v>
      </c>
      <c r="O43">
        <f t="shared" si="14"/>
        <v>9.006809581184641E-2</v>
      </c>
      <c r="P43">
        <f t="shared" si="14"/>
        <v>8.9765047982548196E-2</v>
      </c>
      <c r="Q43">
        <f t="shared" si="14"/>
        <v>8.9769422067992641E-2</v>
      </c>
      <c r="R43">
        <f t="shared" si="14"/>
        <v>8.9596466858348267E-2</v>
      </c>
      <c r="S43">
        <f t="shared" si="14"/>
        <v>8.9677696770055271E-2</v>
      </c>
      <c r="T43">
        <f t="shared" si="14"/>
        <v>8.9617615399424838E-2</v>
      </c>
      <c r="U43">
        <f t="shared" si="14"/>
        <v>8.9501227789790361E-2</v>
      </c>
      <c r="V43">
        <f t="shared" si="14"/>
        <v>8.9503973384917612E-2</v>
      </c>
      <c r="W43">
        <f t="shared" si="14"/>
        <v>8.9626541688735559E-2</v>
      </c>
      <c r="X43">
        <f t="shared" si="14"/>
        <v>8.9338312561789826E-2</v>
      </c>
      <c r="Y43">
        <f t="shared" si="14"/>
        <v>8.948341759507894E-2</v>
      </c>
      <c r="Z43">
        <f t="shared" si="14"/>
        <v>8.9555227526386241E-2</v>
      </c>
      <c r="AA43">
        <f t="shared" si="14"/>
        <v>8.9666654732255741E-2</v>
      </c>
      <c r="AB43">
        <f t="shared" si="14"/>
        <v>8.9798839342951589E-2</v>
      </c>
      <c r="AC43">
        <f t="shared" si="14"/>
        <v>8.9943208974585784E-2</v>
      </c>
      <c r="AD43">
        <f t="shared" si="14"/>
        <v>9.0169998757970563E-2</v>
      </c>
      <c r="AE43">
        <f t="shared" si="14"/>
        <v>9.0492363928834252E-2</v>
      </c>
      <c r="AF43">
        <f t="shared" si="14"/>
        <v>9.0585603667176745E-2</v>
      </c>
      <c r="AG43">
        <f t="shared" si="14"/>
        <v>9.0988683345581606E-2</v>
      </c>
      <c r="AH43">
        <f t="shared" si="14"/>
        <v>9.1235268967785194E-2</v>
      </c>
      <c r="AI43">
        <f t="shared" si="14"/>
        <v>9.1796998916152478E-2</v>
      </c>
      <c r="AJ43">
        <f t="shared" si="14"/>
        <v>9.2233752441073416E-2</v>
      </c>
      <c r="AK43">
        <f t="shared" si="14"/>
        <v>9.2645569186219037E-2</v>
      </c>
    </row>
    <row r="44" spans="2:37" x14ac:dyDescent="0.25">
      <c r="B44" t="s">
        <v>1118</v>
      </c>
      <c r="C44">
        <f t="shared" si="10"/>
        <v>0.18638661124257946</v>
      </c>
      <c r="D44">
        <f t="shared" ref="D44:AK44" si="15">D25*D$5</f>
        <v>0.19311742106302907</v>
      </c>
      <c r="E44">
        <f t="shared" si="15"/>
        <v>0.19747394309677749</v>
      </c>
      <c r="F44">
        <f t="shared" si="15"/>
        <v>0.20030611927504915</v>
      </c>
      <c r="G44">
        <f t="shared" si="15"/>
        <v>0.19337032119853526</v>
      </c>
      <c r="H44">
        <f t="shared" si="15"/>
        <v>0.18967978097407406</v>
      </c>
      <c r="I44">
        <f t="shared" si="15"/>
        <v>0.18889866942578698</v>
      </c>
      <c r="J44">
        <f t="shared" si="15"/>
        <v>0.18775510244911497</v>
      </c>
      <c r="K44">
        <f t="shared" si="15"/>
        <v>0.18681408481664608</v>
      </c>
      <c r="L44">
        <f t="shared" si="15"/>
        <v>0.18644648400813937</v>
      </c>
      <c r="M44">
        <f t="shared" si="15"/>
        <v>0.18771006512834507</v>
      </c>
      <c r="N44">
        <f t="shared" si="15"/>
        <v>0.18680409144705296</v>
      </c>
      <c r="O44">
        <f t="shared" si="15"/>
        <v>0.18638144769614337</v>
      </c>
      <c r="P44">
        <f t="shared" si="15"/>
        <v>0.18587389049612632</v>
      </c>
      <c r="Q44">
        <f t="shared" si="15"/>
        <v>0.18569576678768851</v>
      </c>
      <c r="R44">
        <f t="shared" si="15"/>
        <v>0.1856690484232619</v>
      </c>
      <c r="S44">
        <f t="shared" si="15"/>
        <v>0.18567627136777989</v>
      </c>
      <c r="T44">
        <f t="shared" si="15"/>
        <v>0.18556101001036029</v>
      </c>
      <c r="U44">
        <f t="shared" si="15"/>
        <v>0.1853906346906557</v>
      </c>
      <c r="V44">
        <f t="shared" si="15"/>
        <v>0.18529320240284292</v>
      </c>
      <c r="W44">
        <f t="shared" si="15"/>
        <v>0.18551503620128745</v>
      </c>
      <c r="X44">
        <f t="shared" si="15"/>
        <v>0.18517985305667803</v>
      </c>
      <c r="Y44">
        <f t="shared" si="15"/>
        <v>0.18522754956595167</v>
      </c>
      <c r="Z44">
        <f t="shared" si="15"/>
        <v>0.18542801994892813</v>
      </c>
      <c r="AA44">
        <f t="shared" si="15"/>
        <v>0.18567448961017152</v>
      </c>
      <c r="AB44">
        <f t="shared" si="15"/>
        <v>0.18591667400348585</v>
      </c>
      <c r="AC44">
        <f t="shared" si="15"/>
        <v>0.18619292806938903</v>
      </c>
      <c r="AD44">
        <f t="shared" si="15"/>
        <v>0.18662314204526714</v>
      </c>
      <c r="AE44">
        <f t="shared" si="15"/>
        <v>0.18728907180693291</v>
      </c>
      <c r="AF44">
        <f t="shared" si="15"/>
        <v>0.18748627102690538</v>
      </c>
      <c r="AG44">
        <f t="shared" si="15"/>
        <v>0.18801044010228954</v>
      </c>
      <c r="AH44">
        <f t="shared" si="15"/>
        <v>0.18877599156774277</v>
      </c>
      <c r="AI44">
        <f t="shared" si="15"/>
        <v>0.18995454836216863</v>
      </c>
      <c r="AJ44">
        <f t="shared" si="15"/>
        <v>0.19075715122327994</v>
      </c>
      <c r="AK44">
        <f t="shared" si="15"/>
        <v>0.19160243062578838</v>
      </c>
    </row>
    <row r="46" spans="2:37" x14ac:dyDescent="0.25">
      <c r="B46" s="1" t="s">
        <v>1122</v>
      </c>
      <c r="C46">
        <v>2016</v>
      </c>
      <c r="D46">
        <v>2017</v>
      </c>
      <c r="E46">
        <v>2018</v>
      </c>
      <c r="F46">
        <v>2019</v>
      </c>
      <c r="G46">
        <v>2020</v>
      </c>
      <c r="H46">
        <v>2021</v>
      </c>
      <c r="I46">
        <v>2022</v>
      </c>
      <c r="J46">
        <v>2023</v>
      </c>
      <c r="K46">
        <v>2024</v>
      </c>
      <c r="L46">
        <v>2025</v>
      </c>
      <c r="M46">
        <v>2026</v>
      </c>
      <c r="N46">
        <v>2027</v>
      </c>
      <c r="O46">
        <v>2028</v>
      </c>
      <c r="P46">
        <v>2029</v>
      </c>
      <c r="Q46">
        <v>2030</v>
      </c>
      <c r="R46">
        <v>2031</v>
      </c>
      <c r="S46">
        <v>2032</v>
      </c>
      <c r="T46">
        <v>2033</v>
      </c>
      <c r="U46">
        <v>2034</v>
      </c>
      <c r="V46">
        <v>2035</v>
      </c>
      <c r="W46">
        <v>2036</v>
      </c>
      <c r="X46">
        <v>2037</v>
      </c>
      <c r="Y46">
        <v>2038</v>
      </c>
      <c r="Z46">
        <v>2039</v>
      </c>
      <c r="AA46">
        <v>2040</v>
      </c>
      <c r="AB46">
        <v>2041</v>
      </c>
      <c r="AC46">
        <v>2042</v>
      </c>
      <c r="AD46">
        <v>2043</v>
      </c>
      <c r="AE46">
        <v>2044</v>
      </c>
      <c r="AF46">
        <v>2045</v>
      </c>
      <c r="AG46">
        <v>2046</v>
      </c>
      <c r="AH46">
        <v>2047</v>
      </c>
      <c r="AI46">
        <v>2048</v>
      </c>
      <c r="AJ46">
        <v>2049</v>
      </c>
      <c r="AK46">
        <v>2050</v>
      </c>
    </row>
    <row r="47" spans="2:37" x14ac:dyDescent="0.25">
      <c r="B47" s="31" t="s">
        <v>1125</v>
      </c>
      <c r="C47">
        <f t="shared" ref="C47:AK47" si="16">C12*C$8</f>
        <v>9.543356181875843E-4</v>
      </c>
      <c r="D47">
        <f t="shared" si="16"/>
        <v>5.8694960455438541E-4</v>
      </c>
      <c r="E47">
        <f t="shared" si="16"/>
        <v>5.786902911356093E-4</v>
      </c>
      <c r="F47">
        <f t="shared" si="16"/>
        <v>7.906882870879206E-4</v>
      </c>
      <c r="G47">
        <f t="shared" si="16"/>
        <v>1.0140490211932262E-3</v>
      </c>
      <c r="H47">
        <f t="shared" si="16"/>
        <v>1.0655348425708542E-3</v>
      </c>
      <c r="I47">
        <f t="shared" si="16"/>
        <v>1.1216990399940719E-3</v>
      </c>
      <c r="J47">
        <f t="shared" si="16"/>
        <v>1.2063345189140034E-3</v>
      </c>
      <c r="K47">
        <f t="shared" si="16"/>
        <v>1.3351176551059556E-3</v>
      </c>
      <c r="L47">
        <f t="shared" si="16"/>
        <v>1.3628742769061781E-3</v>
      </c>
      <c r="M47">
        <f t="shared" si="16"/>
        <v>1.5444569619902117E-3</v>
      </c>
      <c r="N47">
        <f t="shared" si="16"/>
        <v>1.6952198753966724E-3</v>
      </c>
      <c r="O47">
        <f t="shared" si="16"/>
        <v>1.823928828219248E-3</v>
      </c>
      <c r="P47">
        <f t="shared" si="16"/>
        <v>1.9142855732830946E-3</v>
      </c>
      <c r="Q47">
        <f t="shared" si="16"/>
        <v>1.9481025605477111E-3</v>
      </c>
      <c r="R47">
        <f t="shared" si="16"/>
        <v>1.9657615075615604E-3</v>
      </c>
      <c r="S47">
        <f t="shared" si="16"/>
        <v>1.9571334898245735E-3</v>
      </c>
      <c r="T47">
        <f t="shared" si="16"/>
        <v>1.9484742824155429E-3</v>
      </c>
      <c r="U47">
        <f t="shared" si="16"/>
        <v>1.9657213052994816E-3</v>
      </c>
      <c r="V47">
        <f t="shared" si="16"/>
        <v>1.9434178286556188E-3</v>
      </c>
      <c r="W47">
        <f t="shared" si="16"/>
        <v>1.9224571028465538E-3</v>
      </c>
      <c r="X47">
        <f t="shared" si="16"/>
        <v>1.9310223141040387E-3</v>
      </c>
      <c r="Y47">
        <f t="shared" si="16"/>
        <v>1.8848904193942799E-3</v>
      </c>
      <c r="Z47">
        <f t="shared" si="16"/>
        <v>1.8643505563246874E-3</v>
      </c>
      <c r="AA47">
        <f t="shared" si="16"/>
        <v>1.8405170065536639E-3</v>
      </c>
      <c r="AB47">
        <f t="shared" si="16"/>
        <v>1.8128152886456447E-3</v>
      </c>
      <c r="AC47">
        <f t="shared" si="16"/>
        <v>1.7823911074709637E-3</v>
      </c>
      <c r="AD47">
        <f t="shared" si="16"/>
        <v>1.749537642190132E-3</v>
      </c>
      <c r="AE47">
        <f t="shared" si="16"/>
        <v>1.7171689576431426E-3</v>
      </c>
      <c r="AF47">
        <f t="shared" si="16"/>
        <v>1.6899762844368269E-3</v>
      </c>
      <c r="AG47">
        <f t="shared" si="16"/>
        <v>1.6491622664742158E-3</v>
      </c>
      <c r="AH47">
        <f t="shared" si="16"/>
        <v>1.63186865387125E-3</v>
      </c>
      <c r="AI47">
        <f t="shared" si="16"/>
        <v>1.5983335700125163E-3</v>
      </c>
      <c r="AJ47">
        <f t="shared" si="16"/>
        <v>1.5563014113600655E-3</v>
      </c>
      <c r="AK47">
        <f t="shared" si="16"/>
        <v>1.526688540591253E-3</v>
      </c>
    </row>
    <row r="48" spans="2:37" x14ac:dyDescent="0.25">
      <c r="B48" s="31" t="s">
        <v>1126</v>
      </c>
      <c r="C48">
        <f t="shared" ref="C48:AK48" si="17">C17*C$8</f>
        <v>3.2122455342857214E-3</v>
      </c>
      <c r="D48">
        <f t="shared" si="17"/>
        <v>1.8097622154147764E-3</v>
      </c>
      <c r="E48">
        <f t="shared" si="17"/>
        <v>1.972861117777168E-3</v>
      </c>
      <c r="F48">
        <f t="shared" si="17"/>
        <v>2.623039486366789E-3</v>
      </c>
      <c r="G48">
        <f t="shared" si="17"/>
        <v>2.994992970546981E-3</v>
      </c>
      <c r="H48">
        <f t="shared" si="17"/>
        <v>3.3982316019985151E-3</v>
      </c>
      <c r="I48">
        <f t="shared" si="17"/>
        <v>3.6909708965366535E-3</v>
      </c>
      <c r="J48">
        <f t="shared" si="17"/>
        <v>4.017086067513059E-3</v>
      </c>
      <c r="K48">
        <f t="shared" si="17"/>
        <v>4.3738405804527297E-3</v>
      </c>
      <c r="L48">
        <f t="shared" si="17"/>
        <v>4.8242640222871695E-3</v>
      </c>
      <c r="M48">
        <f t="shared" si="17"/>
        <v>5.2221419271685837E-3</v>
      </c>
      <c r="N48">
        <f t="shared" si="17"/>
        <v>5.7287946633513866E-3</v>
      </c>
      <c r="O48">
        <f t="shared" si="17"/>
        <v>6.1855059599337991E-3</v>
      </c>
      <c r="P48">
        <f t="shared" si="17"/>
        <v>6.4616890451125878E-3</v>
      </c>
      <c r="Q48">
        <f t="shared" si="17"/>
        <v>6.6411466458681937E-3</v>
      </c>
      <c r="R48">
        <f t="shared" si="17"/>
        <v>6.6423437150596992E-3</v>
      </c>
      <c r="S48">
        <f t="shared" si="17"/>
        <v>6.6615430788015675E-3</v>
      </c>
      <c r="T48">
        <f t="shared" si="17"/>
        <v>6.6274126966643166E-3</v>
      </c>
      <c r="U48">
        <f t="shared" si="17"/>
        <v>6.6622409625804423E-3</v>
      </c>
      <c r="V48">
        <f t="shared" si="17"/>
        <v>6.6172794674685979E-3</v>
      </c>
      <c r="W48">
        <f t="shared" si="17"/>
        <v>6.555410452354719E-3</v>
      </c>
      <c r="X48">
        <f t="shared" si="17"/>
        <v>6.5006218574152974E-3</v>
      </c>
      <c r="Y48">
        <f t="shared" si="17"/>
        <v>6.4186416329826516E-3</v>
      </c>
      <c r="Z48">
        <f t="shared" si="17"/>
        <v>6.3313658416931547E-3</v>
      </c>
      <c r="AA48">
        <f t="shared" si="17"/>
        <v>6.2441816046193916E-3</v>
      </c>
      <c r="AB48">
        <f t="shared" si="17"/>
        <v>6.1579317682163189E-3</v>
      </c>
      <c r="AC48">
        <f t="shared" si="17"/>
        <v>6.0601906011992042E-3</v>
      </c>
      <c r="AD48">
        <f t="shared" si="17"/>
        <v>5.9590585697861763E-3</v>
      </c>
      <c r="AE48">
        <f t="shared" si="17"/>
        <v>5.8493507860318764E-3</v>
      </c>
      <c r="AF48">
        <f t="shared" si="17"/>
        <v>5.755487947906048E-3</v>
      </c>
      <c r="AG48">
        <f t="shared" si="17"/>
        <v>5.6505962637498786E-3</v>
      </c>
      <c r="AH48">
        <f t="shared" si="17"/>
        <v>5.5387737268830133E-3</v>
      </c>
      <c r="AI48">
        <f t="shared" si="17"/>
        <v>5.4179685238810397E-3</v>
      </c>
      <c r="AJ48">
        <f t="shared" si="17"/>
        <v>5.2988497793273193E-3</v>
      </c>
      <c r="AK48">
        <f t="shared" si="17"/>
        <v>5.1921676583907015E-3</v>
      </c>
    </row>
    <row r="49" spans="2:37" x14ac:dyDescent="0.25">
      <c r="B49" s="1"/>
    </row>
    <row r="50" spans="2:37" x14ac:dyDescent="0.25">
      <c r="B50" s="12" t="s">
        <v>1127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2:37" x14ac:dyDescent="0.25">
      <c r="B51" t="s">
        <v>1109</v>
      </c>
      <c r="C51">
        <f>C13*C$8+SUM(C$47:C$48)*C13/SUM(C$13:C$16)</f>
        <v>1.68343231834766E-2</v>
      </c>
      <c r="D51">
        <f t="shared" ref="D51:AK51" si="18">D13*D$8+SUM(D$47:D$48)*D13/SUM(D$13:D$16)</f>
        <v>1.0297417053788723E-2</v>
      </c>
      <c r="E51">
        <f t="shared" si="18"/>
        <v>1.0171101332179832E-2</v>
      </c>
      <c r="F51">
        <f t="shared" si="18"/>
        <v>1.4075901923246047E-2</v>
      </c>
      <c r="G51">
        <f t="shared" si="18"/>
        <v>1.776756180515034E-2</v>
      </c>
      <c r="H51">
        <f t="shared" si="18"/>
        <v>1.8868804755958386E-2</v>
      </c>
      <c r="I51">
        <f t="shared" si="18"/>
        <v>1.9796898683929167E-2</v>
      </c>
      <c r="J51">
        <f t="shared" si="18"/>
        <v>2.130483167428622E-2</v>
      </c>
      <c r="K51">
        <f t="shared" si="18"/>
        <v>2.3532847987654558E-2</v>
      </c>
      <c r="L51">
        <f t="shared" si="18"/>
        <v>2.5212843985648801E-2</v>
      </c>
      <c r="M51">
        <f t="shared" si="18"/>
        <v>2.7379990390876748E-2</v>
      </c>
      <c r="N51">
        <f t="shared" si="18"/>
        <v>3.0191679902375111E-2</v>
      </c>
      <c r="O51">
        <f t="shared" si="18"/>
        <v>3.266277049763848E-2</v>
      </c>
      <c r="P51">
        <f t="shared" si="18"/>
        <v>3.424319652652532E-2</v>
      </c>
      <c r="Q51">
        <f t="shared" si="18"/>
        <v>3.4905307247222996E-2</v>
      </c>
      <c r="R51">
        <f t="shared" si="18"/>
        <v>3.5182689540346299E-2</v>
      </c>
      <c r="S51">
        <f t="shared" si="18"/>
        <v>3.5054656641797827E-2</v>
      </c>
      <c r="T51">
        <f t="shared" si="18"/>
        <v>3.4902933630291726E-2</v>
      </c>
      <c r="U51">
        <f t="shared" si="18"/>
        <v>3.5199017732676322E-2</v>
      </c>
      <c r="V51">
        <f t="shared" si="18"/>
        <v>3.4811680440529263E-2</v>
      </c>
      <c r="W51">
        <f t="shared" si="18"/>
        <v>3.4441182351528314E-2</v>
      </c>
      <c r="X51">
        <f t="shared" si="18"/>
        <v>3.4544681309349685E-2</v>
      </c>
      <c r="Y51">
        <f t="shared" si="18"/>
        <v>3.3762135923752948E-2</v>
      </c>
      <c r="Z51">
        <f t="shared" si="18"/>
        <v>3.3379862582353211E-2</v>
      </c>
      <c r="AA51">
        <f t="shared" si="18"/>
        <v>3.2954441350415725E-2</v>
      </c>
      <c r="AB51">
        <f t="shared" si="18"/>
        <v>3.2462100717670084E-2</v>
      </c>
      <c r="AC51">
        <f t="shared" si="18"/>
        <v>3.1869905186659109E-2</v>
      </c>
      <c r="AD51">
        <f t="shared" si="18"/>
        <v>3.1286443623120955E-2</v>
      </c>
      <c r="AE51">
        <f t="shared" si="18"/>
        <v>3.0707583026767071E-2</v>
      </c>
      <c r="AF51">
        <f t="shared" si="18"/>
        <v>3.0214887536934673E-2</v>
      </c>
      <c r="AG51">
        <f t="shared" si="18"/>
        <v>2.9507490276607574E-2</v>
      </c>
      <c r="AH51">
        <f t="shared" si="18"/>
        <v>2.9160791957547328E-2</v>
      </c>
      <c r="AI51">
        <f t="shared" si="18"/>
        <v>2.854787847813315E-2</v>
      </c>
      <c r="AJ51">
        <f t="shared" si="18"/>
        <v>2.7813868144261698E-2</v>
      </c>
      <c r="AK51">
        <f t="shared" si="18"/>
        <v>2.7276214354708818E-2</v>
      </c>
    </row>
    <row r="52" spans="2:37" x14ac:dyDescent="0.25">
      <c r="B52" t="s">
        <v>1110</v>
      </c>
      <c r="C52">
        <f t="shared" ref="C52:C54" si="19">C14*C$8+SUM(C$47:C$48)*C14/SUM(C$13:C$16)</f>
        <v>5.1360946260587896E-2</v>
      </c>
      <c r="D52">
        <f t="shared" ref="D52:AK52" si="20">D14*D$8+SUM(D$47:D$48)*D14/SUM(D$13:D$16)</f>
        <v>3.0822141115496679E-2</v>
      </c>
      <c r="E52">
        <f t="shared" si="20"/>
        <v>3.1192662691892241E-2</v>
      </c>
      <c r="F52">
        <f t="shared" si="20"/>
        <v>4.2537268576950477E-2</v>
      </c>
      <c r="G52">
        <f t="shared" si="20"/>
        <v>5.2619483678265126E-2</v>
      </c>
      <c r="H52">
        <f t="shared" si="20"/>
        <v>5.6895838637826247E-2</v>
      </c>
      <c r="I52">
        <f t="shared" si="20"/>
        <v>6.0350521343480665E-2</v>
      </c>
      <c r="J52">
        <f t="shared" si="20"/>
        <v>6.5414914069393523E-2</v>
      </c>
      <c r="K52">
        <f t="shared" si="20"/>
        <v>7.161415852100074E-2</v>
      </c>
      <c r="L52">
        <f t="shared" si="20"/>
        <v>7.6417316822672929E-2</v>
      </c>
      <c r="M52">
        <f t="shared" si="20"/>
        <v>8.3378409305742252E-2</v>
      </c>
      <c r="N52">
        <f t="shared" si="20"/>
        <v>9.1975481741154455E-2</v>
      </c>
      <c r="O52">
        <f t="shared" si="20"/>
        <v>9.9507171721812976E-2</v>
      </c>
      <c r="P52">
        <f t="shared" si="20"/>
        <v>0.1042571411181986</v>
      </c>
      <c r="Q52">
        <f t="shared" si="20"/>
        <v>0.10639677737977032</v>
      </c>
      <c r="R52">
        <f t="shared" si="20"/>
        <v>0.10706957647065353</v>
      </c>
      <c r="S52">
        <f t="shared" si="20"/>
        <v>0.10682237094264488</v>
      </c>
      <c r="T52">
        <f t="shared" si="20"/>
        <v>0.10630428137238546</v>
      </c>
      <c r="U52">
        <f t="shared" si="20"/>
        <v>0.10711990608604839</v>
      </c>
      <c r="V52">
        <f t="shared" si="20"/>
        <v>0.10602893208835747</v>
      </c>
      <c r="W52">
        <f t="shared" si="20"/>
        <v>0.10492236812646016</v>
      </c>
      <c r="X52">
        <f t="shared" si="20"/>
        <v>0.10498620531972466</v>
      </c>
      <c r="Y52">
        <f t="shared" si="20"/>
        <v>0.10280905400388578</v>
      </c>
      <c r="Z52">
        <f t="shared" si="20"/>
        <v>0.10159917482983989</v>
      </c>
      <c r="AA52">
        <f t="shared" si="20"/>
        <v>0.10004537649334296</v>
      </c>
      <c r="AB52">
        <f t="shared" si="20"/>
        <v>9.8470987225221074E-2</v>
      </c>
      <c r="AC52">
        <f t="shared" si="20"/>
        <v>9.6845617562655487E-2</v>
      </c>
      <c r="AD52">
        <f t="shared" si="20"/>
        <v>9.5110750018514809E-2</v>
      </c>
      <c r="AE52">
        <f t="shared" si="20"/>
        <v>9.33495607968646E-2</v>
      </c>
      <c r="AF52">
        <f t="shared" si="20"/>
        <v>9.1858403540334477E-2</v>
      </c>
      <c r="AG52">
        <f t="shared" si="20"/>
        <v>8.9800406417343256E-2</v>
      </c>
      <c r="AH52">
        <f t="shared" si="20"/>
        <v>8.8602391825744198E-2</v>
      </c>
      <c r="AI52">
        <f t="shared" si="20"/>
        <v>8.6746494064465218E-2</v>
      </c>
      <c r="AJ52">
        <f t="shared" si="20"/>
        <v>8.4569427068448666E-2</v>
      </c>
      <c r="AK52">
        <f t="shared" si="20"/>
        <v>8.2933377285690807E-2</v>
      </c>
    </row>
    <row r="53" spans="2:37" x14ac:dyDescent="0.25">
      <c r="B53" t="s">
        <v>1111</v>
      </c>
      <c r="C53">
        <f t="shared" si="19"/>
        <v>0.13119112716962503</v>
      </c>
      <c r="D53">
        <f t="shared" ref="D53:AK53" si="21">D15*D$8+SUM(D$47:D$48)*D15/SUM(D$13:D$16)</f>
        <v>7.1945007958408497E-2</v>
      </c>
      <c r="E53">
        <f t="shared" si="21"/>
        <v>8.1025770518336135E-2</v>
      </c>
      <c r="F53">
        <f t="shared" si="21"/>
        <v>0.10598433454362706</v>
      </c>
      <c r="G53">
        <f t="shared" si="21"/>
        <v>0.11785665379229959</v>
      </c>
      <c r="H53">
        <f t="shared" si="21"/>
        <v>0.13646315386438901</v>
      </c>
      <c r="I53">
        <f t="shared" si="21"/>
        <v>0.15043981615418997</v>
      </c>
      <c r="J53">
        <f t="shared" si="21"/>
        <v>0.16395507014335955</v>
      </c>
      <c r="K53">
        <f t="shared" si="21"/>
        <v>0.17842835740889973</v>
      </c>
      <c r="L53">
        <f t="shared" si="21"/>
        <v>0.1967596458955439</v>
      </c>
      <c r="M53">
        <f t="shared" si="21"/>
        <v>0.21287041166070761</v>
      </c>
      <c r="N53">
        <f t="shared" si="21"/>
        <v>0.23303808185121122</v>
      </c>
      <c r="O53">
        <f t="shared" si="21"/>
        <v>0.25142133508967773</v>
      </c>
      <c r="P53">
        <f t="shared" si="21"/>
        <v>0.2623637025095687</v>
      </c>
      <c r="Q53">
        <f t="shared" si="21"/>
        <v>0.27034436646234677</v>
      </c>
      <c r="R53">
        <f t="shared" si="21"/>
        <v>0.26980340073643522</v>
      </c>
      <c r="S53">
        <f t="shared" si="21"/>
        <v>0.27108562450777363</v>
      </c>
      <c r="T53">
        <f t="shared" si="21"/>
        <v>0.26968581258162994</v>
      </c>
      <c r="U53">
        <f t="shared" si="21"/>
        <v>0.27086854552941608</v>
      </c>
      <c r="V53">
        <f t="shared" si="21"/>
        <v>0.2693758298726826</v>
      </c>
      <c r="W53">
        <f t="shared" si="21"/>
        <v>0.26696878803188001</v>
      </c>
      <c r="X53">
        <f t="shared" si="21"/>
        <v>0.26389477627517721</v>
      </c>
      <c r="Y53">
        <f t="shared" si="21"/>
        <v>0.26134512746599076</v>
      </c>
      <c r="Z53">
        <f t="shared" si="21"/>
        <v>0.25762415740146666</v>
      </c>
      <c r="AA53">
        <f t="shared" si="21"/>
        <v>0.25406347915756522</v>
      </c>
      <c r="AB53">
        <f t="shared" si="21"/>
        <v>0.25067206131011754</v>
      </c>
      <c r="AC53">
        <f t="shared" si="21"/>
        <v>0.24677646322730584</v>
      </c>
      <c r="AD53">
        <f t="shared" si="21"/>
        <v>0.24277471865246988</v>
      </c>
      <c r="AE53">
        <f t="shared" si="21"/>
        <v>0.23831710870166659</v>
      </c>
      <c r="AF53">
        <f t="shared" si="21"/>
        <v>0.2344830358203725</v>
      </c>
      <c r="AG53">
        <f t="shared" si="21"/>
        <v>0.2305700642245572</v>
      </c>
      <c r="AH53">
        <f t="shared" si="21"/>
        <v>0.22554763526182328</v>
      </c>
      <c r="AI53">
        <f t="shared" si="21"/>
        <v>0.22072008008033614</v>
      </c>
      <c r="AJ53">
        <f t="shared" si="21"/>
        <v>0.21611507679794806</v>
      </c>
      <c r="AK53">
        <f t="shared" si="21"/>
        <v>0.21170249346171527</v>
      </c>
    </row>
    <row r="54" spans="2:37" x14ac:dyDescent="0.25">
      <c r="B54" t="s">
        <v>1112</v>
      </c>
      <c r="C54">
        <f t="shared" si="19"/>
        <v>8.8976071903462822E-2</v>
      </c>
      <c r="D54">
        <f t="shared" ref="D54:AK54" si="22">D16*D$8+SUM(D$47:D$48)*D16/SUM(D$13:D$16)</f>
        <v>4.7170653747239194E-2</v>
      </c>
      <c r="E54">
        <f t="shared" si="22"/>
        <v>5.5031928144220033E-2</v>
      </c>
      <c r="F54">
        <f t="shared" si="22"/>
        <v>7.0804293618429506E-2</v>
      </c>
      <c r="G54">
        <f t="shared" si="22"/>
        <v>7.5466925437805504E-2</v>
      </c>
      <c r="H54">
        <f t="shared" si="22"/>
        <v>8.960461279128755E-2</v>
      </c>
      <c r="I54">
        <f t="shared" si="22"/>
        <v>9.9782907355011455E-2</v>
      </c>
      <c r="J54">
        <f t="shared" si="22"/>
        <v>0.10916399429161977</v>
      </c>
      <c r="K54">
        <f t="shared" si="22"/>
        <v>0.11944034306575516</v>
      </c>
      <c r="L54">
        <f t="shared" si="22"/>
        <v>0.13200605435431942</v>
      </c>
      <c r="M54">
        <f t="shared" si="22"/>
        <v>0.14436290431028345</v>
      </c>
      <c r="N54">
        <f t="shared" si="22"/>
        <v>0.15837015389301967</v>
      </c>
      <c r="O54">
        <f t="shared" si="22"/>
        <v>0.17075394066279989</v>
      </c>
      <c r="P54">
        <f t="shared" si="22"/>
        <v>0.17791059063849446</v>
      </c>
      <c r="Q54">
        <f t="shared" si="22"/>
        <v>0.18396516760259671</v>
      </c>
      <c r="R54">
        <f t="shared" si="22"/>
        <v>0.18294449283219305</v>
      </c>
      <c r="S54">
        <f t="shared" si="22"/>
        <v>0.18431800232016726</v>
      </c>
      <c r="T54">
        <f t="shared" si="22"/>
        <v>0.18328808655562512</v>
      </c>
      <c r="U54">
        <f t="shared" si="22"/>
        <v>0.18384797981296974</v>
      </c>
      <c r="V54">
        <f t="shared" si="22"/>
        <v>0.18315193367960114</v>
      </c>
      <c r="W54">
        <f t="shared" si="22"/>
        <v>0.18160739604633147</v>
      </c>
      <c r="X54">
        <f t="shared" si="22"/>
        <v>0.17863185252407515</v>
      </c>
      <c r="Y54">
        <f t="shared" si="22"/>
        <v>0.1776790581636874</v>
      </c>
      <c r="Z54">
        <f t="shared" si="22"/>
        <v>0.17496407114653556</v>
      </c>
      <c r="AA54">
        <f t="shared" si="22"/>
        <v>0.17250385352687589</v>
      </c>
      <c r="AB54">
        <f t="shared" si="22"/>
        <v>0.17027480954072136</v>
      </c>
      <c r="AC54">
        <f t="shared" si="22"/>
        <v>0.16768479753256071</v>
      </c>
      <c r="AD54">
        <f t="shared" si="22"/>
        <v>0.16508211084089627</v>
      </c>
      <c r="AE54">
        <f t="shared" si="22"/>
        <v>0.16205627414920487</v>
      </c>
      <c r="AF54">
        <f t="shared" si="22"/>
        <v>0.15943703572760748</v>
      </c>
      <c r="AG54">
        <f t="shared" si="22"/>
        <v>0.1571306953407621</v>
      </c>
      <c r="AH54">
        <f t="shared" si="22"/>
        <v>0.15299506549747252</v>
      </c>
      <c r="AI54">
        <f t="shared" si="22"/>
        <v>0.14929523184356458</v>
      </c>
      <c r="AJ54">
        <f t="shared" si="22"/>
        <v>0.14642685031538594</v>
      </c>
      <c r="AK54">
        <f t="shared" si="22"/>
        <v>0.14339134252701288</v>
      </c>
    </row>
    <row r="55" spans="2:37" x14ac:dyDescent="0.25">
      <c r="B55" s="12" t="s">
        <v>1128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2:37" x14ac:dyDescent="0.25">
      <c r="B56" t="s">
        <v>1107</v>
      </c>
      <c r="C56">
        <f t="shared" ref="C56:E56" si="23">C20*C$9</f>
        <v>4.4458394269765319E-2</v>
      </c>
      <c r="D56">
        <f t="shared" si="23"/>
        <v>4.9934673079335523E-2</v>
      </c>
      <c r="E56">
        <f t="shared" si="23"/>
        <v>5.1411413026987457E-2</v>
      </c>
      <c r="F56">
        <f t="shared" ref="F56:AK56" si="24">F20*F$9</f>
        <v>4.6987026608656918E-2</v>
      </c>
      <c r="G56">
        <f t="shared" si="24"/>
        <v>4.2660681255389653E-2</v>
      </c>
      <c r="H56">
        <f t="shared" si="24"/>
        <v>4.2042471818319278E-2</v>
      </c>
      <c r="I56">
        <f t="shared" si="24"/>
        <v>4.1170378855812442E-2</v>
      </c>
      <c r="J56">
        <f t="shared" si="24"/>
        <v>3.9762695087181152E-2</v>
      </c>
      <c r="K56">
        <f t="shared" si="24"/>
        <v>3.7471403246216874E-2</v>
      </c>
      <c r="L56">
        <f t="shared" si="24"/>
        <v>3.5109864492358728E-2</v>
      </c>
      <c r="M56">
        <f t="shared" si="24"/>
        <v>3.3343070078763679E-2</v>
      </c>
      <c r="N56">
        <f t="shared" si="24"/>
        <v>3.03635978265973E-2</v>
      </c>
      <c r="O56">
        <f t="shared" si="24"/>
        <v>2.7776343080147887E-2</v>
      </c>
      <c r="P56">
        <f t="shared" si="24"/>
        <v>2.620448810976285E-2</v>
      </c>
      <c r="Q56">
        <f t="shared" si="24"/>
        <v>2.5278347884339827E-2</v>
      </c>
      <c r="R56">
        <f t="shared" si="24"/>
        <v>2.5221612482621298E-2</v>
      </c>
      <c r="S56">
        <f t="shared" si="24"/>
        <v>2.5167319794467215E-2</v>
      </c>
      <c r="T56">
        <f t="shared" si="24"/>
        <v>2.5357371367662255E-2</v>
      </c>
      <c r="U56">
        <f t="shared" si="24"/>
        <v>2.5134450449342267E-2</v>
      </c>
      <c r="V56">
        <f t="shared" si="24"/>
        <v>2.5423244956671136E-2</v>
      </c>
      <c r="W56">
        <f t="shared" si="24"/>
        <v>2.5783879954436137E-2</v>
      </c>
      <c r="X56">
        <f t="shared" si="24"/>
        <v>2.5925428958458903E-2</v>
      </c>
      <c r="Y56">
        <f t="shared" si="24"/>
        <v>2.6468296153267543E-2</v>
      </c>
      <c r="Z56">
        <f t="shared" si="24"/>
        <v>2.693432506470517E-2</v>
      </c>
      <c r="AA56">
        <f t="shared" si="24"/>
        <v>2.7422552983400416E-2</v>
      </c>
      <c r="AB56">
        <f t="shared" si="24"/>
        <v>2.792432701454358E-2</v>
      </c>
      <c r="AC56">
        <f t="shared" si="24"/>
        <v>2.8482480877446575E-2</v>
      </c>
      <c r="AD56">
        <f t="shared" si="24"/>
        <v>2.9065660806321725E-2</v>
      </c>
      <c r="AE56">
        <f t="shared" si="24"/>
        <v>2.9684725756503196E-2</v>
      </c>
      <c r="AF56">
        <f t="shared" si="24"/>
        <v>3.0217894752105876E-2</v>
      </c>
      <c r="AG56">
        <f t="shared" si="24"/>
        <v>3.0908319071843174E-2</v>
      </c>
      <c r="AH56">
        <f t="shared" si="24"/>
        <v>3.146102124712033E-2</v>
      </c>
      <c r="AI56">
        <f t="shared" si="24"/>
        <v>3.2140606970609178E-2</v>
      </c>
      <c r="AJ56">
        <f t="shared" si="24"/>
        <v>3.2862094643555897E-2</v>
      </c>
      <c r="AK56">
        <f t="shared" si="24"/>
        <v>3.3276390588491973E-2</v>
      </c>
    </row>
    <row r="57" spans="2:37" x14ac:dyDescent="0.25">
      <c r="B57" t="s">
        <v>1114</v>
      </c>
      <c r="C57">
        <f t="shared" ref="C57:D61" si="25">C21*C$9</f>
        <v>0.14684510053971095</v>
      </c>
      <c r="D57">
        <f t="shared" si="25"/>
        <v>0.17295099345455306</v>
      </c>
      <c r="E57">
        <f t="shared" ref="E57:AK57" si="26">E21*E$9</f>
        <v>0.1675140208762024</v>
      </c>
      <c r="F57">
        <f t="shared" si="26"/>
        <v>0.15679715873349495</v>
      </c>
      <c r="G57">
        <f t="shared" si="26"/>
        <v>0.15186905360518335</v>
      </c>
      <c r="H57">
        <f t="shared" si="26"/>
        <v>0.14335745827550048</v>
      </c>
      <c r="I57">
        <f t="shared" si="26"/>
        <v>0.13630177050517481</v>
      </c>
      <c r="J57">
        <f t="shared" si="26"/>
        <v>0.13012022025934569</v>
      </c>
      <c r="K57">
        <f t="shared" si="26"/>
        <v>0.12421701893425061</v>
      </c>
      <c r="L57">
        <f t="shared" si="26"/>
        <v>0.1174128114078432</v>
      </c>
      <c r="M57">
        <f t="shared" si="26"/>
        <v>0.10912440226487548</v>
      </c>
      <c r="N57">
        <f t="shared" si="26"/>
        <v>9.9733347835949102E-2</v>
      </c>
      <c r="O57">
        <f t="shared" si="26"/>
        <v>9.132028786497759E-2</v>
      </c>
      <c r="P57">
        <f t="shared" si="26"/>
        <v>8.6332768518871394E-2</v>
      </c>
      <c r="Q57">
        <f t="shared" si="26"/>
        <v>8.2861700727979826E-2</v>
      </c>
      <c r="R57">
        <f t="shared" si="26"/>
        <v>8.3047470297390916E-2</v>
      </c>
      <c r="S57">
        <f t="shared" si="26"/>
        <v>8.2537389416766443E-2</v>
      </c>
      <c r="T57">
        <f t="shared" si="26"/>
        <v>8.3185648838818349E-2</v>
      </c>
      <c r="U57">
        <f t="shared" si="26"/>
        <v>8.2620261089857927E-2</v>
      </c>
      <c r="V57">
        <f t="shared" si="26"/>
        <v>8.3359410508967474E-2</v>
      </c>
      <c r="W57">
        <f t="shared" si="26"/>
        <v>8.4475609692076015E-2</v>
      </c>
      <c r="X57">
        <f t="shared" si="26"/>
        <v>8.5759302121091133E-2</v>
      </c>
      <c r="Y57">
        <f t="shared" si="26"/>
        <v>8.7038184696357226E-2</v>
      </c>
      <c r="Z57">
        <f t="shared" si="26"/>
        <v>8.8700983279518822E-2</v>
      </c>
      <c r="AA57">
        <f t="shared" si="26"/>
        <v>9.0343057316255304E-2</v>
      </c>
      <c r="AB57">
        <f t="shared" si="26"/>
        <v>9.1924517615594226E-2</v>
      </c>
      <c r="AC57">
        <f t="shared" si="26"/>
        <v>9.3705312869141591E-2</v>
      </c>
      <c r="AD57">
        <f t="shared" si="26"/>
        <v>9.5525275184860411E-2</v>
      </c>
      <c r="AE57">
        <f t="shared" si="26"/>
        <v>9.7545052463659396E-2</v>
      </c>
      <c r="AF57">
        <f t="shared" si="26"/>
        <v>9.9285298997089155E-2</v>
      </c>
      <c r="AG57">
        <f t="shared" si="26"/>
        <v>0.10106185988082746</v>
      </c>
      <c r="AH57">
        <f t="shared" si="26"/>
        <v>0.10331854689211975</v>
      </c>
      <c r="AI57">
        <f t="shared" si="26"/>
        <v>0.10558697260485235</v>
      </c>
      <c r="AJ57">
        <f t="shared" si="26"/>
        <v>0.10769965004319433</v>
      </c>
      <c r="AK57">
        <f t="shared" si="26"/>
        <v>0.10957399498506531</v>
      </c>
    </row>
    <row r="58" spans="2:37" x14ac:dyDescent="0.25">
      <c r="B58" t="s">
        <v>1115</v>
      </c>
      <c r="C58">
        <f t="shared" si="25"/>
        <v>6.0785799960234111E-3</v>
      </c>
      <c r="D58">
        <f t="shared" si="25"/>
        <v>7.6511053531644257E-3</v>
      </c>
      <c r="E58">
        <f t="shared" ref="E58:AK58" si="27">E22*E$9</f>
        <v>6.9047981998122104E-3</v>
      </c>
      <c r="F58">
        <f t="shared" si="27"/>
        <v>6.6257848736359778E-3</v>
      </c>
      <c r="G58">
        <f t="shared" si="27"/>
        <v>6.8718257509154182E-3</v>
      </c>
      <c r="H58">
        <f t="shared" si="27"/>
        <v>5.9344593459913575E-3</v>
      </c>
      <c r="I58">
        <f t="shared" si="27"/>
        <v>5.4522939408850734E-3</v>
      </c>
      <c r="J58">
        <f t="shared" si="27"/>
        <v>5.3961680892103603E-3</v>
      </c>
      <c r="K58">
        <f t="shared" si="27"/>
        <v>5.0768528814888183E-3</v>
      </c>
      <c r="L58">
        <f t="shared" si="27"/>
        <v>4.5641241479732501E-3</v>
      </c>
      <c r="M58">
        <f t="shared" si="27"/>
        <v>4.5143348575261153E-3</v>
      </c>
      <c r="N58">
        <f t="shared" si="27"/>
        <v>4.154927253328858E-3</v>
      </c>
      <c r="O58">
        <f t="shared" si="27"/>
        <v>3.8216590571706695E-3</v>
      </c>
      <c r="P58">
        <f t="shared" si="27"/>
        <v>3.6265059686725418E-3</v>
      </c>
      <c r="Q58">
        <f t="shared" si="27"/>
        <v>3.4559033611635394E-3</v>
      </c>
      <c r="R58">
        <f t="shared" si="27"/>
        <v>3.4860402276314542E-3</v>
      </c>
      <c r="S58">
        <f t="shared" si="27"/>
        <v>3.4458396857426359E-3</v>
      </c>
      <c r="T58">
        <f t="shared" si="27"/>
        <v>3.4733431746637134E-3</v>
      </c>
      <c r="U58">
        <f t="shared" si="27"/>
        <v>3.4581813306167244E-3</v>
      </c>
      <c r="V58">
        <f t="shared" si="27"/>
        <v>3.475594549356351E-3</v>
      </c>
      <c r="W58">
        <f t="shared" si="27"/>
        <v>3.5175071293318001E-3</v>
      </c>
      <c r="X58">
        <f t="shared" si="27"/>
        <v>3.605297405290702E-3</v>
      </c>
      <c r="Y58">
        <f t="shared" si="27"/>
        <v>3.6261561910334241E-3</v>
      </c>
      <c r="Z58">
        <f t="shared" si="27"/>
        <v>3.7006168293925419E-3</v>
      </c>
      <c r="AA58">
        <f t="shared" si="27"/>
        <v>3.7597508062570954E-3</v>
      </c>
      <c r="AB58">
        <f t="shared" si="27"/>
        <v>3.8205325541118846E-3</v>
      </c>
      <c r="AC58">
        <f t="shared" si="27"/>
        <v>3.892083692782153E-3</v>
      </c>
      <c r="AD58">
        <f t="shared" si="27"/>
        <v>3.9624643979588054E-3</v>
      </c>
      <c r="AE58">
        <f t="shared" si="27"/>
        <v>4.0455129285463702E-3</v>
      </c>
      <c r="AF58">
        <f t="shared" si="27"/>
        <v>4.1177591123602092E-3</v>
      </c>
      <c r="AG58">
        <f t="shared" si="27"/>
        <v>4.1849690076209943E-3</v>
      </c>
      <c r="AH58">
        <f t="shared" si="27"/>
        <v>4.3064436103757873E-3</v>
      </c>
      <c r="AI58">
        <f t="shared" si="27"/>
        <v>4.4022541046669405E-3</v>
      </c>
      <c r="AJ58">
        <f t="shared" si="27"/>
        <v>4.4748133947068907E-3</v>
      </c>
      <c r="AK58">
        <f t="shared" si="27"/>
        <v>4.5670357166694587E-3</v>
      </c>
    </row>
    <row r="59" spans="2:37" x14ac:dyDescent="0.25">
      <c r="B59" t="s">
        <v>1116</v>
      </c>
      <c r="C59">
        <f t="shared" si="25"/>
        <v>5.8041988978077462E-2</v>
      </c>
      <c r="D59">
        <f t="shared" si="25"/>
        <v>6.7935115220834077E-2</v>
      </c>
      <c r="E59">
        <f t="shared" ref="E59:AK59" si="28">E23*E$9</f>
        <v>6.5974293939818185E-2</v>
      </c>
      <c r="F59">
        <f t="shared" si="28"/>
        <v>6.1450917742088246E-2</v>
      </c>
      <c r="G59">
        <f t="shared" si="28"/>
        <v>5.8808045209335393E-2</v>
      </c>
      <c r="H59">
        <f t="shared" si="28"/>
        <v>5.4257178949767955E-2</v>
      </c>
      <c r="I59">
        <f t="shared" si="28"/>
        <v>5.2605166288875418E-2</v>
      </c>
      <c r="J59">
        <f t="shared" si="28"/>
        <v>5.041700611767129E-2</v>
      </c>
      <c r="K59">
        <f t="shared" si="28"/>
        <v>4.7400063520001368E-2</v>
      </c>
      <c r="L59">
        <f t="shared" si="28"/>
        <v>4.5813529647543677E-2</v>
      </c>
      <c r="M59">
        <f t="shared" si="28"/>
        <v>4.2955831668632122E-2</v>
      </c>
      <c r="N59">
        <f t="shared" si="28"/>
        <v>3.9361947473361428E-2</v>
      </c>
      <c r="O59">
        <f t="shared" si="28"/>
        <v>3.6138181477519842E-2</v>
      </c>
      <c r="P59">
        <f t="shared" si="28"/>
        <v>3.4210406665500882E-2</v>
      </c>
      <c r="Q59">
        <f t="shared" si="28"/>
        <v>3.2857084105886628E-2</v>
      </c>
      <c r="R59">
        <f t="shared" si="28"/>
        <v>3.2933040407425646E-2</v>
      </c>
      <c r="S59">
        <f t="shared" si="28"/>
        <v>3.2730082589240914E-2</v>
      </c>
      <c r="T59">
        <f t="shared" si="28"/>
        <v>3.2990768243104637E-2</v>
      </c>
      <c r="U59">
        <f t="shared" si="28"/>
        <v>3.2770668984194312E-2</v>
      </c>
      <c r="V59">
        <f t="shared" si="28"/>
        <v>3.3061918049438761E-2</v>
      </c>
      <c r="W59">
        <f t="shared" si="28"/>
        <v>3.3502325007556857E-2</v>
      </c>
      <c r="X59">
        <f t="shared" si="28"/>
        <v>3.4014752058990544E-2</v>
      </c>
      <c r="Y59">
        <f t="shared" si="28"/>
        <v>3.4520437387531772E-2</v>
      </c>
      <c r="Z59">
        <f t="shared" si="28"/>
        <v>3.5179498815876481E-2</v>
      </c>
      <c r="AA59">
        <f t="shared" si="28"/>
        <v>3.5828135064826336E-2</v>
      </c>
      <c r="AB59">
        <f t="shared" si="28"/>
        <v>3.6453695999250128E-2</v>
      </c>
      <c r="AC59">
        <f t="shared" si="28"/>
        <v>3.7162588260080336E-2</v>
      </c>
      <c r="AD59">
        <f t="shared" si="28"/>
        <v>3.7883089323261794E-2</v>
      </c>
      <c r="AE59">
        <f t="shared" si="28"/>
        <v>3.8675334153004309E-2</v>
      </c>
      <c r="AF59">
        <f t="shared" si="28"/>
        <v>3.9335849047429101E-2</v>
      </c>
      <c r="AG59">
        <f t="shared" si="28"/>
        <v>4.0034791743362816E-2</v>
      </c>
      <c r="AH59">
        <f t="shared" si="28"/>
        <v>4.0969249933981142E-2</v>
      </c>
      <c r="AI59">
        <f t="shared" si="28"/>
        <v>4.1870548902528545E-2</v>
      </c>
      <c r="AJ59">
        <f t="shared" si="28"/>
        <v>4.2709709592862112E-2</v>
      </c>
      <c r="AK59">
        <f t="shared" si="28"/>
        <v>4.3401618320977144E-2</v>
      </c>
    </row>
    <row r="60" spans="2:37" x14ac:dyDescent="0.25">
      <c r="B60" t="s">
        <v>1117</v>
      </c>
      <c r="C60">
        <f t="shared" si="25"/>
        <v>0.14843381707668285</v>
      </c>
      <c r="D60">
        <f t="shared" si="25"/>
        <v>0.17518679161560419</v>
      </c>
      <c r="E60">
        <f t="shared" ref="E60:AK60" si="29">E24*E$9</f>
        <v>0.17345177930640723</v>
      </c>
      <c r="F60">
        <f t="shared" si="29"/>
        <v>0.16095054176715964</v>
      </c>
      <c r="G60">
        <f t="shared" si="29"/>
        <v>0.15343616459355167</v>
      </c>
      <c r="H60">
        <f t="shared" si="29"/>
        <v>0.14680177029238745</v>
      </c>
      <c r="I60">
        <f t="shared" si="29"/>
        <v>0.14085543453138163</v>
      </c>
      <c r="J60">
        <f t="shared" si="29"/>
        <v>0.13491208901576296</v>
      </c>
      <c r="K60">
        <f t="shared" si="29"/>
        <v>0.12783874841719936</v>
      </c>
      <c r="L60">
        <f t="shared" si="29"/>
        <v>0.11911624110416924</v>
      </c>
      <c r="M60">
        <f t="shared" si="29"/>
        <v>0.11156348992006482</v>
      </c>
      <c r="N60">
        <f t="shared" si="29"/>
        <v>0.1019366178950233</v>
      </c>
      <c r="O60">
        <f t="shared" si="29"/>
        <v>9.3374591492304385E-2</v>
      </c>
      <c r="P60">
        <f t="shared" si="29"/>
        <v>8.8205852352183575E-2</v>
      </c>
      <c r="Q60">
        <f t="shared" si="29"/>
        <v>8.470852238200112E-2</v>
      </c>
      <c r="R60">
        <f t="shared" si="29"/>
        <v>8.472911875948691E-2</v>
      </c>
      <c r="S60">
        <f t="shared" si="29"/>
        <v>8.4298964273730792E-2</v>
      </c>
      <c r="T60">
        <f t="shared" si="29"/>
        <v>8.4938758121084673E-2</v>
      </c>
      <c r="U60">
        <f t="shared" si="29"/>
        <v>8.432086014659923E-2</v>
      </c>
      <c r="V60">
        <f t="shared" si="29"/>
        <v>8.511155781449134E-2</v>
      </c>
      <c r="W60">
        <f t="shared" si="29"/>
        <v>8.6251593556741446E-2</v>
      </c>
      <c r="X60">
        <f t="shared" si="29"/>
        <v>8.742460237929324E-2</v>
      </c>
      <c r="Y60">
        <f t="shared" si="29"/>
        <v>8.8845185316580394E-2</v>
      </c>
      <c r="Z60">
        <f t="shared" si="29"/>
        <v>9.0510783555727226E-2</v>
      </c>
      <c r="AA60">
        <f t="shared" si="29"/>
        <v>9.218665206156483E-2</v>
      </c>
      <c r="AB60">
        <f t="shared" si="29"/>
        <v>9.3798824499943576E-2</v>
      </c>
      <c r="AC60">
        <f t="shared" si="29"/>
        <v>9.5625286097753726E-2</v>
      </c>
      <c r="AD60">
        <f t="shared" si="29"/>
        <v>9.7505072886198155E-2</v>
      </c>
      <c r="AE60">
        <f t="shared" si="29"/>
        <v>9.9560920303503747E-2</v>
      </c>
      <c r="AF60">
        <f t="shared" si="29"/>
        <v>0.10132861531967856</v>
      </c>
      <c r="AG60">
        <f t="shared" si="29"/>
        <v>0.10331696004432754</v>
      </c>
      <c r="AH60">
        <f t="shared" si="29"/>
        <v>0.10545032140208281</v>
      </c>
      <c r="AI60">
        <f t="shared" si="29"/>
        <v>0.1077415227597167</v>
      </c>
      <c r="AJ60">
        <f t="shared" si="29"/>
        <v>0.1099437251904052</v>
      </c>
      <c r="AK60">
        <f t="shared" si="29"/>
        <v>0.11208074330568618</v>
      </c>
    </row>
    <row r="61" spans="2:37" x14ac:dyDescent="0.25">
      <c r="B61" t="s">
        <v>1118</v>
      </c>
      <c r="C61">
        <f t="shared" si="25"/>
        <v>0.30777962062258774</v>
      </c>
      <c r="D61">
        <f t="shared" si="25"/>
        <v>0.36610607261804068</v>
      </c>
      <c r="E61">
        <f t="shared" ref="E61:AK61" si="30">E25*E$9</f>
        <v>0.35732223131885599</v>
      </c>
      <c r="F61">
        <f t="shared" si="30"/>
        <v>0.33378677461065698</v>
      </c>
      <c r="G61">
        <f t="shared" si="30"/>
        <v>0.32264364069474022</v>
      </c>
      <c r="H61">
        <f t="shared" si="30"/>
        <v>0.30577427712197874</v>
      </c>
      <c r="I61">
        <f t="shared" si="30"/>
        <v>0.29324482868197199</v>
      </c>
      <c r="J61">
        <f t="shared" si="30"/>
        <v>0.27955299526828564</v>
      </c>
      <c r="K61">
        <f t="shared" si="30"/>
        <v>0.26498015601753272</v>
      </c>
      <c r="L61">
        <f t="shared" si="30"/>
        <v>0.24758759244588524</v>
      </c>
      <c r="M61">
        <f t="shared" si="30"/>
        <v>0.23050715810318895</v>
      </c>
      <c r="N61">
        <f t="shared" si="30"/>
        <v>0.21087416054976341</v>
      </c>
      <c r="O61">
        <f t="shared" si="30"/>
        <v>0.19322370905595049</v>
      </c>
      <c r="P61">
        <f t="shared" si="30"/>
        <v>0.18264530916771465</v>
      </c>
      <c r="Q61">
        <f t="shared" si="30"/>
        <v>0.17522686071503987</v>
      </c>
      <c r="R61">
        <f t="shared" si="30"/>
        <v>0.17558253584582809</v>
      </c>
      <c r="S61">
        <f t="shared" si="30"/>
        <v>0.1745396896917023</v>
      </c>
      <c r="T61">
        <f t="shared" si="30"/>
        <v>0.175873032056545</v>
      </c>
      <c r="U61">
        <f t="shared" si="30"/>
        <v>0.17466014898650661</v>
      </c>
      <c r="V61">
        <f t="shared" si="30"/>
        <v>0.1761999217746385</v>
      </c>
      <c r="W61">
        <f t="shared" si="30"/>
        <v>0.17852934186245251</v>
      </c>
      <c r="X61">
        <f t="shared" si="30"/>
        <v>0.1812131274691236</v>
      </c>
      <c r="Y61">
        <f t="shared" si="30"/>
        <v>0.18390643103720783</v>
      </c>
      <c r="Z61">
        <f t="shared" si="30"/>
        <v>0.18740654054861902</v>
      </c>
      <c r="AA61">
        <f t="shared" si="30"/>
        <v>0.19089269719620899</v>
      </c>
      <c r="AB61">
        <f t="shared" si="30"/>
        <v>0.19419811663562417</v>
      </c>
      <c r="AC61">
        <f t="shared" si="30"/>
        <v>0.19795549012538224</v>
      </c>
      <c r="AD61">
        <f t="shared" si="30"/>
        <v>0.20180440632163796</v>
      </c>
      <c r="AE61">
        <f t="shared" si="30"/>
        <v>0.20605796491902353</v>
      </c>
      <c r="AF61">
        <f t="shared" si="30"/>
        <v>0.20972123014608801</v>
      </c>
      <c r="AG61">
        <f t="shared" si="30"/>
        <v>0.21348442920300753</v>
      </c>
      <c r="AH61">
        <f t="shared" si="30"/>
        <v>0.21818852740867406</v>
      </c>
      <c r="AI61">
        <f t="shared" si="30"/>
        <v>0.22294838107254428</v>
      </c>
      <c r="AJ61">
        <f t="shared" si="30"/>
        <v>0.22738478330474374</v>
      </c>
      <c r="AK61">
        <f t="shared" si="30"/>
        <v>0.23179676084184409</v>
      </c>
    </row>
    <row r="64" spans="2:37" x14ac:dyDescent="0.25">
      <c r="B64" t="s">
        <v>1134</v>
      </c>
    </row>
    <row r="65" spans="2:37" x14ac:dyDescent="0.25">
      <c r="B65" s="1" t="s">
        <v>1129</v>
      </c>
      <c r="C65">
        <v>2016</v>
      </c>
      <c r="D65">
        <v>2017</v>
      </c>
      <c r="E65">
        <v>2018</v>
      </c>
      <c r="F65">
        <v>2019</v>
      </c>
      <c r="G65">
        <v>2020</v>
      </c>
      <c r="H65">
        <v>2021</v>
      </c>
      <c r="I65">
        <v>2022</v>
      </c>
      <c r="J65">
        <v>2023</v>
      </c>
      <c r="K65">
        <v>2024</v>
      </c>
      <c r="L65">
        <v>2025</v>
      </c>
      <c r="M65">
        <v>2026</v>
      </c>
      <c r="N65">
        <v>2027</v>
      </c>
      <c r="O65">
        <v>2028</v>
      </c>
      <c r="P65">
        <v>2029</v>
      </c>
      <c r="Q65">
        <v>2030</v>
      </c>
      <c r="R65">
        <v>2031</v>
      </c>
      <c r="S65">
        <v>2032</v>
      </c>
      <c r="T65">
        <v>2033</v>
      </c>
      <c r="U65">
        <v>2034</v>
      </c>
      <c r="V65">
        <v>2035</v>
      </c>
      <c r="W65">
        <v>2036</v>
      </c>
      <c r="X65">
        <v>2037</v>
      </c>
      <c r="Y65">
        <v>2038</v>
      </c>
      <c r="Z65">
        <v>2039</v>
      </c>
      <c r="AA65">
        <v>2040</v>
      </c>
      <c r="AB65">
        <v>2041</v>
      </c>
      <c r="AC65">
        <v>2042</v>
      </c>
      <c r="AD65">
        <v>2043</v>
      </c>
      <c r="AE65">
        <v>2044</v>
      </c>
      <c r="AF65">
        <v>2045</v>
      </c>
      <c r="AG65">
        <v>2046</v>
      </c>
      <c r="AH65">
        <v>2047</v>
      </c>
      <c r="AI65">
        <v>2048</v>
      </c>
      <c r="AJ65">
        <v>2049</v>
      </c>
      <c r="AK65">
        <v>2050</v>
      </c>
    </row>
    <row r="66" spans="2:37" x14ac:dyDescent="0.25">
      <c r="B66" t="s">
        <v>1110</v>
      </c>
      <c r="C66">
        <f>C14/SUM(C$14:C$16)</f>
        <v>0.18915514705656539</v>
      </c>
      <c r="D66">
        <f t="shared" ref="D66:AK66" si="31">D14/SUM(D$14:D$16)</f>
        <v>0.20556617834571947</v>
      </c>
      <c r="E66">
        <f t="shared" si="31"/>
        <v>0.18650281194781168</v>
      </c>
      <c r="F66">
        <f t="shared" si="31"/>
        <v>0.19394549029278055</v>
      </c>
      <c r="G66">
        <f t="shared" si="31"/>
        <v>0.21394985919106527</v>
      </c>
      <c r="H66">
        <f t="shared" si="31"/>
        <v>0.20107122461495103</v>
      </c>
      <c r="I66">
        <f t="shared" si="31"/>
        <v>0.1943197694705075</v>
      </c>
      <c r="J66">
        <f t="shared" si="31"/>
        <v>0.19322998051301535</v>
      </c>
      <c r="K66">
        <f t="shared" si="31"/>
        <v>0.19382268156002</v>
      </c>
      <c r="L66">
        <f t="shared" si="31"/>
        <v>0.18859950590918431</v>
      </c>
      <c r="M66">
        <f t="shared" si="31"/>
        <v>0.18923329662499358</v>
      </c>
      <c r="N66">
        <f t="shared" si="31"/>
        <v>0.1902742653799365</v>
      </c>
      <c r="O66">
        <f t="shared" si="31"/>
        <v>0.19074280187798892</v>
      </c>
      <c r="P66">
        <f t="shared" si="31"/>
        <v>0.19146211689079379</v>
      </c>
      <c r="Q66">
        <f t="shared" si="31"/>
        <v>0.18975491305890385</v>
      </c>
      <c r="R66">
        <f t="shared" si="31"/>
        <v>0.19125801212159488</v>
      </c>
      <c r="S66">
        <f t="shared" si="31"/>
        <v>0.18999898860285958</v>
      </c>
      <c r="T66">
        <f t="shared" si="31"/>
        <v>0.19007407239723889</v>
      </c>
      <c r="U66">
        <f t="shared" si="31"/>
        <v>0.19066030626334199</v>
      </c>
      <c r="V66">
        <f t="shared" si="31"/>
        <v>0.18982662443379489</v>
      </c>
      <c r="W66">
        <f t="shared" si="31"/>
        <v>0.18956213653773418</v>
      </c>
      <c r="X66">
        <f t="shared" si="31"/>
        <v>0.19175113125642398</v>
      </c>
      <c r="Y66">
        <f t="shared" si="31"/>
        <v>0.18974298083560623</v>
      </c>
      <c r="Z66">
        <f t="shared" si="31"/>
        <v>0.19019387987697761</v>
      </c>
      <c r="AA66">
        <f t="shared" si="31"/>
        <v>0.18997903914918185</v>
      </c>
      <c r="AB66">
        <f t="shared" si="31"/>
        <v>0.18957951809735749</v>
      </c>
      <c r="AC66">
        <f t="shared" si="31"/>
        <v>0.18940800851414955</v>
      </c>
      <c r="AD66">
        <f t="shared" si="31"/>
        <v>0.18909916641310703</v>
      </c>
      <c r="AE66">
        <f t="shared" si="31"/>
        <v>0.18907276236177531</v>
      </c>
      <c r="AF66">
        <f t="shared" si="31"/>
        <v>0.18909525277676131</v>
      </c>
      <c r="AG66">
        <f t="shared" si="31"/>
        <v>0.1880632191390372</v>
      </c>
      <c r="AH66">
        <f t="shared" si="31"/>
        <v>0.18966782105201041</v>
      </c>
      <c r="AI66">
        <f t="shared" si="31"/>
        <v>0.18991626035096884</v>
      </c>
      <c r="AJ66">
        <f t="shared" si="31"/>
        <v>0.18914623007776529</v>
      </c>
      <c r="AK66">
        <f t="shared" si="31"/>
        <v>0.18933384678484352</v>
      </c>
    </row>
    <row r="67" spans="2:37" x14ac:dyDescent="0.25">
      <c r="B67" t="s">
        <v>1111</v>
      </c>
      <c r="C67">
        <f t="shared" ref="C67:C68" si="32">C15/SUM(C$14:C$16)</f>
        <v>0.48315848439360398</v>
      </c>
      <c r="D67">
        <f t="shared" ref="D67:AK67" si="33">D15/SUM(D$14:D$16)</f>
        <v>0.47983234784512097</v>
      </c>
      <c r="E67">
        <f t="shared" si="33"/>
        <v>0.48445796984928946</v>
      </c>
      <c r="F67">
        <f t="shared" si="33"/>
        <v>0.48322763576681538</v>
      </c>
      <c r="G67">
        <f t="shared" si="33"/>
        <v>0.47920300088402512</v>
      </c>
      <c r="H67">
        <f t="shared" si="33"/>
        <v>0.48226397781030239</v>
      </c>
      <c r="I67">
        <f t="shared" si="33"/>
        <v>0.48439399931423549</v>
      </c>
      <c r="J67">
        <f t="shared" si="33"/>
        <v>0.4843090518349305</v>
      </c>
      <c r="K67">
        <f t="shared" si="33"/>
        <v>0.48291376193718827</v>
      </c>
      <c r="L67">
        <f t="shared" si="33"/>
        <v>0.48560684333993148</v>
      </c>
      <c r="M67">
        <f t="shared" si="33"/>
        <v>0.48312470923693845</v>
      </c>
      <c r="N67">
        <f t="shared" si="33"/>
        <v>0.48209750022921882</v>
      </c>
      <c r="O67">
        <f t="shared" si="33"/>
        <v>0.48194325169828184</v>
      </c>
      <c r="P67">
        <f t="shared" si="33"/>
        <v>0.4818155316654863</v>
      </c>
      <c r="Q67">
        <f t="shared" si="33"/>
        <v>0.4821496761214949</v>
      </c>
      <c r="R67">
        <f t="shared" si="33"/>
        <v>0.48194887651059443</v>
      </c>
      <c r="S67">
        <f t="shared" si="33"/>
        <v>0.48216486890097365</v>
      </c>
      <c r="T67">
        <f t="shared" si="33"/>
        <v>0.48220335064006892</v>
      </c>
      <c r="U67">
        <f t="shared" si="33"/>
        <v>0.48211281856669502</v>
      </c>
      <c r="V67">
        <f t="shared" si="33"/>
        <v>0.48227123938371158</v>
      </c>
      <c r="W67">
        <f t="shared" si="33"/>
        <v>0.48232969529640396</v>
      </c>
      <c r="X67">
        <f t="shared" si="33"/>
        <v>0.48198829293165335</v>
      </c>
      <c r="Y67">
        <f t="shared" si="33"/>
        <v>0.48233498491664284</v>
      </c>
      <c r="Z67">
        <f t="shared" si="33"/>
        <v>0.4822729921604752</v>
      </c>
      <c r="AA67">
        <f t="shared" si="33"/>
        <v>0.48244843834901369</v>
      </c>
      <c r="AB67">
        <f t="shared" si="33"/>
        <v>0.48260193101295112</v>
      </c>
      <c r="AC67">
        <f t="shared" si="33"/>
        <v>0.48263865339915152</v>
      </c>
      <c r="AD67">
        <f t="shared" si="33"/>
        <v>0.48268462728368589</v>
      </c>
      <c r="AE67">
        <f t="shared" si="33"/>
        <v>0.48269401243727139</v>
      </c>
      <c r="AF67">
        <f t="shared" si="33"/>
        <v>0.48269540098034097</v>
      </c>
      <c r="AG67">
        <f t="shared" si="33"/>
        <v>0.48286806535866944</v>
      </c>
      <c r="AH67">
        <f t="shared" si="33"/>
        <v>0.48282137357734128</v>
      </c>
      <c r="AI67">
        <f t="shared" si="33"/>
        <v>0.48322796956004249</v>
      </c>
      <c r="AJ67">
        <f t="shared" si="33"/>
        <v>0.48335850739787267</v>
      </c>
      <c r="AK67">
        <f t="shared" si="33"/>
        <v>0.48330899781125275</v>
      </c>
    </row>
    <row r="68" spans="2:37" x14ac:dyDescent="0.25">
      <c r="B68" t="s">
        <v>1112</v>
      </c>
      <c r="C68">
        <f t="shared" si="32"/>
        <v>0.32768636854983052</v>
      </c>
      <c r="D68">
        <f t="shared" ref="D68:AK68" si="34">D16/SUM(D$14:D$16)</f>
        <v>0.31460147380915965</v>
      </c>
      <c r="E68">
        <f t="shared" si="34"/>
        <v>0.32903921820289883</v>
      </c>
      <c r="F68">
        <f t="shared" si="34"/>
        <v>0.3228268739404041</v>
      </c>
      <c r="G68">
        <f t="shared" si="34"/>
        <v>0.30684713992490947</v>
      </c>
      <c r="H68">
        <f t="shared" si="34"/>
        <v>0.31666479757474658</v>
      </c>
      <c r="I68">
        <f t="shared" si="34"/>
        <v>0.32128623121525707</v>
      </c>
      <c r="J68">
        <f t="shared" si="34"/>
        <v>0.32246096765205418</v>
      </c>
      <c r="K68">
        <f t="shared" si="34"/>
        <v>0.32326355650279176</v>
      </c>
      <c r="L68">
        <f t="shared" si="34"/>
        <v>0.32579365075088418</v>
      </c>
      <c r="M68">
        <f t="shared" si="34"/>
        <v>0.32764199413806794</v>
      </c>
      <c r="N68">
        <f t="shared" si="34"/>
        <v>0.32762823439084471</v>
      </c>
      <c r="O68">
        <f t="shared" si="34"/>
        <v>0.32731394642372919</v>
      </c>
      <c r="P68">
        <f t="shared" si="34"/>
        <v>0.32672235144371997</v>
      </c>
      <c r="Q68">
        <f t="shared" si="34"/>
        <v>0.32809541081960131</v>
      </c>
      <c r="R68">
        <f t="shared" si="34"/>
        <v>0.3267931113678107</v>
      </c>
      <c r="S68">
        <f t="shared" si="34"/>
        <v>0.32783614249616672</v>
      </c>
      <c r="T68">
        <f t="shared" si="34"/>
        <v>0.32772257696269219</v>
      </c>
      <c r="U68">
        <f t="shared" si="34"/>
        <v>0.32722687516996307</v>
      </c>
      <c r="V68">
        <f t="shared" si="34"/>
        <v>0.32790213618249359</v>
      </c>
      <c r="W68">
        <f t="shared" si="34"/>
        <v>0.32810816816586186</v>
      </c>
      <c r="X68">
        <f t="shared" si="34"/>
        <v>0.32626057581192264</v>
      </c>
      <c r="Y68">
        <f t="shared" si="34"/>
        <v>0.32792203424775096</v>
      </c>
      <c r="Z68">
        <f t="shared" si="34"/>
        <v>0.32753312796254713</v>
      </c>
      <c r="AA68">
        <f t="shared" si="34"/>
        <v>0.32757252250180446</v>
      </c>
      <c r="AB68">
        <f t="shared" si="34"/>
        <v>0.32781855088969136</v>
      </c>
      <c r="AC68">
        <f t="shared" si="34"/>
        <v>0.32795333808669891</v>
      </c>
      <c r="AD68">
        <f t="shared" si="34"/>
        <v>0.32821620630320719</v>
      </c>
      <c r="AE68">
        <f t="shared" si="34"/>
        <v>0.32823322520095322</v>
      </c>
      <c r="AF68">
        <f t="shared" si="34"/>
        <v>0.32820934624289777</v>
      </c>
      <c r="AG68">
        <f t="shared" si="34"/>
        <v>0.32906871550229327</v>
      </c>
      <c r="AH68">
        <f t="shared" si="34"/>
        <v>0.32751080537064831</v>
      </c>
      <c r="AI68">
        <f t="shared" si="34"/>
        <v>0.32685577008898864</v>
      </c>
      <c r="AJ68">
        <f t="shared" si="34"/>
        <v>0.32749526252436206</v>
      </c>
      <c r="AK68">
        <f t="shared" si="34"/>
        <v>0.32735715540390381</v>
      </c>
    </row>
    <row r="70" spans="2:37" x14ac:dyDescent="0.25">
      <c r="B70" t="s">
        <v>1133</v>
      </c>
    </row>
    <row r="71" spans="2:37" x14ac:dyDescent="0.25">
      <c r="B71" t="s">
        <v>1136</v>
      </c>
    </row>
    <row r="72" spans="2:37" x14ac:dyDescent="0.25">
      <c r="B72" s="1" t="s">
        <v>1132</v>
      </c>
      <c r="C72">
        <v>2016</v>
      </c>
      <c r="D72">
        <v>2017</v>
      </c>
      <c r="E72">
        <v>2018</v>
      </c>
      <c r="F72">
        <v>2019</v>
      </c>
      <c r="G72">
        <v>2020</v>
      </c>
      <c r="H72">
        <v>2021</v>
      </c>
      <c r="I72">
        <v>2022</v>
      </c>
      <c r="J72">
        <v>2023</v>
      </c>
      <c r="K72">
        <v>2024</v>
      </c>
      <c r="L72">
        <v>2025</v>
      </c>
      <c r="M72">
        <v>2026</v>
      </c>
      <c r="N72">
        <v>2027</v>
      </c>
      <c r="O72">
        <v>2028</v>
      </c>
      <c r="P72">
        <v>2029</v>
      </c>
      <c r="Q72">
        <v>2030</v>
      </c>
      <c r="R72">
        <v>2031</v>
      </c>
      <c r="S72">
        <v>2032</v>
      </c>
      <c r="T72">
        <v>2033</v>
      </c>
      <c r="U72">
        <v>2034</v>
      </c>
      <c r="V72">
        <v>2035</v>
      </c>
      <c r="W72">
        <v>2036</v>
      </c>
      <c r="X72">
        <v>2037</v>
      </c>
      <c r="Y72">
        <v>2038</v>
      </c>
      <c r="Z72">
        <v>2039</v>
      </c>
      <c r="AA72">
        <v>2040</v>
      </c>
      <c r="AB72">
        <v>2041</v>
      </c>
      <c r="AC72">
        <v>2042</v>
      </c>
      <c r="AD72">
        <v>2043</v>
      </c>
      <c r="AE72">
        <v>2044</v>
      </c>
      <c r="AF72">
        <v>2045</v>
      </c>
      <c r="AG72">
        <v>2046</v>
      </c>
      <c r="AH72">
        <v>2047</v>
      </c>
      <c r="AI72">
        <v>2048</v>
      </c>
      <c r="AJ72">
        <v>2049</v>
      </c>
      <c r="AK72">
        <v>2050</v>
      </c>
    </row>
    <row r="73" spans="2:37" x14ac:dyDescent="0.25">
      <c r="B73" t="s">
        <v>1108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2:37" x14ac:dyDescent="0.25">
      <c r="B74" t="s">
        <v>1109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2:37" x14ac:dyDescent="0.25">
      <c r="B75" t="s">
        <v>1110</v>
      </c>
      <c r="C75">
        <f t="shared" ref="C75:F75" si="35">C14/SUM(C$14,C$16)*C$4</f>
        <v>0.20826008668007018</v>
      </c>
      <c r="D75">
        <f t="shared" si="35"/>
        <v>0.22013475001146826</v>
      </c>
      <c r="E75">
        <f t="shared" si="35"/>
        <v>0.1973051215979395</v>
      </c>
      <c r="F75">
        <f t="shared" si="35"/>
        <v>0.20264892400107973</v>
      </c>
      <c r="G75">
        <f t="shared" ref="G75:AK75" si="36">G14/SUM(G$14,G$16)*G$4</f>
        <v>0.22952867592334705</v>
      </c>
      <c r="H75">
        <f t="shared" si="36"/>
        <v>0.22016811547500134</v>
      </c>
      <c r="I75">
        <f t="shared" si="36"/>
        <v>0.21430947109675152</v>
      </c>
      <c r="J75">
        <f t="shared" si="36"/>
        <v>0.21359876187333687</v>
      </c>
      <c r="K75">
        <f t="shared" si="36"/>
        <v>0.21443223190529453</v>
      </c>
      <c r="L75">
        <f t="shared" si="36"/>
        <v>0.2093754063790895</v>
      </c>
      <c r="M75">
        <f t="shared" si="36"/>
        <v>0.20749916068090901</v>
      </c>
      <c r="N75">
        <f t="shared" si="36"/>
        <v>0.20908316308123617</v>
      </c>
      <c r="O75">
        <f t="shared" si="36"/>
        <v>0.20991425449359874</v>
      </c>
      <c r="P75">
        <f t="shared" si="36"/>
        <v>0.21109820261200146</v>
      </c>
      <c r="Q75">
        <f t="shared" si="36"/>
        <v>0.20939587424895043</v>
      </c>
      <c r="R75">
        <f t="shared" si="36"/>
        <v>0.21107725852598813</v>
      </c>
      <c r="S75">
        <f t="shared" si="36"/>
        <v>0.20972036155444096</v>
      </c>
      <c r="T75">
        <f t="shared" si="36"/>
        <v>0.20990749367029915</v>
      </c>
      <c r="U75">
        <f t="shared" si="36"/>
        <v>0.21068458417027214</v>
      </c>
      <c r="V75">
        <f t="shared" si="36"/>
        <v>0.20986575004505673</v>
      </c>
      <c r="W75">
        <f t="shared" si="36"/>
        <v>0.20938944412055141</v>
      </c>
      <c r="X75">
        <f t="shared" si="36"/>
        <v>0.2120722563159968</v>
      </c>
      <c r="Y75">
        <f t="shared" si="36"/>
        <v>0.20985904344378731</v>
      </c>
      <c r="Z75">
        <f t="shared" si="36"/>
        <v>0.21018049424741994</v>
      </c>
      <c r="AA75">
        <f t="shared" si="36"/>
        <v>0.20982121101374829</v>
      </c>
      <c r="AB75">
        <f t="shared" si="36"/>
        <v>0.20921600447314359</v>
      </c>
      <c r="AC75">
        <f t="shared" si="36"/>
        <v>0.2087968584966565</v>
      </c>
      <c r="AD75">
        <f t="shared" si="36"/>
        <v>0.20809829752672007</v>
      </c>
      <c r="AE75">
        <f t="shared" si="36"/>
        <v>0.2075090567037664</v>
      </c>
      <c r="AF75">
        <f t="shared" si="36"/>
        <v>0.2073736405692308</v>
      </c>
      <c r="AG75">
        <f t="shared" si="36"/>
        <v>0.20577477119938109</v>
      </c>
      <c r="AH75">
        <f t="shared" si="36"/>
        <v>0.20691425889490095</v>
      </c>
      <c r="AI75">
        <f t="shared" si="36"/>
        <v>0.20634593876574409</v>
      </c>
      <c r="AJ75">
        <f t="shared" si="36"/>
        <v>0.20483901642655908</v>
      </c>
      <c r="AK75">
        <f t="shared" si="36"/>
        <v>0.20447884352795034</v>
      </c>
    </row>
    <row r="76" spans="2:37" x14ac:dyDescent="0.25">
      <c r="B76" t="s">
        <v>1111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2:37" x14ac:dyDescent="0.25">
      <c r="B77" t="s">
        <v>1112</v>
      </c>
      <c r="C77">
        <f t="shared" ref="C77:F77" si="37">C16/SUM(C$14,C$16)*C$4</f>
        <v>0.36078315911571412</v>
      </c>
      <c r="D77">
        <f t="shared" si="37"/>
        <v>0.33689742810583767</v>
      </c>
      <c r="E77">
        <f t="shared" si="37"/>
        <v>0.34809728754213382</v>
      </c>
      <c r="F77">
        <f t="shared" si="37"/>
        <v>0.33731394601594566</v>
      </c>
      <c r="G77">
        <f t="shared" ref="G77:AK77" si="38">G16/SUM(G$14,G$16)*G$4</f>
        <v>0.32919029722255455</v>
      </c>
      <c r="H77">
        <f t="shared" si="38"/>
        <v>0.34674027500860316</v>
      </c>
      <c r="I77">
        <f t="shared" si="38"/>
        <v>0.35433699036402289</v>
      </c>
      <c r="J77">
        <f t="shared" si="38"/>
        <v>0.35645226097985117</v>
      </c>
      <c r="K77">
        <f t="shared" si="38"/>
        <v>0.35763681193870783</v>
      </c>
      <c r="L77">
        <f t="shared" si="38"/>
        <v>0.36168269737959963</v>
      </c>
      <c r="M77">
        <f t="shared" si="38"/>
        <v>0.35926784556417768</v>
      </c>
      <c r="N77">
        <f t="shared" si="38"/>
        <v>0.36001477879510246</v>
      </c>
      <c r="O77">
        <f t="shared" si="38"/>
        <v>0.36021208859480158</v>
      </c>
      <c r="P77">
        <f t="shared" si="38"/>
        <v>0.36023053679217054</v>
      </c>
      <c r="Q77">
        <f t="shared" si="38"/>
        <v>0.36205558147689432</v>
      </c>
      <c r="R77">
        <f t="shared" si="38"/>
        <v>0.36065727802734526</v>
      </c>
      <c r="S77">
        <f t="shared" si="38"/>
        <v>0.36186463328297169</v>
      </c>
      <c r="T77">
        <f t="shared" si="38"/>
        <v>0.36191903441539425</v>
      </c>
      <c r="U77">
        <f t="shared" si="38"/>
        <v>0.36159418536388105</v>
      </c>
      <c r="V77">
        <f t="shared" si="38"/>
        <v>0.36251725992902456</v>
      </c>
      <c r="W77">
        <f t="shared" si="38"/>
        <v>0.36242673879119486</v>
      </c>
      <c r="X77">
        <f t="shared" si="38"/>
        <v>0.36083654894772749</v>
      </c>
      <c r="Y77">
        <f t="shared" si="38"/>
        <v>0.36268748455573929</v>
      </c>
      <c r="Z77">
        <f t="shared" si="38"/>
        <v>0.36195210257080729</v>
      </c>
      <c r="AA77">
        <f t="shared" si="38"/>
        <v>0.36178550893809447</v>
      </c>
      <c r="AB77">
        <f t="shared" si="38"/>
        <v>0.36177371953280174</v>
      </c>
      <c r="AC77">
        <f t="shared" si="38"/>
        <v>0.36152445328561283</v>
      </c>
      <c r="AD77">
        <f t="shared" si="38"/>
        <v>0.36119267497544072</v>
      </c>
      <c r="AE77">
        <f t="shared" si="38"/>
        <v>0.36023891590455093</v>
      </c>
      <c r="AF77">
        <f t="shared" si="38"/>
        <v>0.35993482649502728</v>
      </c>
      <c r="AG77">
        <f t="shared" si="38"/>
        <v>0.36005998382542254</v>
      </c>
      <c r="AH77">
        <f t="shared" si="38"/>
        <v>0.35729126426119995</v>
      </c>
      <c r="AI77">
        <f t="shared" si="38"/>
        <v>0.35513210188202038</v>
      </c>
      <c r="AJ77">
        <f t="shared" si="38"/>
        <v>0.35466637337824469</v>
      </c>
      <c r="AK77">
        <f t="shared" si="38"/>
        <v>0.35354276952739883</v>
      </c>
    </row>
    <row r="78" spans="2:37" x14ac:dyDescent="0.25">
      <c r="B78" t="s">
        <v>1113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2:37" x14ac:dyDescent="0.25">
      <c r="B79" t="s">
        <v>1107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2:37" x14ac:dyDescent="0.25">
      <c r="B80" t="s">
        <v>1114</v>
      </c>
      <c r="C80">
        <f t="shared" ref="C80:F80" si="39">C21/SUM(C$21,C$23)*C$5</f>
        <v>0.30887201359698757</v>
      </c>
      <c r="D80">
        <f t="shared" si="39"/>
        <v>0.31804127387956499</v>
      </c>
      <c r="E80">
        <f t="shared" si="39"/>
        <v>0.32614681546519952</v>
      </c>
      <c r="F80">
        <f t="shared" si="39"/>
        <v>0.33050699029327685</v>
      </c>
      <c r="G80">
        <f t="shared" ref="G80:AK80" si="40">G21/SUM(G$21,G$23)*G$5</f>
        <v>0.31810259539057684</v>
      </c>
      <c r="H80">
        <f t="shared" si="40"/>
        <v>0.31418174894575635</v>
      </c>
      <c r="I80">
        <f t="shared" si="40"/>
        <v>0.31123394415456096</v>
      </c>
      <c r="J80">
        <f t="shared" si="40"/>
        <v>0.30988099645329192</v>
      </c>
      <c r="K80">
        <f t="shared" si="40"/>
        <v>0.30973785897771222</v>
      </c>
      <c r="L80">
        <f t="shared" si="40"/>
        <v>0.30854869160617976</v>
      </c>
      <c r="M80">
        <f t="shared" si="40"/>
        <v>0.31086414231580911</v>
      </c>
      <c r="N80">
        <f t="shared" si="40"/>
        <v>0.30896303681952692</v>
      </c>
      <c r="O80">
        <f t="shared" si="40"/>
        <v>0.3079919780713154</v>
      </c>
      <c r="P80">
        <f t="shared" si="40"/>
        <v>0.30701345517991913</v>
      </c>
      <c r="Q80">
        <f t="shared" si="40"/>
        <v>0.30686686931631146</v>
      </c>
      <c r="R80">
        <f t="shared" si="40"/>
        <v>0.30665810263162052</v>
      </c>
      <c r="S80">
        <f t="shared" si="40"/>
        <v>0.30676699590711609</v>
      </c>
      <c r="T80">
        <f t="shared" si="40"/>
        <v>0.30658449426655021</v>
      </c>
      <c r="U80">
        <f t="shared" si="40"/>
        <v>0.30624971747853214</v>
      </c>
      <c r="V80">
        <f t="shared" si="40"/>
        <v>0.30618015318642222</v>
      </c>
      <c r="W80">
        <f t="shared" si="40"/>
        <v>0.30659198350014127</v>
      </c>
      <c r="X80">
        <f t="shared" si="40"/>
        <v>0.30580114410736109</v>
      </c>
      <c r="Y80">
        <f t="shared" si="40"/>
        <v>0.30606446179852986</v>
      </c>
      <c r="Z80">
        <f t="shared" si="40"/>
        <v>0.30636189602694708</v>
      </c>
      <c r="AA80">
        <f t="shared" si="40"/>
        <v>0.30674481173479329</v>
      </c>
      <c r="AB80">
        <f t="shared" si="40"/>
        <v>0.30719046139092232</v>
      </c>
      <c r="AC80">
        <f t="shared" si="40"/>
        <v>0.30766273138963252</v>
      </c>
      <c r="AD80">
        <f t="shared" si="40"/>
        <v>0.30840343878010573</v>
      </c>
      <c r="AE80">
        <f t="shared" si="40"/>
        <v>0.30952816782188564</v>
      </c>
      <c r="AF80">
        <f t="shared" si="40"/>
        <v>0.30990876087130226</v>
      </c>
      <c r="AG80">
        <f t="shared" si="40"/>
        <v>0.31097511278776402</v>
      </c>
      <c r="AH80">
        <f t="shared" si="40"/>
        <v>0.31205447086692423</v>
      </c>
      <c r="AI80">
        <f t="shared" si="40"/>
        <v>0.31400369160845437</v>
      </c>
      <c r="AJ80">
        <f t="shared" si="40"/>
        <v>0.31541331921582921</v>
      </c>
      <c r="AK80">
        <f t="shared" si="40"/>
        <v>0.31658207807078953</v>
      </c>
    </row>
    <row r="81" spans="2:37" x14ac:dyDescent="0.25">
      <c r="B81" t="s">
        <v>1115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2:37" x14ac:dyDescent="0.25">
      <c r="B82" t="s">
        <v>1116</v>
      </c>
      <c r="C82">
        <f t="shared" ref="C82:F82" si="41">C23/SUM(C$21,C$23)*C$5</f>
        <v>0.12208474060722814</v>
      </c>
      <c r="D82">
        <f t="shared" si="41"/>
        <v>0.12492654800312915</v>
      </c>
      <c r="E82">
        <f t="shared" si="41"/>
        <v>0.12845077539472718</v>
      </c>
      <c r="F82">
        <f t="shared" si="41"/>
        <v>0.12953013968969773</v>
      </c>
      <c r="G82">
        <f t="shared" ref="G82:AK82" si="42">G23/SUM(G$21,G$23)*G$5</f>
        <v>0.12317843146352159</v>
      </c>
      <c r="H82">
        <f t="shared" si="42"/>
        <v>0.11890986057063908</v>
      </c>
      <c r="I82">
        <f t="shared" si="42"/>
        <v>0.12011959438466467</v>
      </c>
      <c r="J82">
        <f t="shared" si="42"/>
        <v>0.12006798069352002</v>
      </c>
      <c r="K82">
        <f t="shared" si="42"/>
        <v>0.11819309717828531</v>
      </c>
      <c r="L82">
        <f t="shared" si="42"/>
        <v>0.12039320463513113</v>
      </c>
      <c r="M82">
        <f t="shared" si="42"/>
        <v>0.12236885143910421</v>
      </c>
      <c r="N82">
        <f t="shared" si="42"/>
        <v>0.12193902130413445</v>
      </c>
      <c r="O82">
        <f t="shared" si="42"/>
        <v>0.12188167884028428</v>
      </c>
      <c r="P82">
        <f t="shared" si="42"/>
        <v>0.12165780541590891</v>
      </c>
      <c r="Q82">
        <f t="shared" si="42"/>
        <v>0.12168167495784375</v>
      </c>
      <c r="R82">
        <f t="shared" si="42"/>
        <v>0.12160736081504608</v>
      </c>
      <c r="S82">
        <f t="shared" si="42"/>
        <v>0.12164800925547126</v>
      </c>
      <c r="T82">
        <f t="shared" si="42"/>
        <v>0.12158897764775642</v>
      </c>
      <c r="U82">
        <f t="shared" si="42"/>
        <v>0.12147151298731465</v>
      </c>
      <c r="V82">
        <f t="shared" si="42"/>
        <v>0.12143683683949656</v>
      </c>
      <c r="W82">
        <f t="shared" si="42"/>
        <v>0.12159183358811243</v>
      </c>
      <c r="X82">
        <f t="shared" si="42"/>
        <v>0.12129005062891456</v>
      </c>
      <c r="Y82">
        <f t="shared" si="42"/>
        <v>0.12138901020194361</v>
      </c>
      <c r="Z82">
        <f t="shared" si="42"/>
        <v>0.1215055071548258</v>
      </c>
      <c r="AA82">
        <f t="shared" si="42"/>
        <v>0.12164846831336389</v>
      </c>
      <c r="AB82">
        <f t="shared" si="42"/>
        <v>0.12181981460313239</v>
      </c>
      <c r="AC82">
        <f t="shared" si="42"/>
        <v>0.12201595682809811</v>
      </c>
      <c r="AD82">
        <f t="shared" si="42"/>
        <v>0.12230558871773346</v>
      </c>
      <c r="AE82">
        <f t="shared" si="42"/>
        <v>0.12272385956979708</v>
      </c>
      <c r="AF82">
        <f t="shared" si="42"/>
        <v>0.12278277206443976</v>
      </c>
      <c r="AG82">
        <f t="shared" si="42"/>
        <v>0.12319013218743229</v>
      </c>
      <c r="AH82">
        <f t="shared" si="42"/>
        <v>0.12374000597697485</v>
      </c>
      <c r="AI82">
        <f t="shared" si="42"/>
        <v>0.12451826774378108</v>
      </c>
      <c r="AJ82">
        <f t="shared" si="42"/>
        <v>0.12508129097936696</v>
      </c>
      <c r="AK82">
        <f t="shared" si="42"/>
        <v>0.12539630887386144</v>
      </c>
    </row>
    <row r="83" spans="2:37" x14ac:dyDescent="0.25">
      <c r="B83" t="s">
        <v>1117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2:37" x14ac:dyDescent="0.25">
      <c r="B84" t="s">
        <v>1118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6" spans="2:37" x14ac:dyDescent="0.25">
      <c r="B86" t="s">
        <v>1137</v>
      </c>
    </row>
    <row r="87" spans="2:37" x14ac:dyDescent="0.25">
      <c r="B87" t="s">
        <v>1138</v>
      </c>
    </row>
    <row r="88" spans="2:37" x14ac:dyDescent="0.25">
      <c r="B88" s="1" t="s">
        <v>1135</v>
      </c>
      <c r="C88">
        <v>2016</v>
      </c>
      <c r="D88">
        <v>2017</v>
      </c>
      <c r="E88">
        <v>2018</v>
      </c>
      <c r="F88">
        <v>2019</v>
      </c>
      <c r="G88">
        <v>2020</v>
      </c>
      <c r="H88">
        <v>2021</v>
      </c>
      <c r="I88">
        <v>2022</v>
      </c>
      <c r="J88">
        <v>2023</v>
      </c>
      <c r="K88">
        <v>2024</v>
      </c>
      <c r="L88">
        <v>2025</v>
      </c>
      <c r="M88">
        <v>2026</v>
      </c>
      <c r="N88">
        <v>2027</v>
      </c>
      <c r="O88">
        <v>2028</v>
      </c>
      <c r="P88">
        <v>2029</v>
      </c>
      <c r="Q88">
        <v>2030</v>
      </c>
      <c r="R88">
        <v>2031</v>
      </c>
      <c r="S88">
        <v>2032</v>
      </c>
      <c r="T88">
        <v>2033</v>
      </c>
      <c r="U88">
        <v>2034</v>
      </c>
      <c r="V88">
        <v>2035</v>
      </c>
      <c r="W88">
        <v>2036</v>
      </c>
      <c r="X88">
        <v>2037</v>
      </c>
      <c r="Y88">
        <v>2038</v>
      </c>
      <c r="Z88">
        <v>2039</v>
      </c>
      <c r="AA88">
        <v>2040</v>
      </c>
      <c r="AB88">
        <v>2041</v>
      </c>
      <c r="AC88">
        <v>2042</v>
      </c>
      <c r="AD88">
        <v>2043</v>
      </c>
      <c r="AE88">
        <v>2044</v>
      </c>
      <c r="AF88">
        <v>2045</v>
      </c>
      <c r="AG88">
        <v>2046</v>
      </c>
      <c r="AH88">
        <v>2047</v>
      </c>
      <c r="AI88">
        <v>2048</v>
      </c>
      <c r="AJ88">
        <v>2049</v>
      </c>
      <c r="AK88">
        <v>2050</v>
      </c>
    </row>
    <row r="89" spans="2:37" x14ac:dyDescent="0.25">
      <c r="B89" t="s">
        <v>1108</v>
      </c>
      <c r="C89">
        <f t="shared" ref="C89:D89" si="43">C12/SUM(C$12:C$15,C$17)</f>
        <v>4.7556984281651509E-3</v>
      </c>
      <c r="D89">
        <f t="shared" si="43"/>
        <v>5.1590840222757277E-3</v>
      </c>
      <c r="E89">
        <f t="shared" ref="E89:AK89" si="44">E12/SUM(E$12:E$15,E$17)</f>
        <v>4.6978872909478895E-3</v>
      </c>
      <c r="F89">
        <f t="shared" si="44"/>
        <v>4.8320807473132875E-3</v>
      </c>
      <c r="G89">
        <f t="shared" si="44"/>
        <v>5.3542625001228809E-3</v>
      </c>
      <c r="H89">
        <f t="shared" si="44"/>
        <v>4.9895580570136116E-3</v>
      </c>
      <c r="I89">
        <f t="shared" si="44"/>
        <v>4.8340590159604326E-3</v>
      </c>
      <c r="J89">
        <f t="shared" si="44"/>
        <v>4.7821184264112537E-3</v>
      </c>
      <c r="K89">
        <f t="shared" si="44"/>
        <v>4.8495002685411265E-3</v>
      </c>
      <c r="L89">
        <f t="shared" si="44"/>
        <v>4.5385654876074861E-3</v>
      </c>
      <c r="M89">
        <f t="shared" si="44"/>
        <v>4.7417270428013209E-3</v>
      </c>
      <c r="N89">
        <f t="shared" si="44"/>
        <v>4.7419457875103408E-3</v>
      </c>
      <c r="O89">
        <f t="shared" si="44"/>
        <v>4.7244893170862575E-3</v>
      </c>
      <c r="P89">
        <f t="shared" si="44"/>
        <v>4.7449224718735207E-3</v>
      </c>
      <c r="Q89">
        <f t="shared" si="44"/>
        <v>4.7021612782260358E-3</v>
      </c>
      <c r="R89">
        <f t="shared" si="44"/>
        <v>4.7401739599939527E-3</v>
      </c>
      <c r="S89">
        <f t="shared" si="44"/>
        <v>4.7089227989528777E-3</v>
      </c>
      <c r="T89">
        <f t="shared" si="44"/>
        <v>4.7117125366545843E-3</v>
      </c>
      <c r="U89">
        <f t="shared" si="44"/>
        <v>4.7270606220288433E-3</v>
      </c>
      <c r="V89">
        <f t="shared" si="44"/>
        <v>4.7072211980762769E-3</v>
      </c>
      <c r="W89">
        <f t="shared" si="44"/>
        <v>4.700946755224345E-3</v>
      </c>
      <c r="X89">
        <f t="shared" si="44"/>
        <v>4.7560566616403968E-3</v>
      </c>
      <c r="Y89">
        <f t="shared" si="44"/>
        <v>4.70658387367082E-3</v>
      </c>
      <c r="Z89">
        <f t="shared" si="44"/>
        <v>4.7183256636834595E-3</v>
      </c>
      <c r="AA89">
        <f t="shared" si="44"/>
        <v>4.7246573959759987E-3</v>
      </c>
      <c r="AB89">
        <f t="shared" si="44"/>
        <v>4.7200814116331166E-3</v>
      </c>
      <c r="AC89">
        <f t="shared" si="44"/>
        <v>4.7164049214912509E-3</v>
      </c>
      <c r="AD89">
        <f t="shared" si="44"/>
        <v>4.7087056608973868E-3</v>
      </c>
      <c r="AE89">
        <f t="shared" si="44"/>
        <v>4.7082822053778764E-3</v>
      </c>
      <c r="AF89">
        <f t="shared" si="44"/>
        <v>4.709331946756377E-3</v>
      </c>
      <c r="AG89">
        <f t="shared" si="44"/>
        <v>4.6832536718179963E-3</v>
      </c>
      <c r="AH89">
        <f t="shared" si="44"/>
        <v>4.7229177218501769E-3</v>
      </c>
      <c r="AI89">
        <f t="shared" si="44"/>
        <v>4.7263802504028778E-3</v>
      </c>
      <c r="AJ89">
        <f t="shared" si="44"/>
        <v>4.7073360269594949E-3</v>
      </c>
      <c r="AK89">
        <f t="shared" si="44"/>
        <v>4.7122544798380165E-3</v>
      </c>
    </row>
    <row r="90" spans="2:37" x14ac:dyDescent="0.25">
      <c r="B90" t="s">
        <v>1109</v>
      </c>
      <c r="C90">
        <f t="shared" ref="C90:D94" si="45">C13/SUM(C$12:C$15,C$17)</f>
        <v>8.267760521851647E-2</v>
      </c>
      <c r="D90">
        <f t="shared" si="45"/>
        <v>8.9156923799763518E-2</v>
      </c>
      <c r="E90">
        <f t="shared" ref="E90:AK90" si="46">E13/SUM(E$12:E$15,E$17)</f>
        <v>8.138292831944971E-2</v>
      </c>
      <c r="F90">
        <f t="shared" si="46"/>
        <v>8.4762980967064583E-2</v>
      </c>
      <c r="G90">
        <f t="shared" si="46"/>
        <v>9.238798873826902E-2</v>
      </c>
      <c r="H90">
        <f t="shared" si="46"/>
        <v>8.7049867793431837E-2</v>
      </c>
      <c r="I90">
        <f t="shared" si="46"/>
        <v>8.407359880764205E-2</v>
      </c>
      <c r="J90">
        <f t="shared" si="46"/>
        <v>8.3230069276191115E-2</v>
      </c>
      <c r="K90">
        <f t="shared" si="46"/>
        <v>8.4235875766764043E-2</v>
      </c>
      <c r="L90">
        <f t="shared" si="46"/>
        <v>8.2755364575204701E-2</v>
      </c>
      <c r="M90">
        <f t="shared" si="46"/>
        <v>8.2845479337456507E-2</v>
      </c>
      <c r="N90">
        <f t="shared" si="46"/>
        <v>8.3232711734397252E-2</v>
      </c>
      <c r="O90">
        <f t="shared" si="46"/>
        <v>8.3383350873455581E-2</v>
      </c>
      <c r="P90">
        <f t="shared" si="46"/>
        <v>8.364995272264078E-2</v>
      </c>
      <c r="Q90">
        <f t="shared" si="46"/>
        <v>8.3036428020485512E-2</v>
      </c>
      <c r="R90">
        <f t="shared" si="46"/>
        <v>8.3611012813821661E-2</v>
      </c>
      <c r="S90">
        <f t="shared" si="46"/>
        <v>8.3125520239297215E-2</v>
      </c>
      <c r="T90">
        <f t="shared" si="46"/>
        <v>8.3182532889679153E-2</v>
      </c>
      <c r="U90">
        <f t="shared" si="46"/>
        <v>8.3421470905541778E-2</v>
      </c>
      <c r="V90">
        <f t="shared" si="46"/>
        <v>8.3102116013945723E-2</v>
      </c>
      <c r="W90">
        <f t="shared" si="46"/>
        <v>8.3003953023771559E-2</v>
      </c>
      <c r="X90">
        <f t="shared" si="46"/>
        <v>8.3850131358615562E-2</v>
      </c>
      <c r="Y90">
        <f t="shared" si="46"/>
        <v>8.3088104735475773E-2</v>
      </c>
      <c r="Z90">
        <f t="shared" si="46"/>
        <v>8.3258372014829246E-2</v>
      </c>
      <c r="AA90">
        <f t="shared" si="46"/>
        <v>8.3372711702804206E-2</v>
      </c>
      <c r="AB90">
        <f t="shared" si="46"/>
        <v>8.330179236067585E-2</v>
      </c>
      <c r="AC90">
        <f t="shared" si="46"/>
        <v>8.3113704579816289E-2</v>
      </c>
      <c r="AD90">
        <f t="shared" si="46"/>
        <v>8.2989375363930279E-2</v>
      </c>
      <c r="AE90">
        <f t="shared" si="46"/>
        <v>8.2981908324791076E-2</v>
      </c>
      <c r="AF90">
        <f t="shared" si="46"/>
        <v>8.2982673812760394E-2</v>
      </c>
      <c r="AG90">
        <f t="shared" si="46"/>
        <v>8.2588251924558778E-2</v>
      </c>
      <c r="AH90">
        <f t="shared" si="46"/>
        <v>8.3177147859745629E-2</v>
      </c>
      <c r="AI90">
        <f t="shared" si="46"/>
        <v>8.319754119102464E-2</v>
      </c>
      <c r="AJ90">
        <f t="shared" si="46"/>
        <v>8.2914124480303539E-2</v>
      </c>
      <c r="AK90">
        <f t="shared" si="46"/>
        <v>8.2974677387737616E-2</v>
      </c>
    </row>
    <row r="91" spans="2:37" x14ac:dyDescent="0.25">
      <c r="B91" t="s">
        <v>1110</v>
      </c>
      <c r="C91">
        <f t="shared" si="45"/>
        <v>0.25224655558177095</v>
      </c>
      <c r="D91">
        <f t="shared" si="45"/>
        <v>0.26686374577485167</v>
      </c>
      <c r="E91">
        <f t="shared" ref="E91:AK91" si="47">E14/SUM(E$12:E$15,E$17)</f>
        <v>0.24958459748261963</v>
      </c>
      <c r="F91">
        <f t="shared" si="47"/>
        <v>0.2561530839330744</v>
      </c>
      <c r="G91">
        <f t="shared" si="47"/>
        <v>0.27361144532908821</v>
      </c>
      <c r="H91">
        <f t="shared" si="47"/>
        <v>0.26248484180510795</v>
      </c>
      <c r="I91">
        <f t="shared" si="47"/>
        <v>0.25629698874918921</v>
      </c>
      <c r="J91">
        <f t="shared" si="47"/>
        <v>0.25555178810743262</v>
      </c>
      <c r="K91">
        <f t="shared" si="47"/>
        <v>0.25634302161306749</v>
      </c>
      <c r="L91">
        <f t="shared" si="47"/>
        <v>0.25082227602403057</v>
      </c>
      <c r="M91">
        <f t="shared" si="47"/>
        <v>0.25228366360678156</v>
      </c>
      <c r="N91">
        <f t="shared" si="47"/>
        <v>0.25355888718837388</v>
      </c>
      <c r="O91">
        <f t="shared" si="47"/>
        <v>0.25402748412615583</v>
      </c>
      <c r="P91">
        <f t="shared" si="47"/>
        <v>0.25468139105470183</v>
      </c>
      <c r="Q91">
        <f t="shared" si="47"/>
        <v>0.25310788081402152</v>
      </c>
      <c r="R91">
        <f t="shared" si="47"/>
        <v>0.25444887378471165</v>
      </c>
      <c r="S91">
        <f t="shared" si="47"/>
        <v>0.25330914658609921</v>
      </c>
      <c r="T91">
        <f t="shared" si="47"/>
        <v>0.25335003284359309</v>
      </c>
      <c r="U91">
        <f t="shared" si="47"/>
        <v>0.25387356535992195</v>
      </c>
      <c r="V91">
        <f t="shared" si="47"/>
        <v>0.25311126908378262</v>
      </c>
      <c r="W91">
        <f t="shared" si="47"/>
        <v>0.25286505051488484</v>
      </c>
      <c r="X91">
        <f t="shared" si="47"/>
        <v>0.25483248862738511</v>
      </c>
      <c r="Y91">
        <f t="shared" si="47"/>
        <v>0.2530115235043609</v>
      </c>
      <c r="Z91">
        <f t="shared" si="47"/>
        <v>0.25341571953787667</v>
      </c>
      <c r="AA91">
        <f t="shared" si="47"/>
        <v>0.25310865515469477</v>
      </c>
      <c r="AB91">
        <f t="shared" si="47"/>
        <v>0.25268881403356314</v>
      </c>
      <c r="AC91">
        <f t="shared" si="47"/>
        <v>0.25256422950771273</v>
      </c>
      <c r="AD91">
        <f t="shared" si="47"/>
        <v>0.25228759872849005</v>
      </c>
      <c r="AE91">
        <f t="shared" si="47"/>
        <v>0.2522609705053192</v>
      </c>
      <c r="AF91">
        <f t="shared" si="47"/>
        <v>0.25228145988068151</v>
      </c>
      <c r="AG91">
        <f t="shared" si="47"/>
        <v>0.25134155831622179</v>
      </c>
      <c r="AH91">
        <f t="shared" si="47"/>
        <v>0.2527261350221881</v>
      </c>
      <c r="AI91">
        <f t="shared" si="47"/>
        <v>0.25280670220848134</v>
      </c>
      <c r="AJ91">
        <f t="shared" si="47"/>
        <v>0.25210445259941144</v>
      </c>
      <c r="AK91">
        <f t="shared" si="47"/>
        <v>0.25228465121545579</v>
      </c>
    </row>
    <row r="92" spans="2:37" x14ac:dyDescent="0.25">
      <c r="B92" t="s">
        <v>1111</v>
      </c>
      <c r="C92">
        <f t="shared" si="45"/>
        <v>0.64431269983866546</v>
      </c>
      <c r="D92">
        <f t="shared" si="45"/>
        <v>0.6229130624520216</v>
      </c>
      <c r="E92">
        <f t="shared" ref="E92:AK92" si="48">E15/SUM(E$12:E$15,E$17)</f>
        <v>0.64831862929721751</v>
      </c>
      <c r="F92">
        <f t="shared" si="48"/>
        <v>0.63822184757428091</v>
      </c>
      <c r="G92">
        <f t="shared" si="48"/>
        <v>0.61283249343400337</v>
      </c>
      <c r="H92">
        <f t="shared" si="48"/>
        <v>0.62956290322621677</v>
      </c>
      <c r="I92">
        <f t="shared" si="48"/>
        <v>0.63888879515811592</v>
      </c>
      <c r="J92">
        <f t="shared" si="48"/>
        <v>0.64051160106956229</v>
      </c>
      <c r="K92">
        <f t="shared" si="48"/>
        <v>0.63868465711624423</v>
      </c>
      <c r="L92">
        <f t="shared" si="48"/>
        <v>0.64581830748812719</v>
      </c>
      <c r="M92">
        <f t="shared" si="48"/>
        <v>0.64409632870686706</v>
      </c>
      <c r="N92">
        <f t="shared" si="48"/>
        <v>0.64244161148293255</v>
      </c>
      <c r="O92">
        <f t="shared" si="48"/>
        <v>0.6418424732945105</v>
      </c>
      <c r="P92">
        <f t="shared" si="48"/>
        <v>0.64090720310126847</v>
      </c>
      <c r="Q92">
        <f t="shared" si="48"/>
        <v>0.64312370515748352</v>
      </c>
      <c r="R92">
        <f t="shared" si="48"/>
        <v>0.64118280583175402</v>
      </c>
      <c r="S92">
        <f t="shared" si="48"/>
        <v>0.64282853478971547</v>
      </c>
      <c r="T92">
        <f t="shared" si="48"/>
        <v>0.64272961157287622</v>
      </c>
      <c r="U92">
        <f t="shared" si="48"/>
        <v>0.64195690521022153</v>
      </c>
      <c r="V92">
        <f t="shared" si="48"/>
        <v>0.64305144658774283</v>
      </c>
      <c r="W92">
        <f t="shared" si="48"/>
        <v>0.64340023273411462</v>
      </c>
      <c r="X92">
        <f t="shared" si="48"/>
        <v>0.64055046440787788</v>
      </c>
      <c r="Y92">
        <f t="shared" si="48"/>
        <v>0.64316639717463531</v>
      </c>
      <c r="Z92">
        <f t="shared" si="48"/>
        <v>0.64258406948259228</v>
      </c>
      <c r="AA92">
        <f t="shared" si="48"/>
        <v>0.64276499112153451</v>
      </c>
      <c r="AB92">
        <f t="shared" si="48"/>
        <v>0.64325572098640049</v>
      </c>
      <c r="AC92">
        <f t="shared" si="48"/>
        <v>0.64356972327962836</v>
      </c>
      <c r="AD92">
        <f t="shared" si="48"/>
        <v>0.64397610983924836</v>
      </c>
      <c r="AE92">
        <f t="shared" si="48"/>
        <v>0.64401058361619312</v>
      </c>
      <c r="AF92">
        <f t="shared" si="48"/>
        <v>0.64398814168420426</v>
      </c>
      <c r="AG92">
        <f t="shared" si="48"/>
        <v>0.64534050073162297</v>
      </c>
      <c r="AH92">
        <f t="shared" si="48"/>
        <v>0.64334360448441541</v>
      </c>
      <c r="AI92">
        <f t="shared" si="48"/>
        <v>0.6432480777244387</v>
      </c>
      <c r="AJ92">
        <f t="shared" si="48"/>
        <v>0.64424668610476266</v>
      </c>
      <c r="AK92">
        <f t="shared" si="48"/>
        <v>0.6440023482999564</v>
      </c>
    </row>
    <row r="93" spans="2:37" x14ac:dyDescent="0.25">
      <c r="B93" s="12" t="s">
        <v>1112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2:37" x14ac:dyDescent="0.25">
      <c r="B94" t="s">
        <v>1113</v>
      </c>
      <c r="C94">
        <f t="shared" si="45"/>
        <v>1.6007440932881943E-2</v>
      </c>
      <c r="D94">
        <f t="shared" si="45"/>
        <v>1.5907183951087537E-2</v>
      </c>
      <c r="E94">
        <f t="shared" ref="E94:AK94" si="49">E17/SUM(E$12:E$15,E$17)</f>
        <v>1.6015957609765208E-2</v>
      </c>
      <c r="F94">
        <f t="shared" si="49"/>
        <v>1.6030006778266753E-2</v>
      </c>
      <c r="G94">
        <f t="shared" si="49"/>
        <v>1.5813809998516521E-2</v>
      </c>
      <c r="H94">
        <f t="shared" si="49"/>
        <v>1.5912829118229863E-2</v>
      </c>
      <c r="I94">
        <f t="shared" si="49"/>
        <v>1.5906558269092277E-2</v>
      </c>
      <c r="J94">
        <f t="shared" si="49"/>
        <v>1.5924423120402778E-2</v>
      </c>
      <c r="K94">
        <f t="shared" si="49"/>
        <v>1.5886945235383226E-2</v>
      </c>
      <c r="L94">
        <f t="shared" si="49"/>
        <v>1.6065486425030175E-2</v>
      </c>
      <c r="M94">
        <f t="shared" si="49"/>
        <v>1.6032801306093507E-2</v>
      </c>
      <c r="N94">
        <f t="shared" si="49"/>
        <v>1.6024843806785958E-2</v>
      </c>
      <c r="O94">
        <f t="shared" si="49"/>
        <v>1.6022202388791769E-2</v>
      </c>
      <c r="P94">
        <f t="shared" si="49"/>
        <v>1.6016530649515311E-2</v>
      </c>
      <c r="Q94">
        <f t="shared" si="49"/>
        <v>1.6029824729783437E-2</v>
      </c>
      <c r="R94">
        <f t="shared" si="49"/>
        <v>1.6017133609718657E-2</v>
      </c>
      <c r="S94">
        <f t="shared" si="49"/>
        <v>1.6027875585935204E-2</v>
      </c>
      <c r="T94">
        <f t="shared" si="49"/>
        <v>1.6026110157197081E-2</v>
      </c>
      <c r="U94">
        <f t="shared" si="49"/>
        <v>1.6020997902285821E-2</v>
      </c>
      <c r="V94">
        <f t="shared" si="49"/>
        <v>1.6027947116452439E-2</v>
      </c>
      <c r="W94">
        <f t="shared" si="49"/>
        <v>1.6029816972004698E-2</v>
      </c>
      <c r="X94">
        <f t="shared" si="49"/>
        <v>1.6010858944481076E-2</v>
      </c>
      <c r="Y94">
        <f t="shared" si="49"/>
        <v>1.6027390711857083E-2</v>
      </c>
      <c r="Z94">
        <f t="shared" si="49"/>
        <v>1.602351330101838E-2</v>
      </c>
      <c r="AA94">
        <f t="shared" si="49"/>
        <v>1.6028984624990538E-2</v>
      </c>
      <c r="AB94">
        <f t="shared" si="49"/>
        <v>1.6033591207727554E-2</v>
      </c>
      <c r="AC94">
        <f t="shared" si="49"/>
        <v>1.6035937711351367E-2</v>
      </c>
      <c r="AD94">
        <f t="shared" si="49"/>
        <v>1.6038210407433966E-2</v>
      </c>
      <c r="AE94">
        <f t="shared" si="49"/>
        <v>1.6038255348318698E-2</v>
      </c>
      <c r="AF94">
        <f t="shared" si="49"/>
        <v>1.6038392675597604E-2</v>
      </c>
      <c r="AG94">
        <f t="shared" si="49"/>
        <v>1.6046435355778509E-2</v>
      </c>
      <c r="AH94">
        <f t="shared" si="49"/>
        <v>1.6030194911800678E-2</v>
      </c>
      <c r="AI94">
        <f t="shared" si="49"/>
        <v>1.6021298625652498E-2</v>
      </c>
      <c r="AJ94">
        <f t="shared" si="49"/>
        <v>1.6027400788562893E-2</v>
      </c>
      <c r="AK94">
        <f t="shared" si="49"/>
        <v>1.6026068617012206E-2</v>
      </c>
    </row>
    <row r="95" spans="2:37" x14ac:dyDescent="0.25">
      <c r="B95" s="12"/>
    </row>
    <row r="96" spans="2:37" x14ac:dyDescent="0.25">
      <c r="B96" s="12"/>
    </row>
    <row r="97" spans="2:2" x14ac:dyDescent="0.25">
      <c r="B97" s="12"/>
    </row>
    <row r="98" spans="2:2" x14ac:dyDescent="0.25">
      <c r="B98" s="12"/>
    </row>
    <row r="99" spans="2:2" x14ac:dyDescent="0.25">
      <c r="B99" s="12"/>
    </row>
    <row r="100" spans="2:2" x14ac:dyDescent="0.25">
      <c r="B100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15" bestFit="1" customWidth="1"/>
  </cols>
  <sheetData>
    <row r="1" spans="1:3" x14ac:dyDescent="0.25">
      <c r="A1" t="s">
        <v>260</v>
      </c>
      <c r="B1" t="s">
        <v>261</v>
      </c>
      <c r="C1" s="15">
        <v>119000</v>
      </c>
    </row>
    <row r="2" spans="1:3" x14ac:dyDescent="0.25">
      <c r="A2" t="s">
        <v>262</v>
      </c>
      <c r="B2" t="s">
        <v>263</v>
      </c>
      <c r="C2" s="15">
        <v>119800</v>
      </c>
    </row>
    <row r="3" spans="1:3" x14ac:dyDescent="0.25">
      <c r="A3" t="s">
        <v>264</v>
      </c>
      <c r="B3" t="s">
        <v>265</v>
      </c>
      <c r="C3" s="15">
        <v>119000</v>
      </c>
    </row>
    <row r="4" spans="1:3" x14ac:dyDescent="0.25">
      <c r="A4" t="s">
        <v>266</v>
      </c>
      <c r="B4" t="s">
        <v>267</v>
      </c>
      <c r="C4" s="15">
        <v>119800</v>
      </c>
    </row>
    <row r="5" spans="1:3" x14ac:dyDescent="0.25">
      <c r="A5" t="s">
        <v>268</v>
      </c>
      <c r="B5" t="s">
        <v>261</v>
      </c>
      <c r="C5" s="15">
        <v>122900</v>
      </c>
    </row>
    <row r="6" spans="1:3" x14ac:dyDescent="0.25">
      <c r="A6" t="s">
        <v>269</v>
      </c>
      <c r="B6" t="s">
        <v>263</v>
      </c>
      <c r="C6" s="15">
        <v>154900</v>
      </c>
    </row>
    <row r="7" spans="1:3" x14ac:dyDescent="0.25">
      <c r="A7" t="s">
        <v>270</v>
      </c>
      <c r="B7" t="s">
        <v>271</v>
      </c>
      <c r="C7" s="15">
        <v>129330</v>
      </c>
    </row>
    <row r="8" spans="1:3" x14ac:dyDescent="0.25">
      <c r="A8" t="s">
        <v>272</v>
      </c>
      <c r="B8" t="s">
        <v>271</v>
      </c>
      <c r="C8" s="15">
        <v>123000</v>
      </c>
    </row>
    <row r="9" spans="1:3" x14ac:dyDescent="0.25">
      <c r="A9" t="s">
        <v>273</v>
      </c>
      <c r="B9" t="s">
        <v>263</v>
      </c>
      <c r="C9" s="15">
        <v>135900</v>
      </c>
    </row>
    <row r="10" spans="1:3" x14ac:dyDescent="0.25">
      <c r="A10" t="s">
        <v>274</v>
      </c>
      <c r="B10" t="s">
        <v>275</v>
      </c>
      <c r="C10" s="15">
        <v>131175</v>
      </c>
    </row>
    <row r="11" spans="1:3" x14ac:dyDescent="0.25">
      <c r="A11" t="s">
        <v>276</v>
      </c>
      <c r="B11" t="s">
        <v>277</v>
      </c>
      <c r="C11" s="15">
        <v>128200</v>
      </c>
    </row>
    <row r="12" spans="1:3" x14ac:dyDescent="0.25">
      <c r="A12" t="s">
        <v>278</v>
      </c>
      <c r="B12" t="s">
        <v>279</v>
      </c>
      <c r="C12" s="15">
        <v>129190</v>
      </c>
    </row>
    <row r="13" spans="1:3" x14ac:dyDescent="0.25">
      <c r="A13" t="s">
        <v>280</v>
      </c>
      <c r="B13" t="s">
        <v>281</v>
      </c>
      <c r="C13" s="15">
        <v>127516</v>
      </c>
    </row>
    <row r="14" spans="1:3" x14ac:dyDescent="0.25">
      <c r="A14" t="s">
        <v>282</v>
      </c>
      <c r="B14" t="s">
        <v>279</v>
      </c>
      <c r="C14" s="15">
        <v>130257</v>
      </c>
    </row>
    <row r="15" spans="1:3" x14ac:dyDescent="0.25">
      <c r="A15" t="s">
        <v>283</v>
      </c>
      <c r="B15" t="s">
        <v>279</v>
      </c>
      <c r="C15" s="15">
        <v>127450</v>
      </c>
    </row>
    <row r="16" spans="1:3" x14ac:dyDescent="0.25">
      <c r="A16" t="s">
        <v>284</v>
      </c>
      <c r="B16" t="s">
        <v>285</v>
      </c>
      <c r="C16" s="15">
        <v>132250</v>
      </c>
    </row>
    <row r="17" spans="1:3" x14ac:dyDescent="0.25">
      <c r="A17" t="s">
        <v>286</v>
      </c>
      <c r="B17" t="s">
        <v>279</v>
      </c>
      <c r="C17" s="15">
        <v>128530</v>
      </c>
    </row>
    <row r="18" spans="1:3" x14ac:dyDescent="0.25">
      <c r="A18" t="s">
        <v>287</v>
      </c>
      <c r="B18" t="s">
        <v>277</v>
      </c>
      <c r="C18" s="15">
        <v>132698</v>
      </c>
    </row>
    <row r="19" spans="1:3" x14ac:dyDescent="0.25">
      <c r="A19" t="s">
        <v>288</v>
      </c>
      <c r="B19" t="s">
        <v>289</v>
      </c>
      <c r="C19" s="15">
        <v>139900</v>
      </c>
    </row>
    <row r="20" spans="1:3" x14ac:dyDescent="0.25">
      <c r="A20" t="s">
        <v>290</v>
      </c>
      <c r="B20" t="s">
        <v>281</v>
      </c>
      <c r="C20" s="15">
        <v>135523</v>
      </c>
    </row>
    <row r="21" spans="1:3" x14ac:dyDescent="0.25">
      <c r="A21" t="s">
        <v>291</v>
      </c>
      <c r="B21" t="s">
        <v>277</v>
      </c>
      <c r="C21" s="15">
        <v>128200</v>
      </c>
    </row>
    <row r="22" spans="1:3" x14ac:dyDescent="0.25">
      <c r="A22" t="s">
        <v>292</v>
      </c>
      <c r="B22" t="s">
        <v>279</v>
      </c>
      <c r="C22" s="15">
        <v>187500</v>
      </c>
    </row>
    <row r="23" spans="1:3" x14ac:dyDescent="0.25">
      <c r="A23" t="s">
        <v>293</v>
      </c>
      <c r="B23" t="s">
        <v>279</v>
      </c>
      <c r="C23" s="15">
        <v>133744</v>
      </c>
    </row>
    <row r="24" spans="1:3" x14ac:dyDescent="0.25">
      <c r="A24" t="s">
        <v>294</v>
      </c>
      <c r="B24" t="s">
        <v>279</v>
      </c>
      <c r="C24" s="15">
        <v>129462</v>
      </c>
    </row>
    <row r="25" spans="1:3" x14ac:dyDescent="0.25">
      <c r="A25" t="s">
        <v>295</v>
      </c>
      <c r="B25" t="s">
        <v>279</v>
      </c>
      <c r="C25" s="15">
        <v>129462</v>
      </c>
    </row>
    <row r="26" spans="1:3" x14ac:dyDescent="0.25">
      <c r="A26" t="s">
        <v>296</v>
      </c>
      <c r="B26" t="s">
        <v>279</v>
      </c>
      <c r="C26" s="15">
        <v>129190</v>
      </c>
    </row>
    <row r="27" spans="1:3" x14ac:dyDescent="0.25">
      <c r="A27" t="s">
        <v>297</v>
      </c>
      <c r="B27" t="s">
        <v>298</v>
      </c>
      <c r="C27" s="15">
        <v>128149</v>
      </c>
    </row>
    <row r="28" spans="1:3" x14ac:dyDescent="0.25">
      <c r="A28" t="s">
        <v>299</v>
      </c>
      <c r="B28" t="s">
        <v>279</v>
      </c>
      <c r="C28" s="15">
        <v>131215</v>
      </c>
    </row>
    <row r="29" spans="1:3" x14ac:dyDescent="0.25">
      <c r="A29" t="s">
        <v>300</v>
      </c>
      <c r="B29" t="s">
        <v>277</v>
      </c>
      <c r="C29" s="15">
        <v>137085</v>
      </c>
    </row>
    <row r="30" spans="1:3" x14ac:dyDescent="0.25">
      <c r="A30" t="s">
        <v>301</v>
      </c>
      <c r="B30" t="s">
        <v>285</v>
      </c>
      <c r="C30" s="15">
        <v>138800</v>
      </c>
    </row>
    <row r="31" spans="1:3" x14ac:dyDescent="0.25">
      <c r="A31" t="s">
        <v>302</v>
      </c>
      <c r="B31" t="s">
        <v>303</v>
      </c>
      <c r="C31" s="15">
        <v>124167</v>
      </c>
    </row>
    <row r="32" spans="1:3" x14ac:dyDescent="0.25">
      <c r="A32" t="s">
        <v>304</v>
      </c>
      <c r="B32" t="s">
        <v>289</v>
      </c>
      <c r="C32" s="15">
        <v>124500</v>
      </c>
    </row>
    <row r="33" spans="1:3" x14ac:dyDescent="0.25">
      <c r="A33" t="s">
        <v>305</v>
      </c>
      <c r="B33" t="s">
        <v>306</v>
      </c>
      <c r="C33" s="15">
        <v>173500</v>
      </c>
    </row>
    <row r="34" spans="1:3" x14ac:dyDescent="0.25">
      <c r="A34" t="s">
        <v>307</v>
      </c>
      <c r="B34" t="s">
        <v>281</v>
      </c>
      <c r="C34" s="15">
        <v>135523</v>
      </c>
    </row>
    <row r="35" spans="1:3" x14ac:dyDescent="0.25">
      <c r="A35" t="s">
        <v>308</v>
      </c>
      <c r="B35" t="s">
        <v>309</v>
      </c>
      <c r="C35" s="15">
        <v>124791</v>
      </c>
    </row>
    <row r="36" spans="1:3" x14ac:dyDescent="0.25">
      <c r="A36" t="s">
        <v>310</v>
      </c>
      <c r="B36" t="s">
        <v>311</v>
      </c>
      <c r="C36" s="15">
        <v>129330</v>
      </c>
    </row>
    <row r="37" spans="1:3" x14ac:dyDescent="0.25">
      <c r="A37" t="s">
        <v>312</v>
      </c>
      <c r="B37" t="s">
        <v>271</v>
      </c>
      <c r="C37" s="15">
        <v>129330</v>
      </c>
    </row>
    <row r="38" spans="1:3" x14ac:dyDescent="0.25">
      <c r="A38" t="s">
        <v>313</v>
      </c>
      <c r="B38" t="s">
        <v>275</v>
      </c>
      <c r="C38" s="15">
        <v>126994</v>
      </c>
    </row>
    <row r="39" spans="1:3" x14ac:dyDescent="0.25">
      <c r="A39" t="s">
        <v>314</v>
      </c>
      <c r="B39" t="s">
        <v>279</v>
      </c>
      <c r="C39" s="15">
        <v>125046</v>
      </c>
    </row>
    <row r="40" spans="1:3" x14ac:dyDescent="0.25">
      <c r="A40" t="s">
        <v>315</v>
      </c>
      <c r="B40" t="s">
        <v>281</v>
      </c>
      <c r="C40" s="15">
        <v>136900</v>
      </c>
    </row>
    <row r="41" spans="1:3" x14ac:dyDescent="0.25">
      <c r="A41" t="s">
        <v>316</v>
      </c>
      <c r="B41" t="s">
        <v>275</v>
      </c>
      <c r="C41" s="15">
        <v>130436</v>
      </c>
    </row>
    <row r="42" spans="1:3" x14ac:dyDescent="0.25">
      <c r="A42" t="s">
        <v>317</v>
      </c>
      <c r="B42" t="s">
        <v>311</v>
      </c>
      <c r="C42" s="15">
        <v>129330</v>
      </c>
    </row>
    <row r="43" spans="1:3" x14ac:dyDescent="0.25">
      <c r="A43" t="s">
        <v>318</v>
      </c>
      <c r="B43" t="s">
        <v>271</v>
      </c>
      <c r="C43" s="15">
        <v>129330</v>
      </c>
    </row>
    <row r="44" spans="1:3" x14ac:dyDescent="0.25">
      <c r="A44" t="s">
        <v>319</v>
      </c>
      <c r="B44" t="s">
        <v>271</v>
      </c>
      <c r="C44" s="15">
        <v>123000</v>
      </c>
    </row>
    <row r="45" spans="1:3" x14ac:dyDescent="0.25">
      <c r="A45" t="s">
        <v>320</v>
      </c>
      <c r="B45" t="s">
        <v>311</v>
      </c>
      <c r="C45" s="15">
        <v>134672</v>
      </c>
    </row>
    <row r="46" spans="1:3" x14ac:dyDescent="0.25">
      <c r="A46" t="s">
        <v>321</v>
      </c>
      <c r="B46" t="s">
        <v>322</v>
      </c>
      <c r="C46" s="15">
        <v>144900</v>
      </c>
    </row>
    <row r="47" spans="1:3" x14ac:dyDescent="0.25">
      <c r="A47" t="s">
        <v>323</v>
      </c>
      <c r="B47" t="s">
        <v>271</v>
      </c>
      <c r="C47" s="15">
        <v>123000</v>
      </c>
    </row>
    <row r="48" spans="1:3" x14ac:dyDescent="0.25">
      <c r="A48" t="s">
        <v>324</v>
      </c>
      <c r="B48" t="s">
        <v>277</v>
      </c>
      <c r="C48" s="15">
        <v>137085</v>
      </c>
    </row>
    <row r="49" spans="1:3" x14ac:dyDescent="0.25">
      <c r="A49" t="s">
        <v>325</v>
      </c>
      <c r="B49" t="s">
        <v>275</v>
      </c>
      <c r="C49" s="15">
        <v>128400</v>
      </c>
    </row>
    <row r="50" spans="1:3" x14ac:dyDescent="0.25">
      <c r="A50" t="s">
        <v>326</v>
      </c>
      <c r="B50" t="s">
        <v>285</v>
      </c>
      <c r="C50" s="15">
        <v>144750</v>
      </c>
    </row>
    <row r="51" spans="1:3" x14ac:dyDescent="0.25">
      <c r="A51" t="s">
        <v>327</v>
      </c>
      <c r="B51" t="s">
        <v>311</v>
      </c>
      <c r="C51" s="15">
        <v>129330</v>
      </c>
    </row>
    <row r="52" spans="1:3" x14ac:dyDescent="0.25">
      <c r="A52" t="s">
        <v>328</v>
      </c>
      <c r="B52" t="s">
        <v>281</v>
      </c>
      <c r="C52" s="15">
        <v>127450</v>
      </c>
    </row>
    <row r="53" spans="1:3" x14ac:dyDescent="0.25">
      <c r="A53" t="s">
        <v>329</v>
      </c>
      <c r="B53" t="s">
        <v>330</v>
      </c>
      <c r="C53" s="15">
        <v>132900</v>
      </c>
    </row>
    <row r="54" spans="1:3" x14ac:dyDescent="0.25">
      <c r="A54" t="s">
        <v>331</v>
      </c>
      <c r="B54" t="s">
        <v>271</v>
      </c>
      <c r="C54" s="15">
        <v>134675</v>
      </c>
    </row>
    <row r="55" spans="1:3" x14ac:dyDescent="0.25">
      <c r="A55" t="s">
        <v>332</v>
      </c>
      <c r="B55" t="s">
        <v>271</v>
      </c>
      <c r="C55" s="15">
        <v>134672</v>
      </c>
    </row>
    <row r="56" spans="1:3" x14ac:dyDescent="0.25">
      <c r="A56" t="s">
        <v>333</v>
      </c>
      <c r="B56" t="s">
        <v>271</v>
      </c>
      <c r="C56" s="15">
        <v>129330</v>
      </c>
    </row>
    <row r="57" spans="1:3" x14ac:dyDescent="0.25">
      <c r="A57" t="s">
        <v>334</v>
      </c>
      <c r="B57" t="s">
        <v>275</v>
      </c>
      <c r="C57" s="15">
        <v>112520</v>
      </c>
    </row>
    <row r="58" spans="1:3" x14ac:dyDescent="0.25">
      <c r="A58" t="s">
        <v>335</v>
      </c>
      <c r="B58" t="s">
        <v>285</v>
      </c>
      <c r="C58" s="15">
        <v>129950</v>
      </c>
    </row>
    <row r="59" spans="1:3" x14ac:dyDescent="0.25">
      <c r="A59" t="s">
        <v>336</v>
      </c>
      <c r="B59" t="s">
        <v>275</v>
      </c>
      <c r="C59" s="15">
        <v>128400</v>
      </c>
    </row>
    <row r="60" spans="1:3" x14ac:dyDescent="0.25">
      <c r="A60" t="s">
        <v>337</v>
      </c>
      <c r="B60" t="s">
        <v>338</v>
      </c>
      <c r="C60" s="15">
        <v>126576</v>
      </c>
    </row>
    <row r="61" spans="1:3" x14ac:dyDescent="0.25">
      <c r="A61" t="s">
        <v>339</v>
      </c>
      <c r="B61" t="s">
        <v>277</v>
      </c>
      <c r="C61" s="15">
        <v>128200</v>
      </c>
    </row>
    <row r="62" spans="1:3" x14ac:dyDescent="0.25">
      <c r="A62" t="s">
        <v>340</v>
      </c>
      <c r="B62" t="s">
        <v>275</v>
      </c>
      <c r="C62" s="15">
        <v>132700</v>
      </c>
    </row>
    <row r="63" spans="1:3" x14ac:dyDescent="0.25">
      <c r="A63" t="s">
        <v>341</v>
      </c>
      <c r="B63" t="s">
        <v>285</v>
      </c>
      <c r="C63" s="15">
        <v>121850</v>
      </c>
    </row>
    <row r="64" spans="1:3" x14ac:dyDescent="0.25">
      <c r="A64" t="s">
        <v>342</v>
      </c>
      <c r="B64" t="s">
        <v>277</v>
      </c>
      <c r="C64" s="15">
        <v>137085</v>
      </c>
    </row>
    <row r="65" spans="1:3" x14ac:dyDescent="0.25">
      <c r="A65" t="s">
        <v>343</v>
      </c>
      <c r="B65" t="s">
        <v>275</v>
      </c>
      <c r="C65" s="15">
        <v>126994</v>
      </c>
    </row>
    <row r="66" spans="1:3" x14ac:dyDescent="0.25">
      <c r="A66" t="s">
        <v>344</v>
      </c>
      <c r="B66" t="s">
        <v>303</v>
      </c>
      <c r="C66" s="15">
        <v>118900</v>
      </c>
    </row>
    <row r="67" spans="1:3" x14ac:dyDescent="0.25">
      <c r="A67" t="s">
        <v>345</v>
      </c>
      <c r="B67" t="s">
        <v>275</v>
      </c>
      <c r="C67" s="15">
        <v>130436</v>
      </c>
    </row>
    <row r="68" spans="1:3" x14ac:dyDescent="0.25">
      <c r="A68" t="s">
        <v>346</v>
      </c>
      <c r="B68" t="s">
        <v>275</v>
      </c>
      <c r="C68" s="15">
        <v>126994</v>
      </c>
    </row>
    <row r="69" spans="1:3" x14ac:dyDescent="0.25">
      <c r="A69" t="s">
        <v>347</v>
      </c>
      <c r="B69" t="s">
        <v>275</v>
      </c>
      <c r="C69" s="15">
        <v>120874</v>
      </c>
    </row>
    <row r="70" spans="1:3" x14ac:dyDescent="0.25">
      <c r="A70" t="s">
        <v>348</v>
      </c>
      <c r="B70" t="s">
        <v>275</v>
      </c>
      <c r="C70" s="15">
        <v>126994</v>
      </c>
    </row>
    <row r="71" spans="1:3" x14ac:dyDescent="0.25">
      <c r="A71" t="s">
        <v>349</v>
      </c>
      <c r="B71" t="s">
        <v>350</v>
      </c>
      <c r="C71" s="15">
        <v>135900</v>
      </c>
    </row>
    <row r="72" spans="1:3" x14ac:dyDescent="0.25">
      <c r="A72" t="s">
        <v>351</v>
      </c>
      <c r="B72" t="s">
        <v>277</v>
      </c>
      <c r="C72" s="15">
        <v>140759</v>
      </c>
    </row>
    <row r="73" spans="1:3" x14ac:dyDescent="0.25">
      <c r="A73" t="s">
        <v>352</v>
      </c>
      <c r="B73" t="s">
        <v>353</v>
      </c>
      <c r="C73" s="15">
        <v>105000</v>
      </c>
    </row>
    <row r="74" spans="1:3" x14ac:dyDescent="0.25">
      <c r="A74" t="s">
        <v>354</v>
      </c>
      <c r="B74" t="s">
        <v>279</v>
      </c>
      <c r="C74" s="15">
        <v>128733</v>
      </c>
    </row>
    <row r="75" spans="1:3" x14ac:dyDescent="0.25">
      <c r="A75" t="s">
        <v>355</v>
      </c>
      <c r="B75" t="s">
        <v>279</v>
      </c>
      <c r="C75" s="15">
        <v>129526</v>
      </c>
    </row>
    <row r="76" spans="1:3" x14ac:dyDescent="0.25">
      <c r="A76" t="s">
        <v>356</v>
      </c>
      <c r="B76" t="s">
        <v>279</v>
      </c>
      <c r="C76" s="15">
        <v>120566</v>
      </c>
    </row>
    <row r="77" spans="1:3" x14ac:dyDescent="0.25">
      <c r="A77" t="s">
        <v>357</v>
      </c>
      <c r="B77" t="s">
        <v>358</v>
      </c>
      <c r="C77" s="15">
        <v>137281</v>
      </c>
    </row>
    <row r="78" spans="1:3" x14ac:dyDescent="0.25">
      <c r="A78" t="s">
        <v>359</v>
      </c>
      <c r="B78" t="s">
        <v>279</v>
      </c>
      <c r="C78" s="15">
        <v>129190</v>
      </c>
    </row>
    <row r="79" spans="1:3" x14ac:dyDescent="0.25">
      <c r="A79" t="s">
        <v>360</v>
      </c>
      <c r="B79" t="s">
        <v>285</v>
      </c>
      <c r="C79" s="15">
        <v>133450</v>
      </c>
    </row>
    <row r="80" spans="1:3" x14ac:dyDescent="0.25">
      <c r="A80" t="s">
        <v>361</v>
      </c>
      <c r="B80" t="s">
        <v>277</v>
      </c>
      <c r="C80" s="15">
        <v>132180</v>
      </c>
    </row>
    <row r="81" spans="1:3" x14ac:dyDescent="0.25">
      <c r="A81" t="s">
        <v>362</v>
      </c>
      <c r="B81" t="s">
        <v>279</v>
      </c>
      <c r="C81" s="15">
        <v>126539</v>
      </c>
    </row>
    <row r="82" spans="1:3" x14ac:dyDescent="0.25">
      <c r="A82" t="s">
        <v>363</v>
      </c>
      <c r="B82" t="s">
        <v>281</v>
      </c>
      <c r="C82" s="15">
        <v>123785</v>
      </c>
    </row>
    <row r="83" spans="1:3" x14ac:dyDescent="0.25">
      <c r="A83" t="s">
        <v>364</v>
      </c>
      <c r="B83" t="s">
        <v>275</v>
      </c>
      <c r="C83" s="15">
        <v>136005</v>
      </c>
    </row>
    <row r="84" spans="1:3" x14ac:dyDescent="0.25">
      <c r="A84" t="s">
        <v>365</v>
      </c>
      <c r="B84" t="s">
        <v>279</v>
      </c>
      <c r="C84" s="15">
        <v>128570</v>
      </c>
    </row>
    <row r="85" spans="1:3" x14ac:dyDescent="0.25">
      <c r="A85" t="s">
        <v>366</v>
      </c>
      <c r="B85" t="s">
        <v>275</v>
      </c>
      <c r="C85" s="15">
        <v>133680</v>
      </c>
    </row>
    <row r="86" spans="1:3" x14ac:dyDescent="0.25">
      <c r="A86" t="s">
        <v>367</v>
      </c>
      <c r="B86" t="s">
        <v>338</v>
      </c>
      <c r="C86" s="15">
        <v>126948</v>
      </c>
    </row>
    <row r="87" spans="1:3" x14ac:dyDescent="0.25">
      <c r="A87" t="s">
        <v>368</v>
      </c>
      <c r="B87" t="s">
        <v>330</v>
      </c>
      <c r="C87" s="15">
        <v>128950</v>
      </c>
    </row>
    <row r="88" spans="1:3" x14ac:dyDescent="0.25">
      <c r="A88" t="s">
        <v>369</v>
      </c>
      <c r="B88" t="s">
        <v>279</v>
      </c>
      <c r="C88" s="15">
        <v>129190</v>
      </c>
    </row>
    <row r="89" spans="1:3" x14ac:dyDescent="0.25">
      <c r="A89" t="s">
        <v>370</v>
      </c>
      <c r="B89" t="s">
        <v>279</v>
      </c>
      <c r="C89" s="15">
        <v>129190</v>
      </c>
    </row>
    <row r="90" spans="1:3" x14ac:dyDescent="0.25">
      <c r="A90" t="s">
        <v>371</v>
      </c>
      <c r="B90" t="s">
        <v>279</v>
      </c>
      <c r="C90" s="15">
        <v>129190</v>
      </c>
    </row>
    <row r="91" spans="1:3" x14ac:dyDescent="0.25">
      <c r="A91" t="s">
        <v>372</v>
      </c>
      <c r="B91" t="s">
        <v>275</v>
      </c>
      <c r="C91" s="15">
        <v>124693</v>
      </c>
    </row>
    <row r="92" spans="1:3" x14ac:dyDescent="0.25">
      <c r="A92" t="s">
        <v>373</v>
      </c>
      <c r="B92" t="s">
        <v>279</v>
      </c>
      <c r="C92" s="15">
        <v>123648</v>
      </c>
    </row>
    <row r="93" spans="1:3" x14ac:dyDescent="0.25">
      <c r="A93" t="s">
        <v>374</v>
      </c>
      <c r="B93" t="s">
        <v>279</v>
      </c>
      <c r="C93" s="15">
        <v>123648</v>
      </c>
    </row>
    <row r="94" spans="1:3" x14ac:dyDescent="0.25">
      <c r="A94" t="s">
        <v>375</v>
      </c>
      <c r="B94" t="s">
        <v>279</v>
      </c>
      <c r="C94" s="15">
        <v>126539</v>
      </c>
    </row>
    <row r="95" spans="1:3" x14ac:dyDescent="0.25">
      <c r="A95" t="s">
        <v>376</v>
      </c>
      <c r="B95" t="s">
        <v>377</v>
      </c>
      <c r="C95" s="15">
        <v>111900</v>
      </c>
    </row>
    <row r="96" spans="1:3" x14ac:dyDescent="0.25">
      <c r="A96" t="s">
        <v>378</v>
      </c>
      <c r="B96" t="s">
        <v>279</v>
      </c>
      <c r="C96" s="15">
        <v>123648</v>
      </c>
    </row>
    <row r="97" spans="1:3" x14ac:dyDescent="0.25">
      <c r="A97" t="s">
        <v>379</v>
      </c>
      <c r="B97" t="s">
        <v>279</v>
      </c>
      <c r="C97" s="15">
        <v>126539</v>
      </c>
    </row>
    <row r="98" spans="1:3" x14ac:dyDescent="0.25">
      <c r="A98" t="s">
        <v>380</v>
      </c>
      <c r="B98" t="s">
        <v>279</v>
      </c>
      <c r="C98" s="15">
        <v>123648</v>
      </c>
    </row>
    <row r="99" spans="1:3" x14ac:dyDescent="0.25">
      <c r="A99" t="s">
        <v>381</v>
      </c>
      <c r="B99" t="s">
        <v>330</v>
      </c>
      <c r="C99" s="15">
        <v>142008</v>
      </c>
    </row>
    <row r="100" spans="1:3" x14ac:dyDescent="0.25">
      <c r="A100" t="s">
        <v>382</v>
      </c>
      <c r="B100" t="s">
        <v>279</v>
      </c>
      <c r="C100" s="15">
        <v>129190</v>
      </c>
    </row>
    <row r="101" spans="1:3" x14ac:dyDescent="0.25">
      <c r="A101" t="s">
        <v>383</v>
      </c>
      <c r="B101" t="s">
        <v>279</v>
      </c>
      <c r="C101" s="15">
        <v>129190</v>
      </c>
    </row>
    <row r="102" spans="1:3" x14ac:dyDescent="0.25">
      <c r="A102" t="s">
        <v>384</v>
      </c>
      <c r="B102" t="s">
        <v>279</v>
      </c>
      <c r="C102" s="15">
        <v>123648</v>
      </c>
    </row>
    <row r="103" spans="1:3" x14ac:dyDescent="0.25">
      <c r="A103" t="s">
        <v>385</v>
      </c>
      <c r="B103" t="s">
        <v>279</v>
      </c>
      <c r="C103" s="15">
        <v>123648</v>
      </c>
    </row>
    <row r="104" spans="1:3" x14ac:dyDescent="0.25">
      <c r="A104" t="s">
        <v>386</v>
      </c>
      <c r="B104" t="s">
        <v>279</v>
      </c>
      <c r="C104" s="15">
        <v>131215</v>
      </c>
    </row>
    <row r="105" spans="1:3" x14ac:dyDescent="0.25">
      <c r="A105" t="s">
        <v>387</v>
      </c>
      <c r="B105" t="s">
        <v>279</v>
      </c>
      <c r="C105" s="15">
        <v>140060</v>
      </c>
    </row>
    <row r="106" spans="1:3" x14ac:dyDescent="0.25">
      <c r="A106" t="s">
        <v>388</v>
      </c>
      <c r="B106" t="s">
        <v>279</v>
      </c>
      <c r="C106" s="15">
        <v>123648</v>
      </c>
    </row>
    <row r="107" spans="1:3" x14ac:dyDescent="0.25">
      <c r="A107" t="s">
        <v>389</v>
      </c>
      <c r="B107" t="s">
        <v>279</v>
      </c>
      <c r="C107" s="15">
        <v>123648</v>
      </c>
    </row>
    <row r="108" spans="1:3" x14ac:dyDescent="0.25">
      <c r="A108" t="s">
        <v>376</v>
      </c>
      <c r="B108" t="s">
        <v>390</v>
      </c>
      <c r="C108" s="15">
        <v>111900</v>
      </c>
    </row>
    <row r="109" spans="1:3" x14ac:dyDescent="0.25">
      <c r="A109" t="s">
        <v>391</v>
      </c>
      <c r="B109" t="s">
        <v>279</v>
      </c>
      <c r="C109" s="15">
        <v>123648</v>
      </c>
    </row>
    <row r="110" spans="1:3" x14ac:dyDescent="0.25">
      <c r="A110" t="s">
        <v>392</v>
      </c>
      <c r="B110" t="s">
        <v>338</v>
      </c>
      <c r="C110" s="15">
        <v>139932</v>
      </c>
    </row>
    <row r="111" spans="1:3" x14ac:dyDescent="0.25">
      <c r="A111" t="s">
        <v>393</v>
      </c>
      <c r="B111" t="s">
        <v>285</v>
      </c>
      <c r="C111" s="15">
        <v>128500</v>
      </c>
    </row>
    <row r="112" spans="1:3" x14ac:dyDescent="0.25">
      <c r="A112" t="s">
        <v>394</v>
      </c>
      <c r="B112" t="s">
        <v>275</v>
      </c>
      <c r="C112" s="15">
        <v>133680</v>
      </c>
    </row>
    <row r="113" spans="1:3" x14ac:dyDescent="0.25">
      <c r="A113" t="s">
        <v>395</v>
      </c>
      <c r="B113" t="s">
        <v>271</v>
      </c>
      <c r="C113" s="15">
        <v>133744</v>
      </c>
    </row>
    <row r="114" spans="1:3" x14ac:dyDescent="0.25">
      <c r="A114" t="s">
        <v>396</v>
      </c>
      <c r="B114" t="s">
        <v>279</v>
      </c>
      <c r="C114" s="15">
        <v>132444</v>
      </c>
    </row>
    <row r="115" spans="1:3" x14ac:dyDescent="0.25">
      <c r="A115" t="s">
        <v>397</v>
      </c>
      <c r="B115" t="s">
        <v>338</v>
      </c>
      <c r="C115" s="15">
        <v>143314</v>
      </c>
    </row>
    <row r="116" spans="1:3" x14ac:dyDescent="0.25">
      <c r="A116" t="s">
        <v>398</v>
      </c>
      <c r="B116" t="s">
        <v>277</v>
      </c>
      <c r="C116" s="15">
        <v>132180</v>
      </c>
    </row>
    <row r="117" spans="1:3" x14ac:dyDescent="0.25">
      <c r="A117" t="s">
        <v>399</v>
      </c>
      <c r="B117" t="s">
        <v>322</v>
      </c>
      <c r="C117" s="15">
        <v>144500</v>
      </c>
    </row>
    <row r="118" spans="1:3" x14ac:dyDescent="0.25">
      <c r="A118" t="s">
        <v>400</v>
      </c>
      <c r="B118" t="s">
        <v>279</v>
      </c>
      <c r="C118" s="15">
        <v>129190</v>
      </c>
    </row>
    <row r="119" spans="1:3" x14ac:dyDescent="0.25">
      <c r="A119" t="s">
        <v>401</v>
      </c>
      <c r="B119" t="s">
        <v>322</v>
      </c>
      <c r="C119" s="15">
        <v>144214</v>
      </c>
    </row>
    <row r="120" spans="1:3" x14ac:dyDescent="0.25">
      <c r="A120" t="s">
        <v>402</v>
      </c>
      <c r="B120" t="s">
        <v>279</v>
      </c>
      <c r="C120" s="15">
        <v>143500</v>
      </c>
    </row>
    <row r="121" spans="1:3" x14ac:dyDescent="0.25">
      <c r="A121" t="s">
        <v>403</v>
      </c>
      <c r="B121" t="s">
        <v>279</v>
      </c>
      <c r="C121" s="15">
        <v>133745</v>
      </c>
    </row>
    <row r="122" spans="1:3" x14ac:dyDescent="0.25">
      <c r="A122" t="s">
        <v>404</v>
      </c>
      <c r="B122" t="s">
        <v>279</v>
      </c>
      <c r="C122" s="15">
        <v>133744</v>
      </c>
    </row>
    <row r="123" spans="1:3" x14ac:dyDescent="0.25">
      <c r="A123" t="s">
        <v>405</v>
      </c>
      <c r="B123" t="s">
        <v>279</v>
      </c>
      <c r="C123" s="15">
        <v>133744</v>
      </c>
    </row>
    <row r="124" spans="1:3" x14ac:dyDescent="0.25">
      <c r="A124" t="s">
        <v>406</v>
      </c>
      <c r="B124" t="s">
        <v>279</v>
      </c>
      <c r="C124" s="15">
        <v>133744</v>
      </c>
    </row>
    <row r="125" spans="1:3" x14ac:dyDescent="0.25">
      <c r="A125" t="s">
        <v>407</v>
      </c>
      <c r="B125" t="s">
        <v>408</v>
      </c>
      <c r="C125" s="15">
        <v>152980</v>
      </c>
    </row>
    <row r="126" spans="1:3" x14ac:dyDescent="0.25">
      <c r="A126" t="s">
        <v>409</v>
      </c>
      <c r="B126" t="s">
        <v>279</v>
      </c>
      <c r="C126" s="15">
        <v>128570</v>
      </c>
    </row>
    <row r="127" spans="1:3" x14ac:dyDescent="0.25">
      <c r="A127" t="s">
        <v>410</v>
      </c>
      <c r="B127" t="s">
        <v>279</v>
      </c>
      <c r="C127" s="15">
        <v>123648</v>
      </c>
    </row>
    <row r="128" spans="1:3" x14ac:dyDescent="0.25">
      <c r="A128" t="s">
        <v>411</v>
      </c>
      <c r="B128" t="s">
        <v>279</v>
      </c>
      <c r="C128" s="15">
        <v>130257</v>
      </c>
    </row>
    <row r="129" spans="1:3" x14ac:dyDescent="0.25">
      <c r="A129" t="s">
        <v>412</v>
      </c>
      <c r="B129" t="s">
        <v>413</v>
      </c>
      <c r="C129" s="15">
        <v>130086</v>
      </c>
    </row>
    <row r="130" spans="1:3" x14ac:dyDescent="0.25">
      <c r="A130" t="s">
        <v>414</v>
      </c>
      <c r="B130" t="s">
        <v>279</v>
      </c>
      <c r="C130" s="15">
        <v>128295</v>
      </c>
    </row>
    <row r="131" spans="1:3" x14ac:dyDescent="0.25">
      <c r="A131" t="s">
        <v>415</v>
      </c>
      <c r="B131" t="s">
        <v>279</v>
      </c>
      <c r="C131" s="15">
        <v>128397</v>
      </c>
    </row>
    <row r="132" spans="1:3" x14ac:dyDescent="0.25">
      <c r="A132" t="s">
        <v>416</v>
      </c>
      <c r="B132" t="s">
        <v>358</v>
      </c>
      <c r="C132" s="15">
        <v>130746</v>
      </c>
    </row>
    <row r="133" spans="1:3" x14ac:dyDescent="0.25">
      <c r="A133" t="s">
        <v>417</v>
      </c>
      <c r="B133" t="s">
        <v>285</v>
      </c>
      <c r="C133" s="15">
        <v>132250</v>
      </c>
    </row>
    <row r="134" spans="1:3" x14ac:dyDescent="0.25">
      <c r="A134" t="s">
        <v>418</v>
      </c>
      <c r="B134" t="s">
        <v>279</v>
      </c>
      <c r="C134" s="15">
        <v>128030</v>
      </c>
    </row>
    <row r="135" spans="1:3" x14ac:dyDescent="0.25">
      <c r="A135" t="s">
        <v>419</v>
      </c>
      <c r="B135" t="s">
        <v>275</v>
      </c>
      <c r="C135" s="15">
        <v>133680</v>
      </c>
    </row>
    <row r="136" spans="1:3" x14ac:dyDescent="0.25">
      <c r="A136" t="s">
        <v>420</v>
      </c>
      <c r="B136" t="s">
        <v>421</v>
      </c>
      <c r="C136" s="15">
        <v>134920</v>
      </c>
    </row>
    <row r="137" spans="1:3" x14ac:dyDescent="0.25">
      <c r="A137" t="s">
        <v>422</v>
      </c>
      <c r="B137" t="s">
        <v>285</v>
      </c>
      <c r="C137" s="15">
        <v>132250</v>
      </c>
    </row>
    <row r="138" spans="1:3" x14ac:dyDescent="0.25">
      <c r="A138" t="s">
        <v>376</v>
      </c>
      <c r="B138" t="s">
        <v>390</v>
      </c>
      <c r="C138" s="15">
        <v>111900</v>
      </c>
    </row>
    <row r="139" spans="1:3" x14ac:dyDescent="0.25">
      <c r="A139" t="s">
        <v>423</v>
      </c>
      <c r="B139" t="s">
        <v>275</v>
      </c>
      <c r="C139" s="15">
        <v>130436</v>
      </c>
    </row>
    <row r="140" spans="1:3" x14ac:dyDescent="0.25">
      <c r="A140" t="s">
        <v>424</v>
      </c>
      <c r="B140" t="s">
        <v>281</v>
      </c>
      <c r="C140" s="15">
        <v>135523</v>
      </c>
    </row>
    <row r="141" spans="1:3" x14ac:dyDescent="0.25">
      <c r="A141" t="s">
        <v>425</v>
      </c>
      <c r="B141" t="s">
        <v>281</v>
      </c>
      <c r="C141" s="15">
        <v>123785</v>
      </c>
    </row>
    <row r="142" spans="1:3" x14ac:dyDescent="0.25">
      <c r="A142" t="s">
        <v>426</v>
      </c>
      <c r="B142" t="s">
        <v>285</v>
      </c>
      <c r="C142" s="15">
        <v>136500</v>
      </c>
    </row>
    <row r="143" spans="1:3" x14ac:dyDescent="0.25">
      <c r="A143" t="s">
        <v>427</v>
      </c>
      <c r="B143" t="s">
        <v>271</v>
      </c>
      <c r="C143" s="15">
        <v>129330</v>
      </c>
    </row>
    <row r="144" spans="1:3" x14ac:dyDescent="0.25">
      <c r="A144" t="s">
        <v>428</v>
      </c>
      <c r="B144" t="s">
        <v>285</v>
      </c>
      <c r="C144" s="15">
        <v>133744</v>
      </c>
    </row>
    <row r="145" spans="1:3" x14ac:dyDescent="0.25">
      <c r="A145" t="s">
        <v>429</v>
      </c>
      <c r="B145" t="s">
        <v>279</v>
      </c>
      <c r="C145" s="15">
        <v>132180</v>
      </c>
    </row>
    <row r="146" spans="1:3" x14ac:dyDescent="0.25">
      <c r="A146" t="s">
        <v>430</v>
      </c>
      <c r="B146" t="s">
        <v>275</v>
      </c>
      <c r="C146" s="15">
        <v>136005</v>
      </c>
    </row>
    <row r="147" spans="1:3" x14ac:dyDescent="0.25">
      <c r="A147" t="s">
        <v>431</v>
      </c>
      <c r="B147" t="s">
        <v>330</v>
      </c>
      <c r="C147" s="15">
        <v>127078</v>
      </c>
    </row>
    <row r="148" spans="1:3" x14ac:dyDescent="0.25">
      <c r="A148" t="s">
        <v>432</v>
      </c>
      <c r="B148" t="s">
        <v>277</v>
      </c>
      <c r="C148" s="15">
        <v>124693</v>
      </c>
    </row>
    <row r="149" spans="1:3" x14ac:dyDescent="0.25">
      <c r="A149" t="s">
        <v>433</v>
      </c>
      <c r="B149" t="s">
        <v>358</v>
      </c>
      <c r="C149" s="15">
        <v>117149</v>
      </c>
    </row>
    <row r="150" spans="1:3" x14ac:dyDescent="0.25">
      <c r="A150" t="s">
        <v>434</v>
      </c>
      <c r="B150" t="s">
        <v>279</v>
      </c>
      <c r="C150" s="15">
        <v>128676</v>
      </c>
    </row>
    <row r="151" spans="1:3" x14ac:dyDescent="0.25">
      <c r="A151" t="s">
        <v>435</v>
      </c>
      <c r="B151" t="s">
        <v>338</v>
      </c>
      <c r="C151" s="15">
        <v>136219</v>
      </c>
    </row>
    <row r="152" spans="1:3" x14ac:dyDescent="0.25">
      <c r="A152" t="s">
        <v>436</v>
      </c>
      <c r="B152" t="s">
        <v>279</v>
      </c>
      <c r="C152" s="15">
        <v>128676</v>
      </c>
    </row>
    <row r="153" spans="1:3" x14ac:dyDescent="0.25">
      <c r="A153" t="s">
        <v>437</v>
      </c>
      <c r="B153" t="s">
        <v>281</v>
      </c>
      <c r="C153" s="15">
        <v>123785</v>
      </c>
    </row>
    <row r="154" spans="1:3" x14ac:dyDescent="0.25">
      <c r="A154" t="s">
        <v>438</v>
      </c>
      <c r="B154" t="s">
        <v>279</v>
      </c>
      <c r="C154" s="15">
        <v>131215</v>
      </c>
    </row>
    <row r="155" spans="1:3" x14ac:dyDescent="0.25">
      <c r="A155" t="s">
        <v>439</v>
      </c>
      <c r="B155" t="s">
        <v>281</v>
      </c>
      <c r="C155" s="15">
        <v>135523</v>
      </c>
    </row>
    <row r="156" spans="1:3" x14ac:dyDescent="0.25">
      <c r="A156" t="s">
        <v>440</v>
      </c>
      <c r="B156" t="s">
        <v>279</v>
      </c>
      <c r="C156" s="15">
        <v>175000</v>
      </c>
    </row>
    <row r="157" spans="1:3" x14ac:dyDescent="0.25">
      <c r="A157" t="s">
        <v>441</v>
      </c>
      <c r="B157" t="s">
        <v>279</v>
      </c>
      <c r="C157" s="15">
        <v>148677</v>
      </c>
    </row>
    <row r="158" spans="1:3" x14ac:dyDescent="0.25">
      <c r="A158" t="s">
        <v>442</v>
      </c>
      <c r="B158" t="s">
        <v>443</v>
      </c>
      <c r="C158" s="15">
        <v>137900</v>
      </c>
    </row>
    <row r="159" spans="1:3" x14ac:dyDescent="0.25">
      <c r="A159" t="s">
        <v>444</v>
      </c>
      <c r="B159" t="s">
        <v>279</v>
      </c>
      <c r="C159" s="15">
        <v>126539</v>
      </c>
    </row>
    <row r="160" spans="1:3" x14ac:dyDescent="0.25">
      <c r="A160" t="s">
        <v>445</v>
      </c>
      <c r="B160" t="s">
        <v>279</v>
      </c>
      <c r="C160" s="15">
        <v>131683</v>
      </c>
    </row>
    <row r="161" spans="1:3" x14ac:dyDescent="0.25">
      <c r="A161" t="s">
        <v>446</v>
      </c>
      <c r="B161" t="s">
        <v>279</v>
      </c>
      <c r="C161" s="15">
        <v>128030</v>
      </c>
    </row>
    <row r="162" spans="1:3" x14ac:dyDescent="0.25">
      <c r="A162" t="s">
        <v>447</v>
      </c>
      <c r="B162" t="s">
        <v>277</v>
      </c>
      <c r="C162" s="15">
        <v>132180</v>
      </c>
    </row>
    <row r="163" spans="1:3" x14ac:dyDescent="0.25">
      <c r="A163" t="s">
        <v>448</v>
      </c>
      <c r="B163" t="s">
        <v>275</v>
      </c>
      <c r="C163" s="15">
        <v>132018</v>
      </c>
    </row>
    <row r="164" spans="1:3" x14ac:dyDescent="0.25">
      <c r="A164" t="s">
        <v>449</v>
      </c>
      <c r="B164" t="s">
        <v>358</v>
      </c>
      <c r="C164" s="15">
        <v>130881</v>
      </c>
    </row>
    <row r="165" spans="1:3" x14ac:dyDescent="0.25">
      <c r="A165" t="s">
        <v>450</v>
      </c>
      <c r="B165" t="s">
        <v>279</v>
      </c>
      <c r="C165" s="15">
        <v>129462</v>
      </c>
    </row>
    <row r="166" spans="1:3" x14ac:dyDescent="0.25">
      <c r="A166" t="s">
        <v>451</v>
      </c>
      <c r="B166" t="s">
        <v>350</v>
      </c>
      <c r="C166" s="15">
        <v>156800</v>
      </c>
    </row>
    <row r="167" spans="1:3" x14ac:dyDescent="0.25">
      <c r="A167" t="s">
        <v>452</v>
      </c>
      <c r="B167" t="s">
        <v>322</v>
      </c>
      <c r="C167" s="15">
        <v>144500</v>
      </c>
    </row>
    <row r="168" spans="1:3" x14ac:dyDescent="0.25">
      <c r="A168" t="s">
        <v>453</v>
      </c>
      <c r="B168" t="s">
        <v>279</v>
      </c>
      <c r="C168" s="15">
        <v>132180</v>
      </c>
    </row>
    <row r="169" spans="1:3" x14ac:dyDescent="0.25">
      <c r="A169" t="s">
        <v>454</v>
      </c>
      <c r="B169" t="s">
        <v>281</v>
      </c>
      <c r="C169" s="15">
        <v>129712</v>
      </c>
    </row>
    <row r="170" spans="1:3" x14ac:dyDescent="0.25">
      <c r="A170" t="s">
        <v>455</v>
      </c>
      <c r="B170" t="s">
        <v>281</v>
      </c>
      <c r="C170" s="15">
        <v>136345</v>
      </c>
    </row>
    <row r="171" spans="1:3" x14ac:dyDescent="0.25">
      <c r="A171" t="s">
        <v>456</v>
      </c>
      <c r="B171" t="s">
        <v>279</v>
      </c>
      <c r="C171" s="15">
        <v>120617</v>
      </c>
    </row>
    <row r="172" spans="1:3" x14ac:dyDescent="0.25">
      <c r="A172" t="s">
        <v>457</v>
      </c>
      <c r="B172" t="s">
        <v>303</v>
      </c>
      <c r="C172" s="15">
        <v>127111</v>
      </c>
    </row>
    <row r="173" spans="1:3" x14ac:dyDescent="0.25">
      <c r="A173" t="s">
        <v>458</v>
      </c>
      <c r="B173" t="s">
        <v>338</v>
      </c>
      <c r="C173" s="15">
        <v>137454</v>
      </c>
    </row>
    <row r="174" spans="1:3" x14ac:dyDescent="0.25">
      <c r="A174" t="s">
        <v>459</v>
      </c>
      <c r="B174" t="s">
        <v>279</v>
      </c>
      <c r="C174" s="15">
        <v>128856</v>
      </c>
    </row>
    <row r="175" spans="1:3" x14ac:dyDescent="0.25">
      <c r="A175" t="s">
        <v>460</v>
      </c>
      <c r="B175" t="s">
        <v>275</v>
      </c>
      <c r="C175" s="15">
        <v>132018</v>
      </c>
    </row>
    <row r="176" spans="1:3" x14ac:dyDescent="0.25">
      <c r="A176" t="s">
        <v>376</v>
      </c>
      <c r="B176" t="s">
        <v>461</v>
      </c>
      <c r="C176" s="15">
        <v>111900</v>
      </c>
    </row>
    <row r="177" spans="1:3" x14ac:dyDescent="0.25">
      <c r="A177" t="s">
        <v>462</v>
      </c>
      <c r="B177" t="s">
        <v>263</v>
      </c>
      <c r="C177" s="15">
        <v>130256</v>
      </c>
    </row>
    <row r="178" spans="1:3" x14ac:dyDescent="0.25">
      <c r="A178" t="s">
        <v>463</v>
      </c>
      <c r="B178" t="s">
        <v>421</v>
      </c>
      <c r="C178" s="15">
        <v>131500</v>
      </c>
    </row>
    <row r="179" spans="1:3" x14ac:dyDescent="0.25">
      <c r="A179" t="s">
        <v>464</v>
      </c>
      <c r="B179" t="s">
        <v>338</v>
      </c>
      <c r="C179" s="15">
        <v>133409</v>
      </c>
    </row>
    <row r="180" spans="1:3" x14ac:dyDescent="0.25">
      <c r="A180" t="s">
        <v>465</v>
      </c>
      <c r="B180" t="s">
        <v>338</v>
      </c>
      <c r="C180" s="15">
        <v>138957</v>
      </c>
    </row>
    <row r="181" spans="1:3" x14ac:dyDescent="0.25">
      <c r="A181" t="s">
        <v>466</v>
      </c>
      <c r="B181" t="s">
        <v>279</v>
      </c>
      <c r="C181" s="15">
        <v>128733</v>
      </c>
    </row>
    <row r="182" spans="1:3" x14ac:dyDescent="0.25">
      <c r="A182" t="s">
        <v>467</v>
      </c>
      <c r="B182" t="s">
        <v>279</v>
      </c>
      <c r="C182" s="15">
        <v>129526</v>
      </c>
    </row>
    <row r="183" spans="1:3" x14ac:dyDescent="0.25">
      <c r="A183" t="s">
        <v>468</v>
      </c>
      <c r="B183" t="s">
        <v>421</v>
      </c>
      <c r="C183" s="15">
        <v>131500</v>
      </c>
    </row>
    <row r="184" spans="1:3" x14ac:dyDescent="0.25">
      <c r="A184" t="s">
        <v>469</v>
      </c>
      <c r="B184" t="s">
        <v>470</v>
      </c>
      <c r="C184" s="15">
        <v>129462</v>
      </c>
    </row>
    <row r="185" spans="1:3" x14ac:dyDescent="0.25">
      <c r="A185" t="s">
        <v>471</v>
      </c>
      <c r="B185" t="s">
        <v>338</v>
      </c>
      <c r="C185" s="15">
        <v>133801</v>
      </c>
    </row>
    <row r="186" spans="1:3" x14ac:dyDescent="0.25">
      <c r="A186" t="s">
        <v>472</v>
      </c>
      <c r="B186" t="s">
        <v>281</v>
      </c>
      <c r="C186" s="15">
        <v>135523</v>
      </c>
    </row>
    <row r="187" spans="1:3" x14ac:dyDescent="0.25">
      <c r="A187" t="s">
        <v>473</v>
      </c>
      <c r="B187" t="s">
        <v>279</v>
      </c>
      <c r="C187" s="15">
        <v>132180</v>
      </c>
    </row>
    <row r="188" spans="1:3" x14ac:dyDescent="0.25">
      <c r="A188" t="s">
        <v>474</v>
      </c>
      <c r="B188" t="s">
        <v>279</v>
      </c>
      <c r="C188" s="15">
        <v>128676</v>
      </c>
    </row>
    <row r="189" spans="1:3" x14ac:dyDescent="0.25">
      <c r="A189" t="s">
        <v>475</v>
      </c>
      <c r="B189" t="s">
        <v>285</v>
      </c>
      <c r="C189" s="15">
        <v>132250</v>
      </c>
    </row>
    <row r="190" spans="1:3" x14ac:dyDescent="0.25">
      <c r="A190" t="s">
        <v>476</v>
      </c>
      <c r="B190" t="s">
        <v>279</v>
      </c>
      <c r="C190" s="15">
        <v>132180</v>
      </c>
    </row>
    <row r="191" spans="1:3" x14ac:dyDescent="0.25">
      <c r="A191" t="s">
        <v>477</v>
      </c>
      <c r="B191" t="s">
        <v>279</v>
      </c>
      <c r="C191" s="15">
        <v>185000</v>
      </c>
    </row>
    <row r="192" spans="1:3" x14ac:dyDescent="0.25">
      <c r="A192" t="s">
        <v>478</v>
      </c>
      <c r="B192" t="s">
        <v>279</v>
      </c>
      <c r="C192" s="15">
        <v>120617</v>
      </c>
    </row>
    <row r="193" spans="1:3" x14ac:dyDescent="0.25">
      <c r="A193" t="s">
        <v>479</v>
      </c>
      <c r="B193" t="s">
        <v>275</v>
      </c>
      <c r="C193" s="15">
        <v>132018</v>
      </c>
    </row>
    <row r="194" spans="1:3" x14ac:dyDescent="0.25">
      <c r="A194" t="s">
        <v>480</v>
      </c>
      <c r="B194" t="s">
        <v>421</v>
      </c>
      <c r="C194" s="15">
        <v>289000</v>
      </c>
    </row>
    <row r="195" spans="1:3" x14ac:dyDescent="0.25">
      <c r="A195" t="s">
        <v>481</v>
      </c>
      <c r="B195" t="s">
        <v>285</v>
      </c>
      <c r="C195" s="15">
        <v>135500</v>
      </c>
    </row>
    <row r="196" spans="1:3" x14ac:dyDescent="0.25">
      <c r="A196" t="s">
        <v>482</v>
      </c>
      <c r="B196" t="s">
        <v>338</v>
      </c>
      <c r="C196" s="15">
        <v>149592</v>
      </c>
    </row>
    <row r="197" spans="1:3" x14ac:dyDescent="0.25">
      <c r="A197" t="s">
        <v>483</v>
      </c>
      <c r="B197" t="s">
        <v>279</v>
      </c>
      <c r="C197" s="15">
        <v>128856</v>
      </c>
    </row>
    <row r="198" spans="1:3" x14ac:dyDescent="0.25">
      <c r="A198" t="s">
        <v>484</v>
      </c>
      <c r="B198" t="s">
        <v>279</v>
      </c>
      <c r="C198" s="15">
        <v>129462</v>
      </c>
    </row>
    <row r="199" spans="1:3" x14ac:dyDescent="0.25">
      <c r="A199" t="s">
        <v>485</v>
      </c>
      <c r="B199" t="s">
        <v>285</v>
      </c>
      <c r="C199" s="15">
        <v>131450</v>
      </c>
    </row>
    <row r="200" spans="1:3" x14ac:dyDescent="0.25">
      <c r="A200" t="s">
        <v>486</v>
      </c>
      <c r="B200" t="s">
        <v>279</v>
      </c>
      <c r="C200" s="15">
        <v>138775</v>
      </c>
    </row>
    <row r="201" spans="1:3" x14ac:dyDescent="0.25">
      <c r="A201" t="s">
        <v>487</v>
      </c>
      <c r="B201" t="s">
        <v>279</v>
      </c>
      <c r="C201" s="15">
        <v>138775</v>
      </c>
    </row>
    <row r="202" spans="1:3" x14ac:dyDescent="0.25">
      <c r="A202" t="s">
        <v>488</v>
      </c>
      <c r="B202" t="s">
        <v>279</v>
      </c>
      <c r="C202" s="15">
        <v>131369</v>
      </c>
    </row>
    <row r="203" spans="1:3" x14ac:dyDescent="0.25">
      <c r="A203" t="s">
        <v>489</v>
      </c>
      <c r="B203" t="s">
        <v>275</v>
      </c>
      <c r="C203" s="15">
        <v>133680</v>
      </c>
    </row>
    <row r="204" spans="1:3" x14ac:dyDescent="0.25">
      <c r="A204" t="s">
        <v>490</v>
      </c>
      <c r="B204" t="s">
        <v>279</v>
      </c>
      <c r="C204" s="15">
        <v>126539</v>
      </c>
    </row>
    <row r="205" spans="1:3" x14ac:dyDescent="0.25">
      <c r="A205" t="s">
        <v>491</v>
      </c>
      <c r="B205" t="s">
        <v>275</v>
      </c>
      <c r="C205" s="15">
        <v>124693</v>
      </c>
    </row>
    <row r="206" spans="1:3" x14ac:dyDescent="0.25">
      <c r="A206" t="s">
        <v>492</v>
      </c>
      <c r="B206" t="s">
        <v>279</v>
      </c>
      <c r="C206" s="15">
        <v>126539</v>
      </c>
    </row>
    <row r="207" spans="1:3" x14ac:dyDescent="0.25">
      <c r="A207" t="s">
        <v>493</v>
      </c>
      <c r="B207" t="s">
        <v>279</v>
      </c>
      <c r="C207" s="15">
        <v>126539</v>
      </c>
    </row>
    <row r="208" spans="1:3" x14ac:dyDescent="0.25">
      <c r="A208" t="s">
        <v>494</v>
      </c>
      <c r="B208" t="s">
        <v>279</v>
      </c>
      <c r="C208" s="15">
        <v>126539</v>
      </c>
    </row>
    <row r="209" spans="1:3" x14ac:dyDescent="0.25">
      <c r="A209" t="s">
        <v>495</v>
      </c>
      <c r="B209" t="s">
        <v>279</v>
      </c>
      <c r="C209" s="15">
        <v>126539</v>
      </c>
    </row>
    <row r="210" spans="1:3" x14ac:dyDescent="0.25">
      <c r="A210" t="s">
        <v>496</v>
      </c>
      <c r="B210" t="s">
        <v>289</v>
      </c>
      <c r="C210" s="15">
        <v>132900</v>
      </c>
    </row>
    <row r="211" spans="1:3" x14ac:dyDescent="0.25">
      <c r="A211" t="s">
        <v>497</v>
      </c>
      <c r="B211" t="s">
        <v>279</v>
      </c>
      <c r="C211" s="15">
        <v>130257</v>
      </c>
    </row>
    <row r="212" spans="1:3" x14ac:dyDescent="0.25">
      <c r="A212" t="s">
        <v>498</v>
      </c>
      <c r="B212" t="s">
        <v>279</v>
      </c>
      <c r="C212" s="15">
        <v>132551</v>
      </c>
    </row>
    <row r="213" spans="1:3" x14ac:dyDescent="0.25">
      <c r="A213" t="s">
        <v>499</v>
      </c>
      <c r="B213" t="s">
        <v>279</v>
      </c>
      <c r="C213" s="15">
        <v>130257</v>
      </c>
    </row>
    <row r="214" spans="1:3" x14ac:dyDescent="0.25">
      <c r="A214" t="s">
        <v>500</v>
      </c>
      <c r="B214" t="s">
        <v>281</v>
      </c>
      <c r="C214" s="15">
        <v>147838</v>
      </c>
    </row>
    <row r="215" spans="1:3" x14ac:dyDescent="0.25">
      <c r="A215" t="s">
        <v>501</v>
      </c>
      <c r="B215" t="s">
        <v>279</v>
      </c>
      <c r="C215" s="15">
        <v>129462</v>
      </c>
    </row>
    <row r="216" spans="1:3" x14ac:dyDescent="0.25">
      <c r="A216" t="s">
        <v>502</v>
      </c>
      <c r="B216" t="s">
        <v>279</v>
      </c>
      <c r="C216" s="15">
        <v>127513</v>
      </c>
    </row>
    <row r="217" spans="1:3" x14ac:dyDescent="0.25">
      <c r="A217" t="s">
        <v>503</v>
      </c>
      <c r="B217" t="s">
        <v>279</v>
      </c>
      <c r="C217" s="15">
        <v>131215</v>
      </c>
    </row>
    <row r="218" spans="1:3" x14ac:dyDescent="0.25">
      <c r="A218" t="s">
        <v>504</v>
      </c>
      <c r="B218" t="s">
        <v>330</v>
      </c>
      <c r="C218" s="15">
        <v>151734</v>
      </c>
    </row>
    <row r="219" spans="1:3" x14ac:dyDescent="0.25">
      <c r="A219" t="s">
        <v>505</v>
      </c>
      <c r="B219" t="s">
        <v>285</v>
      </c>
      <c r="C219" s="15">
        <v>132500</v>
      </c>
    </row>
    <row r="220" spans="1:3" x14ac:dyDescent="0.25">
      <c r="A220" t="s">
        <v>506</v>
      </c>
      <c r="B220" t="s">
        <v>322</v>
      </c>
      <c r="C220" s="15">
        <v>174105</v>
      </c>
    </row>
    <row r="221" spans="1:3" x14ac:dyDescent="0.25">
      <c r="A221" t="s">
        <v>507</v>
      </c>
      <c r="B221" t="s">
        <v>338</v>
      </c>
      <c r="C221" s="15">
        <v>140253</v>
      </c>
    </row>
    <row r="222" spans="1:3" x14ac:dyDescent="0.25">
      <c r="A222" t="s">
        <v>508</v>
      </c>
      <c r="B222" t="s">
        <v>285</v>
      </c>
      <c r="C222" s="15">
        <v>132250</v>
      </c>
    </row>
    <row r="223" spans="1:3" x14ac:dyDescent="0.25">
      <c r="A223" t="s">
        <v>509</v>
      </c>
      <c r="B223" t="s">
        <v>279</v>
      </c>
      <c r="C223" s="15">
        <v>132180</v>
      </c>
    </row>
    <row r="224" spans="1:3" x14ac:dyDescent="0.25">
      <c r="A224" t="s">
        <v>510</v>
      </c>
      <c r="B224" t="s">
        <v>279</v>
      </c>
      <c r="C224" s="15">
        <v>120566</v>
      </c>
    </row>
    <row r="225" spans="1:3" x14ac:dyDescent="0.25">
      <c r="A225" t="s">
        <v>511</v>
      </c>
      <c r="B225" t="s">
        <v>279</v>
      </c>
      <c r="C225" s="15">
        <v>120566</v>
      </c>
    </row>
    <row r="226" spans="1:3" x14ac:dyDescent="0.25">
      <c r="A226" t="s">
        <v>512</v>
      </c>
      <c r="B226" t="s">
        <v>281</v>
      </c>
      <c r="C226" s="15">
        <v>207200</v>
      </c>
    </row>
    <row r="227" spans="1:3" x14ac:dyDescent="0.25">
      <c r="A227" t="s">
        <v>513</v>
      </c>
      <c r="B227" t="s">
        <v>279</v>
      </c>
      <c r="C227" s="15">
        <v>132444</v>
      </c>
    </row>
    <row r="228" spans="1:3" x14ac:dyDescent="0.25">
      <c r="A228" t="s">
        <v>514</v>
      </c>
      <c r="B228" t="s">
        <v>279</v>
      </c>
      <c r="C228" s="15">
        <v>120566</v>
      </c>
    </row>
    <row r="229" spans="1:3" x14ac:dyDescent="0.25">
      <c r="A229" t="s">
        <v>515</v>
      </c>
      <c r="B229" t="s">
        <v>338</v>
      </c>
      <c r="C229" s="15">
        <v>124526</v>
      </c>
    </row>
    <row r="230" spans="1:3" x14ac:dyDescent="0.25">
      <c r="A230" t="s">
        <v>516</v>
      </c>
      <c r="B230" t="s">
        <v>279</v>
      </c>
      <c r="C230" s="15">
        <v>120566</v>
      </c>
    </row>
    <row r="231" spans="1:3" x14ac:dyDescent="0.25">
      <c r="A231" t="s">
        <v>376</v>
      </c>
      <c r="B231" t="s">
        <v>390</v>
      </c>
      <c r="C231" s="15">
        <v>111900</v>
      </c>
    </row>
    <row r="232" spans="1:3" x14ac:dyDescent="0.25">
      <c r="A232" t="s">
        <v>517</v>
      </c>
      <c r="B232" t="s">
        <v>279</v>
      </c>
      <c r="C232" s="15">
        <v>120566</v>
      </c>
    </row>
    <row r="233" spans="1:3" x14ac:dyDescent="0.25">
      <c r="A233" t="s">
        <v>518</v>
      </c>
      <c r="B233" t="s">
        <v>279</v>
      </c>
      <c r="C233" s="15">
        <v>120566</v>
      </c>
    </row>
    <row r="234" spans="1:3" x14ac:dyDescent="0.25">
      <c r="A234" t="s">
        <v>519</v>
      </c>
      <c r="B234" t="s">
        <v>279</v>
      </c>
      <c r="C234" s="15">
        <v>129462</v>
      </c>
    </row>
    <row r="235" spans="1:3" x14ac:dyDescent="0.25">
      <c r="A235" t="s">
        <v>520</v>
      </c>
      <c r="B235" t="s">
        <v>279</v>
      </c>
      <c r="C235" s="15">
        <v>128030</v>
      </c>
    </row>
    <row r="236" spans="1:3" x14ac:dyDescent="0.25">
      <c r="A236" t="s">
        <v>521</v>
      </c>
      <c r="B236" t="s">
        <v>279</v>
      </c>
      <c r="C236" s="15">
        <v>129190</v>
      </c>
    </row>
    <row r="237" spans="1:3" x14ac:dyDescent="0.25">
      <c r="A237" t="s">
        <v>376</v>
      </c>
      <c r="B237" t="s">
        <v>390</v>
      </c>
      <c r="C237" s="15">
        <v>111900</v>
      </c>
    </row>
    <row r="238" spans="1:3" x14ac:dyDescent="0.25">
      <c r="A238" t="s">
        <v>522</v>
      </c>
      <c r="B238" t="s">
        <v>275</v>
      </c>
      <c r="C238" s="15">
        <v>133680</v>
      </c>
    </row>
    <row r="239" spans="1:3" x14ac:dyDescent="0.25">
      <c r="A239" t="s">
        <v>523</v>
      </c>
      <c r="B239" t="s">
        <v>279</v>
      </c>
      <c r="C239" s="15">
        <v>130257</v>
      </c>
    </row>
    <row r="240" spans="1:3" x14ac:dyDescent="0.25">
      <c r="A240" t="s">
        <v>524</v>
      </c>
      <c r="B240" t="s">
        <v>279</v>
      </c>
      <c r="C240" s="15">
        <v>132180</v>
      </c>
    </row>
    <row r="241" spans="1:3" x14ac:dyDescent="0.25">
      <c r="A241" t="s">
        <v>525</v>
      </c>
      <c r="B241" t="s">
        <v>275</v>
      </c>
      <c r="C241" s="15">
        <v>133680</v>
      </c>
    </row>
    <row r="242" spans="1:3" x14ac:dyDescent="0.25">
      <c r="A242" t="s">
        <v>526</v>
      </c>
      <c r="B242" t="s">
        <v>279</v>
      </c>
      <c r="C242" s="15">
        <v>179120</v>
      </c>
    </row>
    <row r="243" spans="1:3" x14ac:dyDescent="0.25">
      <c r="A243" t="s">
        <v>527</v>
      </c>
      <c r="B243" t="s">
        <v>279</v>
      </c>
      <c r="C243" s="15">
        <v>179120</v>
      </c>
    </row>
    <row r="244" spans="1:3" x14ac:dyDescent="0.25">
      <c r="A244" t="s">
        <v>528</v>
      </c>
      <c r="B244" t="s">
        <v>279</v>
      </c>
      <c r="C244" s="15">
        <v>127740</v>
      </c>
    </row>
    <row r="245" spans="1:3" x14ac:dyDescent="0.25">
      <c r="A245" t="s">
        <v>529</v>
      </c>
      <c r="B245" t="s">
        <v>279</v>
      </c>
      <c r="C245" s="15">
        <v>120566</v>
      </c>
    </row>
    <row r="246" spans="1:3" x14ac:dyDescent="0.25">
      <c r="A246" t="s">
        <v>530</v>
      </c>
      <c r="B246" t="s">
        <v>279</v>
      </c>
      <c r="C246" s="15">
        <v>129190</v>
      </c>
    </row>
    <row r="247" spans="1:3" x14ac:dyDescent="0.25">
      <c r="A247" t="s">
        <v>531</v>
      </c>
      <c r="B247" t="s">
        <v>532</v>
      </c>
      <c r="C247" s="15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opLeftCell="A37" workbookViewId="0"/>
  </sheetViews>
  <sheetFormatPr defaultRowHeight="15" x14ac:dyDescent="0.25"/>
  <cols>
    <col min="1" max="1" width="69" customWidth="1"/>
    <col min="2" max="2" width="22.85546875" customWidth="1"/>
    <col min="3" max="3" width="12.5703125" style="16" bestFit="1" customWidth="1"/>
  </cols>
  <sheetData>
    <row r="1" spans="1:3" x14ac:dyDescent="0.25">
      <c r="A1" t="s">
        <v>533</v>
      </c>
      <c r="B1" t="s">
        <v>534</v>
      </c>
      <c r="C1" s="16">
        <v>142405</v>
      </c>
    </row>
    <row r="2" spans="1:3" x14ac:dyDescent="0.25">
      <c r="A2" t="s">
        <v>535</v>
      </c>
      <c r="B2" t="s">
        <v>536</v>
      </c>
      <c r="C2" s="16">
        <v>129900</v>
      </c>
    </row>
    <row r="3" spans="1:3" x14ac:dyDescent="0.25">
      <c r="A3" t="s">
        <v>537</v>
      </c>
      <c r="B3" t="s">
        <v>538</v>
      </c>
      <c r="C3" s="16">
        <v>125950</v>
      </c>
    </row>
    <row r="4" spans="1:3" x14ac:dyDescent="0.25">
      <c r="A4" t="s">
        <v>539</v>
      </c>
      <c r="B4" t="s">
        <v>534</v>
      </c>
      <c r="C4" s="16">
        <v>142988</v>
      </c>
    </row>
    <row r="5" spans="1:3" ht="15" customHeight="1" x14ac:dyDescent="0.25">
      <c r="A5" t="s">
        <v>540</v>
      </c>
      <c r="B5" t="s">
        <v>534</v>
      </c>
      <c r="C5" s="16">
        <v>136835</v>
      </c>
    </row>
    <row r="6" spans="1:3" x14ac:dyDescent="0.25">
      <c r="A6" t="s">
        <v>541</v>
      </c>
      <c r="B6" t="s">
        <v>263</v>
      </c>
      <c r="C6" s="16">
        <v>145650</v>
      </c>
    </row>
    <row r="7" spans="1:3" x14ac:dyDescent="0.25">
      <c r="A7" t="s">
        <v>542</v>
      </c>
      <c r="B7" t="s">
        <v>543</v>
      </c>
      <c r="C7" s="16">
        <v>146000</v>
      </c>
    </row>
    <row r="8" spans="1:3" x14ac:dyDescent="0.25">
      <c r="A8" t="s">
        <v>544</v>
      </c>
      <c r="B8" t="s">
        <v>532</v>
      </c>
      <c r="C8" s="16">
        <v>148600</v>
      </c>
    </row>
    <row r="9" spans="1:3" x14ac:dyDescent="0.25">
      <c r="A9" t="s">
        <v>545</v>
      </c>
      <c r="B9" t="s">
        <v>546</v>
      </c>
      <c r="C9" s="16">
        <v>136900</v>
      </c>
    </row>
    <row r="10" spans="1:3" x14ac:dyDescent="0.25">
      <c r="A10" t="s">
        <v>547</v>
      </c>
      <c r="B10" t="s">
        <v>548</v>
      </c>
      <c r="C10" s="16">
        <v>144500</v>
      </c>
    </row>
    <row r="11" spans="1:3" x14ac:dyDescent="0.25">
      <c r="A11" t="s">
        <v>549</v>
      </c>
      <c r="B11" t="s">
        <v>279</v>
      </c>
      <c r="C11" s="16">
        <v>135090</v>
      </c>
    </row>
    <row r="12" spans="1:3" x14ac:dyDescent="0.25">
      <c r="A12" t="s">
        <v>550</v>
      </c>
      <c r="B12" t="s">
        <v>470</v>
      </c>
      <c r="C12" s="16">
        <v>143860</v>
      </c>
    </row>
    <row r="13" spans="1:3" x14ac:dyDescent="0.25">
      <c r="A13" t="s">
        <v>551</v>
      </c>
      <c r="B13" t="s">
        <v>306</v>
      </c>
      <c r="C13" s="16">
        <v>138500</v>
      </c>
    </row>
    <row r="14" spans="1:3" x14ac:dyDescent="0.25">
      <c r="A14" t="s">
        <v>552</v>
      </c>
      <c r="B14" t="s">
        <v>285</v>
      </c>
      <c r="C14" s="16">
        <v>148275</v>
      </c>
    </row>
    <row r="15" spans="1:3" x14ac:dyDescent="0.25">
      <c r="A15" t="s">
        <v>553</v>
      </c>
      <c r="B15" t="s">
        <v>543</v>
      </c>
      <c r="C15" s="16">
        <v>136500</v>
      </c>
    </row>
    <row r="16" spans="1:3" x14ac:dyDescent="0.25">
      <c r="A16" t="s">
        <v>554</v>
      </c>
      <c r="B16" t="s">
        <v>358</v>
      </c>
      <c r="C16" s="16">
        <v>140608</v>
      </c>
    </row>
    <row r="17" spans="1:3" x14ac:dyDescent="0.25">
      <c r="A17" t="s">
        <v>555</v>
      </c>
      <c r="B17" t="s">
        <v>281</v>
      </c>
      <c r="C17" s="16">
        <v>165536</v>
      </c>
    </row>
    <row r="18" spans="1:3" x14ac:dyDescent="0.25">
      <c r="A18" t="s">
        <v>556</v>
      </c>
      <c r="B18" t="s">
        <v>532</v>
      </c>
      <c r="C18" s="16">
        <v>151764</v>
      </c>
    </row>
    <row r="19" spans="1:3" x14ac:dyDescent="0.25">
      <c r="A19" t="s">
        <v>557</v>
      </c>
      <c r="B19" t="s">
        <v>298</v>
      </c>
      <c r="C19" s="16">
        <v>138500</v>
      </c>
    </row>
    <row r="20" spans="1:3" x14ac:dyDescent="0.25">
      <c r="A20" t="s">
        <v>558</v>
      </c>
      <c r="B20" t="s">
        <v>281</v>
      </c>
      <c r="C20" s="16">
        <v>165718</v>
      </c>
    </row>
    <row r="21" spans="1:3" x14ac:dyDescent="0.25">
      <c r="A21" t="s">
        <v>559</v>
      </c>
      <c r="B21" t="s">
        <v>306</v>
      </c>
      <c r="C21" s="16">
        <v>139500</v>
      </c>
    </row>
    <row r="22" spans="1:3" x14ac:dyDescent="0.25">
      <c r="A22" t="s">
        <v>560</v>
      </c>
      <c r="B22" t="s">
        <v>285</v>
      </c>
      <c r="C22" s="16">
        <v>139500</v>
      </c>
    </row>
    <row r="23" spans="1:3" x14ac:dyDescent="0.25">
      <c r="A23" t="s">
        <v>561</v>
      </c>
      <c r="B23" t="s">
        <v>285</v>
      </c>
      <c r="C23" s="16">
        <v>151000</v>
      </c>
    </row>
    <row r="24" spans="1:3" x14ac:dyDescent="0.25">
      <c r="A24" t="s">
        <v>562</v>
      </c>
      <c r="B24" t="s">
        <v>285</v>
      </c>
      <c r="C24" s="16">
        <v>144000</v>
      </c>
    </row>
    <row r="25" spans="1:3" x14ac:dyDescent="0.25">
      <c r="A25" t="s">
        <v>563</v>
      </c>
      <c r="B25" t="s">
        <v>543</v>
      </c>
      <c r="C25" s="16">
        <v>141750</v>
      </c>
    </row>
    <row r="26" spans="1:3" x14ac:dyDescent="0.25">
      <c r="A26" t="s">
        <v>564</v>
      </c>
      <c r="B26" t="s">
        <v>285</v>
      </c>
      <c r="C26" s="16">
        <v>145934</v>
      </c>
    </row>
    <row r="27" spans="1:3" x14ac:dyDescent="0.25">
      <c r="A27" t="s">
        <v>565</v>
      </c>
      <c r="B27" t="s">
        <v>285</v>
      </c>
      <c r="C27" s="16">
        <v>141150</v>
      </c>
    </row>
    <row r="28" spans="1:3" x14ac:dyDescent="0.25">
      <c r="A28" t="s">
        <v>566</v>
      </c>
      <c r="B28" t="s">
        <v>261</v>
      </c>
      <c r="C28" s="16">
        <v>144500</v>
      </c>
    </row>
    <row r="29" spans="1:3" x14ac:dyDescent="0.25">
      <c r="A29" t="s">
        <v>567</v>
      </c>
      <c r="B29" t="s">
        <v>306</v>
      </c>
      <c r="C29" s="16">
        <v>136500</v>
      </c>
    </row>
    <row r="30" spans="1:3" x14ac:dyDescent="0.25">
      <c r="A30" t="s">
        <v>568</v>
      </c>
      <c r="B30" t="s">
        <v>306</v>
      </c>
      <c r="C30" s="16">
        <v>138500</v>
      </c>
    </row>
    <row r="31" spans="1:3" x14ac:dyDescent="0.25">
      <c r="A31" t="s">
        <v>569</v>
      </c>
      <c r="B31" t="s">
        <v>543</v>
      </c>
      <c r="C31" s="16">
        <v>140500</v>
      </c>
    </row>
    <row r="32" spans="1:3" x14ac:dyDescent="0.25">
      <c r="A32" t="s">
        <v>570</v>
      </c>
      <c r="B32" t="s">
        <v>275</v>
      </c>
      <c r="C32" s="16">
        <v>144775</v>
      </c>
    </row>
    <row r="33" spans="1:3" x14ac:dyDescent="0.25">
      <c r="A33" t="s">
        <v>571</v>
      </c>
      <c r="B33" t="s">
        <v>330</v>
      </c>
      <c r="C33" s="16">
        <v>147555</v>
      </c>
    </row>
    <row r="34" spans="1:3" x14ac:dyDescent="0.25">
      <c r="A34" t="s">
        <v>572</v>
      </c>
      <c r="B34" t="s">
        <v>543</v>
      </c>
      <c r="C34" s="16">
        <v>132000</v>
      </c>
    </row>
    <row r="35" spans="1:3" x14ac:dyDescent="0.25">
      <c r="A35" t="s">
        <v>573</v>
      </c>
      <c r="B35" t="s">
        <v>309</v>
      </c>
      <c r="C35" s="16">
        <v>131211</v>
      </c>
    </row>
    <row r="36" spans="1:3" x14ac:dyDescent="0.25">
      <c r="A36" t="s">
        <v>574</v>
      </c>
      <c r="B36" t="s">
        <v>543</v>
      </c>
      <c r="C36" s="16">
        <v>147500</v>
      </c>
    </row>
    <row r="37" spans="1:3" x14ac:dyDescent="0.25">
      <c r="A37" t="s">
        <v>575</v>
      </c>
      <c r="B37" t="s">
        <v>285</v>
      </c>
      <c r="C37" s="16">
        <v>141600</v>
      </c>
    </row>
    <row r="38" spans="1:3" x14ac:dyDescent="0.25">
      <c r="A38" t="s">
        <v>576</v>
      </c>
      <c r="B38" t="s">
        <v>263</v>
      </c>
      <c r="C38" s="16">
        <v>144000</v>
      </c>
    </row>
    <row r="39" spans="1:3" x14ac:dyDescent="0.25">
      <c r="A39" t="s">
        <v>577</v>
      </c>
      <c r="B39" t="s">
        <v>350</v>
      </c>
      <c r="C39" s="16">
        <v>155900</v>
      </c>
    </row>
    <row r="40" spans="1:3" x14ac:dyDescent="0.25">
      <c r="A40" t="s">
        <v>578</v>
      </c>
      <c r="B40" t="s">
        <v>285</v>
      </c>
      <c r="C40" s="16">
        <v>137500</v>
      </c>
    </row>
    <row r="41" spans="1:3" x14ac:dyDescent="0.25">
      <c r="A41" t="s">
        <v>579</v>
      </c>
      <c r="B41" t="s">
        <v>413</v>
      </c>
      <c r="C41" s="16">
        <v>136483</v>
      </c>
    </row>
    <row r="42" spans="1:3" x14ac:dyDescent="0.25">
      <c r="A42" t="s">
        <v>580</v>
      </c>
      <c r="B42" t="s">
        <v>390</v>
      </c>
      <c r="C42" s="16">
        <v>131900</v>
      </c>
    </row>
    <row r="43" spans="1:3" x14ac:dyDescent="0.25">
      <c r="A43" t="s">
        <v>581</v>
      </c>
      <c r="B43" t="s">
        <v>390</v>
      </c>
      <c r="C43" s="16">
        <v>131900</v>
      </c>
    </row>
    <row r="44" spans="1:3" x14ac:dyDescent="0.25">
      <c r="A44" t="s">
        <v>582</v>
      </c>
      <c r="B44" t="s">
        <v>285</v>
      </c>
      <c r="C44" s="16">
        <v>127995</v>
      </c>
    </row>
    <row r="45" spans="1:3" x14ac:dyDescent="0.25">
      <c r="A45" t="s">
        <v>583</v>
      </c>
      <c r="B45" t="s">
        <v>279</v>
      </c>
      <c r="C45" s="16">
        <v>145385</v>
      </c>
    </row>
    <row r="46" spans="1:3" x14ac:dyDescent="0.25">
      <c r="A46" t="s">
        <v>584</v>
      </c>
      <c r="B46" t="s">
        <v>275</v>
      </c>
      <c r="C46" s="16">
        <v>145180</v>
      </c>
    </row>
    <row r="47" spans="1:3" x14ac:dyDescent="0.25">
      <c r="A47" t="s">
        <v>585</v>
      </c>
      <c r="B47" t="s">
        <v>275</v>
      </c>
      <c r="C47" s="16">
        <v>140460</v>
      </c>
    </row>
    <row r="48" spans="1:3" x14ac:dyDescent="0.25">
      <c r="A48" t="s">
        <v>586</v>
      </c>
      <c r="B48" t="s">
        <v>532</v>
      </c>
      <c r="C48" s="16">
        <v>146000</v>
      </c>
    </row>
    <row r="49" spans="1:3" x14ac:dyDescent="0.25">
      <c r="A49" t="s">
        <v>587</v>
      </c>
      <c r="B49" t="s">
        <v>413</v>
      </c>
      <c r="C49" s="16">
        <v>137468</v>
      </c>
    </row>
    <row r="50" spans="1:3" x14ac:dyDescent="0.25">
      <c r="A50" t="s">
        <v>588</v>
      </c>
      <c r="B50" t="s">
        <v>338</v>
      </c>
      <c r="C50" s="16">
        <v>148351</v>
      </c>
    </row>
    <row r="51" spans="1:3" x14ac:dyDescent="0.25">
      <c r="A51" t="s">
        <v>589</v>
      </c>
      <c r="B51" t="s">
        <v>338</v>
      </c>
      <c r="C51" s="16">
        <v>153543</v>
      </c>
    </row>
    <row r="52" spans="1:3" x14ac:dyDescent="0.25">
      <c r="A52" t="s">
        <v>590</v>
      </c>
      <c r="B52" t="s">
        <v>338</v>
      </c>
      <c r="C52" s="16">
        <v>147429</v>
      </c>
    </row>
    <row r="53" spans="1:3" x14ac:dyDescent="0.25">
      <c r="A53" t="s">
        <v>591</v>
      </c>
      <c r="B53" t="s">
        <v>532</v>
      </c>
      <c r="C53" s="16">
        <v>146000</v>
      </c>
    </row>
    <row r="54" spans="1:3" x14ac:dyDescent="0.25">
      <c r="A54" t="s">
        <v>592</v>
      </c>
      <c r="B54" t="s">
        <v>377</v>
      </c>
      <c r="C54" s="16">
        <v>131900</v>
      </c>
    </row>
    <row r="55" spans="1:3" x14ac:dyDescent="0.25">
      <c r="A55" t="s">
        <v>593</v>
      </c>
      <c r="B55" t="s">
        <v>543</v>
      </c>
      <c r="C55" s="16">
        <v>144800</v>
      </c>
    </row>
    <row r="56" spans="1:3" x14ac:dyDescent="0.25">
      <c r="A56" t="s">
        <v>594</v>
      </c>
      <c r="B56" t="s">
        <v>275</v>
      </c>
      <c r="C56" s="16">
        <v>141245</v>
      </c>
    </row>
    <row r="57" spans="1:3" x14ac:dyDescent="0.25">
      <c r="A57" t="s">
        <v>595</v>
      </c>
      <c r="B57" t="s">
        <v>532</v>
      </c>
      <c r="C57" s="16">
        <v>146000</v>
      </c>
    </row>
    <row r="58" spans="1:3" x14ac:dyDescent="0.25">
      <c r="A58" t="s">
        <v>592</v>
      </c>
      <c r="B58" t="s">
        <v>390</v>
      </c>
      <c r="C58" s="16">
        <v>131900</v>
      </c>
    </row>
    <row r="59" spans="1:3" x14ac:dyDescent="0.25">
      <c r="A59" t="s">
        <v>596</v>
      </c>
      <c r="B59" t="s">
        <v>289</v>
      </c>
      <c r="C59" s="16">
        <v>146800</v>
      </c>
    </row>
    <row r="60" spans="1:3" x14ac:dyDescent="0.25">
      <c r="A60" t="s">
        <v>597</v>
      </c>
      <c r="B60" t="s">
        <v>338</v>
      </c>
      <c r="C60" s="16">
        <v>141898</v>
      </c>
    </row>
    <row r="61" spans="1:3" x14ac:dyDescent="0.25">
      <c r="A61" t="s">
        <v>598</v>
      </c>
      <c r="B61" t="s">
        <v>285</v>
      </c>
      <c r="C61" s="16">
        <v>147780</v>
      </c>
    </row>
    <row r="62" spans="1:3" x14ac:dyDescent="0.25">
      <c r="A62" t="s">
        <v>599</v>
      </c>
      <c r="B62" t="s">
        <v>390</v>
      </c>
      <c r="C62" s="16">
        <v>129900</v>
      </c>
    </row>
    <row r="63" spans="1:3" x14ac:dyDescent="0.25">
      <c r="A63" t="s">
        <v>600</v>
      </c>
      <c r="B63" t="s">
        <v>413</v>
      </c>
      <c r="C63" s="16">
        <v>145375</v>
      </c>
    </row>
    <row r="64" spans="1:3" x14ac:dyDescent="0.25">
      <c r="A64" t="s">
        <v>601</v>
      </c>
      <c r="B64" t="s">
        <v>279</v>
      </c>
      <c r="C64" s="16">
        <v>159000</v>
      </c>
    </row>
    <row r="65" spans="1:3" x14ac:dyDescent="0.25">
      <c r="A65" t="s">
        <v>602</v>
      </c>
      <c r="B65" t="s">
        <v>377</v>
      </c>
      <c r="C65" s="16">
        <v>129900</v>
      </c>
    </row>
    <row r="66" spans="1:3" x14ac:dyDescent="0.25">
      <c r="A66" t="s">
        <v>603</v>
      </c>
      <c r="B66" t="s">
        <v>338</v>
      </c>
      <c r="C66" s="16">
        <v>149391</v>
      </c>
    </row>
    <row r="67" spans="1:3" x14ac:dyDescent="0.25">
      <c r="A67" t="s">
        <v>604</v>
      </c>
      <c r="B67" t="s">
        <v>390</v>
      </c>
      <c r="C67" s="16">
        <v>129900</v>
      </c>
    </row>
    <row r="68" spans="1:3" x14ac:dyDescent="0.25">
      <c r="A68" t="s">
        <v>605</v>
      </c>
      <c r="B68" t="s">
        <v>285</v>
      </c>
      <c r="C68" s="16">
        <v>146500</v>
      </c>
    </row>
    <row r="69" spans="1:3" x14ac:dyDescent="0.25">
      <c r="A69" t="s">
        <v>580</v>
      </c>
      <c r="B69" t="s">
        <v>390</v>
      </c>
      <c r="C69" s="16">
        <v>131900</v>
      </c>
    </row>
    <row r="70" spans="1:3" x14ac:dyDescent="0.25">
      <c r="A70" t="s">
        <v>581</v>
      </c>
      <c r="B70" t="s">
        <v>390</v>
      </c>
      <c r="C70" s="16">
        <v>131900</v>
      </c>
    </row>
    <row r="71" spans="1:3" x14ac:dyDescent="0.25">
      <c r="A71" t="s">
        <v>606</v>
      </c>
      <c r="B71" t="s">
        <v>390</v>
      </c>
      <c r="C71" s="16">
        <v>136900</v>
      </c>
    </row>
    <row r="72" spans="1:3" x14ac:dyDescent="0.25">
      <c r="A72" t="s">
        <v>607</v>
      </c>
      <c r="B72" t="s">
        <v>532</v>
      </c>
      <c r="C72" s="16">
        <v>149285</v>
      </c>
    </row>
    <row r="73" spans="1:3" x14ac:dyDescent="0.25">
      <c r="A73" t="s">
        <v>608</v>
      </c>
      <c r="B73" t="s">
        <v>279</v>
      </c>
      <c r="C73" s="16">
        <v>146655</v>
      </c>
    </row>
    <row r="74" spans="1:3" x14ac:dyDescent="0.25">
      <c r="A74" t="s">
        <v>609</v>
      </c>
      <c r="B74" t="s">
        <v>279</v>
      </c>
      <c r="C74" s="16">
        <v>146655</v>
      </c>
    </row>
    <row r="75" spans="1:3" x14ac:dyDescent="0.25">
      <c r="A75" t="s">
        <v>592</v>
      </c>
      <c r="B75" t="s">
        <v>461</v>
      </c>
      <c r="C75" s="16">
        <v>131900</v>
      </c>
    </row>
    <row r="76" spans="1:3" x14ac:dyDescent="0.25">
      <c r="A76" t="s">
        <v>610</v>
      </c>
      <c r="B76" t="s">
        <v>285</v>
      </c>
      <c r="C76" s="16">
        <v>145180</v>
      </c>
    </row>
    <row r="77" spans="1:3" x14ac:dyDescent="0.25">
      <c r="A77" t="s">
        <v>611</v>
      </c>
      <c r="B77" t="s">
        <v>338</v>
      </c>
      <c r="C77" s="16">
        <v>153814</v>
      </c>
    </row>
    <row r="78" spans="1:3" x14ac:dyDescent="0.25">
      <c r="A78" t="s">
        <v>612</v>
      </c>
      <c r="B78" t="s">
        <v>338</v>
      </c>
      <c r="C78" s="16">
        <v>148613</v>
      </c>
    </row>
    <row r="79" spans="1:3" x14ac:dyDescent="0.25">
      <c r="A79" t="s">
        <v>613</v>
      </c>
      <c r="B79" t="s">
        <v>390</v>
      </c>
      <c r="C79" s="16">
        <v>131900</v>
      </c>
    </row>
    <row r="80" spans="1:3" x14ac:dyDescent="0.25">
      <c r="A80" t="s">
        <v>614</v>
      </c>
      <c r="B80" t="s">
        <v>285</v>
      </c>
      <c r="C80" s="16">
        <v>134900</v>
      </c>
    </row>
    <row r="81" spans="1:3" x14ac:dyDescent="0.25">
      <c r="A81" t="s">
        <v>615</v>
      </c>
      <c r="B81" t="s">
        <v>285</v>
      </c>
      <c r="C81" s="16">
        <v>146000</v>
      </c>
    </row>
    <row r="82" spans="1:3" x14ac:dyDescent="0.25">
      <c r="A82" t="s">
        <v>616</v>
      </c>
      <c r="B82" t="s">
        <v>338</v>
      </c>
      <c r="C82" s="16">
        <v>151674</v>
      </c>
    </row>
    <row r="83" spans="1:3" x14ac:dyDescent="0.25">
      <c r="A83" t="s">
        <v>617</v>
      </c>
      <c r="B83" t="s">
        <v>279</v>
      </c>
      <c r="C83" s="16">
        <v>146655</v>
      </c>
    </row>
    <row r="84" spans="1:3" x14ac:dyDescent="0.25">
      <c r="A84" t="s">
        <v>618</v>
      </c>
      <c r="B84" t="s">
        <v>285</v>
      </c>
      <c r="C84" s="16">
        <v>146500</v>
      </c>
    </row>
    <row r="85" spans="1:3" x14ac:dyDescent="0.25">
      <c r="A85" t="s">
        <v>619</v>
      </c>
      <c r="B85" t="s">
        <v>279</v>
      </c>
      <c r="C85" s="16">
        <v>146655</v>
      </c>
    </row>
    <row r="86" spans="1:3" x14ac:dyDescent="0.25">
      <c r="A86" t="s">
        <v>620</v>
      </c>
      <c r="B86" t="s">
        <v>285</v>
      </c>
      <c r="C86" s="16">
        <v>146655</v>
      </c>
    </row>
    <row r="87" spans="1:3" x14ac:dyDescent="0.25">
      <c r="A87" t="s">
        <v>592</v>
      </c>
      <c r="B87" t="s">
        <v>390</v>
      </c>
      <c r="C87" s="16">
        <v>131900</v>
      </c>
    </row>
    <row r="88" spans="1:3" x14ac:dyDescent="0.25">
      <c r="A88" t="s">
        <v>621</v>
      </c>
      <c r="B88" t="s">
        <v>279</v>
      </c>
      <c r="C88" s="16">
        <v>146655</v>
      </c>
    </row>
    <row r="89" spans="1:3" x14ac:dyDescent="0.25">
      <c r="A89" t="s">
        <v>622</v>
      </c>
      <c r="B89" t="s">
        <v>279</v>
      </c>
      <c r="C89" s="16">
        <v>138407</v>
      </c>
    </row>
    <row r="90" spans="1:3" x14ac:dyDescent="0.25">
      <c r="A90" t="s">
        <v>599</v>
      </c>
      <c r="B90" t="s">
        <v>390</v>
      </c>
      <c r="C90" s="16">
        <v>129900</v>
      </c>
    </row>
    <row r="91" spans="1:3" x14ac:dyDescent="0.25">
      <c r="A91" t="s">
        <v>623</v>
      </c>
      <c r="B91" t="s">
        <v>279</v>
      </c>
      <c r="C91" s="16">
        <v>138407</v>
      </c>
    </row>
    <row r="92" spans="1:3" x14ac:dyDescent="0.25">
      <c r="A92" t="s">
        <v>624</v>
      </c>
      <c r="B92" t="s">
        <v>281</v>
      </c>
      <c r="C92" s="16">
        <v>166322</v>
      </c>
    </row>
    <row r="93" spans="1:3" x14ac:dyDescent="0.25">
      <c r="A93" t="s">
        <v>625</v>
      </c>
      <c r="B93" t="s">
        <v>413</v>
      </c>
      <c r="C93" s="16">
        <v>132993</v>
      </c>
    </row>
    <row r="94" spans="1:3" x14ac:dyDescent="0.25">
      <c r="A94" t="s">
        <v>626</v>
      </c>
      <c r="B94" t="s">
        <v>413</v>
      </c>
      <c r="C94" s="16">
        <v>150929</v>
      </c>
    </row>
    <row r="95" spans="1:3" x14ac:dyDescent="0.25">
      <c r="A95" t="s">
        <v>627</v>
      </c>
      <c r="B95" t="s">
        <v>279</v>
      </c>
      <c r="C95" s="16">
        <v>143860</v>
      </c>
    </row>
    <row r="96" spans="1:3" x14ac:dyDescent="0.25">
      <c r="A96" t="s">
        <v>604</v>
      </c>
      <c r="B96" t="s">
        <v>390</v>
      </c>
      <c r="C96" s="16">
        <v>129900</v>
      </c>
    </row>
    <row r="97" spans="1:3" x14ac:dyDescent="0.25">
      <c r="A97" t="s">
        <v>628</v>
      </c>
      <c r="B97" t="s">
        <v>532</v>
      </c>
      <c r="C97" s="16">
        <v>150699</v>
      </c>
    </row>
    <row r="98" spans="1:3" x14ac:dyDescent="0.25">
      <c r="A98" t="s">
        <v>629</v>
      </c>
      <c r="B98" t="s">
        <v>338</v>
      </c>
      <c r="C98" s="16">
        <v>136908</v>
      </c>
    </row>
    <row r="99" spans="1:3" x14ac:dyDescent="0.25">
      <c r="A99" t="s">
        <v>613</v>
      </c>
      <c r="B99" t="s">
        <v>461</v>
      </c>
      <c r="C99" s="16">
        <v>131900</v>
      </c>
    </row>
    <row r="100" spans="1:3" x14ac:dyDescent="0.25">
      <c r="A100" t="s">
        <v>630</v>
      </c>
      <c r="B100" t="s">
        <v>306</v>
      </c>
      <c r="C100" s="16">
        <v>150500</v>
      </c>
    </row>
    <row r="101" spans="1:3" x14ac:dyDescent="0.25">
      <c r="A101" t="s">
        <v>631</v>
      </c>
      <c r="B101" t="s">
        <v>413</v>
      </c>
      <c r="C101" s="16">
        <v>147311</v>
      </c>
    </row>
    <row r="102" spans="1:3" x14ac:dyDescent="0.25">
      <c r="A102" t="s">
        <v>632</v>
      </c>
      <c r="B102" t="s">
        <v>285</v>
      </c>
      <c r="C102" s="16">
        <v>151500</v>
      </c>
    </row>
    <row r="103" spans="1:3" x14ac:dyDescent="0.25">
      <c r="A103" t="s">
        <v>633</v>
      </c>
      <c r="B103" t="s">
        <v>279</v>
      </c>
      <c r="C103" s="16">
        <v>135090</v>
      </c>
    </row>
    <row r="104" spans="1:3" x14ac:dyDescent="0.25">
      <c r="A104" t="s">
        <v>634</v>
      </c>
      <c r="B104" t="s">
        <v>279</v>
      </c>
      <c r="C104" s="16">
        <v>135090</v>
      </c>
    </row>
    <row r="105" spans="1:3" x14ac:dyDescent="0.25">
      <c r="A105" t="s">
        <v>604</v>
      </c>
      <c r="B105" t="s">
        <v>390</v>
      </c>
      <c r="C105" s="16">
        <v>129900</v>
      </c>
    </row>
    <row r="106" spans="1:3" x14ac:dyDescent="0.25">
      <c r="A106" t="s">
        <v>635</v>
      </c>
      <c r="B106" t="s">
        <v>306</v>
      </c>
      <c r="C106" s="16">
        <v>156500</v>
      </c>
    </row>
    <row r="107" spans="1:3" x14ac:dyDescent="0.25">
      <c r="A107" t="s">
        <v>636</v>
      </c>
      <c r="B107" t="s">
        <v>306</v>
      </c>
      <c r="C107" s="16">
        <v>146750</v>
      </c>
    </row>
    <row r="108" spans="1:3" x14ac:dyDescent="0.25">
      <c r="A108" t="s">
        <v>637</v>
      </c>
      <c r="B108" t="s">
        <v>289</v>
      </c>
      <c r="C108" s="16">
        <v>137900</v>
      </c>
    </row>
    <row r="109" spans="1:3" x14ac:dyDescent="0.25">
      <c r="A109" t="s">
        <v>638</v>
      </c>
      <c r="B109" t="s">
        <v>306</v>
      </c>
      <c r="C109" s="16">
        <v>150750</v>
      </c>
    </row>
    <row r="110" spans="1:3" x14ac:dyDescent="0.25">
      <c r="A110" t="s">
        <v>639</v>
      </c>
      <c r="B110" t="s">
        <v>306</v>
      </c>
      <c r="C110" s="16">
        <v>150750</v>
      </c>
    </row>
    <row r="111" spans="1:3" x14ac:dyDescent="0.25">
      <c r="A111" t="s">
        <v>640</v>
      </c>
      <c r="B111" t="s">
        <v>306</v>
      </c>
      <c r="C111" s="16">
        <v>150000</v>
      </c>
    </row>
    <row r="112" spans="1:3" x14ac:dyDescent="0.25">
      <c r="A112" t="s">
        <v>641</v>
      </c>
      <c r="B112" t="s">
        <v>338</v>
      </c>
      <c r="C112" s="16">
        <v>143529</v>
      </c>
    </row>
    <row r="113" spans="1:3" x14ac:dyDescent="0.25">
      <c r="A113" t="s">
        <v>599</v>
      </c>
      <c r="B113" t="s">
        <v>377</v>
      </c>
      <c r="C113" s="16">
        <v>129900</v>
      </c>
    </row>
    <row r="114" spans="1:3" x14ac:dyDescent="0.25">
      <c r="A114" t="s">
        <v>602</v>
      </c>
      <c r="B114" t="s">
        <v>390</v>
      </c>
      <c r="C114" s="16">
        <v>129900</v>
      </c>
    </row>
    <row r="115" spans="1:3" x14ac:dyDescent="0.25">
      <c r="A115" t="s">
        <v>642</v>
      </c>
      <c r="B115" t="s">
        <v>543</v>
      </c>
      <c r="C115" s="16">
        <v>145200</v>
      </c>
    </row>
    <row r="116" spans="1:3" x14ac:dyDescent="0.25">
      <c r="A116" t="s">
        <v>643</v>
      </c>
      <c r="B116" t="s">
        <v>532</v>
      </c>
      <c r="C116" s="16">
        <v>150699</v>
      </c>
    </row>
    <row r="117" spans="1:3" x14ac:dyDescent="0.25">
      <c r="A117" t="s">
        <v>606</v>
      </c>
      <c r="B117" t="s">
        <v>390</v>
      </c>
      <c r="C117" s="16">
        <v>136900</v>
      </c>
    </row>
    <row r="118" spans="1:3" x14ac:dyDescent="0.25">
      <c r="A118" t="s">
        <v>644</v>
      </c>
      <c r="B118" t="s">
        <v>279</v>
      </c>
      <c r="C118" s="16">
        <v>135090</v>
      </c>
    </row>
    <row r="119" spans="1:3" x14ac:dyDescent="0.25">
      <c r="A119" t="s">
        <v>645</v>
      </c>
      <c r="B119" t="s">
        <v>279</v>
      </c>
      <c r="C119" s="16">
        <v>135090</v>
      </c>
    </row>
    <row r="120" spans="1:3" x14ac:dyDescent="0.25">
      <c r="A120" t="s">
        <v>602</v>
      </c>
      <c r="B120" t="s">
        <v>390</v>
      </c>
      <c r="C120" s="16">
        <v>129900</v>
      </c>
    </row>
    <row r="121" spans="1:3" x14ac:dyDescent="0.25">
      <c r="A121" t="s">
        <v>646</v>
      </c>
      <c r="B121" t="s">
        <v>470</v>
      </c>
      <c r="C121" s="16">
        <v>148900</v>
      </c>
    </row>
    <row r="122" spans="1:3" x14ac:dyDescent="0.25">
      <c r="A122" t="s">
        <v>580</v>
      </c>
      <c r="B122" t="s">
        <v>390</v>
      </c>
      <c r="C122" s="16">
        <v>131900</v>
      </c>
    </row>
    <row r="123" spans="1:3" x14ac:dyDescent="0.25">
      <c r="A123" t="s">
        <v>581</v>
      </c>
      <c r="B123" t="s">
        <v>390</v>
      </c>
      <c r="C123" s="16">
        <v>131900</v>
      </c>
    </row>
    <row r="124" spans="1:3" x14ac:dyDescent="0.25">
      <c r="A124" t="s">
        <v>647</v>
      </c>
      <c r="B124" t="s">
        <v>532</v>
      </c>
      <c r="C124" s="16">
        <v>143500</v>
      </c>
    </row>
    <row r="125" spans="1:3" x14ac:dyDescent="0.25">
      <c r="A125" t="s">
        <v>648</v>
      </c>
      <c r="B125" t="s">
        <v>338</v>
      </c>
      <c r="C125" s="16">
        <v>147600</v>
      </c>
    </row>
    <row r="126" spans="1:3" x14ac:dyDescent="0.25">
      <c r="A126" t="s">
        <v>592</v>
      </c>
      <c r="B126" t="s">
        <v>390</v>
      </c>
      <c r="C126" s="16">
        <v>131900</v>
      </c>
    </row>
    <row r="127" spans="1:3" x14ac:dyDescent="0.25">
      <c r="A127" t="s">
        <v>649</v>
      </c>
      <c r="B127" t="s">
        <v>306</v>
      </c>
      <c r="C127" s="16">
        <v>139000</v>
      </c>
    </row>
    <row r="128" spans="1:3" x14ac:dyDescent="0.25">
      <c r="A128" t="s">
        <v>650</v>
      </c>
      <c r="B128" t="s">
        <v>279</v>
      </c>
      <c r="C128" s="16">
        <v>138407</v>
      </c>
    </row>
    <row r="129" spans="1:3" x14ac:dyDescent="0.25">
      <c r="A129" t="s">
        <v>651</v>
      </c>
      <c r="B129" t="s">
        <v>279</v>
      </c>
      <c r="C129" s="16">
        <v>138407</v>
      </c>
    </row>
    <row r="130" spans="1:3" x14ac:dyDescent="0.25">
      <c r="A130" t="s">
        <v>652</v>
      </c>
      <c r="B130" t="s">
        <v>279</v>
      </c>
      <c r="C130" s="16">
        <v>135090</v>
      </c>
    </row>
    <row r="131" spans="1:3" x14ac:dyDescent="0.25">
      <c r="A131" t="s">
        <v>653</v>
      </c>
      <c r="B131" t="s">
        <v>279</v>
      </c>
      <c r="C131" s="16">
        <v>146972</v>
      </c>
    </row>
    <row r="132" spans="1:3" x14ac:dyDescent="0.25">
      <c r="A132" t="s">
        <v>654</v>
      </c>
      <c r="B132" t="s">
        <v>279</v>
      </c>
      <c r="C132" s="16">
        <v>146972</v>
      </c>
    </row>
    <row r="133" spans="1:3" x14ac:dyDescent="0.25">
      <c r="A133" t="s">
        <v>655</v>
      </c>
      <c r="B133" t="s">
        <v>470</v>
      </c>
      <c r="C133" s="16">
        <v>146000</v>
      </c>
    </row>
    <row r="134" spans="1:3" x14ac:dyDescent="0.25">
      <c r="A134" t="s">
        <v>656</v>
      </c>
      <c r="B134" t="s">
        <v>532</v>
      </c>
      <c r="C134" s="16">
        <v>150475</v>
      </c>
    </row>
    <row r="135" spans="1:3" x14ac:dyDescent="0.25">
      <c r="A135" t="s">
        <v>657</v>
      </c>
      <c r="B135" t="s">
        <v>413</v>
      </c>
      <c r="C135" s="16">
        <v>136581</v>
      </c>
    </row>
    <row r="136" spans="1:3" x14ac:dyDescent="0.25">
      <c r="A136" t="s">
        <v>604</v>
      </c>
      <c r="B136" t="s">
        <v>461</v>
      </c>
      <c r="C136" s="16">
        <v>129900</v>
      </c>
    </row>
    <row r="137" spans="1:3" x14ac:dyDescent="0.25">
      <c r="A137" t="s">
        <v>599</v>
      </c>
      <c r="B137" t="s">
        <v>390</v>
      </c>
      <c r="C137" s="16">
        <v>129900</v>
      </c>
    </row>
    <row r="138" spans="1:3" x14ac:dyDescent="0.25">
      <c r="A138" t="s">
        <v>606</v>
      </c>
      <c r="B138" t="s">
        <v>461</v>
      </c>
      <c r="C138" s="16">
        <v>136900</v>
      </c>
    </row>
    <row r="139" spans="1:3" x14ac:dyDescent="0.25">
      <c r="A139" t="s">
        <v>658</v>
      </c>
      <c r="B139" t="s">
        <v>306</v>
      </c>
      <c r="C139" s="16">
        <v>134500</v>
      </c>
    </row>
    <row r="140" spans="1:3" x14ac:dyDescent="0.25">
      <c r="A140" t="s">
        <v>659</v>
      </c>
      <c r="B140" t="s">
        <v>338</v>
      </c>
      <c r="C140" s="16">
        <v>156236</v>
      </c>
    </row>
    <row r="141" spans="1:3" x14ac:dyDescent="0.25">
      <c r="A141" t="s">
        <v>660</v>
      </c>
      <c r="B141" t="s">
        <v>532</v>
      </c>
      <c r="C141" s="16">
        <v>151299</v>
      </c>
    </row>
    <row r="142" spans="1:3" x14ac:dyDescent="0.25">
      <c r="A142" t="s">
        <v>661</v>
      </c>
      <c r="B142" t="s">
        <v>390</v>
      </c>
      <c r="C142" s="16">
        <v>129900</v>
      </c>
    </row>
    <row r="143" spans="1:3" x14ac:dyDescent="0.25">
      <c r="A143" t="s">
        <v>662</v>
      </c>
      <c r="B143" t="s">
        <v>279</v>
      </c>
      <c r="C143" s="16">
        <v>143100</v>
      </c>
    </row>
    <row r="144" spans="1:3" x14ac:dyDescent="0.25">
      <c r="A144" t="s">
        <v>663</v>
      </c>
      <c r="B144" t="s">
        <v>338</v>
      </c>
      <c r="C144" s="16">
        <v>142880</v>
      </c>
    </row>
    <row r="145" spans="1:3" x14ac:dyDescent="0.25">
      <c r="A145" t="s">
        <v>613</v>
      </c>
      <c r="B145" t="s">
        <v>390</v>
      </c>
      <c r="C145" s="16">
        <v>131900</v>
      </c>
    </row>
    <row r="146" spans="1:3" x14ac:dyDescent="0.25">
      <c r="A146" t="s">
        <v>602</v>
      </c>
      <c r="B146" t="s">
        <v>461</v>
      </c>
      <c r="C146" s="16">
        <v>129900</v>
      </c>
    </row>
    <row r="147" spans="1:3" x14ac:dyDescent="0.25">
      <c r="A147" t="s">
        <v>602</v>
      </c>
      <c r="B147" t="s">
        <v>390</v>
      </c>
      <c r="C147" s="16">
        <v>129900</v>
      </c>
    </row>
    <row r="148" spans="1:3" x14ac:dyDescent="0.25">
      <c r="A148" t="s">
        <v>580</v>
      </c>
      <c r="B148" t="s">
        <v>390</v>
      </c>
      <c r="C148" s="16">
        <v>131900</v>
      </c>
    </row>
    <row r="149" spans="1:3" x14ac:dyDescent="0.25">
      <c r="A149" t="s">
        <v>613</v>
      </c>
      <c r="B149" t="s">
        <v>390</v>
      </c>
      <c r="C149" s="16">
        <v>131900</v>
      </c>
    </row>
    <row r="150" spans="1:3" x14ac:dyDescent="0.25">
      <c r="A150" t="s">
        <v>664</v>
      </c>
      <c r="B150" t="s">
        <v>281</v>
      </c>
      <c r="C150" s="16">
        <v>141690</v>
      </c>
    </row>
    <row r="151" spans="1:3" x14ac:dyDescent="0.25">
      <c r="A151" t="s">
        <v>661</v>
      </c>
      <c r="B151" t="s">
        <v>377</v>
      </c>
      <c r="C151" s="16">
        <v>129900</v>
      </c>
    </row>
    <row r="152" spans="1:3" x14ac:dyDescent="0.25">
      <c r="A152" t="s">
        <v>606</v>
      </c>
      <c r="B152" t="s">
        <v>390</v>
      </c>
      <c r="C152" s="16">
        <v>136900</v>
      </c>
    </row>
    <row r="153" spans="1:3" x14ac:dyDescent="0.25">
      <c r="A153" t="s">
        <v>665</v>
      </c>
      <c r="B153" t="s">
        <v>306</v>
      </c>
      <c r="C153" s="16">
        <v>139900</v>
      </c>
    </row>
    <row r="154" spans="1:3" x14ac:dyDescent="0.25">
      <c r="A154" t="s">
        <v>666</v>
      </c>
      <c r="B154" t="s">
        <v>470</v>
      </c>
      <c r="C154" s="16">
        <v>144800</v>
      </c>
    </row>
    <row r="155" spans="1:3" x14ac:dyDescent="0.25">
      <c r="A155" t="s">
        <v>667</v>
      </c>
      <c r="B155" t="s">
        <v>279</v>
      </c>
      <c r="C155" s="16">
        <v>136196</v>
      </c>
    </row>
    <row r="156" spans="1:3" x14ac:dyDescent="0.25">
      <c r="A156" t="s">
        <v>668</v>
      </c>
      <c r="B156" t="s">
        <v>271</v>
      </c>
      <c r="C156" s="16">
        <v>144850</v>
      </c>
    </row>
    <row r="157" spans="1:3" x14ac:dyDescent="0.25">
      <c r="A157" t="s">
        <v>669</v>
      </c>
      <c r="B157" t="s">
        <v>279</v>
      </c>
      <c r="C157" s="16">
        <v>135136</v>
      </c>
    </row>
    <row r="158" spans="1:3" x14ac:dyDescent="0.25">
      <c r="A158" t="s">
        <v>670</v>
      </c>
      <c r="B158" t="s">
        <v>279</v>
      </c>
      <c r="C158" s="16">
        <v>135136</v>
      </c>
    </row>
    <row r="159" spans="1:3" x14ac:dyDescent="0.25">
      <c r="A159" t="s">
        <v>671</v>
      </c>
      <c r="B159" t="s">
        <v>279</v>
      </c>
      <c r="C159" s="16">
        <v>135136</v>
      </c>
    </row>
    <row r="160" spans="1:3" x14ac:dyDescent="0.25">
      <c r="A160" t="s">
        <v>672</v>
      </c>
      <c r="B160" t="s">
        <v>279</v>
      </c>
      <c r="C160" s="16">
        <v>135136</v>
      </c>
    </row>
    <row r="161" spans="1:3" x14ac:dyDescent="0.25">
      <c r="A161" t="s">
        <v>673</v>
      </c>
      <c r="B161" t="s">
        <v>532</v>
      </c>
      <c r="C161" s="16">
        <v>146000</v>
      </c>
    </row>
    <row r="162" spans="1:3" x14ac:dyDescent="0.25">
      <c r="A162" t="s">
        <v>604</v>
      </c>
      <c r="B162" t="s">
        <v>377</v>
      </c>
      <c r="C162" s="16">
        <v>129900</v>
      </c>
    </row>
    <row r="163" spans="1:3" x14ac:dyDescent="0.25">
      <c r="A163" t="s">
        <v>604</v>
      </c>
      <c r="B163" t="s">
        <v>390</v>
      </c>
      <c r="C163" s="16">
        <v>129900</v>
      </c>
    </row>
    <row r="164" spans="1:3" x14ac:dyDescent="0.25">
      <c r="A164" t="s">
        <v>674</v>
      </c>
      <c r="B164" t="s">
        <v>271</v>
      </c>
      <c r="C164" s="16">
        <v>146750</v>
      </c>
    </row>
    <row r="165" spans="1:3" x14ac:dyDescent="0.25">
      <c r="A165" t="s">
        <v>675</v>
      </c>
      <c r="B165" t="s">
        <v>285</v>
      </c>
      <c r="C165" s="16">
        <v>132300</v>
      </c>
    </row>
    <row r="166" spans="1:3" x14ac:dyDescent="0.25">
      <c r="A166" t="s">
        <v>676</v>
      </c>
      <c r="B166" t="s">
        <v>275</v>
      </c>
      <c r="C166" s="16">
        <v>141034</v>
      </c>
    </row>
    <row r="167" spans="1:3" x14ac:dyDescent="0.25">
      <c r="A167" t="s">
        <v>677</v>
      </c>
      <c r="B167" t="s">
        <v>289</v>
      </c>
      <c r="C167" s="16">
        <v>145900</v>
      </c>
    </row>
    <row r="168" spans="1:3" x14ac:dyDescent="0.25">
      <c r="A168" t="s">
        <v>678</v>
      </c>
      <c r="B168" t="s">
        <v>338</v>
      </c>
      <c r="C168" s="16">
        <v>148191</v>
      </c>
    </row>
    <row r="169" spans="1:3" x14ac:dyDescent="0.25">
      <c r="A169" t="s">
        <v>606</v>
      </c>
      <c r="B169" t="s">
        <v>390</v>
      </c>
      <c r="C169" s="16">
        <v>136900</v>
      </c>
    </row>
    <row r="170" spans="1:3" x14ac:dyDescent="0.25">
      <c r="A170" t="s">
        <v>679</v>
      </c>
      <c r="B170" t="s">
        <v>532</v>
      </c>
      <c r="C170" s="16">
        <v>150499</v>
      </c>
    </row>
    <row r="171" spans="1:3" x14ac:dyDescent="0.25">
      <c r="A171" t="s">
        <v>580</v>
      </c>
      <c r="B171" t="s">
        <v>377</v>
      </c>
      <c r="C171" s="16">
        <v>131900</v>
      </c>
    </row>
    <row r="172" spans="1:3" x14ac:dyDescent="0.25">
      <c r="A172" t="s">
        <v>613</v>
      </c>
      <c r="B172" t="s">
        <v>377</v>
      </c>
      <c r="C172" s="16">
        <v>131900</v>
      </c>
    </row>
    <row r="173" spans="1:3" x14ac:dyDescent="0.25">
      <c r="A173" t="s">
        <v>680</v>
      </c>
      <c r="B173" t="s">
        <v>413</v>
      </c>
      <c r="C173" s="16">
        <v>152753</v>
      </c>
    </row>
    <row r="174" spans="1:3" x14ac:dyDescent="0.25">
      <c r="A174" t="s">
        <v>592</v>
      </c>
      <c r="B174" t="s">
        <v>390</v>
      </c>
      <c r="C174" s="16">
        <v>131900</v>
      </c>
    </row>
    <row r="175" spans="1:3" x14ac:dyDescent="0.25">
      <c r="A175" t="s">
        <v>602</v>
      </c>
      <c r="B175" t="s">
        <v>390</v>
      </c>
      <c r="C175" s="16">
        <v>129900</v>
      </c>
    </row>
    <row r="176" spans="1:3" x14ac:dyDescent="0.25">
      <c r="A176" t="s">
        <v>681</v>
      </c>
      <c r="B176" t="s">
        <v>338</v>
      </c>
      <c r="C176" s="16">
        <v>142880</v>
      </c>
    </row>
    <row r="177" spans="1:3" x14ac:dyDescent="0.25">
      <c r="A177" t="s">
        <v>682</v>
      </c>
      <c r="B177" t="s">
        <v>279</v>
      </c>
      <c r="C177" s="16">
        <v>142977</v>
      </c>
    </row>
    <row r="178" spans="1:3" x14ac:dyDescent="0.25">
      <c r="A178" t="s">
        <v>683</v>
      </c>
      <c r="B178" t="s">
        <v>281</v>
      </c>
      <c r="C178" s="16">
        <v>156500</v>
      </c>
    </row>
    <row r="179" spans="1:3" x14ac:dyDescent="0.25">
      <c r="A179" t="s">
        <v>684</v>
      </c>
      <c r="B179" t="s">
        <v>306</v>
      </c>
      <c r="C179" s="16">
        <v>150500</v>
      </c>
    </row>
    <row r="180" spans="1:3" x14ac:dyDescent="0.25">
      <c r="A180" t="s">
        <v>685</v>
      </c>
      <c r="B180" t="s">
        <v>306</v>
      </c>
      <c r="C180" s="16">
        <v>150500</v>
      </c>
    </row>
    <row r="181" spans="1:3" x14ac:dyDescent="0.25">
      <c r="A181" t="s">
        <v>686</v>
      </c>
      <c r="B181" t="s">
        <v>281</v>
      </c>
      <c r="C181" s="16">
        <v>166322</v>
      </c>
    </row>
    <row r="182" spans="1:3" x14ac:dyDescent="0.25">
      <c r="A182" t="s">
        <v>687</v>
      </c>
      <c r="B182" t="s">
        <v>306</v>
      </c>
      <c r="C182" s="16">
        <v>150500</v>
      </c>
    </row>
    <row r="183" spans="1:3" x14ac:dyDescent="0.25">
      <c r="A183" t="s">
        <v>688</v>
      </c>
      <c r="B183" t="s">
        <v>532</v>
      </c>
      <c r="C183" s="16">
        <v>146000</v>
      </c>
    </row>
    <row r="184" spans="1:3" x14ac:dyDescent="0.25">
      <c r="A184" t="s">
        <v>689</v>
      </c>
      <c r="B184" t="s">
        <v>532</v>
      </c>
      <c r="C184" s="16">
        <v>146000</v>
      </c>
    </row>
    <row r="185" spans="1:3" x14ac:dyDescent="0.25">
      <c r="A185" t="s">
        <v>690</v>
      </c>
      <c r="B185" t="s">
        <v>532</v>
      </c>
      <c r="C185" s="16">
        <v>146000</v>
      </c>
    </row>
    <row r="186" spans="1:3" x14ac:dyDescent="0.25">
      <c r="A186" t="s">
        <v>691</v>
      </c>
      <c r="B186" t="s">
        <v>532</v>
      </c>
      <c r="C186" s="16">
        <v>149262</v>
      </c>
    </row>
    <row r="187" spans="1:3" x14ac:dyDescent="0.25">
      <c r="A187" t="s">
        <v>692</v>
      </c>
      <c r="B187" t="s">
        <v>470</v>
      </c>
      <c r="C187" s="16">
        <v>149262</v>
      </c>
    </row>
    <row r="188" spans="1:3" x14ac:dyDescent="0.25">
      <c r="A188" t="s">
        <v>693</v>
      </c>
      <c r="B188" t="s">
        <v>285</v>
      </c>
      <c r="C188" s="16">
        <v>146500</v>
      </c>
    </row>
    <row r="189" spans="1:3" x14ac:dyDescent="0.25">
      <c r="A189" t="s">
        <v>694</v>
      </c>
      <c r="B189" t="s">
        <v>543</v>
      </c>
      <c r="C189" s="16">
        <v>140990</v>
      </c>
    </row>
    <row r="190" spans="1:3" x14ac:dyDescent="0.25">
      <c r="A190" t="s">
        <v>599</v>
      </c>
      <c r="B190" t="s">
        <v>461</v>
      </c>
      <c r="C190" s="16">
        <v>129900</v>
      </c>
    </row>
    <row r="191" spans="1:3" x14ac:dyDescent="0.25">
      <c r="A191" t="s">
        <v>695</v>
      </c>
      <c r="B191" t="s">
        <v>543</v>
      </c>
      <c r="C191" s="16">
        <v>146850</v>
      </c>
    </row>
    <row r="192" spans="1:3" x14ac:dyDescent="0.25">
      <c r="A192" t="s">
        <v>696</v>
      </c>
      <c r="B192" t="s">
        <v>338</v>
      </c>
      <c r="C192" s="16">
        <v>142667</v>
      </c>
    </row>
    <row r="193" spans="1:3" x14ac:dyDescent="0.25">
      <c r="A193" t="s">
        <v>697</v>
      </c>
      <c r="B193" t="s">
        <v>279</v>
      </c>
      <c r="C193" s="16">
        <v>146655</v>
      </c>
    </row>
    <row r="194" spans="1:3" x14ac:dyDescent="0.25">
      <c r="A194" t="s">
        <v>698</v>
      </c>
      <c r="B194" t="s">
        <v>279</v>
      </c>
      <c r="C194" s="16">
        <v>146972</v>
      </c>
    </row>
    <row r="195" spans="1:3" x14ac:dyDescent="0.25">
      <c r="A195" t="s">
        <v>699</v>
      </c>
      <c r="B195" t="s">
        <v>279</v>
      </c>
      <c r="C195" s="16">
        <v>146972</v>
      </c>
    </row>
    <row r="196" spans="1:3" x14ac:dyDescent="0.25">
      <c r="A196" t="s">
        <v>700</v>
      </c>
      <c r="B196" t="s">
        <v>279</v>
      </c>
      <c r="C196" s="16">
        <v>146972</v>
      </c>
    </row>
    <row r="197" spans="1:3" x14ac:dyDescent="0.25">
      <c r="A197" t="s">
        <v>701</v>
      </c>
      <c r="B197" t="s">
        <v>279</v>
      </c>
      <c r="C197" s="16">
        <v>142888</v>
      </c>
    </row>
    <row r="198" spans="1:3" x14ac:dyDescent="0.25">
      <c r="A198" t="s">
        <v>702</v>
      </c>
      <c r="B198" t="s">
        <v>338</v>
      </c>
      <c r="C198" s="16">
        <v>154160</v>
      </c>
    </row>
    <row r="199" spans="1:3" x14ac:dyDescent="0.25">
      <c r="A199" t="s">
        <v>703</v>
      </c>
      <c r="B199" t="s">
        <v>532</v>
      </c>
      <c r="C199" s="16">
        <v>148945</v>
      </c>
    </row>
    <row r="200" spans="1:3" x14ac:dyDescent="0.25">
      <c r="A200" t="s">
        <v>704</v>
      </c>
      <c r="B200" t="s">
        <v>532</v>
      </c>
      <c r="C200" s="16">
        <v>149262</v>
      </c>
    </row>
    <row r="201" spans="1:3" x14ac:dyDescent="0.25">
      <c r="A201" t="s">
        <v>599</v>
      </c>
      <c r="B201" t="s">
        <v>390</v>
      </c>
      <c r="C201" s="16">
        <v>129900</v>
      </c>
    </row>
    <row r="202" spans="1:3" x14ac:dyDescent="0.25">
      <c r="A202" t="s">
        <v>592</v>
      </c>
      <c r="B202" t="s">
        <v>390</v>
      </c>
      <c r="C202" s="16">
        <v>131900</v>
      </c>
    </row>
    <row r="203" spans="1:3" x14ac:dyDescent="0.25">
      <c r="A203" t="s">
        <v>705</v>
      </c>
      <c r="B203" t="s">
        <v>275</v>
      </c>
      <c r="C203" s="16">
        <v>148658</v>
      </c>
    </row>
    <row r="204" spans="1:3" x14ac:dyDescent="0.25">
      <c r="A204" t="s">
        <v>706</v>
      </c>
      <c r="B204" t="s">
        <v>306</v>
      </c>
      <c r="C204" s="16">
        <v>139900</v>
      </c>
    </row>
    <row r="205" spans="1:3" x14ac:dyDescent="0.25">
      <c r="A205" t="s">
        <v>707</v>
      </c>
      <c r="B205" t="s">
        <v>279</v>
      </c>
      <c r="C205" s="16">
        <v>142977</v>
      </c>
    </row>
    <row r="206" spans="1:3" x14ac:dyDescent="0.25">
      <c r="A206" t="s">
        <v>708</v>
      </c>
      <c r="B206" t="s">
        <v>413</v>
      </c>
      <c r="C206" s="16">
        <v>145375</v>
      </c>
    </row>
    <row r="207" spans="1:3" x14ac:dyDescent="0.25">
      <c r="A207" t="s">
        <v>613</v>
      </c>
      <c r="B207" t="s">
        <v>390</v>
      </c>
      <c r="C207" s="16">
        <v>131900</v>
      </c>
    </row>
    <row r="208" spans="1:3" x14ac:dyDescent="0.25">
      <c r="A208" t="s">
        <v>709</v>
      </c>
      <c r="B208" t="s">
        <v>279</v>
      </c>
      <c r="C208" s="16">
        <v>143415</v>
      </c>
    </row>
    <row r="209" spans="1:3" x14ac:dyDescent="0.25">
      <c r="A209" t="s">
        <v>710</v>
      </c>
      <c r="B209" t="s">
        <v>279</v>
      </c>
      <c r="C209" s="16">
        <v>143625</v>
      </c>
    </row>
    <row r="210" spans="1:3" x14ac:dyDescent="0.25">
      <c r="A210" t="s">
        <v>711</v>
      </c>
      <c r="B210" t="s">
        <v>532</v>
      </c>
      <c r="C210" s="16">
        <v>150475</v>
      </c>
    </row>
    <row r="211" spans="1:3" x14ac:dyDescent="0.25">
      <c r="A211" t="s">
        <v>606</v>
      </c>
      <c r="B211" t="s">
        <v>377</v>
      </c>
      <c r="C211" s="16">
        <v>136900</v>
      </c>
    </row>
    <row r="212" spans="1:3" x14ac:dyDescent="0.25">
      <c r="A212" t="s">
        <v>712</v>
      </c>
      <c r="B212" t="s">
        <v>279</v>
      </c>
      <c r="C212" s="16">
        <v>144910</v>
      </c>
    </row>
    <row r="213" spans="1:3" x14ac:dyDescent="0.25">
      <c r="A213" t="s">
        <v>713</v>
      </c>
      <c r="B213" t="s">
        <v>279</v>
      </c>
      <c r="C213" s="16">
        <v>153260</v>
      </c>
    </row>
    <row r="214" spans="1:3" x14ac:dyDescent="0.25">
      <c r="A214" t="s">
        <v>714</v>
      </c>
      <c r="B214" t="s">
        <v>279</v>
      </c>
      <c r="C214" s="16">
        <v>144808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715</v>
      </c>
    </row>
    <row r="2" spans="1:3" x14ac:dyDescent="0.25">
      <c r="A2" t="s">
        <v>716</v>
      </c>
    </row>
    <row r="4" spans="1:3" x14ac:dyDescent="0.25">
      <c r="A4" s="2" t="s">
        <v>717</v>
      </c>
      <c r="B4" s="17" t="s">
        <v>718</v>
      </c>
      <c r="C4" s="17" t="s">
        <v>719</v>
      </c>
    </row>
    <row r="5" spans="1:3" x14ac:dyDescent="0.25">
      <c r="A5" t="s">
        <v>720</v>
      </c>
      <c r="B5" s="16">
        <v>84000000</v>
      </c>
      <c r="C5" s="16">
        <v>41000000</v>
      </c>
    </row>
    <row r="6" spans="1:3" x14ac:dyDescent="0.25">
      <c r="A6" t="s">
        <v>721</v>
      </c>
      <c r="B6" s="16">
        <v>90000000</v>
      </c>
      <c r="C6" s="16">
        <v>45000000</v>
      </c>
    </row>
    <row r="7" spans="1:3" x14ac:dyDescent="0.25">
      <c r="A7" t="s">
        <v>722</v>
      </c>
      <c r="B7" s="16">
        <v>298000000</v>
      </c>
      <c r="C7" s="16">
        <v>149000000</v>
      </c>
    </row>
    <row r="8" spans="1:3" x14ac:dyDescent="0.25">
      <c r="A8" t="s">
        <v>723</v>
      </c>
      <c r="B8" s="16">
        <v>81000000</v>
      </c>
      <c r="C8" s="16">
        <v>30000000</v>
      </c>
    </row>
    <row r="9" spans="1:3" x14ac:dyDescent="0.25">
      <c r="A9" t="s">
        <v>724</v>
      </c>
      <c r="B9" s="16">
        <v>88000000</v>
      </c>
      <c r="C9" s="16">
        <v>40000000</v>
      </c>
    </row>
    <row r="10" spans="1:3" x14ac:dyDescent="0.25">
      <c r="A10" t="s">
        <v>725</v>
      </c>
      <c r="B10" s="16">
        <v>209000000</v>
      </c>
      <c r="C10" s="16">
        <v>84000000</v>
      </c>
    </row>
    <row r="12" spans="1:3" x14ac:dyDescent="0.25">
      <c r="A12" t="s">
        <v>726</v>
      </c>
    </row>
    <row r="13" spans="1:3" x14ac:dyDescent="0.25">
      <c r="A13" t="s">
        <v>727</v>
      </c>
    </row>
    <row r="14" spans="1:3" x14ac:dyDescent="0.25">
      <c r="A14" t="s">
        <v>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8"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798</v>
      </c>
      <c r="E1" s="2" t="s">
        <v>800</v>
      </c>
    </row>
    <row r="2" spans="1:5" x14ac:dyDescent="0.25">
      <c r="A2" t="s">
        <v>805</v>
      </c>
      <c r="E2" t="s">
        <v>801</v>
      </c>
    </row>
    <row r="3" spans="1:5" x14ac:dyDescent="0.25">
      <c r="A3" t="s">
        <v>839</v>
      </c>
      <c r="E3" t="s">
        <v>802</v>
      </c>
    </row>
    <row r="4" spans="1:5" x14ac:dyDescent="0.25">
      <c r="A4" t="s">
        <v>840</v>
      </c>
      <c r="E4" t="s">
        <v>803</v>
      </c>
    </row>
    <row r="5" spans="1:5" x14ac:dyDescent="0.25">
      <c r="E5" t="s">
        <v>804</v>
      </c>
    </row>
    <row r="6" spans="1:5" x14ac:dyDescent="0.25">
      <c r="A6" t="s">
        <v>806</v>
      </c>
    </row>
    <row r="7" spans="1:5" x14ac:dyDescent="0.25">
      <c r="A7" t="s">
        <v>807</v>
      </c>
    </row>
    <row r="8" spans="1:5" x14ac:dyDescent="0.25">
      <c r="A8" t="s">
        <v>808</v>
      </c>
    </row>
    <row r="9" spans="1:5" x14ac:dyDescent="0.25">
      <c r="A9" t="s">
        <v>810</v>
      </c>
    </row>
    <row r="10" spans="1:5" x14ac:dyDescent="0.25">
      <c r="A10" t="s">
        <v>811</v>
      </c>
    </row>
    <row r="11" spans="1:5" x14ac:dyDescent="0.25">
      <c r="A11" t="s">
        <v>812</v>
      </c>
    </row>
    <row r="13" spans="1:5" x14ac:dyDescent="0.25">
      <c r="A13" t="s">
        <v>813</v>
      </c>
      <c r="E13" s="2" t="s">
        <v>832</v>
      </c>
    </row>
    <row r="14" spans="1:5" x14ac:dyDescent="0.25">
      <c r="A14" t="s">
        <v>814</v>
      </c>
      <c r="E14" t="s">
        <v>809</v>
      </c>
    </row>
    <row r="15" spans="1:5" x14ac:dyDescent="0.25">
      <c r="A15" t="s">
        <v>815</v>
      </c>
    </row>
    <row r="16" spans="1:5" x14ac:dyDescent="0.25">
      <c r="E16" s="2" t="s">
        <v>833</v>
      </c>
    </row>
    <row r="17" spans="1:5" x14ac:dyDescent="0.25">
      <c r="A17" t="s">
        <v>821</v>
      </c>
      <c r="E17" t="s">
        <v>834</v>
      </c>
    </row>
    <row r="18" spans="1:5" x14ac:dyDescent="0.25">
      <c r="A18" t="s">
        <v>816</v>
      </c>
    </row>
    <row r="19" spans="1:5" x14ac:dyDescent="0.25">
      <c r="A19" t="s">
        <v>822</v>
      </c>
      <c r="E19" s="2" t="s">
        <v>835</v>
      </c>
    </row>
    <row r="20" spans="1:5" x14ac:dyDescent="0.25">
      <c r="A20" t="s">
        <v>824</v>
      </c>
      <c r="E20" t="s">
        <v>836</v>
      </c>
    </row>
    <row r="21" spans="1:5" x14ac:dyDescent="0.25">
      <c r="A21" t="s">
        <v>843</v>
      </c>
    </row>
    <row r="22" spans="1:5" x14ac:dyDescent="0.25">
      <c r="A22" t="s">
        <v>825</v>
      </c>
    </row>
    <row r="23" spans="1:5" x14ac:dyDescent="0.25">
      <c r="A23" t="s">
        <v>826</v>
      </c>
    </row>
    <row r="25" spans="1:5" ht="30" x14ac:dyDescent="0.25">
      <c r="B25" s="23" t="s">
        <v>817</v>
      </c>
      <c r="C25" s="3" t="s">
        <v>819</v>
      </c>
      <c r="D25" s="3" t="s">
        <v>731</v>
      </c>
      <c r="E25" s="3" t="s">
        <v>829</v>
      </c>
    </row>
    <row r="26" spans="1:5" x14ac:dyDescent="0.25">
      <c r="B26" t="s">
        <v>818</v>
      </c>
      <c r="C26">
        <v>500</v>
      </c>
      <c r="D26">
        <v>5900000</v>
      </c>
      <c r="E26">
        <v>1984</v>
      </c>
    </row>
    <row r="27" spans="1:5" x14ac:dyDescent="0.25">
      <c r="B27" t="s">
        <v>820</v>
      </c>
      <c r="C27">
        <v>500</v>
      </c>
      <c r="D27">
        <v>7050000</v>
      </c>
      <c r="E27">
        <v>1984</v>
      </c>
    </row>
    <row r="28" spans="1:5" x14ac:dyDescent="0.25">
      <c r="B28" t="s">
        <v>823</v>
      </c>
      <c r="C28">
        <v>500</v>
      </c>
      <c r="D28">
        <v>7050000</v>
      </c>
      <c r="E28">
        <v>1983</v>
      </c>
    </row>
    <row r="29" spans="1:5" x14ac:dyDescent="0.25">
      <c r="B29" t="s">
        <v>830</v>
      </c>
      <c r="C29">
        <v>1030</v>
      </c>
      <c r="D29">
        <v>6000000</v>
      </c>
      <c r="E29">
        <v>1999</v>
      </c>
    </row>
    <row r="30" spans="1:5" x14ac:dyDescent="0.25">
      <c r="B30" t="s">
        <v>827</v>
      </c>
      <c r="C30">
        <v>1800</v>
      </c>
      <c r="D30">
        <v>6000000</v>
      </c>
      <c r="E30">
        <v>2009</v>
      </c>
    </row>
    <row r="31" spans="1:5" x14ac:dyDescent="0.25">
      <c r="B31" t="s">
        <v>828</v>
      </c>
      <c r="C31">
        <v>2800</v>
      </c>
      <c r="D31">
        <v>22000000</v>
      </c>
      <c r="E31">
        <v>2014</v>
      </c>
    </row>
    <row r="33" spans="1:5" x14ac:dyDescent="0.25">
      <c r="A33" t="s">
        <v>831</v>
      </c>
    </row>
    <row r="34" spans="1:5" x14ac:dyDescent="0.25">
      <c r="A34" t="s">
        <v>844</v>
      </c>
    </row>
    <row r="35" spans="1:5" x14ac:dyDescent="0.25">
      <c r="A35" s="20">
        <v>10000000</v>
      </c>
    </row>
    <row r="37" spans="1:5" x14ac:dyDescent="0.25">
      <c r="A37" t="s">
        <v>842</v>
      </c>
    </row>
    <row r="42" spans="1:5" x14ac:dyDescent="0.25">
      <c r="A42" s="2" t="s">
        <v>845</v>
      </c>
      <c r="B42" s="26"/>
      <c r="E42" s="2" t="s">
        <v>847</v>
      </c>
    </row>
    <row r="43" spans="1:5" x14ac:dyDescent="0.25">
      <c r="A43" t="s">
        <v>846</v>
      </c>
      <c r="E43" t="s">
        <v>848</v>
      </c>
    </row>
    <row r="44" spans="1:5" x14ac:dyDescent="0.25">
      <c r="A44" t="s">
        <v>849</v>
      </c>
    </row>
    <row r="45" spans="1:5" x14ac:dyDescent="0.25">
      <c r="E45" s="2" t="s">
        <v>852</v>
      </c>
    </row>
    <row r="46" spans="1:5" x14ac:dyDescent="0.25">
      <c r="A46" t="s">
        <v>850</v>
      </c>
      <c r="E46" t="s">
        <v>853</v>
      </c>
    </row>
    <row r="47" spans="1:5" x14ac:dyDescent="0.25">
      <c r="A47" t="s">
        <v>851</v>
      </c>
      <c r="E47" t="s">
        <v>854</v>
      </c>
    </row>
    <row r="48" spans="1:5" x14ac:dyDescent="0.25">
      <c r="A48" t="s">
        <v>856</v>
      </c>
      <c r="E48" t="s">
        <v>855</v>
      </c>
    </row>
    <row r="49" spans="1:1" x14ac:dyDescent="0.25">
      <c r="A49" s="20">
        <v>30000</v>
      </c>
    </row>
    <row r="51" spans="1:1" x14ac:dyDescent="0.25">
      <c r="A51" t="s">
        <v>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</vt:i4>
      </vt:variant>
    </vt:vector>
  </HeadingPairs>
  <TitlesOfParts>
    <vt:vector size="26" baseType="lpstr">
      <vt:lpstr>About</vt:lpstr>
      <vt:lpstr>AEO 39</vt:lpstr>
      <vt:lpstr>AEO 43</vt:lpstr>
      <vt:lpstr>AEO 53</vt:lpstr>
      <vt:lpstr>LDV Shares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2017-07-01T03:43:09Z</dcterms:created>
  <dcterms:modified xsi:type="dcterms:W3CDTF">2019-01-15T19:32:51Z</dcterms:modified>
</cp:coreProperties>
</file>