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E570C1DA-0616-4E1A-8610-4B72DF8E5BD3}" xr6:coauthVersionLast="45" xr6:coauthVersionMax="45" xr10:uidLastSave="{00000000-0000-0000-0000-000000000000}"/>
  <bookViews>
    <workbookView xWindow="2475" yWindow="2670" windowWidth="26325" windowHeight="14490"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PolicyLevers!$A$1:$P$563</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69" i="1" l="1"/>
  <c r="N569" i="1"/>
  <c r="M569" i="1"/>
  <c r="L569" i="1"/>
  <c r="K569" i="1"/>
  <c r="J569" i="1"/>
  <c r="C569" i="1"/>
  <c r="A569" i="1"/>
  <c r="O535" i="1"/>
  <c r="N535" i="1"/>
  <c r="M535" i="1"/>
  <c r="L535" i="1"/>
  <c r="K535" i="1"/>
  <c r="J535" i="1"/>
  <c r="C535" i="1"/>
  <c r="A535"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5" i="1" l="1"/>
  <c r="K484" i="1"/>
  <c r="K483" i="1"/>
  <c r="K482" i="1"/>
  <c r="K481" i="1"/>
  <c r="K480" i="1"/>
  <c r="K479" i="1"/>
  <c r="K478" i="1"/>
  <c r="K477" i="1"/>
  <c r="K476" i="1"/>
  <c r="K475" i="1"/>
  <c r="K474" i="1"/>
  <c r="K473" i="1"/>
  <c r="K472" i="1"/>
  <c r="J485" i="1"/>
  <c r="J484" i="1"/>
  <c r="J483" i="1"/>
  <c r="J482" i="1"/>
  <c r="J481" i="1"/>
  <c r="J480" i="1"/>
  <c r="J479" i="1"/>
  <c r="J478" i="1"/>
  <c r="J477" i="1"/>
  <c r="J476" i="1"/>
  <c r="J475" i="1"/>
  <c r="J474" i="1"/>
  <c r="J473" i="1"/>
  <c r="J472"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C472" i="1"/>
  <c r="B472" i="1"/>
  <c r="A472"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0" i="1" l="1"/>
  <c r="B470" i="1"/>
  <c r="C470" i="1"/>
  <c r="B469" i="1"/>
  <c r="C469" i="1"/>
  <c r="A469"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2" i="1" l="1"/>
  <c r="K462" i="1"/>
  <c r="J463" i="1"/>
  <c r="K463" i="1"/>
  <c r="J464" i="1"/>
  <c r="K464" i="1"/>
  <c r="J465" i="1"/>
  <c r="K465" i="1"/>
  <c r="J466" i="1"/>
  <c r="K466" i="1"/>
  <c r="A462" i="1"/>
  <c r="B462" i="1"/>
  <c r="C462" i="1"/>
  <c r="A463" i="1"/>
  <c r="B463" i="1"/>
  <c r="C463" i="1"/>
  <c r="A464" i="1"/>
  <c r="B464" i="1"/>
  <c r="C464" i="1"/>
  <c r="A465" i="1"/>
  <c r="B465" i="1"/>
  <c r="C465" i="1"/>
  <c r="A466" i="1"/>
  <c r="B466" i="1"/>
  <c r="C466" i="1"/>
  <c r="J498" i="1"/>
  <c r="K498" i="1"/>
  <c r="J499" i="1"/>
  <c r="K499" i="1"/>
  <c r="J500" i="1"/>
  <c r="K500" i="1"/>
  <c r="J501" i="1"/>
  <c r="K501" i="1"/>
  <c r="J502" i="1"/>
  <c r="K502" i="1"/>
  <c r="A498" i="1"/>
  <c r="B498" i="1"/>
  <c r="C498" i="1"/>
  <c r="A499" i="1"/>
  <c r="B499" i="1"/>
  <c r="C499" i="1"/>
  <c r="A500" i="1"/>
  <c r="B500" i="1"/>
  <c r="C500" i="1"/>
  <c r="A501" i="1"/>
  <c r="B501" i="1"/>
  <c r="C501" i="1"/>
  <c r="A502" i="1"/>
  <c r="B502" i="1"/>
  <c r="C502"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4" i="1"/>
  <c r="K550" i="1"/>
  <c r="K549" i="1"/>
  <c r="K548" i="1"/>
  <c r="K547" i="1"/>
  <c r="K539" i="1"/>
  <c r="K493" i="1"/>
  <c r="K494" i="1"/>
  <c r="K495" i="1"/>
  <c r="K496" i="1"/>
  <c r="K497" i="1"/>
  <c r="K489" i="1"/>
  <c r="K490"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K447" i="1"/>
  <c r="K443" i="1"/>
  <c r="K444"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8" i="1"/>
  <c r="K567" i="1"/>
  <c r="K566" i="1"/>
  <c r="K565" i="1"/>
  <c r="K564" i="1"/>
  <c r="K562" i="1"/>
  <c r="K561" i="1"/>
  <c r="K560" i="1"/>
  <c r="K559" i="1"/>
  <c r="K558" i="1"/>
  <c r="K557" i="1"/>
  <c r="K556" i="1"/>
  <c r="K553" i="1"/>
  <c r="K552" i="1"/>
  <c r="K551" i="1"/>
  <c r="K546" i="1"/>
  <c r="K545" i="1"/>
  <c r="K542" i="1"/>
  <c r="K541" i="1"/>
  <c r="K540" i="1"/>
  <c r="K538" i="1"/>
  <c r="K534" i="1"/>
  <c r="K533" i="1"/>
  <c r="K532" i="1"/>
  <c r="K531" i="1"/>
  <c r="K530" i="1"/>
  <c r="K528" i="1"/>
  <c r="K527" i="1"/>
  <c r="K526" i="1"/>
  <c r="K525" i="1"/>
  <c r="K524" i="1"/>
  <c r="K523" i="1"/>
  <c r="K522" i="1"/>
  <c r="K520" i="1"/>
  <c r="K519" i="1"/>
  <c r="K518" i="1"/>
  <c r="K517" i="1"/>
  <c r="K516" i="1"/>
  <c r="K515" i="1"/>
  <c r="K514" i="1"/>
  <c r="K513" i="1"/>
  <c r="K512" i="1"/>
  <c r="K511" i="1"/>
  <c r="K508" i="1"/>
  <c r="K507" i="1"/>
  <c r="K506" i="1"/>
  <c r="K505" i="1"/>
  <c r="K504" i="1"/>
  <c r="K492" i="1"/>
  <c r="K491" i="1"/>
  <c r="K488" i="1"/>
  <c r="K487" i="1"/>
  <c r="K442" i="1"/>
  <c r="K441" i="1"/>
  <c r="K440" i="1"/>
  <c r="K439"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2" i="1"/>
  <c r="N552" i="1"/>
  <c r="M552" i="1"/>
  <c r="L552" i="1"/>
  <c r="J552" i="1"/>
  <c r="C552" i="1"/>
  <c r="A552" i="1"/>
  <c r="O518" i="1"/>
  <c r="N518" i="1"/>
  <c r="M518" i="1"/>
  <c r="L518" i="1"/>
  <c r="J518" i="1"/>
  <c r="C518" i="1"/>
  <c r="A518"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4" i="1"/>
  <c r="C554" i="1"/>
  <c r="A554" i="1"/>
  <c r="O520" i="1"/>
  <c r="N520" i="1"/>
  <c r="M520" i="1"/>
  <c r="L520" i="1"/>
  <c r="J520" i="1"/>
  <c r="C520" i="1"/>
  <c r="A520" i="1"/>
  <c r="J269" i="1"/>
  <c r="C269" i="1"/>
  <c r="B269" i="1"/>
  <c r="A269" i="1"/>
  <c r="C268" i="1"/>
  <c r="B268" i="1"/>
  <c r="A268" i="1"/>
  <c r="C267" i="1"/>
  <c r="B267" i="1"/>
  <c r="A267" i="1"/>
  <c r="J174" i="1"/>
  <c r="C174" i="1"/>
  <c r="B174" i="1"/>
  <c r="A174" i="1"/>
  <c r="J210" i="1"/>
  <c r="C210" i="1"/>
  <c r="B210" i="1"/>
  <c r="A210" i="1"/>
  <c r="J304" i="1"/>
  <c r="C304" i="1"/>
  <c r="B304" i="1"/>
  <c r="A304" i="1"/>
  <c r="O553" i="1"/>
  <c r="N553" i="1"/>
  <c r="M553" i="1"/>
  <c r="L553" i="1"/>
  <c r="J553" i="1"/>
  <c r="C553" i="1"/>
  <c r="A553" i="1"/>
  <c r="O519" i="1"/>
  <c r="N519" i="1"/>
  <c r="M519" i="1"/>
  <c r="L519" i="1"/>
  <c r="J519" i="1"/>
  <c r="C519" i="1"/>
  <c r="A519"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1" i="1"/>
  <c r="B461" i="1"/>
  <c r="A461" i="1"/>
  <c r="J497" i="1"/>
  <c r="C497" i="1"/>
  <c r="B497" i="1"/>
  <c r="A497" i="1"/>
  <c r="S115" i="1"/>
  <c r="R115" i="1"/>
  <c r="Q115" i="1"/>
  <c r="O115" i="1"/>
  <c r="N115" i="1"/>
  <c r="M115" i="1"/>
  <c r="L115" i="1"/>
  <c r="J115" i="1"/>
  <c r="B115" i="1"/>
  <c r="C115" i="1"/>
  <c r="A115" i="1"/>
  <c r="C460" i="1"/>
  <c r="B460" i="1"/>
  <c r="A460"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8" i="1"/>
  <c r="J567" i="1"/>
  <c r="J566" i="1"/>
  <c r="J565" i="1"/>
  <c r="J564" i="1"/>
  <c r="J563" i="1"/>
  <c r="J562" i="1"/>
  <c r="J561" i="1"/>
  <c r="J560" i="1"/>
  <c r="J559" i="1"/>
  <c r="J558" i="1"/>
  <c r="J557" i="1"/>
  <c r="J556" i="1"/>
  <c r="J555" i="1"/>
  <c r="J551" i="1"/>
  <c r="J550" i="1"/>
  <c r="J549" i="1"/>
  <c r="J548" i="1"/>
  <c r="J547" i="1"/>
  <c r="J546" i="1"/>
  <c r="J545" i="1"/>
  <c r="J544" i="1"/>
  <c r="J543" i="1"/>
  <c r="J542" i="1"/>
  <c r="J541" i="1"/>
  <c r="J540" i="1"/>
  <c r="J539" i="1"/>
  <c r="J538" i="1"/>
  <c r="J534" i="1"/>
  <c r="J533" i="1"/>
  <c r="J532" i="1"/>
  <c r="J531" i="1"/>
  <c r="J530" i="1"/>
  <c r="J529" i="1"/>
  <c r="J528" i="1"/>
  <c r="J527" i="1"/>
  <c r="J526" i="1"/>
  <c r="J525" i="1"/>
  <c r="J524" i="1"/>
  <c r="J523" i="1"/>
  <c r="J522" i="1"/>
  <c r="J521" i="1"/>
  <c r="J517" i="1"/>
  <c r="J516" i="1"/>
  <c r="J515" i="1"/>
  <c r="J514" i="1"/>
  <c r="J513" i="1"/>
  <c r="J512" i="1"/>
  <c r="J511" i="1"/>
  <c r="J510" i="1"/>
  <c r="J509" i="1"/>
  <c r="J508" i="1"/>
  <c r="J507" i="1"/>
  <c r="J506" i="1"/>
  <c r="J505" i="1"/>
  <c r="J504" i="1"/>
  <c r="J496" i="1"/>
  <c r="J495" i="1"/>
  <c r="J494" i="1"/>
  <c r="J493" i="1"/>
  <c r="J492" i="1"/>
  <c r="J491" i="1"/>
  <c r="J490" i="1"/>
  <c r="J489" i="1"/>
  <c r="J488" i="1"/>
  <c r="J487" i="1"/>
  <c r="J447" i="1"/>
  <c r="J444" i="1"/>
  <c r="J443" i="1"/>
  <c r="J442" i="1"/>
  <c r="J441" i="1"/>
  <c r="J440" i="1"/>
  <c r="J439"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2" i="1"/>
  <c r="Q442" i="1"/>
  <c r="R441" i="1"/>
  <c r="Q441" i="1"/>
  <c r="R440" i="1"/>
  <c r="Q440" i="1"/>
  <c r="R439" i="1"/>
  <c r="Q439" i="1"/>
  <c r="O442" i="1"/>
  <c r="O441" i="1"/>
  <c r="O440" i="1"/>
  <c r="O439" i="1"/>
  <c r="N442" i="1"/>
  <c r="M442" i="1"/>
  <c r="L442" i="1"/>
  <c r="N441" i="1"/>
  <c r="M441" i="1"/>
  <c r="L441" i="1"/>
  <c r="N440" i="1"/>
  <c r="M440" i="1"/>
  <c r="L440" i="1"/>
  <c r="N439" i="1"/>
  <c r="M439" i="1"/>
  <c r="L439" i="1"/>
  <c r="B439" i="1"/>
  <c r="C439" i="1"/>
  <c r="B440" i="1"/>
  <c r="C440" i="1"/>
  <c r="B441" i="1"/>
  <c r="C441" i="1"/>
  <c r="B442" i="1"/>
  <c r="C442" i="1"/>
  <c r="B443" i="1"/>
  <c r="C443" i="1"/>
  <c r="B444" i="1"/>
  <c r="C444" i="1"/>
  <c r="A440" i="1"/>
  <c r="A441" i="1"/>
  <c r="A442" i="1"/>
  <c r="A443" i="1"/>
  <c r="A444" i="1"/>
  <c r="A439"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4" i="1"/>
  <c r="B548" i="1" s="1"/>
  <c r="B543" i="1"/>
  <c r="B510" i="1"/>
  <c r="B518" i="1" s="1"/>
  <c r="B509"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2" i="1"/>
  <c r="S491" i="1"/>
  <c r="S488" i="1"/>
  <c r="S487" i="1"/>
  <c r="S319" i="1"/>
  <c r="S318" i="1"/>
  <c r="S317" i="1"/>
  <c r="S316" i="1"/>
  <c r="S315" i="1"/>
  <c r="S314" i="1"/>
  <c r="S313" i="1"/>
  <c r="S300" i="1"/>
  <c r="S301" i="1"/>
  <c r="S302" i="1"/>
  <c r="S303" i="1"/>
  <c r="S154" i="1"/>
  <c r="S155" i="1" s="1"/>
  <c r="S133" i="1"/>
  <c r="S134" i="1"/>
  <c r="S135" i="1"/>
  <c r="S136" i="1"/>
  <c r="S132" i="1"/>
  <c r="O568" i="1"/>
  <c r="N568" i="1"/>
  <c r="M568" i="1"/>
  <c r="L568" i="1"/>
  <c r="O567" i="1"/>
  <c r="N567" i="1"/>
  <c r="M567" i="1"/>
  <c r="L567" i="1"/>
  <c r="O566" i="1"/>
  <c r="N566" i="1"/>
  <c r="M566" i="1"/>
  <c r="L566" i="1"/>
  <c r="O565" i="1"/>
  <c r="N565" i="1"/>
  <c r="M565" i="1"/>
  <c r="L565" i="1"/>
  <c r="O564" i="1"/>
  <c r="N564" i="1"/>
  <c r="M564" i="1"/>
  <c r="L564" i="1"/>
  <c r="C568" i="1"/>
  <c r="A568" i="1"/>
  <c r="C567" i="1"/>
  <c r="A567" i="1"/>
  <c r="C566" i="1"/>
  <c r="A566" i="1"/>
  <c r="C565" i="1"/>
  <c r="A565" i="1"/>
  <c r="C564" i="1"/>
  <c r="A564"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C562" i="1"/>
  <c r="A562" i="1"/>
  <c r="C561" i="1"/>
  <c r="A561" i="1"/>
  <c r="C560" i="1"/>
  <c r="A560" i="1"/>
  <c r="C559" i="1"/>
  <c r="A559" i="1"/>
  <c r="C558" i="1"/>
  <c r="A558" i="1"/>
  <c r="C557" i="1"/>
  <c r="A557" i="1"/>
  <c r="C556" i="1"/>
  <c r="A556" i="1"/>
  <c r="O551" i="1"/>
  <c r="N551" i="1"/>
  <c r="M551" i="1"/>
  <c r="L551" i="1"/>
  <c r="O546" i="1"/>
  <c r="N546" i="1"/>
  <c r="M546" i="1"/>
  <c r="L546" i="1"/>
  <c r="O545" i="1"/>
  <c r="N545" i="1"/>
  <c r="M545" i="1"/>
  <c r="L545" i="1"/>
  <c r="C551" i="1"/>
  <c r="A551" i="1"/>
  <c r="C550" i="1"/>
  <c r="A550" i="1"/>
  <c r="C549" i="1"/>
  <c r="A549" i="1"/>
  <c r="C548" i="1"/>
  <c r="A548" i="1"/>
  <c r="C547" i="1"/>
  <c r="A547" i="1"/>
  <c r="C546" i="1"/>
  <c r="A546" i="1"/>
  <c r="C545" i="1"/>
  <c r="A545" i="1"/>
  <c r="O534" i="1"/>
  <c r="N534" i="1"/>
  <c r="M534" i="1"/>
  <c r="L534" i="1"/>
  <c r="O533" i="1"/>
  <c r="N533" i="1"/>
  <c r="M533" i="1"/>
  <c r="L533" i="1"/>
  <c r="O532" i="1"/>
  <c r="N532" i="1"/>
  <c r="M532" i="1"/>
  <c r="L532" i="1"/>
  <c r="O531" i="1"/>
  <c r="N531" i="1"/>
  <c r="M531" i="1"/>
  <c r="L531" i="1"/>
  <c r="O530" i="1"/>
  <c r="N530" i="1"/>
  <c r="M530" i="1"/>
  <c r="L530" i="1"/>
  <c r="C534" i="1"/>
  <c r="A534" i="1"/>
  <c r="C533" i="1"/>
  <c r="A533" i="1"/>
  <c r="C532" i="1"/>
  <c r="A532" i="1"/>
  <c r="C531" i="1"/>
  <c r="A531" i="1"/>
  <c r="C530" i="1"/>
  <c r="A530" i="1"/>
  <c r="O542" i="1"/>
  <c r="N542" i="1"/>
  <c r="M542" i="1"/>
  <c r="L542" i="1"/>
  <c r="O541" i="1"/>
  <c r="N541" i="1"/>
  <c r="M541" i="1"/>
  <c r="L541" i="1"/>
  <c r="O540" i="1"/>
  <c r="N540" i="1"/>
  <c r="M540" i="1"/>
  <c r="L540" i="1"/>
  <c r="O538" i="1"/>
  <c r="N538" i="1"/>
  <c r="M538" i="1"/>
  <c r="L538" i="1"/>
  <c r="C542" i="1"/>
  <c r="B542" i="1"/>
  <c r="A542" i="1"/>
  <c r="C541" i="1"/>
  <c r="B541" i="1"/>
  <c r="A541" i="1"/>
  <c r="C540" i="1"/>
  <c r="B540" i="1"/>
  <c r="A540" i="1"/>
  <c r="C539" i="1"/>
  <c r="B539" i="1"/>
  <c r="A539" i="1"/>
  <c r="C538" i="1"/>
  <c r="B538" i="1"/>
  <c r="A538" i="1"/>
  <c r="O508" i="1"/>
  <c r="N508" i="1"/>
  <c r="M508" i="1"/>
  <c r="L508" i="1"/>
  <c r="O507" i="1"/>
  <c r="N507" i="1"/>
  <c r="M507" i="1"/>
  <c r="L507" i="1"/>
  <c r="O506" i="1"/>
  <c r="N506" i="1"/>
  <c r="M506" i="1"/>
  <c r="L506" i="1"/>
  <c r="O505" i="1"/>
  <c r="N505" i="1"/>
  <c r="M505" i="1"/>
  <c r="L505" i="1"/>
  <c r="O504" i="1"/>
  <c r="N504" i="1"/>
  <c r="M504" i="1"/>
  <c r="L504"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C528" i="1"/>
  <c r="A528" i="1"/>
  <c r="C527" i="1"/>
  <c r="A527" i="1"/>
  <c r="C526" i="1"/>
  <c r="A526" i="1"/>
  <c r="C525" i="1"/>
  <c r="A525" i="1"/>
  <c r="C524" i="1"/>
  <c r="A524" i="1"/>
  <c r="C523" i="1"/>
  <c r="A523" i="1"/>
  <c r="C522" i="1"/>
  <c r="A522" i="1"/>
  <c r="A3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A512" i="1"/>
  <c r="C512" i="1"/>
  <c r="A513" i="1"/>
  <c r="C513" i="1"/>
  <c r="A514" i="1"/>
  <c r="C514" i="1"/>
  <c r="A515" i="1"/>
  <c r="C515" i="1"/>
  <c r="A516" i="1"/>
  <c r="C516" i="1"/>
  <c r="A517" i="1"/>
  <c r="C517" i="1"/>
  <c r="C511" i="1"/>
  <c r="A511" i="1"/>
  <c r="A505" i="1"/>
  <c r="B505" i="1"/>
  <c r="C505" i="1"/>
  <c r="A506" i="1"/>
  <c r="B506" i="1"/>
  <c r="C506" i="1"/>
  <c r="A507" i="1"/>
  <c r="B507" i="1"/>
  <c r="C507" i="1"/>
  <c r="A508" i="1"/>
  <c r="B508" i="1"/>
  <c r="C508" i="1"/>
  <c r="B504" i="1"/>
  <c r="C504" i="1"/>
  <c r="A504" i="1"/>
  <c r="O455" i="1"/>
  <c r="N455" i="1"/>
  <c r="M455" i="1"/>
  <c r="L455" i="1"/>
  <c r="O454" i="1"/>
  <c r="N454" i="1"/>
  <c r="M454" i="1"/>
  <c r="L454" i="1"/>
  <c r="O452" i="1"/>
  <c r="N452" i="1"/>
  <c r="M452" i="1"/>
  <c r="L452" i="1"/>
  <c r="O449" i="1"/>
  <c r="N449" i="1"/>
  <c r="M449" i="1"/>
  <c r="L449" i="1"/>
  <c r="O448" i="1"/>
  <c r="N448" i="1"/>
  <c r="M448" i="1"/>
  <c r="L448" i="1"/>
  <c r="L300" i="1"/>
  <c r="M300" i="1"/>
  <c r="N300" i="1"/>
  <c r="O300" i="1"/>
  <c r="L301" i="1"/>
  <c r="M301" i="1"/>
  <c r="N301" i="1"/>
  <c r="O301" i="1"/>
  <c r="L302" i="1"/>
  <c r="M302" i="1"/>
  <c r="N302" i="1"/>
  <c r="O302" i="1"/>
  <c r="L303" i="1"/>
  <c r="M303" i="1"/>
  <c r="N303" i="1"/>
  <c r="O303" i="1"/>
  <c r="C459" i="1"/>
  <c r="B459" i="1"/>
  <c r="A459"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B447" i="1"/>
  <c r="C447" i="1"/>
  <c r="A447"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2" i="1"/>
  <c r="N491" i="1"/>
  <c r="N488" i="1"/>
  <c r="N487" i="1"/>
  <c r="C496" i="1"/>
  <c r="B496" i="1"/>
  <c r="A496" i="1"/>
  <c r="A509" i="1"/>
  <c r="C495" i="1"/>
  <c r="B495" i="1"/>
  <c r="A495" i="1"/>
  <c r="C494" i="1"/>
  <c r="B494" i="1"/>
  <c r="A494" i="1"/>
  <c r="C493" i="1"/>
  <c r="B493" i="1"/>
  <c r="A493" i="1"/>
  <c r="C492" i="1"/>
  <c r="B492" i="1"/>
  <c r="A492" i="1"/>
  <c r="C491" i="1"/>
  <c r="B491" i="1"/>
  <c r="A491" i="1"/>
  <c r="C490" i="1"/>
  <c r="B490" i="1"/>
  <c r="A490" i="1"/>
  <c r="C489" i="1"/>
  <c r="B489" i="1"/>
  <c r="A489" i="1"/>
  <c r="C488" i="1"/>
  <c r="B488" i="1"/>
  <c r="A488" i="1"/>
  <c r="C487" i="1"/>
  <c r="B487" i="1"/>
  <c r="A487" i="1"/>
  <c r="O492" i="1"/>
  <c r="M492" i="1"/>
  <c r="O491" i="1"/>
  <c r="M491" i="1"/>
  <c r="O488" i="1"/>
  <c r="M488" i="1"/>
  <c r="O487" i="1"/>
  <c r="M487" i="1"/>
  <c r="L492" i="1"/>
  <c r="L491" i="1"/>
  <c r="L488" i="1"/>
  <c r="L487"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6" i="1"/>
  <c r="B511" i="1"/>
  <c r="B163" i="13"/>
  <c r="M133" i="1" s="1"/>
  <c r="M139" i="1" s="1"/>
  <c r="M145" i="1" s="1"/>
  <c r="B554" i="1"/>
  <c r="B521" i="1"/>
  <c r="B522" i="1" s="1"/>
  <c r="B553" i="1"/>
  <c r="B545" i="1"/>
  <c r="B550" i="1"/>
  <c r="B514" i="1"/>
  <c r="B515" i="1"/>
  <c r="B517" i="1"/>
  <c r="A131" i="13"/>
  <c r="B555" i="1"/>
  <c r="B556" i="1" s="1"/>
  <c r="B546" i="1"/>
  <c r="B512" i="1"/>
  <c r="B520" i="1"/>
  <c r="B513" i="1"/>
  <c r="B547" i="1"/>
  <c r="B552" i="1"/>
  <c r="B519" i="1"/>
  <c r="B549" i="1"/>
  <c r="B551"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7" i="1"/>
  <c r="B524" i="1"/>
  <c r="B523" i="1"/>
  <c r="B526" i="1"/>
  <c r="B528" i="1"/>
  <c r="B525" i="1"/>
  <c r="B529" i="1"/>
  <c r="B558" i="1"/>
  <c r="B559" i="1"/>
  <c r="B561" i="1"/>
  <c r="B557" i="1"/>
  <c r="B562" i="1"/>
  <c r="B560" i="1"/>
  <c r="B563" i="1"/>
  <c r="A122" i="13"/>
  <c r="A111" i="13" s="1"/>
  <c r="M318" i="1"/>
  <c r="M314" i="1"/>
  <c r="M317" i="1"/>
  <c r="M313" i="1"/>
  <c r="M316" i="1"/>
  <c r="M315" i="1"/>
  <c r="M319" i="1"/>
  <c r="B679" i="15"/>
  <c r="B686" i="15" s="1"/>
  <c r="B564" i="1" l="1"/>
  <c r="B569" i="1"/>
  <c r="B532" i="1"/>
  <c r="B535" i="1"/>
  <c r="B534" i="1"/>
  <c r="B531" i="1"/>
  <c r="B530" i="1"/>
  <c r="B533" i="1"/>
  <c r="B565" i="1"/>
  <c r="B568" i="1"/>
  <c r="B567" i="1"/>
  <c r="B566"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500-000001000000}">
      <text/>
    </comment>
    <comment ref="H53" authorId="0" shapeId="0" xr:uid="{00000000-0006-0000-0500-000002000000}">
      <text/>
    </comment>
    <comment ref="H54" authorId="0" shapeId="0" xr:uid="{00000000-0006-0000-0500-000003000000}">
      <text/>
    </comment>
    <comment ref="B55" authorId="0" shapeId="0" xr:uid="{00000000-0006-0000-0500-000004000000}">
      <text/>
    </comment>
    <comment ref="C55" authorId="0" shapeId="0" xr:uid="{00000000-0006-0000-0500-000005000000}">
      <text/>
    </comment>
    <comment ref="D55" authorId="0" shapeId="0" xr:uid="{00000000-0006-0000-0500-000006000000}">
      <text/>
    </comment>
    <comment ref="E55" authorId="0" shapeId="0" xr:uid="{00000000-0006-0000-0500-000007000000}">
      <text/>
    </comment>
    <comment ref="F55" authorId="0" shapeId="0" xr:uid="{00000000-0006-0000-0500-000008000000}">
      <text/>
    </comment>
    <comment ref="G55" authorId="0" shapeId="0" xr:uid="{00000000-0006-0000-0500-000009000000}">
      <text/>
    </comment>
    <comment ref="H55" authorId="0" shapeId="0" xr:uid="{00000000-0006-0000-0500-00000A000000}">
      <text/>
    </comment>
    <comment ref="B263" authorId="0" shapeId="0" xr:uid="{00000000-0006-0000-0500-00000B000000}">
      <text>
        <r>
          <rPr>
            <sz val="11"/>
            <color theme="1"/>
            <rFont val="Calibri"/>
            <family val="2"/>
            <scheme val="minor"/>
          </rPr>
          <t xml:space="preserve">Evaporative Emissions are accounted for in on-road transportation emissions
</t>
        </r>
      </text>
    </comment>
    <comment ref="G263" authorId="0" shapeId="0" xr:uid="{00000000-0006-0000-0500-00000C000000}">
      <text>
        <r>
          <rPr>
            <sz val="11"/>
            <color theme="1"/>
            <rFont val="Calibri"/>
            <family val="2"/>
            <scheme val="minor"/>
          </rPr>
          <t xml:space="preserve">Evaporative Emissions are accounted for in on-road transportation emissions
</t>
        </r>
      </text>
    </comment>
    <comment ref="B264" authorId="0" shapeId="0" xr:uid="{00000000-0006-0000-0500-00000D000000}">
      <text>
        <r>
          <rPr>
            <sz val="11"/>
            <color theme="1"/>
            <rFont val="Calibri"/>
            <family val="2"/>
            <scheme val="minor"/>
          </rPr>
          <t xml:space="preserve">Evaporative Emissions are accounted for in on-road transportation emissions
</t>
        </r>
      </text>
    </comment>
    <comment ref="G264" authorId="0" shapeId="0" xr:uid="{00000000-0006-0000-0500-00000E000000}">
      <text>
        <r>
          <rPr>
            <sz val="11"/>
            <color theme="1"/>
            <rFont val="Calibri"/>
            <family val="2"/>
            <scheme val="minor"/>
          </rPr>
          <t xml:space="preserve">Evaporative Emissions are accounted for in on-road transportation emissions
</t>
        </r>
      </text>
    </comment>
    <comment ref="B265" authorId="0" shapeId="0" xr:uid="{00000000-0006-0000-0500-00000F000000}">
      <text>
        <r>
          <rPr>
            <sz val="11"/>
            <color theme="1"/>
            <rFont val="Calibri"/>
            <family val="2"/>
            <scheme val="minor"/>
          </rPr>
          <t xml:space="preserve">Evaporative Emissions are accounted for in on-road transportation emissions
</t>
        </r>
      </text>
    </comment>
    <comment ref="G265" authorId="0" shapeId="0" xr:uid="{00000000-0006-0000-0500-000010000000}">
      <text>
        <r>
          <rPr>
            <sz val="11"/>
            <color theme="1"/>
            <rFont val="Calibri"/>
            <family val="2"/>
            <scheme val="minor"/>
          </rPr>
          <t xml:space="preserve">Evaporative Emissions are accounted for in on-road transportation emissions
</t>
        </r>
      </text>
    </comment>
    <comment ref="B266" authorId="0" shapeId="0" xr:uid="{00000000-0006-0000-0500-000011000000}">
      <text>
        <r>
          <rPr>
            <sz val="11"/>
            <color theme="1"/>
            <rFont val="Calibri"/>
            <family val="2"/>
            <scheme val="minor"/>
          </rPr>
          <t xml:space="preserve">Evaporative Emissions are accounted for in on-road transportation emissions
</t>
        </r>
      </text>
    </comment>
    <comment ref="G266" authorId="0" shapeId="0" xr:uid="{00000000-0006-0000-0500-000012000000}">
      <text>
        <r>
          <rPr>
            <sz val="11"/>
            <color theme="1"/>
            <rFont val="Calibri"/>
            <family val="2"/>
            <scheme val="minor"/>
          </rPr>
          <t xml:space="preserve">Evaporative Emissions are accounted for in on-road transportation emissions
</t>
        </r>
      </text>
    </comment>
    <comment ref="B267" authorId="0" shapeId="0" xr:uid="{00000000-0006-0000-0500-000013000000}">
      <text>
        <r>
          <rPr>
            <sz val="11"/>
            <color theme="1"/>
            <rFont val="Calibri"/>
            <family val="2"/>
            <scheme val="minor"/>
          </rPr>
          <t xml:space="preserve">Evaporative Emissions are accounted for in on-road transportation emissions
</t>
        </r>
      </text>
    </comment>
    <comment ref="G267" authorId="0" shapeId="0" xr:uid="{00000000-0006-0000-0500-000014000000}">
      <text>
        <r>
          <rPr>
            <sz val="11"/>
            <color theme="1"/>
            <rFont val="Calibri"/>
            <family val="2"/>
            <scheme val="minor"/>
          </rPr>
          <t xml:space="preserve">Evaporative Emissions are accounted for in on-road transportation emissions
</t>
        </r>
      </text>
    </comment>
    <comment ref="B268" authorId="0" shapeId="0" xr:uid="{00000000-0006-0000-0500-000015000000}">
      <text>
        <r>
          <rPr>
            <sz val="11"/>
            <color theme="1"/>
            <rFont val="Calibri"/>
            <family val="2"/>
            <scheme val="minor"/>
          </rPr>
          <t xml:space="preserve">Evaporative Emissions are accounted for in on-road transportation emissions
</t>
        </r>
      </text>
    </comment>
    <comment ref="G268" authorId="0" shapeId="0" xr:uid="{00000000-0006-0000-0500-000016000000}">
      <text>
        <r>
          <rPr>
            <sz val="11"/>
            <color theme="1"/>
            <rFont val="Calibri"/>
            <family val="2"/>
            <scheme val="minor"/>
          </rPr>
          <t xml:space="preserve">Evaporative Emissions are accounted for in on-road transportation emissions
</t>
        </r>
      </text>
    </comment>
    <comment ref="B269" authorId="0" shapeId="0" xr:uid="{00000000-0006-0000-0500-000017000000}">
      <text>
        <r>
          <rPr>
            <sz val="11"/>
            <color theme="1"/>
            <rFont val="Calibri"/>
            <family val="2"/>
            <scheme val="minor"/>
          </rPr>
          <t xml:space="preserve">Evaporative Emissions are accounted for in on-road transportation emissions
</t>
        </r>
      </text>
    </comment>
    <comment ref="G269" authorId="0" shapeId="0" xr:uid="{00000000-0006-0000-0500-000018000000}">
      <text>
        <r>
          <rPr>
            <sz val="11"/>
            <color theme="1"/>
            <rFont val="Calibri"/>
            <family val="2"/>
            <scheme val="minor"/>
          </rPr>
          <t xml:space="preserve">Evaporative Emissions are accounted for in on-road transportation emissions
</t>
        </r>
      </text>
    </comment>
    <comment ref="H269" authorId="0" shapeId="0" xr:uid="{00000000-0006-0000-0500-000019000000}">
      <text>
        <r>
          <rPr>
            <sz val="11"/>
            <color theme="1"/>
            <rFont val="Calibri"/>
            <family val="2"/>
            <scheme val="minor"/>
          </rPr>
          <t xml:space="preserve">Evaporative Emissions are accounted for in on-road transportation emissions
</t>
        </r>
      </text>
    </comment>
    <comment ref="I269" authorId="0" shapeId="0" xr:uid="{00000000-0006-0000-05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<sst xmlns="http://schemas.openxmlformats.org/spreadsheetml/2006/main" count="11853" uniqueCount="3426">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</sst>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8">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xf numFmtId="0" fontId="0" fillId="0" borderId="0" xfId="0" applyNumberFormat="1" applyBorder="1" applyAlignment="1">
      <alignment wrapText="1"/>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3348</v>
      </c>
    </row>
    <row r="11" spans="1:1">
      <c r="A11" s="50"/>
    </row>
    <row r="12" spans="1:1">
      <c r="A12" s="10" t="s">
        <v>118</v>
      </c>
    </row>
    <row r="13" spans="1:1">
      <c r="A13" s="10" t="s">
        <v>119</v>
      </c>
    </row>
    <row r="14" spans="1:1">
      <c r="A14" s="10" t="s">
        <v>120</v>
      </c>
    </row>
    <row r="23" spans="1:1">
      <c r="A23" s="10" t="s">
        <v>2883</v>
      </c>
    </row>
    <row r="24" spans="1:1">
      <c r="A24" s="10">
        <f>MAX(PolicyLevers!H:H)</f>
        <v>540</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8"/>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7" t="s">
        <v>216</v>
      </c>
      <c r="S1" s="52" t="s">
        <v>166</v>
      </c>
      <c r="T1" s="52" t="s">
        <v>167</v>
      </c>
    </row>
    <row r="2" spans="1:20" s="3" customFormat="1" ht="60">
      <c r="A2" s="348" t="s">
        <v>4</v>
      </c>
      <c r="B2" s="348" t="s">
        <v>2679</v>
      </c>
      <c r="C2" s="348" t="s">
        <v>2674</v>
      </c>
      <c r="D2" s="3" t="s">
        <v>43</v>
      </c>
      <c r="E2" s="3" t="s">
        <v>2361</v>
      </c>
      <c r="F2" s="3" t="s">
        <v>43</v>
      </c>
      <c r="G2" s="3" t="s">
        <v>2763</v>
      </c>
      <c r="H2" s="350">
        <v>300</v>
      </c>
      <c r="I2" s="56" t="s">
        <v>49</v>
      </c>
      <c r="J2" s="3" t="s">
        <v>2673</v>
      </c>
      <c r="K2" s="3" t="s">
        <v>2675</v>
      </c>
      <c r="L2" s="351">
        <v>0</v>
      </c>
      <c r="M2" s="351">
        <v>1</v>
      </c>
      <c r="N2" s="351">
        <v>0.02</v>
      </c>
      <c r="O2" s="3" t="s">
        <v>2676</v>
      </c>
      <c r="P2" s="56" t="s">
        <v>2764</v>
      </c>
      <c r="Q2" s="76" t="s">
        <v>2678</v>
      </c>
      <c r="R2" s="408" t="s">
        <v>2677</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2765</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2766</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2767</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2584</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2768</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2769</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2770</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2771</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2763</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2772</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2773</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2774</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2775</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2584</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2776</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2777</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2778</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2779</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2763</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2780</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2781</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2584</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2763</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2782</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2783</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2784</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2785</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2584</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2786</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2787</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2788</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2763</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2789</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2790</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2791</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2792</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2584</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2793</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2794</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2795</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2763</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2796</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2797</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2798</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2799</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2584</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2800</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2801</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2802</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2803</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9"/>
      <c r="S61" s="358"/>
    </row>
    <row r="62" spans="1:20" s="3" customFormat="1" ht="150">
      <c r="A62" s="347" t="s">
        <v>4</v>
      </c>
      <c r="B62" s="348" t="s">
        <v>2867</v>
      </c>
      <c r="C62" s="348" t="s">
        <v>2868</v>
      </c>
      <c r="H62" s="350">
        <v>360</v>
      </c>
      <c r="I62" s="11" t="s">
        <v>49</v>
      </c>
      <c r="J62" s="3" t="s">
        <v>2868</v>
      </c>
      <c r="K62" s="3" t="s">
        <v>2869</v>
      </c>
      <c r="L62" s="362">
        <v>0</v>
      </c>
      <c r="M62" s="362">
        <v>300</v>
      </c>
      <c r="N62" s="362">
        <v>5</v>
      </c>
      <c r="O62" s="3" t="s">
        <v>2870</v>
      </c>
      <c r="P62" s="11" t="s">
        <v>2874</v>
      </c>
      <c r="R62" s="408" t="s">
        <v>3207</v>
      </c>
      <c r="S62" s="358" t="s">
        <v>2871</v>
      </c>
    </row>
    <row r="63" spans="1:20" s="3" customFormat="1" ht="105">
      <c r="A63" s="347" t="s">
        <v>4</v>
      </c>
      <c r="B63" s="347" t="s">
        <v>2863</v>
      </c>
      <c r="C63" s="347" t="s">
        <v>2864</v>
      </c>
      <c r="D63" s="56"/>
      <c r="E63" s="56"/>
      <c r="F63" s="56"/>
      <c r="G63" s="56"/>
      <c r="H63" s="350">
        <v>361</v>
      </c>
      <c r="I63" s="56" t="s">
        <v>49</v>
      </c>
      <c r="J63" s="347" t="s">
        <v>2873</v>
      </c>
      <c r="K63" s="346" t="s">
        <v>2865</v>
      </c>
      <c r="L63" s="65">
        <v>0</v>
      </c>
      <c r="M63" s="65">
        <v>1</v>
      </c>
      <c r="N63" s="65">
        <v>0.02</v>
      </c>
      <c r="O63" s="56" t="s">
        <v>2866</v>
      </c>
      <c r="P63" s="56" t="s">
        <v>2875</v>
      </c>
      <c r="Q63" s="76"/>
      <c r="R63" s="410" t="s">
        <v>3208</v>
      </c>
      <c r="S63" s="76" t="s">
        <v>2872</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10"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2710</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1"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3251</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3252</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3253</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3254</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3256</v>
      </c>
      <c r="Q72" s="64" t="str">
        <f t="shared" si="9"/>
        <v>transportation-sector-main.html#ev-mandate</v>
      </c>
      <c r="R72" s="411" t="str">
        <f t="shared" si="9"/>
        <v>ev-mandate.html</v>
      </c>
      <c r="S72" s="8" t="s">
        <v>3255</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3257</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10"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3"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2842</v>
      </c>
      <c r="Q89" s="56" t="s">
        <v>219</v>
      </c>
      <c r="R89" s="413" t="s">
        <v>220</v>
      </c>
      <c r="S89" s="403" t="s">
        <v>2730</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2841</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2860</v>
      </c>
      <c r="Q91" s="77" t="str">
        <f t="shared" si="18"/>
        <v>transportation-sector-main.html#fuel-econ-std</v>
      </c>
      <c r="R91" s="401" t="str">
        <f t="shared" si="18"/>
        <v>fuel-economy-standard.html</v>
      </c>
      <c r="S91" s="403" t="s">
        <v>2731</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2861</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2737</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2738</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2736</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2735</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2733</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2734</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2732</v>
      </c>
      <c r="Q99" s="77" t="str">
        <f t="shared" si="18"/>
        <v>transportation-sector-main.html#fuel-econ-std</v>
      </c>
      <c r="R99" s="401"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2926</v>
      </c>
      <c r="C101" s="347" t="s">
        <v>2927</v>
      </c>
      <c r="D101" s="56" t="s">
        <v>51</v>
      </c>
      <c r="E101" s="56" t="s">
        <v>43</v>
      </c>
      <c r="F101" s="56" t="s">
        <v>92</v>
      </c>
      <c r="G101" s="56" t="s">
        <v>43</v>
      </c>
      <c r="H101" s="59">
        <v>460</v>
      </c>
      <c r="I101" s="56" t="s">
        <v>49</v>
      </c>
      <c r="J101" s="347" t="s">
        <v>2928</v>
      </c>
      <c r="K101" s="346" t="s">
        <v>2929</v>
      </c>
      <c r="L101" s="65">
        <v>0</v>
      </c>
      <c r="M101" s="65">
        <v>1</v>
      </c>
      <c r="N101" s="65">
        <v>0.01</v>
      </c>
      <c r="O101" s="56" t="s">
        <v>540</v>
      </c>
      <c r="P101" s="56" t="s">
        <v>2931</v>
      </c>
      <c r="Q101" s="76"/>
      <c r="R101" s="410" t="s">
        <v>3209</v>
      </c>
      <c r="S101" s="405" t="s">
        <v>2930</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2934</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2932</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2933</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3260</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3261</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3258</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3259</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3262</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3263</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3"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3" t="s">
        <v>222</v>
      </c>
      <c r="S114" s="406"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2916</v>
      </c>
      <c r="D116" s="56" t="s">
        <v>125</v>
      </c>
      <c r="E116" s="56" t="s">
        <v>313</v>
      </c>
      <c r="F116" s="56" t="s">
        <v>317</v>
      </c>
      <c r="G116" s="56" t="s">
        <v>131</v>
      </c>
      <c r="H116" s="57">
        <v>435</v>
      </c>
      <c r="I116" s="56" t="s">
        <v>49</v>
      </c>
      <c r="J116" s="79" t="s">
        <v>16</v>
      </c>
      <c r="K116" s="79" t="s">
        <v>2915</v>
      </c>
      <c r="L116" s="62">
        <v>0</v>
      </c>
      <c r="M116" s="62">
        <v>1</v>
      </c>
      <c r="N116" s="62">
        <v>0.01</v>
      </c>
      <c r="O116" s="56" t="s">
        <v>124</v>
      </c>
      <c r="P116" s="56" t="s">
        <v>2884</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2885</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2886</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2887</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2888</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2886</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2889</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2890</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2891</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3"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2506</v>
      </c>
      <c r="Q149" s="56" t="s">
        <v>227</v>
      </c>
      <c r="R149" s="413"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3"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2507</v>
      </c>
      <c r="Q151" s="56" t="s">
        <v>300</v>
      </c>
      <c r="R151" s="413"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2508</v>
      </c>
      <c r="Q152" s="56" t="s">
        <v>229</v>
      </c>
      <c r="R152" s="413" t="s">
        <v>230</v>
      </c>
      <c r="S152" s="11" t="s">
        <v>81</v>
      </c>
      <c r="T152" s="58"/>
    </row>
    <row r="153" spans="1:20" s="6" customFormat="1" ht="60">
      <c r="A153" s="346" t="s">
        <v>78</v>
      </c>
      <c r="B153" s="346" t="s">
        <v>2881</v>
      </c>
      <c r="C153" s="346" t="s">
        <v>2880</v>
      </c>
      <c r="D153" s="56" t="s">
        <v>313</v>
      </c>
      <c r="E153" s="56"/>
      <c r="F153" s="56" t="s">
        <v>317</v>
      </c>
      <c r="G153" s="56"/>
      <c r="H153" s="57">
        <v>378</v>
      </c>
      <c r="I153" s="56" t="s">
        <v>49</v>
      </c>
      <c r="J153" s="79" t="s">
        <v>17</v>
      </c>
      <c r="K153" s="79" t="s">
        <v>2449</v>
      </c>
      <c r="L153" s="62">
        <v>0</v>
      </c>
      <c r="M153" s="62">
        <v>0.5</v>
      </c>
      <c r="N153" s="62">
        <v>0.01</v>
      </c>
      <c r="O153" s="56" t="s">
        <v>2882</v>
      </c>
      <c r="P153" s="56" t="s">
        <v>3341</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3342</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3343</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2509</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2510</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2511</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2512</v>
      </c>
      <c r="Q162" s="56" t="s">
        <v>384</v>
      </c>
      <c r="R162" s="413"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2513</v>
      </c>
      <c r="Q163" s="58" t="str">
        <f t="shared" si="54"/>
        <v>electricity-sector-main.html#ban</v>
      </c>
      <c r="R163" s="414"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2514</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2515</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5"/>
        <v>Ban New Power Plants</v>
      </c>
      <c r="C170" s="77" t="str">
        <f t="shared" si="55"/>
        <v>Boolean Ban New Power Plants</v>
      </c>
      <c r="D170" s="11" t="s">
        <v>2762</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3"/>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2516</v>
      </c>
      <c r="Q173" s="58" t="str">
        <f t="shared" ref="Q173:R173" si="57">Q$162</f>
        <v>electricity-sector-main.html#ban</v>
      </c>
      <c r="R173" s="414"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3314</v>
      </c>
      <c r="E175" s="56"/>
      <c r="F175" s="11" t="s">
        <v>2898</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3315</v>
      </c>
      <c r="E176" s="56"/>
      <c r="F176" s="11" t="s">
        <v>3062</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30">
      <c r="A177" s="77" t="str">
        <f t="shared" si="55"/>
        <v>Electricity Supply</v>
      </c>
      <c r="B177" s="77" t="str">
        <f t="shared" si="55"/>
        <v>Ban New Power Plants</v>
      </c>
      <c r="C177" s="77" t="str">
        <f t="shared" si="55"/>
        <v>Boolean Ban New Power Plants</v>
      </c>
      <c r="D177" s="11" t="s">
        <v>3316</v>
      </c>
      <c r="E177" s="56"/>
      <c r="F177" s="11" t="s">
        <v>2900</v>
      </c>
      <c r="G177" s="56"/>
      <c r="H177" s="57"/>
      <c r="I177" s="56" t="s">
        <v>50</v>
      </c>
      <c r="J177" s="77" t="str">
        <f t="shared" si="53"/>
        <v>Ban New Power Plants</v>
      </c>
      <c r="K177" s="77" t="str">
        <f t="shared" si="53"/>
        <v>elec ban new power plants</v>
      </c>
      <c r="L177" s="67"/>
      <c r="M177" s="67"/>
      <c r="N177" s="67"/>
      <c r="O177" s="58"/>
      <c r="P177" s="56"/>
      <c r="Q177" s="58"/>
      <c r="R177" s="413"/>
      <c r="S177" s="58"/>
      <c r="T177" s="58"/>
    </row>
    <row r="178" spans="1:20" s="6" customFormat="1" ht="150">
      <c r="A178" s="346" t="s">
        <v>8</v>
      </c>
      <c r="B178" s="56" t="s">
        <v>3296</v>
      </c>
      <c r="C178" s="346" t="s">
        <v>3298</v>
      </c>
      <c r="D178" s="56"/>
      <c r="E178" s="56"/>
      <c r="F178" s="56"/>
      <c r="G178" s="56"/>
      <c r="H178" s="57">
        <v>508</v>
      </c>
      <c r="I178" s="56" t="s">
        <v>49</v>
      </c>
      <c r="J178" s="56" t="s">
        <v>3296</v>
      </c>
      <c r="K178" s="79" t="s">
        <v>2436</v>
      </c>
      <c r="L178" s="62">
        <v>0</v>
      </c>
      <c r="M178" s="63">
        <v>1</v>
      </c>
      <c r="N178" s="63">
        <v>0.01</v>
      </c>
      <c r="O178" s="56" t="s">
        <v>39</v>
      </c>
      <c r="P178" s="56" t="s">
        <v>3297</v>
      </c>
      <c r="Q178" s="56" t="s">
        <v>2839</v>
      </c>
      <c r="R178" s="413" t="s">
        <v>2840</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2517</v>
      </c>
      <c r="Q179" s="56" t="s">
        <v>310</v>
      </c>
      <c r="R179" s="413"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2518</v>
      </c>
      <c r="Q180" s="56" t="s">
        <v>311</v>
      </c>
      <c r="R180" s="413"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1"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1"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1"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1"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1"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1"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1"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2762</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1"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1"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1"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1"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1"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3314</v>
      </c>
      <c r="E193" s="56"/>
      <c r="F193" s="11" t="s">
        <v>2898</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1"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3315</v>
      </c>
      <c r="E194" s="56"/>
      <c r="F194" s="11" t="s">
        <v>3062</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1"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3316</v>
      </c>
      <c r="E195" s="56"/>
      <c r="F195" s="11" t="s">
        <v>2900</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1"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3"/>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3"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2843</v>
      </c>
      <c r="Q198" s="56" t="s">
        <v>237</v>
      </c>
      <c r="R198" s="413"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3"/>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2844</v>
      </c>
      <c r="Q200" s="56" t="s">
        <v>237</v>
      </c>
      <c r="R200" s="413"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3"/>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3"/>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3"/>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3"/>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3"/>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2762</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3"/>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3"/>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3"/>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3"/>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3"/>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3314</v>
      </c>
      <c r="E211" s="56"/>
      <c r="F211" s="11" t="s">
        <v>2898</v>
      </c>
      <c r="G211" s="56"/>
      <c r="H211" s="57"/>
      <c r="I211" s="56" t="s">
        <v>50</v>
      </c>
      <c r="J211" s="77" t="str">
        <f t="shared" si="62"/>
        <v>Early Retirement of Power Plants</v>
      </c>
      <c r="K211" s="77" t="str">
        <f t="shared" si="62"/>
        <v>elec early retirement</v>
      </c>
      <c r="L211" s="67"/>
      <c r="M211" s="67"/>
      <c r="N211" s="67"/>
      <c r="O211" s="58"/>
      <c r="P211" s="56"/>
      <c r="Q211" s="56"/>
      <c r="R211" s="413"/>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3315</v>
      </c>
      <c r="E212" s="56"/>
      <c r="F212" s="11" t="s">
        <v>3062</v>
      </c>
      <c r="G212" s="56"/>
      <c r="H212" s="57"/>
      <c r="I212" s="56" t="s">
        <v>50</v>
      </c>
      <c r="J212" s="77" t="str">
        <f t="shared" si="62"/>
        <v>Early Retirement of Power Plants</v>
      </c>
      <c r="K212" s="77" t="str">
        <f t="shared" si="62"/>
        <v>elec early retirement</v>
      </c>
      <c r="L212" s="67"/>
      <c r="M212" s="67"/>
      <c r="N212" s="67"/>
      <c r="O212" s="58"/>
      <c r="P212" s="56"/>
      <c r="Q212" s="56"/>
      <c r="R212" s="413"/>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3316</v>
      </c>
      <c r="E213" s="56"/>
      <c r="F213" s="11" t="s">
        <v>2900</v>
      </c>
      <c r="G213" s="56"/>
      <c r="H213" s="57"/>
      <c r="I213" s="56" t="s">
        <v>50</v>
      </c>
      <c r="J213" s="77" t="str">
        <f t="shared" si="62"/>
        <v>Early Retirement of Power Plants</v>
      </c>
      <c r="K213" s="77" t="str">
        <f t="shared" si="62"/>
        <v>elec early retirement</v>
      </c>
      <c r="L213" s="67"/>
      <c r="M213" s="67"/>
      <c r="N213" s="67"/>
      <c r="O213" s="58"/>
      <c r="P213" s="56"/>
      <c r="Q213" s="56"/>
      <c r="R213" s="413"/>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2845</v>
      </c>
      <c r="Q214" s="56" t="s">
        <v>239</v>
      </c>
      <c r="R214" s="413"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3"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3"/>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3"/>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3"/>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3"/>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3"/>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3"/>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3"/>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3"/>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2762</v>
      </c>
      <c r="E224" s="56"/>
      <c r="F224" s="11" t="s">
        <v>505</v>
      </c>
      <c r="G224" s="56"/>
      <c r="H224" s="57"/>
      <c r="I224" s="56" t="s">
        <v>50</v>
      </c>
      <c r="J224" s="77" t="str">
        <f t="shared" si="64"/>
        <v>Non BAU Mandated Capacity Construction</v>
      </c>
      <c r="K224" s="338"/>
      <c r="L224" s="68"/>
      <c r="M224" s="68"/>
      <c r="N224" s="68"/>
      <c r="O224" s="56"/>
      <c r="P224" s="56"/>
      <c r="Q224" s="58"/>
      <c r="R224" s="413"/>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3"/>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3"/>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3"/>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3"/>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3314</v>
      </c>
      <c r="E229" s="56"/>
      <c r="F229" s="11" t="s">
        <v>2898</v>
      </c>
      <c r="G229" s="56"/>
      <c r="H229" s="57"/>
      <c r="I229" s="56" t="s">
        <v>50</v>
      </c>
      <c r="J229" s="77" t="str">
        <f t="shared" si="64"/>
        <v>Non BAU Mandated Capacity Construction</v>
      </c>
      <c r="K229" s="338"/>
      <c r="L229" s="68"/>
      <c r="M229" s="68"/>
      <c r="N229" s="68"/>
      <c r="O229" s="56"/>
      <c r="P229" s="56"/>
      <c r="Q229" s="58"/>
      <c r="R229" s="413"/>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3315</v>
      </c>
      <c r="E230" s="56"/>
      <c r="F230" s="11" t="s">
        <v>3062</v>
      </c>
      <c r="G230" s="56"/>
      <c r="H230" s="57"/>
      <c r="I230" s="56" t="s">
        <v>50</v>
      </c>
      <c r="J230" s="77" t="str">
        <f t="shared" si="64"/>
        <v>Non BAU Mandated Capacity Construction</v>
      </c>
      <c r="K230" s="338"/>
      <c r="L230" s="68"/>
      <c r="M230" s="68"/>
      <c r="N230" s="68"/>
      <c r="O230" s="56"/>
      <c r="P230" s="56"/>
      <c r="Q230" s="58"/>
      <c r="R230" s="413"/>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3316</v>
      </c>
      <c r="E231" s="56"/>
      <c r="F231" s="11" t="s">
        <v>2900</v>
      </c>
      <c r="G231" s="56"/>
      <c r="H231" s="57"/>
      <c r="I231" s="56" t="s">
        <v>50</v>
      </c>
      <c r="J231" s="77" t="str">
        <f t="shared" si="64"/>
        <v>Non BAU Mandated Capacity Construction</v>
      </c>
      <c r="K231" s="338"/>
      <c r="L231" s="68"/>
      <c r="M231" s="68"/>
      <c r="N231" s="68"/>
      <c r="O231" s="56"/>
      <c r="P231" s="56"/>
      <c r="Q231" s="58"/>
      <c r="R231" s="413"/>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3"/>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3418</v>
      </c>
      <c r="Q233" s="56" t="s">
        <v>243</v>
      </c>
      <c r="R233" s="413"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3"/>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3"/>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3"/>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2846</v>
      </c>
      <c r="Q237" s="11" t="s">
        <v>2385</v>
      </c>
      <c r="R237" s="413"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3"/>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3"/>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3"/>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3"/>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3"/>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3"/>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3"/>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3"/>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3"/>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3"/>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2847</v>
      </c>
      <c r="Q248" s="11" t="s">
        <v>2385</v>
      </c>
      <c r="R248" s="413"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3"/>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3"/>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2848</v>
      </c>
      <c r="Q251" s="11" t="s">
        <v>2385</v>
      </c>
      <c r="R251" s="413"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3"/>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3"/>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3"/>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3"/>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3"/>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3"/>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3"/>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3"/>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3"/>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3"/>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3"/>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3"/>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3"/>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3"/>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3"/>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3"/>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3"/>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3"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3314</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3"/>
      <c r="S270" s="11"/>
      <c r="T270" s="11"/>
    </row>
    <row r="271" spans="1:20" s="3" customFormat="1" ht="30">
      <c r="A271" s="339" t="str">
        <f t="shared" si="67"/>
        <v>Electricity Supply</v>
      </c>
      <c r="B271" s="339" t="str">
        <f t="shared" si="67"/>
        <v>Reduce Plant Downtime</v>
      </c>
      <c r="C271" s="339" t="str">
        <f t="shared" si="67"/>
        <v>Percentage Reduction in Plant Downtime</v>
      </c>
      <c r="D271" s="11" t="s">
        <v>3314</v>
      </c>
      <c r="E271" s="11" t="s">
        <v>289</v>
      </c>
      <c r="H271" s="59"/>
      <c r="I271" s="11" t="s">
        <v>50</v>
      </c>
      <c r="J271" s="339" t="str">
        <f t="shared" si="68"/>
        <v>Reduce Plant Downtime</v>
      </c>
      <c r="K271" s="77" t="str">
        <f t="shared" si="69"/>
        <v>elec reduce plant downtime</v>
      </c>
      <c r="L271" s="66"/>
      <c r="M271" s="66"/>
      <c r="N271" s="66"/>
      <c r="O271" s="11"/>
      <c r="P271" s="56"/>
      <c r="Q271" s="11"/>
      <c r="R271" s="413"/>
      <c r="S271" s="11"/>
      <c r="T271" s="11"/>
    </row>
    <row r="272" spans="1:20" s="3" customFormat="1" ht="30">
      <c r="A272" s="339" t="str">
        <f t="shared" si="67"/>
        <v>Electricity Supply</v>
      </c>
      <c r="B272" s="339" t="str">
        <f t="shared" si="67"/>
        <v>Reduce Plant Downtime</v>
      </c>
      <c r="C272" s="339" t="str">
        <f t="shared" si="67"/>
        <v>Percentage Reduction in Plant Downtime</v>
      </c>
      <c r="D272" s="11" t="s">
        <v>3314</v>
      </c>
      <c r="E272" s="11" t="s">
        <v>290</v>
      </c>
      <c r="H272" s="59"/>
      <c r="I272" s="11" t="s">
        <v>50</v>
      </c>
      <c r="J272" s="339" t="str">
        <f t="shared" si="68"/>
        <v>Reduce Plant Downtime</v>
      </c>
      <c r="K272" s="77" t="str">
        <f t="shared" si="69"/>
        <v>elec reduce plant downtime</v>
      </c>
      <c r="L272" s="66"/>
      <c r="M272" s="66"/>
      <c r="N272" s="66"/>
      <c r="O272" s="11"/>
      <c r="P272" s="56"/>
      <c r="Q272" s="11"/>
      <c r="R272" s="413"/>
      <c r="S272" s="11"/>
      <c r="T272" s="11"/>
    </row>
    <row r="273" spans="1:20" s="3" customFormat="1" ht="30">
      <c r="A273" s="339" t="str">
        <f t="shared" si="67"/>
        <v>Electricity Supply</v>
      </c>
      <c r="B273" s="339" t="str">
        <f t="shared" si="67"/>
        <v>Reduce Plant Downtime</v>
      </c>
      <c r="C273" s="339" t="str">
        <f t="shared" si="67"/>
        <v>Percentage Reduction in Plant Downtime</v>
      </c>
      <c r="D273" s="11" t="s">
        <v>3315</v>
      </c>
      <c r="E273" s="11" t="s">
        <v>288</v>
      </c>
      <c r="G273" s="11"/>
      <c r="H273" s="59"/>
      <c r="I273" s="11" t="s">
        <v>50</v>
      </c>
      <c r="J273" s="339" t="str">
        <f t="shared" si="68"/>
        <v>Reduce Plant Downtime</v>
      </c>
      <c r="K273" s="77" t="str">
        <f t="shared" si="69"/>
        <v>elec reduce plant downtime</v>
      </c>
      <c r="L273" s="66"/>
      <c r="M273" s="66"/>
      <c r="N273" s="66"/>
      <c r="O273" s="11"/>
      <c r="P273" s="56"/>
      <c r="Q273" s="11"/>
      <c r="R273" s="413"/>
      <c r="S273" s="11"/>
      <c r="T273" s="11"/>
    </row>
    <row r="274" spans="1:20" s="3" customFormat="1" ht="30">
      <c r="A274" s="339" t="str">
        <f t="shared" si="67"/>
        <v>Electricity Supply</v>
      </c>
      <c r="B274" s="339" t="str">
        <f t="shared" si="67"/>
        <v>Reduce Plant Downtime</v>
      </c>
      <c r="C274" s="339" t="str">
        <f t="shared" si="67"/>
        <v>Percentage Reduction in Plant Downtime</v>
      </c>
      <c r="D274" s="11" t="s">
        <v>3315</v>
      </c>
      <c r="E274" s="11" t="s">
        <v>289</v>
      </c>
      <c r="H274" s="59"/>
      <c r="I274" s="11" t="s">
        <v>50</v>
      </c>
      <c r="J274" s="339" t="str">
        <f t="shared" si="68"/>
        <v>Reduce Plant Downtime</v>
      </c>
      <c r="K274" s="77" t="str">
        <f t="shared" si="69"/>
        <v>elec reduce plant downtime</v>
      </c>
      <c r="L274" s="66"/>
      <c r="M274" s="66"/>
      <c r="N274" s="66"/>
      <c r="O274" s="11"/>
      <c r="P274" s="56"/>
      <c r="Q274" s="11"/>
      <c r="R274" s="413"/>
      <c r="S274" s="11"/>
      <c r="T274" s="11"/>
    </row>
    <row r="275" spans="1:20" s="3" customFormat="1" ht="30">
      <c r="A275" s="339" t="str">
        <f t="shared" si="67"/>
        <v>Electricity Supply</v>
      </c>
      <c r="B275" s="339" t="str">
        <f t="shared" si="67"/>
        <v>Reduce Plant Downtime</v>
      </c>
      <c r="C275" s="339" t="str">
        <f t="shared" si="67"/>
        <v>Percentage Reduction in Plant Downtime</v>
      </c>
      <c r="D275" s="11" t="s">
        <v>3315</v>
      </c>
      <c r="E275" s="11" t="s">
        <v>290</v>
      </c>
      <c r="G275" s="11"/>
      <c r="H275" s="59"/>
      <c r="I275" s="11" t="s">
        <v>50</v>
      </c>
      <c r="J275" s="339" t="str">
        <f t="shared" si="68"/>
        <v>Reduce Plant Downtime</v>
      </c>
      <c r="K275" s="77" t="str">
        <f t="shared" si="69"/>
        <v>elec reduce plant downtime</v>
      </c>
      <c r="L275" s="66"/>
      <c r="M275" s="66"/>
      <c r="N275" s="66"/>
      <c r="O275" s="11"/>
      <c r="P275" s="56"/>
      <c r="Q275" s="11"/>
      <c r="R275" s="413"/>
      <c r="S275" s="11"/>
      <c r="T275" s="11"/>
    </row>
    <row r="276" spans="1:20" s="3" customFormat="1" ht="30">
      <c r="A276" s="339" t="str">
        <f t="shared" si="67"/>
        <v>Electricity Supply</v>
      </c>
      <c r="B276" s="339" t="str">
        <f t="shared" si="67"/>
        <v>Reduce Plant Downtime</v>
      </c>
      <c r="C276" s="339" t="str">
        <f t="shared" si="67"/>
        <v>Percentage Reduction in Plant Downtime</v>
      </c>
      <c r="D276" s="11" t="s">
        <v>3316</v>
      </c>
      <c r="E276" s="11" t="s">
        <v>288</v>
      </c>
      <c r="G276" s="11"/>
      <c r="H276" s="59"/>
      <c r="I276" s="11" t="s">
        <v>50</v>
      </c>
      <c r="J276" s="339" t="str">
        <f t="shared" si="68"/>
        <v>Reduce Plant Downtime</v>
      </c>
      <c r="K276" s="77" t="str">
        <f t="shared" si="69"/>
        <v>elec reduce plant downtime</v>
      </c>
      <c r="L276" s="66"/>
      <c r="M276" s="66"/>
      <c r="N276" s="66"/>
      <c r="O276" s="11"/>
      <c r="P276" s="56"/>
      <c r="Q276" s="11"/>
      <c r="R276" s="413"/>
      <c r="S276" s="11"/>
      <c r="T276" s="11"/>
    </row>
    <row r="277" spans="1:20" s="3" customFormat="1" ht="30">
      <c r="A277" s="339" t="str">
        <f t="shared" si="67"/>
        <v>Electricity Supply</v>
      </c>
      <c r="B277" s="339" t="str">
        <f t="shared" si="67"/>
        <v>Reduce Plant Downtime</v>
      </c>
      <c r="C277" s="339" t="str">
        <f t="shared" si="67"/>
        <v>Percentage Reduction in Plant Downtime</v>
      </c>
      <c r="D277" s="11" t="s">
        <v>3316</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3"/>
      <c r="S277" s="11"/>
      <c r="T277" s="11"/>
    </row>
    <row r="278" spans="1:20" s="3" customFormat="1" ht="30">
      <c r="A278" s="339" t="str">
        <f t="shared" si="67"/>
        <v>Electricity Supply</v>
      </c>
      <c r="B278" s="339" t="str">
        <f t="shared" si="67"/>
        <v>Reduce Plant Downtime</v>
      </c>
      <c r="C278" s="339" t="str">
        <f t="shared" si="67"/>
        <v>Percentage Reduction in Plant Downtime</v>
      </c>
      <c r="D278" s="11" t="s">
        <v>3316</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3"/>
      <c r="S278" s="11"/>
      <c r="T278" s="11"/>
    </row>
    <row r="279" spans="1:20" s="3" customFormat="1" ht="60">
      <c r="A279" s="347" t="s">
        <v>8</v>
      </c>
      <c r="B279" s="59" t="s">
        <v>2600</v>
      </c>
      <c r="C279" s="59" t="s">
        <v>2601</v>
      </c>
      <c r="D279" s="11" t="s">
        <v>520</v>
      </c>
      <c r="E279" s="11"/>
      <c r="F279" s="11" t="s">
        <v>523</v>
      </c>
      <c r="G279" s="11"/>
      <c r="H279" s="59">
        <v>194</v>
      </c>
      <c r="I279" s="11" t="s">
        <v>49</v>
      </c>
      <c r="J279" s="59" t="s">
        <v>2600</v>
      </c>
      <c r="K279" s="78" t="s">
        <v>2602</v>
      </c>
      <c r="L279" s="66">
        <v>0</v>
      </c>
      <c r="M279" s="66">
        <v>0.9</v>
      </c>
      <c r="N279" s="66">
        <v>0.01</v>
      </c>
      <c r="O279" s="11" t="s">
        <v>2603</v>
      </c>
      <c r="P279" s="11" t="s">
        <v>2604</v>
      </c>
      <c r="Q279" s="11" t="s">
        <v>2670</v>
      </c>
      <c r="R279" s="413" t="s">
        <v>2669</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2605</v>
      </c>
      <c r="Q280" s="60" t="str">
        <f t="shared" si="71"/>
        <v>endogenous-learning.html#red-soft-costs</v>
      </c>
      <c r="R280" s="416"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2606</v>
      </c>
      <c r="Q281" s="60" t="str">
        <f t="shared" si="71"/>
        <v>endogenous-learning.html#red-soft-costs</v>
      </c>
      <c r="R281" s="416"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3" t="s">
        <v>285</v>
      </c>
      <c r="S282" s="11" t="s">
        <v>348</v>
      </c>
      <c r="T282" s="11"/>
    </row>
    <row r="283" spans="1:20" s="3" customFormat="1" ht="45">
      <c r="A283" s="347" t="s">
        <v>8</v>
      </c>
      <c r="B283" s="346" t="s">
        <v>3372</v>
      </c>
      <c r="C283" s="347" t="s">
        <v>3374</v>
      </c>
      <c r="D283" s="56" t="s">
        <v>519</v>
      </c>
      <c r="E283" s="56"/>
      <c r="F283" s="11" t="s">
        <v>518</v>
      </c>
      <c r="G283" s="11"/>
      <c r="H283" s="59"/>
      <c r="I283" s="11" t="s">
        <v>50</v>
      </c>
      <c r="J283" s="346" t="s">
        <v>3372</v>
      </c>
      <c r="K283" s="346" t="s">
        <v>3375</v>
      </c>
      <c r="L283" s="66">
        <v>0</v>
      </c>
      <c r="M283" s="66">
        <v>1</v>
      </c>
      <c r="N283" s="66">
        <v>0.01</v>
      </c>
      <c r="O283" s="11" t="s">
        <v>3376</v>
      </c>
      <c r="P283" s="56"/>
      <c r="Q283" s="56" t="s">
        <v>244</v>
      </c>
      <c r="R283" s="413"/>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3"/>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3382</v>
      </c>
      <c r="Q285" s="339" t="str">
        <f t="shared" si="74"/>
        <v>electricity-sector-main.html#subsidies</v>
      </c>
      <c r="R285" s="413"/>
      <c r="S285" s="402" t="s">
        <v>3381</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3"/>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3377</v>
      </c>
      <c r="Q287" s="339" t="str">
        <f t="shared" si="74"/>
        <v>electricity-sector-main.html#subsidies</v>
      </c>
      <c r="R287" s="413"/>
      <c r="S287" s="402" t="s">
        <v>3380</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3378</v>
      </c>
      <c r="Q288" s="339" t="str">
        <f t="shared" si="74"/>
        <v>electricity-sector-main.html#subsidies</v>
      </c>
      <c r="R288" s="413"/>
      <c r="S288" s="402" t="s">
        <v>3380</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3378</v>
      </c>
      <c r="Q289" s="339" t="str">
        <f t="shared" si="74"/>
        <v>electricity-sector-main.html#subsidies</v>
      </c>
      <c r="R289" s="413"/>
      <c r="S289" s="402" t="s">
        <v>3380</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3383</v>
      </c>
      <c r="Q290" s="339" t="str">
        <f t="shared" si="74"/>
        <v>electricity-sector-main.html#subsidies</v>
      </c>
      <c r="R290" s="413"/>
      <c r="S290" s="402" t="s">
        <v>3379</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3"/>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3377</v>
      </c>
      <c r="Q292" s="339" t="str">
        <f t="shared" si="74"/>
        <v>electricity-sector-main.html#subsidies</v>
      </c>
      <c r="R292" s="413"/>
      <c r="S292" s="402" t="s">
        <v>3380</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3314</v>
      </c>
      <c r="E293" s="56"/>
      <c r="F293" s="11" t="s">
        <v>2898</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3"/>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3315</v>
      </c>
      <c r="E294" s="56"/>
      <c r="F294" s="11" t="s">
        <v>3062</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3"/>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3316</v>
      </c>
      <c r="E295" s="56"/>
      <c r="F295" s="11" t="s">
        <v>2900</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3"/>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3373</v>
      </c>
      <c r="L296" s="68"/>
      <c r="M296" s="68"/>
      <c r="N296" s="68"/>
      <c r="O296" s="56"/>
      <c r="P296" s="56"/>
      <c r="Q296" s="58"/>
      <c r="R296" s="413"/>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3"/>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11" t="s">
        <v>162</v>
      </c>
      <c r="P298" s="56" t="s">
        <v>2850</v>
      </c>
      <c r="Q298" s="56" t="s">
        <v>244</v>
      </c>
      <c r="R298" s="413"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3"/>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2851</v>
      </c>
      <c r="Q300" s="56" t="s">
        <v>244</v>
      </c>
      <c r="R300" s="413"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2852</v>
      </c>
      <c r="Q301" s="56" t="s">
        <v>244</v>
      </c>
      <c r="R301" s="413"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2853</v>
      </c>
      <c r="Q302" s="56" t="s">
        <v>244</v>
      </c>
      <c r="R302" s="413"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2854</v>
      </c>
      <c r="Q303" s="56" t="s">
        <v>244</v>
      </c>
      <c r="R303" s="413"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3"/>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2855</v>
      </c>
      <c r="Q305" s="56" t="s">
        <v>244</v>
      </c>
      <c r="R305" s="413"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3314</v>
      </c>
      <c r="E306" s="56"/>
      <c r="F306" s="11" t="s">
        <v>2898</v>
      </c>
      <c r="G306" s="58"/>
      <c r="H306" s="57"/>
      <c r="I306" s="11" t="s">
        <v>50</v>
      </c>
      <c r="J306" s="77" t="str">
        <f t="shared" si="77"/>
        <v>Subsidy for Electricity Production</v>
      </c>
      <c r="K306" s="77" t="str">
        <f t="shared" si="77"/>
        <v>elec generation subsidy</v>
      </c>
      <c r="L306" s="69"/>
      <c r="M306" s="69"/>
      <c r="N306" s="69"/>
      <c r="O306" s="58"/>
      <c r="P306" s="56"/>
      <c r="Q306" s="56"/>
      <c r="R306" s="413"/>
      <c r="S306" s="58"/>
      <c r="T306" s="56"/>
    </row>
    <row r="307" spans="1:20" ht="30">
      <c r="A307" s="77" t="str">
        <f t="shared" si="76"/>
        <v>Electricity Supply</v>
      </c>
      <c r="B307" s="77" t="str">
        <f t="shared" si="76"/>
        <v>Subsidy for Electricity Production</v>
      </c>
      <c r="C307" s="77" t="str">
        <f t="shared" si="76"/>
        <v>Subsidy for Elec Production by Fuel</v>
      </c>
      <c r="D307" s="11" t="s">
        <v>3315</v>
      </c>
      <c r="E307" s="56"/>
      <c r="F307" s="11" t="s">
        <v>3062</v>
      </c>
      <c r="G307" s="58"/>
      <c r="H307" s="57"/>
      <c r="I307" s="11" t="s">
        <v>50</v>
      </c>
      <c r="J307" s="77" t="str">
        <f t="shared" si="77"/>
        <v>Subsidy for Electricity Production</v>
      </c>
      <c r="K307" s="77" t="str">
        <f t="shared" si="77"/>
        <v>elec generation subsidy</v>
      </c>
      <c r="L307" s="69"/>
      <c r="M307" s="69"/>
      <c r="N307" s="69"/>
      <c r="O307" s="58"/>
      <c r="P307" s="56"/>
      <c r="Q307" s="56"/>
      <c r="R307" s="413"/>
      <c r="S307" s="58"/>
      <c r="T307" s="56"/>
    </row>
    <row r="308" spans="1:20" ht="30">
      <c r="A308" s="77" t="str">
        <f t="shared" si="76"/>
        <v>Electricity Supply</v>
      </c>
      <c r="B308" s="77" t="str">
        <f t="shared" si="76"/>
        <v>Subsidy for Electricity Production</v>
      </c>
      <c r="C308" s="77" t="str">
        <f t="shared" si="76"/>
        <v>Subsidy for Elec Production by Fuel</v>
      </c>
      <c r="D308" s="11" t="s">
        <v>3316</v>
      </c>
      <c r="E308" s="56"/>
      <c r="F308" s="11" t="s">
        <v>2900</v>
      </c>
      <c r="G308" s="58"/>
      <c r="H308" s="57"/>
      <c r="I308" s="11" t="s">
        <v>50</v>
      </c>
      <c r="J308" s="77" t="str">
        <f t="shared" si="77"/>
        <v>Subsidy for Electricity Production</v>
      </c>
      <c r="K308" s="77" t="str">
        <f t="shared" si="77"/>
        <v>elec generation subsidy</v>
      </c>
      <c r="L308" s="69"/>
      <c r="M308" s="69"/>
      <c r="N308" s="69"/>
      <c r="O308" s="58"/>
      <c r="P308" s="56"/>
      <c r="Q308" s="56"/>
      <c r="R308" s="413"/>
      <c r="S308" s="58"/>
      <c r="T308" s="56"/>
    </row>
    <row r="309" spans="1:20" ht="105">
      <c r="A309" s="346" t="s">
        <v>9</v>
      </c>
      <c r="B309" s="346" t="s">
        <v>22</v>
      </c>
      <c r="C309" s="346" t="s">
        <v>3354</v>
      </c>
      <c r="D309" s="56"/>
      <c r="E309" s="56"/>
      <c r="F309" s="56"/>
      <c r="G309" s="56"/>
      <c r="H309" s="57">
        <v>43</v>
      </c>
      <c r="I309" s="56" t="s">
        <v>49</v>
      </c>
      <c r="J309" s="79" t="s">
        <v>22</v>
      </c>
      <c r="K309" s="79" t="s">
        <v>3355</v>
      </c>
      <c r="L309" s="62">
        <v>0</v>
      </c>
      <c r="M309" s="63">
        <v>1</v>
      </c>
      <c r="N309" s="63">
        <v>0.01</v>
      </c>
      <c r="O309" s="56" t="s">
        <v>38</v>
      </c>
      <c r="P309" s="56" t="s">
        <v>2699</v>
      </c>
      <c r="Q309" s="56" t="s">
        <v>246</v>
      </c>
      <c r="R309" s="413" t="s">
        <v>247</v>
      </c>
      <c r="S309" s="56" t="s">
        <v>2700</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3"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3" t="s">
        <v>251</v>
      </c>
      <c r="S311" s="56" t="s">
        <v>176</v>
      </c>
      <c r="T311" s="58"/>
    </row>
    <row r="312" spans="1:20" s="6" customFormat="1" ht="75">
      <c r="A312" s="346" t="s">
        <v>9</v>
      </c>
      <c r="B312" s="346" t="s">
        <v>111</v>
      </c>
      <c r="C312" s="346" t="s">
        <v>321</v>
      </c>
      <c r="D312" s="56" t="s">
        <v>145</v>
      </c>
      <c r="E312" s="56"/>
      <c r="F312" s="11" t="s">
        <v>2726</v>
      </c>
      <c r="G312" s="56"/>
      <c r="H312" s="57">
        <v>46</v>
      </c>
      <c r="I312" s="56" t="s">
        <v>49</v>
      </c>
      <c r="J312" s="79" t="s">
        <v>111</v>
      </c>
      <c r="K312" s="79" t="s">
        <v>2433</v>
      </c>
      <c r="L312" s="63">
        <v>0</v>
      </c>
      <c r="M312" s="63">
        <f>ROUND(MaxBoundCalculations!B189,2)</f>
        <v>0.33</v>
      </c>
      <c r="N312" s="63">
        <v>0.01</v>
      </c>
      <c r="O312" s="56" t="s">
        <v>35</v>
      </c>
      <c r="P312" s="56" t="s">
        <v>2849</v>
      </c>
      <c r="Q312" s="56" t="s">
        <v>252</v>
      </c>
      <c r="R312" s="413"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2727</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2849</v>
      </c>
      <c r="Q313" s="56" t="s">
        <v>252</v>
      </c>
      <c r="R313" s="413"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2728</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2849</v>
      </c>
      <c r="Q314" s="56" t="s">
        <v>252</v>
      </c>
      <c r="R314" s="413"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2729</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2849</v>
      </c>
      <c r="Q315" s="56" t="s">
        <v>252</v>
      </c>
      <c r="R315" s="413"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2815</v>
      </c>
      <c r="E316" s="56"/>
      <c r="F316" s="11" t="s">
        <v>3347</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2849</v>
      </c>
      <c r="Q316" s="56" t="s">
        <v>252</v>
      </c>
      <c r="R316" s="413"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2814</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2849</v>
      </c>
      <c r="Q317" s="56" t="s">
        <v>252</v>
      </c>
      <c r="R317" s="413"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2849</v>
      </c>
      <c r="Q318" s="56" t="s">
        <v>252</v>
      </c>
      <c r="R318" s="413"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2849</v>
      </c>
      <c r="Q319" s="56" t="s">
        <v>252</v>
      </c>
      <c r="R319" s="413"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3" t="s">
        <v>255</v>
      </c>
      <c r="S320" s="56" t="s">
        <v>176</v>
      </c>
      <c r="T320" s="58"/>
    </row>
    <row r="321" spans="1:20" ht="30">
      <c r="A321" s="346" t="s">
        <v>9</v>
      </c>
      <c r="B321" s="346" t="s">
        <v>3183</v>
      </c>
      <c r="C321" s="346" t="s">
        <v>2711</v>
      </c>
      <c r="D321" s="56" t="s">
        <v>145</v>
      </c>
      <c r="E321" s="56" t="s">
        <v>2712</v>
      </c>
      <c r="F321" s="11" t="s">
        <v>2726</v>
      </c>
      <c r="G321" s="56" t="s">
        <v>2718</v>
      </c>
      <c r="H321" s="57">
        <v>381</v>
      </c>
      <c r="I321" s="56" t="s">
        <v>50</v>
      </c>
      <c r="J321" s="346" t="s">
        <v>3183</v>
      </c>
      <c r="K321" s="79" t="s">
        <v>2725</v>
      </c>
      <c r="L321" s="62">
        <v>0</v>
      </c>
      <c r="M321" s="62">
        <v>1</v>
      </c>
      <c r="N321" s="63">
        <v>0.01</v>
      </c>
      <c r="O321" s="56" t="s">
        <v>2724</v>
      </c>
      <c r="Q321" s="56" t="s">
        <v>256</v>
      </c>
      <c r="R321" s="413" t="s">
        <v>3225</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2713</v>
      </c>
      <c r="F322" s="11" t="s">
        <v>2726</v>
      </c>
      <c r="G322" s="56" t="s">
        <v>2721</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3200</v>
      </c>
      <c r="Q322" s="77" t="str">
        <f t="shared" ref="Q322:R396" si="86">Q$321</f>
        <v>industry-ag-main.html#fuel-switching</v>
      </c>
      <c r="R322" s="401"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2714</v>
      </c>
      <c r="F323" s="11" t="s">
        <v>2726</v>
      </c>
      <c r="G323" s="56" t="s">
        <v>2722</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3185</v>
      </c>
      <c r="Q323" s="77" t="str">
        <f t="shared" si="86"/>
        <v>industry-ag-main.html#fuel-switching</v>
      </c>
      <c r="R323" s="401"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2715</v>
      </c>
      <c r="F324" s="11" t="s">
        <v>2726</v>
      </c>
      <c r="G324" s="56" t="s">
        <v>2719</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3333</v>
      </c>
      <c r="Q324" s="77" t="str">
        <f t="shared" si="86"/>
        <v>industry-ag-main.html#fuel-switching</v>
      </c>
      <c r="R324" s="401"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2716</v>
      </c>
      <c r="F325" s="11" t="s">
        <v>2726</v>
      </c>
      <c r="G325" s="56" t="s">
        <v>2720</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3186</v>
      </c>
      <c r="Q325" s="77" t="str">
        <f t="shared" si="86"/>
        <v>industry-ag-main.html#fuel-switching</v>
      </c>
      <c r="R325" s="401"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2717</v>
      </c>
      <c r="F326" s="11" t="s">
        <v>2726</v>
      </c>
      <c r="G326" s="56" t="s">
        <v>2723</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1"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3229</v>
      </c>
      <c r="F327" s="11" t="s">
        <v>2726</v>
      </c>
      <c r="G327" s="56" t="s">
        <v>3232</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1"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3230</v>
      </c>
      <c r="F328" s="11" t="s">
        <v>2726</v>
      </c>
      <c r="G328" s="56" t="s">
        <v>3234</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3239</v>
      </c>
      <c r="Q328" s="77" t="str">
        <f t="shared" si="86"/>
        <v>industry-ag-main.html#fuel-switching</v>
      </c>
      <c r="R328" s="401"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3231</v>
      </c>
      <c r="F329" s="11" t="s">
        <v>2726</v>
      </c>
      <c r="G329" s="56" t="s">
        <v>3235</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3240</v>
      </c>
      <c r="Q329" s="77" t="str">
        <f t="shared" si="86"/>
        <v>industry-ag-main.html#fuel-switching</v>
      </c>
      <c r="R329" s="401"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3228</v>
      </c>
      <c r="F330" s="11" t="s">
        <v>2726</v>
      </c>
      <c r="G330" s="56" t="s">
        <v>3233</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1"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2712</v>
      </c>
      <c r="F331" s="11" t="s">
        <v>2727</v>
      </c>
      <c r="G331" s="56" t="s">
        <v>2718</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1"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2713</v>
      </c>
      <c r="F332" s="11" t="s">
        <v>2727</v>
      </c>
      <c r="G332" s="56" t="s">
        <v>2721</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3187</v>
      </c>
      <c r="Q332" s="77" t="str">
        <f t="shared" si="86"/>
        <v>industry-ag-main.html#fuel-switching</v>
      </c>
      <c r="R332" s="401"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2714</v>
      </c>
      <c r="F333" s="11" t="s">
        <v>2727</v>
      </c>
      <c r="G333" s="56" t="s">
        <v>2722</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3188</v>
      </c>
      <c r="Q333" s="77" t="str">
        <f t="shared" si="86"/>
        <v>industry-ag-main.html#fuel-switching</v>
      </c>
      <c r="R333" s="401"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2715</v>
      </c>
      <c r="F334" s="11" t="s">
        <v>2727</v>
      </c>
      <c r="G334" s="56" t="s">
        <v>2719</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3236</v>
      </c>
      <c r="Q334" s="77" t="str">
        <f t="shared" si="86"/>
        <v>industry-ag-main.html#fuel-switching</v>
      </c>
      <c r="R334" s="401"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2716</v>
      </c>
      <c r="F335" s="11" t="s">
        <v>2727</v>
      </c>
      <c r="G335" s="56" t="s">
        <v>2720</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1"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2717</v>
      </c>
      <c r="F336" s="11" t="s">
        <v>2727</v>
      </c>
      <c r="G336" s="56" t="s">
        <v>2723</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1"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3229</v>
      </c>
      <c r="F337" s="11" t="s">
        <v>2727</v>
      </c>
      <c r="G337" s="56" t="s">
        <v>3232</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3241</v>
      </c>
      <c r="Q337" s="77" t="str">
        <f t="shared" si="86"/>
        <v>industry-ag-main.html#fuel-switching</v>
      </c>
      <c r="R337" s="401"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3230</v>
      </c>
      <c r="F338" s="11" t="s">
        <v>2727</v>
      </c>
      <c r="G338" s="56" t="s">
        <v>3234</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1"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3231</v>
      </c>
      <c r="F339" s="11" t="s">
        <v>2727</v>
      </c>
      <c r="G339" s="56" t="s">
        <v>3235</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1"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3228</v>
      </c>
      <c r="F340" s="11" t="s">
        <v>2727</v>
      </c>
      <c r="G340" s="56" t="s">
        <v>3233</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1"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2712</v>
      </c>
      <c r="F341" s="11" t="s">
        <v>2728</v>
      </c>
      <c r="G341" s="56" t="s">
        <v>2718</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1"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2713</v>
      </c>
      <c r="F342" s="11" t="s">
        <v>2728</v>
      </c>
      <c r="G342" s="56" t="s">
        <v>2721</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3189</v>
      </c>
      <c r="Q342" s="77" t="str">
        <f t="shared" si="86"/>
        <v>industry-ag-main.html#fuel-switching</v>
      </c>
      <c r="R342" s="401"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2714</v>
      </c>
      <c r="F343" s="11" t="s">
        <v>2728</v>
      </c>
      <c r="G343" s="56" t="s">
        <v>2722</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3190</v>
      </c>
      <c r="Q343" s="77" t="str">
        <f t="shared" si="86"/>
        <v>industry-ag-main.html#fuel-switching</v>
      </c>
      <c r="R343" s="401"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2715</v>
      </c>
      <c r="F344" s="11" t="s">
        <v>2728</v>
      </c>
      <c r="G344" s="56" t="s">
        <v>2719</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1"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2716</v>
      </c>
      <c r="F345" s="11" t="s">
        <v>2728</v>
      </c>
      <c r="G345" s="56" t="s">
        <v>2720</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3191</v>
      </c>
      <c r="Q345" s="77" t="str">
        <f t="shared" si="86"/>
        <v>industry-ag-main.html#fuel-switching</v>
      </c>
      <c r="R345" s="401"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2717</v>
      </c>
      <c r="F346" s="11" t="s">
        <v>2728</v>
      </c>
      <c r="G346" s="56" t="s">
        <v>2723</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1"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3229</v>
      </c>
      <c r="F347" s="11" t="s">
        <v>2728</v>
      </c>
      <c r="G347" s="56" t="s">
        <v>3232</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1"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3230</v>
      </c>
      <c r="F348" s="11" t="s">
        <v>2728</v>
      </c>
      <c r="G348" s="56" t="s">
        <v>3234</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3242</v>
      </c>
      <c r="Q348" s="77" t="str">
        <f t="shared" si="86"/>
        <v>industry-ag-main.html#fuel-switching</v>
      </c>
      <c r="R348" s="401"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3231</v>
      </c>
      <c r="F349" s="11" t="s">
        <v>2728</v>
      </c>
      <c r="G349" s="56" t="s">
        <v>3235</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3243</v>
      </c>
      <c r="Q349" s="77" t="str">
        <f t="shared" si="86"/>
        <v>industry-ag-main.html#fuel-switching</v>
      </c>
      <c r="R349" s="401"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3228</v>
      </c>
      <c r="F350" s="11" t="s">
        <v>2728</v>
      </c>
      <c r="G350" s="56" t="s">
        <v>3233</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1"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2712</v>
      </c>
      <c r="F351" s="11" t="s">
        <v>2729</v>
      </c>
      <c r="G351" s="56" t="s">
        <v>2718</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1"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2713</v>
      </c>
      <c r="F352" s="11" t="s">
        <v>2729</v>
      </c>
      <c r="G352" s="56" t="s">
        <v>2721</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3192</v>
      </c>
      <c r="Q352" s="77" t="str">
        <f t="shared" si="86"/>
        <v>industry-ag-main.html#fuel-switching</v>
      </c>
      <c r="R352" s="401"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2714</v>
      </c>
      <c r="F353" s="11" t="s">
        <v>2729</v>
      </c>
      <c r="G353" s="56" t="s">
        <v>2722</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3193</v>
      </c>
      <c r="Q353" s="77" t="str">
        <f t="shared" si="86"/>
        <v>industry-ag-main.html#fuel-switching</v>
      </c>
      <c r="R353" s="401"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2715</v>
      </c>
      <c r="F354" s="11" t="s">
        <v>2729</v>
      </c>
      <c r="G354" s="56" t="s">
        <v>2719</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1"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2716</v>
      </c>
      <c r="F355" s="11" t="s">
        <v>2729</v>
      </c>
      <c r="G355" s="56" t="s">
        <v>2720</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3194</v>
      </c>
      <c r="Q355" s="77" t="str">
        <f t="shared" si="86"/>
        <v>industry-ag-main.html#fuel-switching</v>
      </c>
      <c r="R355" s="401"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2717</v>
      </c>
      <c r="F356" s="11" t="s">
        <v>2729</v>
      </c>
      <c r="G356" s="56" t="s">
        <v>2723</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1"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3229</v>
      </c>
      <c r="F357" s="11" t="s">
        <v>2729</v>
      </c>
      <c r="G357" s="56" t="s">
        <v>3232</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1"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3230</v>
      </c>
      <c r="F358" s="11" t="s">
        <v>2729</v>
      </c>
      <c r="G358" s="56" t="s">
        <v>3234</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3244</v>
      </c>
      <c r="Q358" s="77" t="str">
        <f t="shared" si="86"/>
        <v>industry-ag-main.html#fuel-switching</v>
      </c>
      <c r="R358" s="401"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3231</v>
      </c>
      <c r="F359" s="11" t="s">
        <v>2729</v>
      </c>
      <c r="G359" s="56" t="s">
        <v>3235</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3245</v>
      </c>
      <c r="Q359" s="77" t="str">
        <f t="shared" si="86"/>
        <v>industry-ag-main.html#fuel-switching</v>
      </c>
      <c r="R359" s="401"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3228</v>
      </c>
      <c r="F360" s="11" t="s">
        <v>2729</v>
      </c>
      <c r="G360" s="56" t="s">
        <v>3233</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1"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2815</v>
      </c>
      <c r="E361" s="56" t="s">
        <v>2712</v>
      </c>
      <c r="F361" s="56" t="s">
        <v>3347</v>
      </c>
      <c r="G361" s="56" t="s">
        <v>2718</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1"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2815</v>
      </c>
      <c r="E362" s="56" t="s">
        <v>2713</v>
      </c>
      <c r="F362" s="56" t="s">
        <v>3347</v>
      </c>
      <c r="G362" s="56" t="s">
        <v>2721</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3195</v>
      </c>
      <c r="Q362" s="77" t="str">
        <f t="shared" si="86"/>
        <v>industry-ag-main.html#fuel-switching</v>
      </c>
      <c r="R362" s="401"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2815</v>
      </c>
      <c r="E363" s="56" t="s">
        <v>2714</v>
      </c>
      <c r="F363" s="56" t="s">
        <v>3347</v>
      </c>
      <c r="G363" s="56" t="s">
        <v>2722</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3196</v>
      </c>
      <c r="Q363" s="77" t="str">
        <f t="shared" si="86"/>
        <v>industry-ag-main.html#fuel-switching</v>
      </c>
      <c r="R363" s="401"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2815</v>
      </c>
      <c r="E364" s="56" t="s">
        <v>2715</v>
      </c>
      <c r="F364" s="56" t="s">
        <v>3347</v>
      </c>
      <c r="G364" s="56" t="s">
        <v>2719</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1"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2815</v>
      </c>
      <c r="E365" s="56" t="s">
        <v>2716</v>
      </c>
      <c r="F365" s="56" t="s">
        <v>3347</v>
      </c>
      <c r="G365" s="56" t="s">
        <v>2720</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3197</v>
      </c>
      <c r="Q365" s="77" t="str">
        <f t="shared" si="86"/>
        <v>industry-ag-main.html#fuel-switching</v>
      </c>
      <c r="R365" s="401"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2815</v>
      </c>
      <c r="E366" s="56" t="s">
        <v>2717</v>
      </c>
      <c r="F366" s="56" t="s">
        <v>3347</v>
      </c>
      <c r="G366" s="56" t="s">
        <v>2723</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1"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2815</v>
      </c>
      <c r="E367" s="56" t="s">
        <v>3229</v>
      </c>
      <c r="F367" s="56" t="s">
        <v>3347</v>
      </c>
      <c r="G367" s="56" t="s">
        <v>3232</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1"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2815</v>
      </c>
      <c r="E368" s="56" t="s">
        <v>3230</v>
      </c>
      <c r="F368" s="56" t="s">
        <v>3347</v>
      </c>
      <c r="G368" s="56" t="s">
        <v>3234</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3246</v>
      </c>
      <c r="Q368" s="77" t="str">
        <f t="shared" si="86"/>
        <v>industry-ag-main.html#fuel-switching</v>
      </c>
      <c r="R368" s="401"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2815</v>
      </c>
      <c r="E369" s="56" t="s">
        <v>3231</v>
      </c>
      <c r="F369" s="56" t="s">
        <v>3347</v>
      </c>
      <c r="G369" s="56" t="s">
        <v>3235</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1"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2815</v>
      </c>
      <c r="E370" s="56" t="s">
        <v>3228</v>
      </c>
      <c r="F370" s="56" t="s">
        <v>3347</v>
      </c>
      <c r="G370" s="56" t="s">
        <v>3233</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1"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2712</v>
      </c>
      <c r="F371" s="11" t="s">
        <v>2814</v>
      </c>
      <c r="G371" s="56" t="s">
        <v>2718</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1"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2713</v>
      </c>
      <c r="F372" s="11" t="s">
        <v>2814</v>
      </c>
      <c r="G372" s="56" t="s">
        <v>2721</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1"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2714</v>
      </c>
      <c r="F373" s="11" t="s">
        <v>2814</v>
      </c>
      <c r="G373" s="56" t="s">
        <v>2722</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1"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2715</v>
      </c>
      <c r="F374" s="11" t="s">
        <v>2814</v>
      </c>
      <c r="G374" s="56" t="s">
        <v>2719</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1"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2716</v>
      </c>
      <c r="F375" s="11" t="s">
        <v>2814</v>
      </c>
      <c r="G375" s="56" t="s">
        <v>2720</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1"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2717</v>
      </c>
      <c r="F376" s="11" t="s">
        <v>2814</v>
      </c>
      <c r="G376" s="56" t="s">
        <v>2723</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1"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3229</v>
      </c>
      <c r="F377" s="11" t="s">
        <v>2814</v>
      </c>
      <c r="G377" s="56" t="s">
        <v>3232</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1"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3230</v>
      </c>
      <c r="F378" s="11" t="s">
        <v>2814</v>
      </c>
      <c r="G378" s="56" t="s">
        <v>3234</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1"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3231</v>
      </c>
      <c r="F379" s="11" t="s">
        <v>2814</v>
      </c>
      <c r="G379" s="56" t="s">
        <v>3235</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1"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3228</v>
      </c>
      <c r="F380" s="11" t="s">
        <v>2814</v>
      </c>
      <c r="G380" s="56" t="s">
        <v>3233</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1"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2712</v>
      </c>
      <c r="F381" s="11" t="s">
        <v>152</v>
      </c>
      <c r="G381" s="56" t="s">
        <v>2718</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1"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2713</v>
      </c>
      <c r="F382" s="11" t="s">
        <v>152</v>
      </c>
      <c r="G382" s="56" t="s">
        <v>2721</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1"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2714</v>
      </c>
      <c r="F383" s="11" t="s">
        <v>152</v>
      </c>
      <c r="G383" s="56" t="s">
        <v>2722</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3238</v>
      </c>
      <c r="Q383" s="77" t="str">
        <f t="shared" si="86"/>
        <v>industry-ag-main.html#fuel-switching</v>
      </c>
      <c r="R383" s="401"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2715</v>
      </c>
      <c r="F384" s="11" t="s">
        <v>152</v>
      </c>
      <c r="G384" s="56" t="s">
        <v>2719</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1"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2716</v>
      </c>
      <c r="F385" s="11" t="s">
        <v>152</v>
      </c>
      <c r="G385" s="56" t="s">
        <v>2720</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3237</v>
      </c>
      <c r="Q385" s="77" t="str">
        <f t="shared" si="86"/>
        <v>industry-ag-main.html#fuel-switching</v>
      </c>
      <c r="R385" s="401"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2717</v>
      </c>
      <c r="F386" s="11" t="s">
        <v>152</v>
      </c>
      <c r="G386" s="56" t="s">
        <v>2723</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1"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3229</v>
      </c>
      <c r="F387" s="11" t="s">
        <v>152</v>
      </c>
      <c r="G387" s="56" t="s">
        <v>3232</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1"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3230</v>
      </c>
      <c r="F388" s="11" t="s">
        <v>152</v>
      </c>
      <c r="G388" s="56" t="s">
        <v>3234</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3247</v>
      </c>
      <c r="Q388" s="77" t="str">
        <f t="shared" si="86"/>
        <v>industry-ag-main.html#fuel-switching</v>
      </c>
      <c r="R388" s="401"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3231</v>
      </c>
      <c r="F389" s="11" t="s">
        <v>152</v>
      </c>
      <c r="G389" s="56" t="s">
        <v>3235</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3248</v>
      </c>
      <c r="Q389" s="77" t="str">
        <f t="shared" si="86"/>
        <v>industry-ag-main.html#fuel-switching</v>
      </c>
      <c r="R389" s="401"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3228</v>
      </c>
      <c r="F390" s="11" t="s">
        <v>152</v>
      </c>
      <c r="G390" s="56" t="s">
        <v>3233</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1"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2712</v>
      </c>
      <c r="F391" s="11" t="s">
        <v>153</v>
      </c>
      <c r="G391" s="56" t="s">
        <v>2718</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1"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2713</v>
      </c>
      <c r="F392" s="11" t="s">
        <v>153</v>
      </c>
      <c r="G392" s="56" t="s">
        <v>2721</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3198</v>
      </c>
      <c r="Q392" s="77" t="str">
        <f t="shared" si="86"/>
        <v>industry-ag-main.html#fuel-switching</v>
      </c>
      <c r="R392" s="401"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2714</v>
      </c>
      <c r="F393" s="11" t="s">
        <v>153</v>
      </c>
      <c r="G393" s="56" t="s">
        <v>2722</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3199</v>
      </c>
      <c r="Q393" s="77" t="str">
        <f t="shared" si="86"/>
        <v>industry-ag-main.html#fuel-switching</v>
      </c>
      <c r="R393" s="401"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2715</v>
      </c>
      <c r="F394" s="11" t="s">
        <v>153</v>
      </c>
      <c r="G394" s="56" t="s">
        <v>2719</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1"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2716</v>
      </c>
      <c r="F395" s="11" t="s">
        <v>153</v>
      </c>
      <c r="G395" s="56" t="s">
        <v>2720</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3184</v>
      </c>
      <c r="Q395" s="77" t="str">
        <f t="shared" si="86"/>
        <v>industry-ag-main.html#fuel-switching</v>
      </c>
      <c r="R395" s="401"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2717</v>
      </c>
      <c r="F396" s="11" t="s">
        <v>153</v>
      </c>
      <c r="G396" s="56" t="s">
        <v>2723</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1"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3229</v>
      </c>
      <c r="F397" s="11" t="s">
        <v>153</v>
      </c>
      <c r="G397" s="56" t="s">
        <v>3232</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1"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3230</v>
      </c>
      <c r="F398" s="11" t="s">
        <v>153</v>
      </c>
      <c r="G398" s="56" t="s">
        <v>3234</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3249</v>
      </c>
      <c r="Q398" s="77" t="str">
        <f t="shared" si="91"/>
        <v>industry-ag-main.html#fuel-switching</v>
      </c>
      <c r="R398" s="401"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3231</v>
      </c>
      <c r="F399" s="11" t="s">
        <v>153</v>
      </c>
      <c r="G399" s="56" t="s">
        <v>3235</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3250</v>
      </c>
      <c r="Q399" s="77" t="str">
        <f t="shared" si="91"/>
        <v>industry-ag-main.html#fuel-switching</v>
      </c>
      <c r="R399" s="401"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3228</v>
      </c>
      <c r="F400" s="11" t="s">
        <v>153</v>
      </c>
      <c r="G400" s="56" t="s">
        <v>3233</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1" t="str">
        <f t="shared" si="91"/>
        <v>industry-elec-and-hydrogen.html</v>
      </c>
      <c r="S400" s="56"/>
      <c r="T400" s="56"/>
    </row>
    <row r="401" spans="1:20" s="3" customFormat="1" ht="45">
      <c r="A401" s="347" t="s">
        <v>9</v>
      </c>
      <c r="B401" s="347" t="s">
        <v>3359</v>
      </c>
      <c r="C401" s="347" t="s">
        <v>3362</v>
      </c>
      <c r="D401" s="11"/>
      <c r="E401" s="11"/>
      <c r="F401" s="11"/>
      <c r="G401" s="11"/>
      <c r="H401" s="59">
        <v>58</v>
      </c>
      <c r="I401" s="11" t="s">
        <v>49</v>
      </c>
      <c r="J401" s="347" t="s">
        <v>3366</v>
      </c>
      <c r="K401" s="347" t="s">
        <v>3367</v>
      </c>
      <c r="L401" s="65">
        <v>0</v>
      </c>
      <c r="M401" s="66">
        <v>1</v>
      </c>
      <c r="N401" s="66">
        <v>0.01</v>
      </c>
      <c r="O401" s="11" t="s">
        <v>38</v>
      </c>
      <c r="P401" s="11" t="s">
        <v>3408</v>
      </c>
      <c r="Q401" s="11" t="s">
        <v>2401</v>
      </c>
      <c r="R401" s="413" t="s">
        <v>2402</v>
      </c>
      <c r="S401" s="11" t="s">
        <v>176</v>
      </c>
      <c r="T401" s="11"/>
    </row>
    <row r="402" spans="1:20" s="3" customFormat="1" ht="45">
      <c r="A402" s="347" t="s">
        <v>9</v>
      </c>
      <c r="B402" s="347" t="s">
        <v>3360</v>
      </c>
      <c r="C402" s="347" t="s">
        <v>3363</v>
      </c>
      <c r="D402" s="11"/>
      <c r="E402" s="11"/>
      <c r="F402" s="11"/>
      <c r="G402" s="11"/>
      <c r="H402" s="59">
        <v>510</v>
      </c>
      <c r="I402" s="11" t="s">
        <v>49</v>
      </c>
      <c r="J402" s="347" t="s">
        <v>3366</v>
      </c>
      <c r="K402" s="347" t="s">
        <v>3368</v>
      </c>
      <c r="L402" s="65">
        <v>0</v>
      </c>
      <c r="M402" s="66">
        <v>1</v>
      </c>
      <c r="N402" s="66">
        <v>0.01</v>
      </c>
      <c r="O402" s="11" t="s">
        <v>38</v>
      </c>
      <c r="P402" s="11" t="s">
        <v>3409</v>
      </c>
      <c r="Q402" s="11" t="s">
        <v>2401</v>
      </c>
      <c r="R402" s="413" t="s">
        <v>2402</v>
      </c>
      <c r="S402" s="11"/>
      <c r="T402" s="11"/>
    </row>
    <row r="403" spans="1:20" s="3" customFormat="1" ht="45">
      <c r="A403" s="347" t="s">
        <v>9</v>
      </c>
      <c r="B403" s="347" t="s">
        <v>3361</v>
      </c>
      <c r="C403" s="347" t="s">
        <v>3364</v>
      </c>
      <c r="D403" s="11"/>
      <c r="E403" s="11"/>
      <c r="F403" s="11"/>
      <c r="G403" s="11"/>
      <c r="H403" s="59">
        <v>511</v>
      </c>
      <c r="I403" s="11" t="s">
        <v>49</v>
      </c>
      <c r="J403" s="347" t="s">
        <v>3366</v>
      </c>
      <c r="K403" s="347" t="s">
        <v>3369</v>
      </c>
      <c r="L403" s="65">
        <v>0</v>
      </c>
      <c r="M403" s="66">
        <v>1</v>
      </c>
      <c r="N403" s="66">
        <v>0.01</v>
      </c>
      <c r="O403" s="11" t="s">
        <v>38</v>
      </c>
      <c r="P403" s="11" t="s">
        <v>3410</v>
      </c>
      <c r="Q403" s="11" t="s">
        <v>2401</v>
      </c>
      <c r="R403" s="413" t="s">
        <v>2402</v>
      </c>
      <c r="S403" s="11"/>
      <c r="T403" s="11"/>
    </row>
    <row r="404" spans="1:20" s="3" customFormat="1" ht="45">
      <c r="A404" s="347" t="s">
        <v>9</v>
      </c>
      <c r="B404" s="347" t="s">
        <v>3371</v>
      </c>
      <c r="C404" s="347" t="s">
        <v>3365</v>
      </c>
      <c r="D404" s="11"/>
      <c r="E404" s="11"/>
      <c r="F404" s="11"/>
      <c r="G404" s="11"/>
      <c r="H404" s="59">
        <v>512</v>
      </c>
      <c r="I404" s="11" t="s">
        <v>49</v>
      </c>
      <c r="J404" s="347" t="s">
        <v>3366</v>
      </c>
      <c r="K404" s="347" t="s">
        <v>3370</v>
      </c>
      <c r="L404" s="65">
        <v>0</v>
      </c>
      <c r="M404" s="66">
        <v>1</v>
      </c>
      <c r="N404" s="66">
        <v>0.01</v>
      </c>
      <c r="O404" s="11" t="s">
        <v>38</v>
      </c>
      <c r="P404" s="11" t="s">
        <v>3411</v>
      </c>
      <c r="Q404" s="11" t="s">
        <v>2401</v>
      </c>
      <c r="R404" s="413" t="s">
        <v>2402</v>
      </c>
      <c r="S404" s="11"/>
      <c r="T404" s="11"/>
    </row>
    <row r="405" spans="1:20" s="6" customFormat="1" ht="105">
      <c r="A405" s="346" t="s">
        <v>9</v>
      </c>
      <c r="B405" s="346" t="s">
        <v>2813</v>
      </c>
      <c r="C405" s="346" t="s">
        <v>2812</v>
      </c>
      <c r="D405" s="56" t="s">
        <v>145</v>
      </c>
      <c r="E405" s="56"/>
      <c r="F405" s="11" t="s">
        <v>2726</v>
      </c>
      <c r="G405" s="56"/>
      <c r="H405" s="57">
        <v>429</v>
      </c>
      <c r="I405" s="56" t="s">
        <v>49</v>
      </c>
      <c r="J405" s="346" t="s">
        <v>2813</v>
      </c>
      <c r="K405" s="346" t="s">
        <v>2816</v>
      </c>
      <c r="L405" s="62">
        <v>0</v>
      </c>
      <c r="M405" s="63">
        <v>1</v>
      </c>
      <c r="N405" s="63">
        <v>0.01</v>
      </c>
      <c r="O405" s="56" t="s">
        <v>2817</v>
      </c>
      <c r="P405" s="56" t="s">
        <v>2821</v>
      </c>
      <c r="Q405" s="56"/>
      <c r="R405" s="413" t="s">
        <v>3210</v>
      </c>
      <c r="S405" s="56" t="s">
        <v>2818</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2728</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2820</v>
      </c>
      <c r="Q406" s="56"/>
      <c r="R406" s="401" t="str">
        <f t="shared" ref="R406:R409" si="94">R$405</f>
        <v>material-efficiency-longevity-reuse.html</v>
      </c>
      <c r="S406" s="56" t="s">
        <v>2819</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2729</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2822</v>
      </c>
      <c r="Q407" s="56"/>
      <c r="R407" s="401"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2814</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2826</v>
      </c>
      <c r="Q408" s="56"/>
      <c r="R408" s="413" t="s">
        <v>3211</v>
      </c>
      <c r="S408" s="56" t="s">
        <v>2827</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2823</v>
      </c>
      <c r="Q409" s="56"/>
      <c r="R409" s="401" t="str">
        <f t="shared" si="94"/>
        <v>material-efficiency-longevity-reuse.html</v>
      </c>
      <c r="S409" s="56" t="s">
        <v>2819</v>
      </c>
      <c r="T409" s="58"/>
    </row>
    <row r="410" spans="1:20" ht="60">
      <c r="A410" s="346" t="s">
        <v>9</v>
      </c>
      <c r="B410" s="346" t="s">
        <v>23</v>
      </c>
      <c r="C410" s="346" t="s">
        <v>323</v>
      </c>
      <c r="D410" s="56" t="s">
        <v>146</v>
      </c>
      <c r="E410" s="56"/>
      <c r="F410" s="11" t="s">
        <v>2727</v>
      </c>
      <c r="G410" s="56"/>
      <c r="H410" s="57">
        <v>56</v>
      </c>
      <c r="I410" s="56" t="s">
        <v>49</v>
      </c>
      <c r="J410" s="57" t="s">
        <v>411</v>
      </c>
      <c r="K410" s="79" t="s">
        <v>2431</v>
      </c>
      <c r="L410" s="62">
        <v>0</v>
      </c>
      <c r="M410" s="63">
        <v>1</v>
      </c>
      <c r="N410" s="63">
        <v>0.01</v>
      </c>
      <c r="O410" s="56" t="s">
        <v>38</v>
      </c>
      <c r="P410" s="56" t="s">
        <v>3384</v>
      </c>
      <c r="Q410" s="56" t="s">
        <v>257</v>
      </c>
      <c r="R410" s="413"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2815</v>
      </c>
      <c r="E411" s="56"/>
      <c r="F411" s="56" t="s">
        <v>3347</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3385</v>
      </c>
      <c r="Q411" s="77" t="str">
        <f t="shared" si="97"/>
        <v>industry-ag-main.html#methane-capture</v>
      </c>
      <c r="R411" s="401"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2814</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3386</v>
      </c>
      <c r="Q412" s="77" t="str">
        <f t="shared" si="97"/>
        <v>industry-ag-main.html#methane-capture</v>
      </c>
      <c r="R412" s="401"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2727</v>
      </c>
      <c r="G413" s="56"/>
      <c r="H413" s="57">
        <v>57</v>
      </c>
      <c r="I413" s="56" t="s">
        <v>49</v>
      </c>
      <c r="J413" s="57" t="s">
        <v>411</v>
      </c>
      <c r="K413" s="79" t="s">
        <v>2430</v>
      </c>
      <c r="L413" s="62">
        <v>0</v>
      </c>
      <c r="M413" s="63">
        <v>1</v>
      </c>
      <c r="N413" s="63">
        <v>0.01</v>
      </c>
      <c r="O413" s="56" t="s">
        <v>38</v>
      </c>
      <c r="P413" s="56" t="s">
        <v>3387</v>
      </c>
      <c r="Q413" s="56" t="s">
        <v>259</v>
      </c>
      <c r="R413" s="413"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2815</v>
      </c>
      <c r="E414" s="56"/>
      <c r="F414" s="56" t="s">
        <v>3347</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3388</v>
      </c>
      <c r="Q414" s="77" t="str">
        <f t="shared" si="99"/>
        <v>industry-ag-main.html#methane-destr</v>
      </c>
      <c r="R414" s="401"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2814</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3389</v>
      </c>
      <c r="Q415" s="77" t="str">
        <f t="shared" si="99"/>
        <v>industry-ag-main.html#methane-destr</v>
      </c>
      <c r="R415" s="401" t="str">
        <f t="shared" si="99"/>
        <v>methane-destruction.html</v>
      </c>
      <c r="S415" s="77" t="str">
        <f t="shared" si="99"/>
        <v>Calculated from model data; see the relevant variable(s) in the InputData folder for source information.</v>
      </c>
      <c r="T415" s="56"/>
    </row>
    <row r="416" spans="1:20" ht="60">
      <c r="A416" s="346" t="s">
        <v>9</v>
      </c>
      <c r="B416" s="346" t="s">
        <v>2922</v>
      </c>
      <c r="C416" s="346" t="s">
        <v>2923</v>
      </c>
      <c r="D416" s="11" t="s">
        <v>521</v>
      </c>
      <c r="E416" s="56"/>
      <c r="F416" s="11" t="s">
        <v>518</v>
      </c>
      <c r="G416" s="56"/>
      <c r="H416" s="57">
        <v>451</v>
      </c>
      <c r="I416" s="56" t="s">
        <v>49</v>
      </c>
      <c r="J416" s="346" t="s">
        <v>2923</v>
      </c>
      <c r="K416" s="346" t="s">
        <v>2924</v>
      </c>
      <c r="L416" s="62">
        <v>0</v>
      </c>
      <c r="M416" s="63">
        <v>1</v>
      </c>
      <c r="N416" s="63">
        <v>0.01</v>
      </c>
      <c r="O416" s="56" t="s">
        <v>2925</v>
      </c>
      <c r="P416" s="56" t="s">
        <v>3213</v>
      </c>
      <c r="Q416" s="56"/>
      <c r="R416" s="413" t="s">
        <v>3212</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3214</v>
      </c>
      <c r="Q417" s="56"/>
      <c r="R417" s="401"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3215</v>
      </c>
      <c r="Q418" s="56"/>
      <c r="R418" s="401"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3216</v>
      </c>
      <c r="Q419" s="56"/>
      <c r="R419" s="401"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2902</v>
      </c>
      <c r="E420" s="56"/>
      <c r="F420" s="11" t="s">
        <v>2903</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3217</v>
      </c>
      <c r="Q420" s="56"/>
      <c r="R420" s="401"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3"/>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2894</v>
      </c>
      <c r="E422" s="56"/>
      <c r="F422" s="11" t="s">
        <v>2898</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3218</v>
      </c>
      <c r="Q422" s="56"/>
      <c r="R422" s="401"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2904</v>
      </c>
      <c r="E423" s="56"/>
      <c r="F423" s="11" t="s">
        <v>2905</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3219</v>
      </c>
      <c r="Q423" s="56"/>
      <c r="R423" s="401"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2895</v>
      </c>
      <c r="E424" s="56"/>
      <c r="F424" s="11" t="s">
        <v>2899</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3220</v>
      </c>
      <c r="Q424" s="56"/>
      <c r="R424" s="401"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3"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3"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3" t="s">
        <v>3226</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3" t="s">
        <v>264</v>
      </c>
      <c r="S428" s="56" t="s">
        <v>176</v>
      </c>
      <c r="T428" s="56"/>
    </row>
    <row r="429" spans="1:20" ht="60">
      <c r="A429" s="346" t="s">
        <v>154</v>
      </c>
      <c r="B429" s="346" t="s">
        <v>3356</v>
      </c>
      <c r="C429" s="346" t="s">
        <v>3357</v>
      </c>
      <c r="D429" s="56"/>
      <c r="E429" s="56"/>
      <c r="F429" s="56"/>
      <c r="G429" s="56"/>
      <c r="H429" s="57">
        <v>62</v>
      </c>
      <c r="I429" s="56" t="s">
        <v>49</v>
      </c>
      <c r="J429" s="346" t="s">
        <v>3356</v>
      </c>
      <c r="K429" s="79" t="s">
        <v>3358</v>
      </c>
      <c r="L429" s="62">
        <v>0</v>
      </c>
      <c r="M429" s="63">
        <v>1</v>
      </c>
      <c r="N429" s="63">
        <v>0.01</v>
      </c>
      <c r="O429" s="56" t="s">
        <v>38</v>
      </c>
      <c r="P429" s="56" t="s">
        <v>3390</v>
      </c>
      <c r="Q429" s="56" t="s">
        <v>265</v>
      </c>
      <c r="R429" s="413"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3" t="s">
        <v>268</v>
      </c>
      <c r="S430" s="56" t="s">
        <v>176</v>
      </c>
      <c r="T430" s="56"/>
    </row>
    <row r="431" spans="1:20" ht="45">
      <c r="A431" s="346" t="s">
        <v>154</v>
      </c>
      <c r="B431" s="346" t="s">
        <v>155</v>
      </c>
      <c r="C431" s="346" t="s">
        <v>3412</v>
      </c>
      <c r="D431" s="56"/>
      <c r="E431" s="56"/>
      <c r="F431" s="56"/>
      <c r="G431" s="56"/>
      <c r="H431" s="57">
        <v>64</v>
      </c>
      <c r="I431" s="56" t="s">
        <v>49</v>
      </c>
      <c r="J431" s="79" t="s">
        <v>155</v>
      </c>
      <c r="K431" s="79" t="s">
        <v>2424</v>
      </c>
      <c r="L431" s="62">
        <v>0</v>
      </c>
      <c r="M431" s="63">
        <v>1</v>
      </c>
      <c r="N431" s="63">
        <v>0.01</v>
      </c>
      <c r="O431" s="56" t="s">
        <v>38</v>
      </c>
      <c r="P431" s="56" t="s">
        <v>3391</v>
      </c>
      <c r="Q431" s="56" t="s">
        <v>269</v>
      </c>
      <c r="R431" s="413"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3" t="s">
        <v>3227</v>
      </c>
      <c r="S432" s="56"/>
      <c r="T432" s="56"/>
    </row>
    <row r="433" spans="1:20" ht="120">
      <c r="A433" s="346" t="s">
        <v>154</v>
      </c>
      <c r="B433" s="346" t="s">
        <v>2828</v>
      </c>
      <c r="C433" s="346" t="s">
        <v>2829</v>
      </c>
      <c r="D433" s="56"/>
      <c r="E433" s="56"/>
      <c r="F433" s="56"/>
      <c r="G433" s="56"/>
      <c r="H433" s="57">
        <v>434</v>
      </c>
      <c r="I433" s="56" t="s">
        <v>49</v>
      </c>
      <c r="J433" s="346" t="s">
        <v>2828</v>
      </c>
      <c r="K433" s="346" t="s">
        <v>2830</v>
      </c>
      <c r="L433" s="62">
        <v>0</v>
      </c>
      <c r="M433" s="63">
        <v>1</v>
      </c>
      <c r="N433" s="63">
        <v>0.01</v>
      </c>
      <c r="O433" s="56" t="s">
        <v>2831</v>
      </c>
      <c r="P433" s="56" t="s">
        <v>3222</v>
      </c>
      <c r="Q433" s="56"/>
      <c r="R433" s="413" t="s">
        <v>3221</v>
      </c>
      <c r="S433" s="8" t="s">
        <v>2832</v>
      </c>
      <c r="T433" s="56"/>
    </row>
    <row r="434" spans="1:20" s="3" customFormat="1" ht="75">
      <c r="A434" s="347" t="s">
        <v>2906</v>
      </c>
      <c r="B434" s="347" t="s">
        <v>2910</v>
      </c>
      <c r="C434" s="347" t="s">
        <v>325</v>
      </c>
      <c r="D434" s="11"/>
      <c r="E434" s="11"/>
      <c r="F434" s="11"/>
      <c r="G434" s="11"/>
      <c r="H434" s="57">
        <v>68</v>
      </c>
      <c r="I434" s="11" t="s">
        <v>49</v>
      </c>
      <c r="J434" s="78" t="s">
        <v>2909</v>
      </c>
      <c r="K434" s="79" t="s">
        <v>2422</v>
      </c>
      <c r="L434" s="66">
        <v>0</v>
      </c>
      <c r="M434" s="66">
        <v>1</v>
      </c>
      <c r="N434" s="66">
        <v>0.01</v>
      </c>
      <c r="O434" s="11" t="s">
        <v>64</v>
      </c>
      <c r="P434" s="11" t="s">
        <v>2499</v>
      </c>
      <c r="Q434" s="11" t="s">
        <v>275</v>
      </c>
      <c r="R434" s="413" t="s">
        <v>276</v>
      </c>
      <c r="S434" s="56" t="s">
        <v>176</v>
      </c>
      <c r="T434" s="11"/>
    </row>
    <row r="435" spans="1:20" s="3" customFormat="1" ht="75">
      <c r="A435" s="347" t="s">
        <v>2906</v>
      </c>
      <c r="B435" s="347" t="s">
        <v>3294</v>
      </c>
      <c r="C435" s="347" t="s">
        <v>3293</v>
      </c>
      <c r="D435" s="11"/>
      <c r="E435" s="11"/>
      <c r="F435" s="11"/>
      <c r="G435" s="11"/>
      <c r="H435" s="57">
        <v>176</v>
      </c>
      <c r="I435" s="11" t="s">
        <v>49</v>
      </c>
      <c r="J435" s="78" t="s">
        <v>412</v>
      </c>
      <c r="K435" s="79" t="s">
        <v>3291</v>
      </c>
      <c r="L435" s="66">
        <v>0</v>
      </c>
      <c r="M435" s="66">
        <v>1</v>
      </c>
      <c r="N435" s="66">
        <v>0.01</v>
      </c>
      <c r="O435" s="56" t="s">
        <v>3292</v>
      </c>
      <c r="P435" s="11" t="s">
        <v>3295</v>
      </c>
      <c r="Q435" s="11" t="s">
        <v>405</v>
      </c>
      <c r="R435" s="413" t="s">
        <v>3223</v>
      </c>
      <c r="S435" s="56" t="s">
        <v>176</v>
      </c>
      <c r="T435" s="11"/>
    </row>
    <row r="436" spans="1:20" s="3" customFormat="1" ht="60">
      <c r="A436" s="347" t="s">
        <v>2906</v>
      </c>
      <c r="B436" s="347" t="s">
        <v>2907</v>
      </c>
      <c r="C436" s="347" t="s">
        <v>2908</v>
      </c>
      <c r="D436" s="11"/>
      <c r="E436" s="11"/>
      <c r="F436" s="11"/>
      <c r="G436" s="11"/>
      <c r="H436" s="57">
        <v>450</v>
      </c>
      <c r="I436" s="11" t="s">
        <v>49</v>
      </c>
      <c r="J436" s="347" t="s">
        <v>2911</v>
      </c>
      <c r="K436" s="346" t="s">
        <v>2912</v>
      </c>
      <c r="L436" s="66">
        <v>0</v>
      </c>
      <c r="M436" s="66">
        <v>1</v>
      </c>
      <c r="N436" s="66">
        <v>0.01</v>
      </c>
      <c r="O436" s="56" t="s">
        <v>2913</v>
      </c>
      <c r="P436" s="11" t="s">
        <v>2914</v>
      </c>
      <c r="Q436" s="11"/>
      <c r="R436" s="413" t="s">
        <v>3224</v>
      </c>
      <c r="S436" s="56"/>
      <c r="T436" s="11"/>
    </row>
    <row r="437" spans="1:20" ht="60">
      <c r="A437" s="346" t="s">
        <v>10</v>
      </c>
      <c r="B437" s="346" t="s">
        <v>30</v>
      </c>
      <c r="C437" s="346" t="s">
        <v>63</v>
      </c>
      <c r="D437" s="56"/>
      <c r="E437" s="56"/>
      <c r="F437" s="56"/>
      <c r="G437" s="56"/>
      <c r="H437" s="57">
        <v>66</v>
      </c>
      <c r="I437" s="56" t="s">
        <v>49</v>
      </c>
      <c r="J437" s="79" t="s">
        <v>30</v>
      </c>
      <c r="K437" s="79" t="s">
        <v>2421</v>
      </c>
      <c r="L437" s="62">
        <v>0</v>
      </c>
      <c r="M437" s="62">
        <v>1</v>
      </c>
      <c r="N437" s="62">
        <v>0.01</v>
      </c>
      <c r="O437" s="56" t="s">
        <v>38</v>
      </c>
      <c r="P437" s="56" t="s">
        <v>2500</v>
      </c>
      <c r="Q437" s="56" t="s">
        <v>271</v>
      </c>
      <c r="R437" s="413" t="s">
        <v>272</v>
      </c>
      <c r="S437" s="56" t="s">
        <v>176</v>
      </c>
      <c r="T437" s="56"/>
    </row>
    <row r="438" spans="1:20" s="6" customFormat="1" ht="60">
      <c r="A438" s="346" t="s">
        <v>10</v>
      </c>
      <c r="B438" s="346" t="s">
        <v>28</v>
      </c>
      <c r="C438" s="346" t="s">
        <v>2741</v>
      </c>
      <c r="D438" s="56" t="s">
        <v>393</v>
      </c>
      <c r="E438" s="56"/>
      <c r="F438" s="56" t="s">
        <v>398</v>
      </c>
      <c r="G438" s="56"/>
      <c r="H438" s="57">
        <v>171</v>
      </c>
      <c r="I438" s="56" t="s">
        <v>49</v>
      </c>
      <c r="J438" s="79" t="s">
        <v>28</v>
      </c>
      <c r="K438" s="79" t="s">
        <v>2420</v>
      </c>
      <c r="L438" s="68">
        <v>0</v>
      </c>
      <c r="M438" s="68">
        <v>300</v>
      </c>
      <c r="N438" s="68">
        <v>5</v>
      </c>
      <c r="O438" s="56" t="s">
        <v>160</v>
      </c>
      <c r="P438" s="56" t="s">
        <v>2691</v>
      </c>
      <c r="Q438" s="56" t="s">
        <v>273</v>
      </c>
      <c r="R438" s="413" t="s">
        <v>274</v>
      </c>
      <c r="S438" s="11" t="s">
        <v>2689</v>
      </c>
      <c r="T438" s="11" t="s">
        <v>463</v>
      </c>
    </row>
    <row r="439" spans="1:20" s="6" customFormat="1" ht="60">
      <c r="A439" s="77" t="str">
        <f>A$438</f>
        <v>Cross-Sector</v>
      </c>
      <c r="B439" s="77" t="str">
        <f t="shared" ref="B439:C439" si="109">B$438</f>
        <v>Carbon Tax</v>
      </c>
      <c r="C439" s="77" t="str">
        <f t="shared" si="109"/>
        <v>Additional Carbon Tax Rate</v>
      </c>
      <c r="D439" s="56" t="s">
        <v>402</v>
      </c>
      <c r="E439" s="56"/>
      <c r="F439" s="56" t="s">
        <v>403</v>
      </c>
      <c r="G439" s="56"/>
      <c r="H439" s="57">
        <v>172</v>
      </c>
      <c r="I439" s="56" t="s">
        <v>49</v>
      </c>
      <c r="J439" s="77" t="str">
        <f t="shared" ref="J439:J444" si="110">J$438</f>
        <v>Carbon Tax</v>
      </c>
      <c r="K439" s="69" t="str">
        <f t="shared" ref="K439:O444" si="111">K$438</f>
        <v>cross carbon tax</v>
      </c>
      <c r="L439" s="69">
        <f t="shared" si="111"/>
        <v>0</v>
      </c>
      <c r="M439" s="69">
        <f t="shared" si="111"/>
        <v>300</v>
      </c>
      <c r="N439" s="69">
        <f t="shared" si="111"/>
        <v>5</v>
      </c>
      <c r="O439" s="58" t="str">
        <f t="shared" si="111"/>
        <v>$/metric ton CO2e</v>
      </c>
      <c r="P439" s="56" t="s">
        <v>2692</v>
      </c>
      <c r="Q439" s="58" t="str">
        <f t="shared" ref="Q439:R442" si="112">Q$438</f>
        <v>fuels.html#carbon-tax</v>
      </c>
      <c r="R439" s="414" t="str">
        <f t="shared" si="112"/>
        <v>carbon-tax.html</v>
      </c>
      <c r="S439" s="11"/>
      <c r="T439" s="58"/>
    </row>
    <row r="440" spans="1:20" s="6" customFormat="1" ht="60">
      <c r="A440" s="77" t="str">
        <f t="shared" ref="A440:C444" si="113">A$438</f>
        <v>Cross-Sector</v>
      </c>
      <c r="B440" s="77" t="str">
        <f t="shared" si="113"/>
        <v>Carbon Tax</v>
      </c>
      <c r="C440" s="77" t="str">
        <f t="shared" si="113"/>
        <v>Additional Carbon Tax Rate</v>
      </c>
      <c r="D440" s="56" t="s">
        <v>395</v>
      </c>
      <c r="E440" s="56"/>
      <c r="F440" s="56" t="s">
        <v>400</v>
      </c>
      <c r="G440" s="56"/>
      <c r="H440" s="57">
        <v>173</v>
      </c>
      <c r="I440" s="56" t="s">
        <v>49</v>
      </c>
      <c r="J440" s="77" t="str">
        <f t="shared" si="110"/>
        <v>Carbon Tax</v>
      </c>
      <c r="K440" s="69" t="str">
        <f t="shared" si="111"/>
        <v>cross carbon tax</v>
      </c>
      <c r="L440" s="69">
        <f t="shared" si="111"/>
        <v>0</v>
      </c>
      <c r="M440" s="69">
        <f t="shared" si="111"/>
        <v>300</v>
      </c>
      <c r="N440" s="69">
        <f t="shared" si="111"/>
        <v>5</v>
      </c>
      <c r="O440" s="58" t="str">
        <f t="shared" si="111"/>
        <v>$/metric ton CO2e</v>
      </c>
      <c r="P440" s="56" t="s">
        <v>2693</v>
      </c>
      <c r="Q440" s="58" t="str">
        <f t="shared" si="112"/>
        <v>fuels.html#carbon-tax</v>
      </c>
      <c r="R440" s="414" t="str">
        <f t="shared" si="112"/>
        <v>carbon-tax.html</v>
      </c>
      <c r="S440" s="11"/>
      <c r="T440" s="58"/>
    </row>
    <row r="441" spans="1:20" s="6" customFormat="1" ht="60">
      <c r="A441" s="77" t="str">
        <f t="shared" si="113"/>
        <v>Cross-Sector</v>
      </c>
      <c r="B441" s="77" t="str">
        <f t="shared" si="113"/>
        <v>Carbon Tax</v>
      </c>
      <c r="C441" s="77" t="str">
        <f t="shared" si="113"/>
        <v>Additional Carbon Tax Rate</v>
      </c>
      <c r="D441" s="56" t="s">
        <v>396</v>
      </c>
      <c r="E441" s="56"/>
      <c r="F441" s="56" t="s">
        <v>401</v>
      </c>
      <c r="G441" s="56"/>
      <c r="H441" s="57">
        <v>174</v>
      </c>
      <c r="I441" s="56" t="s">
        <v>49</v>
      </c>
      <c r="J441" s="77" t="str">
        <f t="shared" si="110"/>
        <v>Carbon Tax</v>
      </c>
      <c r="K441" s="69" t="str">
        <f t="shared" si="111"/>
        <v>cross carbon tax</v>
      </c>
      <c r="L441" s="69">
        <f t="shared" si="111"/>
        <v>0</v>
      </c>
      <c r="M441" s="69">
        <f t="shared" si="111"/>
        <v>300</v>
      </c>
      <c r="N441" s="69">
        <f t="shared" si="111"/>
        <v>5</v>
      </c>
      <c r="O441" s="58" t="str">
        <f t="shared" si="111"/>
        <v>$/metric ton CO2e</v>
      </c>
      <c r="P441" s="56" t="s">
        <v>2694</v>
      </c>
      <c r="Q441" s="58" t="str">
        <f t="shared" si="112"/>
        <v>fuels.html#carbon-tax</v>
      </c>
      <c r="R441" s="414" t="str">
        <f t="shared" si="112"/>
        <v>carbon-tax.html</v>
      </c>
      <c r="S441" s="11"/>
      <c r="T441" s="58"/>
    </row>
    <row r="442" spans="1:20" s="6" customFormat="1" ht="90">
      <c r="A442" s="77" t="str">
        <f t="shared" si="113"/>
        <v>Cross-Sector</v>
      </c>
      <c r="B442" s="77" t="str">
        <f t="shared" si="113"/>
        <v>Carbon Tax</v>
      </c>
      <c r="C442" s="77" t="str">
        <f t="shared" si="113"/>
        <v>Additional Carbon Tax Rate</v>
      </c>
      <c r="D442" s="56" t="s">
        <v>394</v>
      </c>
      <c r="E442" s="56"/>
      <c r="F442" s="56" t="s">
        <v>399</v>
      </c>
      <c r="G442" s="56"/>
      <c r="H442" s="57">
        <v>175</v>
      </c>
      <c r="I442" s="56" t="s">
        <v>49</v>
      </c>
      <c r="J442" s="77" t="str">
        <f t="shared" si="110"/>
        <v>Carbon Tax</v>
      </c>
      <c r="K442" s="69" t="str">
        <f t="shared" si="111"/>
        <v>cross carbon tax</v>
      </c>
      <c r="L442" s="69">
        <f t="shared" si="111"/>
        <v>0</v>
      </c>
      <c r="M442" s="69">
        <f t="shared" si="111"/>
        <v>300</v>
      </c>
      <c r="N442" s="69">
        <f t="shared" si="111"/>
        <v>5</v>
      </c>
      <c r="O442" s="58" t="str">
        <f t="shared" si="111"/>
        <v>$/metric ton CO2e</v>
      </c>
      <c r="P442" s="56" t="s">
        <v>3332</v>
      </c>
      <c r="Q442" s="58" t="str">
        <f t="shared" si="112"/>
        <v>fuels.html#carbon-tax</v>
      </c>
      <c r="R442" s="414" t="str">
        <f t="shared" si="112"/>
        <v>carbon-tax.html</v>
      </c>
      <c r="S442" s="11"/>
      <c r="T442" s="58"/>
    </row>
    <row r="443" spans="1:20" s="6" customFormat="1" ht="30">
      <c r="A443" s="77" t="str">
        <f t="shared" si="113"/>
        <v>Cross-Sector</v>
      </c>
      <c r="B443" s="77" t="str">
        <f t="shared" si="113"/>
        <v>Carbon Tax</v>
      </c>
      <c r="C443" s="77" t="str">
        <f t="shared" si="113"/>
        <v>Additional Carbon Tax Rate</v>
      </c>
      <c r="D443" s="56" t="s">
        <v>2935</v>
      </c>
      <c r="E443" s="56"/>
      <c r="F443" s="56" t="s">
        <v>2936</v>
      </c>
      <c r="G443" s="56"/>
      <c r="H443" s="57"/>
      <c r="I443" s="11" t="s">
        <v>50</v>
      </c>
      <c r="J443" s="77" t="str">
        <f t="shared" si="110"/>
        <v>Carbon Tax</v>
      </c>
      <c r="K443" s="69" t="str">
        <f t="shared" si="111"/>
        <v>cross carbon tax</v>
      </c>
      <c r="L443" s="68"/>
      <c r="M443" s="68"/>
      <c r="N443" s="68"/>
      <c r="O443" s="56"/>
      <c r="P443" s="56"/>
      <c r="Q443" s="56"/>
      <c r="R443" s="413"/>
      <c r="S443" s="11"/>
      <c r="T443" s="58"/>
    </row>
    <row r="444" spans="1:20" s="6" customFormat="1">
      <c r="A444" s="77" t="str">
        <f t="shared" si="113"/>
        <v>Cross-Sector</v>
      </c>
      <c r="B444" s="77" t="str">
        <f t="shared" si="113"/>
        <v>Carbon Tax</v>
      </c>
      <c r="C444" s="77" t="str">
        <f t="shared" si="113"/>
        <v>Additional Carbon Tax Rate</v>
      </c>
      <c r="D444" s="56" t="s">
        <v>397</v>
      </c>
      <c r="E444" s="56"/>
      <c r="F444" s="56" t="s">
        <v>404</v>
      </c>
      <c r="G444" s="56"/>
      <c r="H444" s="57"/>
      <c r="I444" s="11" t="s">
        <v>50</v>
      </c>
      <c r="J444" s="77" t="str">
        <f t="shared" si="110"/>
        <v>Carbon Tax</v>
      </c>
      <c r="K444" s="69" t="str">
        <f t="shared" si="111"/>
        <v>cross carbon tax</v>
      </c>
      <c r="L444" s="68"/>
      <c r="M444" s="68"/>
      <c r="N444" s="68"/>
      <c r="O444" s="56"/>
      <c r="P444" s="56"/>
      <c r="Q444" s="56"/>
      <c r="R444" s="413"/>
      <c r="S444" s="11"/>
      <c r="T444" s="58"/>
    </row>
    <row r="445" spans="1:20" s="3" customFormat="1" ht="75">
      <c r="A445" s="347" t="s">
        <v>10</v>
      </c>
      <c r="B445" s="347" t="s">
        <v>3331</v>
      </c>
      <c r="C445" s="347" t="s">
        <v>2834</v>
      </c>
      <c r="D445" s="11"/>
      <c r="E445" s="11"/>
      <c r="F445" s="11"/>
      <c r="G445" s="11"/>
      <c r="H445" s="59">
        <v>509</v>
      </c>
      <c r="I445" s="11" t="s">
        <v>49</v>
      </c>
      <c r="J445" s="347" t="s">
        <v>3033</v>
      </c>
      <c r="K445" s="347" t="s">
        <v>2837</v>
      </c>
      <c r="L445" s="68">
        <v>0</v>
      </c>
      <c r="M445" s="68">
        <v>1</v>
      </c>
      <c r="N445" s="68">
        <v>1</v>
      </c>
      <c r="O445" s="56" t="s">
        <v>33</v>
      </c>
      <c r="P445" s="56" t="s">
        <v>3330</v>
      </c>
      <c r="Q445" s="56" t="s">
        <v>273</v>
      </c>
      <c r="R445" s="413" t="s">
        <v>274</v>
      </c>
      <c r="S445" s="11"/>
      <c r="T445" s="11"/>
    </row>
    <row r="446" spans="1:20" s="6" customFormat="1" ht="30">
      <c r="A446" s="346" t="s">
        <v>10</v>
      </c>
      <c r="B446" s="346" t="s">
        <v>29</v>
      </c>
      <c r="C446" s="346" t="s">
        <v>161</v>
      </c>
      <c r="D446" s="56" t="s">
        <v>58</v>
      </c>
      <c r="E446" s="56"/>
      <c r="F446" s="56" t="s">
        <v>103</v>
      </c>
      <c r="G446" s="56"/>
      <c r="H446" s="57" t="s">
        <v>215</v>
      </c>
      <c r="I446" s="11" t="s">
        <v>50</v>
      </c>
      <c r="J446" s="79" t="s">
        <v>29</v>
      </c>
      <c r="K446" s="79" t="s">
        <v>2419</v>
      </c>
      <c r="L446" s="68"/>
      <c r="M446" s="68"/>
      <c r="N446" s="68"/>
      <c r="O446" s="56"/>
      <c r="P446" s="11"/>
      <c r="Q446" s="58"/>
      <c r="R446" s="413"/>
      <c r="S446" s="58"/>
      <c r="T446" s="58"/>
    </row>
    <row r="447" spans="1:20" s="6" customFormat="1" ht="45">
      <c r="A447" s="77" t="str">
        <f>A$446</f>
        <v>Cross-Sector</v>
      </c>
      <c r="B447" s="77" t="str">
        <f>B$446</f>
        <v>End Existing Subsidies</v>
      </c>
      <c r="C447" s="77" t="str">
        <f t="shared" ref="B447:C462" si="114">C$446</f>
        <v>Percent Reduction in BAU Subsidies</v>
      </c>
      <c r="D447" s="11" t="s">
        <v>521</v>
      </c>
      <c r="E447" s="56"/>
      <c r="F447" s="11" t="s">
        <v>518</v>
      </c>
      <c r="G447" s="56"/>
      <c r="H447" s="57">
        <v>69</v>
      </c>
      <c r="I447" s="11" t="s">
        <v>49</v>
      </c>
      <c r="J447" s="77" t="str">
        <f t="shared" ref="J447:K462" si="115">J$446</f>
        <v>End Existing Subsidies</v>
      </c>
      <c r="K447" s="77" t="str">
        <f t="shared" si="115"/>
        <v>cross reduce BAU subsidies</v>
      </c>
      <c r="L447" s="66">
        <v>0</v>
      </c>
      <c r="M447" s="66">
        <v>1</v>
      </c>
      <c r="N447" s="66">
        <v>0.01</v>
      </c>
      <c r="O447" s="56" t="s">
        <v>163</v>
      </c>
      <c r="P447" s="11" t="s">
        <v>2856</v>
      </c>
      <c r="Q447" s="11" t="s">
        <v>277</v>
      </c>
      <c r="R447" s="413" t="s">
        <v>278</v>
      </c>
      <c r="S447" s="56" t="s">
        <v>176</v>
      </c>
      <c r="T447" s="58"/>
    </row>
    <row r="448" spans="1:20" s="6" customFormat="1" ht="45">
      <c r="A448" s="77" t="str">
        <f t="shared" ref="A448:C463" si="116">A$446</f>
        <v>Cross-Sector</v>
      </c>
      <c r="B448" s="77" t="str">
        <f t="shared" si="114"/>
        <v>End Existing Subsidies</v>
      </c>
      <c r="C448" s="77" t="str">
        <f t="shared" si="114"/>
        <v>Percent Reduction in BAU Subsidies</v>
      </c>
      <c r="D448" s="11" t="s">
        <v>52</v>
      </c>
      <c r="E448" s="56"/>
      <c r="F448" s="11" t="s">
        <v>97</v>
      </c>
      <c r="G448" s="56"/>
      <c r="H448" s="57">
        <v>70</v>
      </c>
      <c r="I448" s="11" t="s">
        <v>49</v>
      </c>
      <c r="J448" s="77" t="str">
        <f t="shared" si="115"/>
        <v>End Existing Subsidies</v>
      </c>
      <c r="K448" s="77" t="str">
        <f t="shared" si="115"/>
        <v>cross reduce BAU subsidies</v>
      </c>
      <c r="L448" s="64">
        <f>L$447</f>
        <v>0</v>
      </c>
      <c r="M448" s="64">
        <f>M$447</f>
        <v>1</v>
      </c>
      <c r="N448" s="64">
        <f>N$447</f>
        <v>0.01</v>
      </c>
      <c r="O448" s="58" t="str">
        <f>O$447</f>
        <v>% reduction in BAU subsidies</v>
      </c>
      <c r="P448" s="11" t="s">
        <v>2857</v>
      </c>
      <c r="Q448" s="11" t="s">
        <v>277</v>
      </c>
      <c r="R448" s="413" t="s">
        <v>278</v>
      </c>
      <c r="S448" s="56" t="s">
        <v>176</v>
      </c>
      <c r="T448" s="58"/>
    </row>
    <row r="449" spans="1:20" s="6" customFormat="1" ht="45">
      <c r="A449" s="77" t="str">
        <f t="shared" si="116"/>
        <v>Cross-Sector</v>
      </c>
      <c r="B449" s="77" t="str">
        <f t="shared" si="114"/>
        <v>End Existing Subsidies</v>
      </c>
      <c r="C449" s="77" t="str">
        <f t="shared" si="114"/>
        <v>Percent Reduction in BAU Subsidies</v>
      </c>
      <c r="D449" s="11" t="s">
        <v>53</v>
      </c>
      <c r="E449" s="56"/>
      <c r="F449" s="11" t="s">
        <v>98</v>
      </c>
      <c r="G449" s="56"/>
      <c r="H449" s="57">
        <v>71</v>
      </c>
      <c r="I449" s="11" t="s">
        <v>49</v>
      </c>
      <c r="J449" s="77" t="str">
        <f t="shared" si="115"/>
        <v>End Existing Subsidies</v>
      </c>
      <c r="K449" s="77" t="str">
        <f t="shared" si="115"/>
        <v>cross reduce BAU subsidies</v>
      </c>
      <c r="L449" s="64">
        <f t="shared" ref="L449:O452" si="117">L$447</f>
        <v>0</v>
      </c>
      <c r="M449" s="64">
        <f t="shared" si="117"/>
        <v>1</v>
      </c>
      <c r="N449" s="64">
        <f t="shared" si="117"/>
        <v>0.01</v>
      </c>
      <c r="O449" s="58" t="str">
        <f t="shared" si="117"/>
        <v>% reduction in BAU subsidies</v>
      </c>
      <c r="P449" s="11" t="s">
        <v>2858</v>
      </c>
      <c r="Q449" s="11" t="s">
        <v>277</v>
      </c>
      <c r="R449" s="413" t="s">
        <v>278</v>
      </c>
      <c r="S449" s="56" t="s">
        <v>176</v>
      </c>
      <c r="T449" s="58"/>
    </row>
    <row r="450" spans="1:20" s="6" customFormat="1" ht="30">
      <c r="A450" s="77" t="str">
        <f t="shared" si="116"/>
        <v>Cross-Sector</v>
      </c>
      <c r="B450" s="77" t="str">
        <f t="shared" si="114"/>
        <v>End Existing Subsidies</v>
      </c>
      <c r="C450" s="77" t="str">
        <f t="shared" si="114"/>
        <v>Percent Reduction in BAU Subsidies</v>
      </c>
      <c r="D450" s="11" t="s">
        <v>54</v>
      </c>
      <c r="E450" s="56"/>
      <c r="F450" s="11" t="s">
        <v>99</v>
      </c>
      <c r="G450" s="56"/>
      <c r="H450" s="57">
        <v>72</v>
      </c>
      <c r="I450" s="11" t="s">
        <v>50</v>
      </c>
      <c r="J450" s="77" t="str">
        <f t="shared" si="115"/>
        <v>End Existing Subsidies</v>
      </c>
      <c r="K450" s="77" t="str">
        <f t="shared" si="115"/>
        <v>cross reduce BAU subsidies</v>
      </c>
      <c r="L450" s="64"/>
      <c r="M450" s="64"/>
      <c r="N450" s="64"/>
      <c r="O450" s="58"/>
      <c r="P450" s="11"/>
      <c r="Q450" s="11"/>
      <c r="R450" s="413"/>
      <c r="S450" s="56"/>
      <c r="T450" s="58"/>
    </row>
    <row r="451" spans="1:20" s="6" customFormat="1" ht="30">
      <c r="A451" s="77" t="str">
        <f t="shared" si="116"/>
        <v>Cross-Sector</v>
      </c>
      <c r="B451" s="77" t="str">
        <f t="shared" si="114"/>
        <v>End Existing Subsidies</v>
      </c>
      <c r="C451" s="77" t="str">
        <f t="shared" si="114"/>
        <v>Percent Reduction in BAU Subsidies</v>
      </c>
      <c r="D451" s="11" t="s">
        <v>55</v>
      </c>
      <c r="E451" s="56"/>
      <c r="F451" s="11" t="s">
        <v>523</v>
      </c>
      <c r="G451" s="56"/>
      <c r="H451" s="57">
        <v>73</v>
      </c>
      <c r="I451" s="11" t="s">
        <v>50</v>
      </c>
      <c r="J451" s="77" t="str">
        <f t="shared" si="115"/>
        <v>End Existing Subsidies</v>
      </c>
      <c r="K451" s="77" t="str">
        <f t="shared" si="115"/>
        <v>cross reduce BAU subsidies</v>
      </c>
      <c r="L451" s="64"/>
      <c r="M451" s="64"/>
      <c r="N451" s="64"/>
      <c r="O451" s="58"/>
      <c r="P451" s="11"/>
      <c r="Q451" s="11"/>
      <c r="R451" s="413"/>
      <c r="S451" s="56"/>
      <c r="T451" s="58"/>
    </row>
    <row r="452" spans="1:20" s="6" customFormat="1" ht="45">
      <c r="A452" s="77" t="str">
        <f t="shared" si="116"/>
        <v>Cross-Sector</v>
      </c>
      <c r="B452" s="77" t="str">
        <f t="shared" si="114"/>
        <v>End Existing Subsidies</v>
      </c>
      <c r="C452" s="77" t="str">
        <f t="shared" si="114"/>
        <v>Percent Reduction in BAU Subsidies</v>
      </c>
      <c r="D452" s="11" t="s">
        <v>56</v>
      </c>
      <c r="E452" s="56"/>
      <c r="F452" s="11" t="s">
        <v>104</v>
      </c>
      <c r="G452" s="56"/>
      <c r="H452" s="57">
        <v>74</v>
      </c>
      <c r="I452" s="11" t="s">
        <v>49</v>
      </c>
      <c r="J452" s="77" t="str">
        <f t="shared" si="115"/>
        <v>End Existing Subsidies</v>
      </c>
      <c r="K452" s="77" t="str">
        <f t="shared" si="115"/>
        <v>cross reduce BAU subsidies</v>
      </c>
      <c r="L452" s="64">
        <f t="shared" si="117"/>
        <v>0</v>
      </c>
      <c r="M452" s="64">
        <f t="shared" si="117"/>
        <v>1</v>
      </c>
      <c r="N452" s="64">
        <f t="shared" si="117"/>
        <v>0.01</v>
      </c>
      <c r="O452" s="58" t="str">
        <f t="shared" si="117"/>
        <v>% reduction in BAU subsidies</v>
      </c>
      <c r="P452" s="11" t="s">
        <v>2708</v>
      </c>
      <c r="Q452" s="11" t="s">
        <v>277</v>
      </c>
      <c r="R452" s="413" t="s">
        <v>278</v>
      </c>
      <c r="S452" s="56" t="s">
        <v>176</v>
      </c>
      <c r="T452" s="58"/>
    </row>
    <row r="453" spans="1:20" s="6" customFormat="1" ht="30">
      <c r="A453" s="77" t="str">
        <f t="shared" si="116"/>
        <v>Cross-Sector</v>
      </c>
      <c r="B453" s="77" t="str">
        <f t="shared" si="114"/>
        <v>End Existing Subsidies</v>
      </c>
      <c r="C453" s="77" t="str">
        <f t="shared" si="114"/>
        <v>Percent Reduction in BAU Subsidies</v>
      </c>
      <c r="D453" s="11" t="s">
        <v>57</v>
      </c>
      <c r="E453" s="56"/>
      <c r="F453" s="11" t="s">
        <v>102</v>
      </c>
      <c r="G453" s="56"/>
      <c r="H453" s="57" t="s">
        <v>215</v>
      </c>
      <c r="I453" s="11" t="s">
        <v>50</v>
      </c>
      <c r="J453" s="77" t="str">
        <f t="shared" si="115"/>
        <v>End Existing Subsidies</v>
      </c>
      <c r="K453" s="77" t="str">
        <f t="shared" si="115"/>
        <v>cross reduce BAU subsidies</v>
      </c>
      <c r="L453" s="68"/>
      <c r="M453" s="68"/>
      <c r="N453" s="68"/>
      <c r="O453" s="56"/>
      <c r="P453" s="56"/>
      <c r="Q453" s="58"/>
      <c r="R453" s="413"/>
      <c r="S453" s="58"/>
      <c r="T453" s="58"/>
    </row>
    <row r="454" spans="1:20" s="6" customFormat="1" ht="45">
      <c r="A454" s="77" t="str">
        <f t="shared" si="116"/>
        <v>Cross-Sector</v>
      </c>
      <c r="B454" s="77" t="str">
        <f t="shared" si="114"/>
        <v>End Existing Subsidies</v>
      </c>
      <c r="C454" s="77" t="str">
        <f t="shared" si="114"/>
        <v>Percent Reduction in BAU Subsidies</v>
      </c>
      <c r="D454" s="11" t="s">
        <v>59</v>
      </c>
      <c r="E454" s="56"/>
      <c r="F454" s="11" t="s">
        <v>105</v>
      </c>
      <c r="G454" s="56"/>
      <c r="H454" s="57">
        <v>75</v>
      </c>
      <c r="I454" s="11" t="s">
        <v>49</v>
      </c>
      <c r="J454" s="77" t="str">
        <f t="shared" si="115"/>
        <v>End Existing Subsidies</v>
      </c>
      <c r="K454" s="77" t="str">
        <f t="shared" si="115"/>
        <v>cross reduce BAU subsidies</v>
      </c>
      <c r="L454" s="64">
        <f t="shared" ref="L454:O455" si="118">L$447</f>
        <v>0</v>
      </c>
      <c r="M454" s="64">
        <f t="shared" si="118"/>
        <v>1</v>
      </c>
      <c r="N454" s="64">
        <f t="shared" si="118"/>
        <v>0.01</v>
      </c>
      <c r="O454" s="58" t="str">
        <f t="shared" si="118"/>
        <v>% reduction in BAU subsidies</v>
      </c>
      <c r="P454" s="11" t="s">
        <v>2709</v>
      </c>
      <c r="Q454" s="11" t="s">
        <v>277</v>
      </c>
      <c r="R454" s="413" t="s">
        <v>278</v>
      </c>
      <c r="S454" s="56" t="s">
        <v>176</v>
      </c>
      <c r="T454" s="58"/>
    </row>
    <row r="455" spans="1:20" s="6" customFormat="1" ht="45">
      <c r="A455" s="77" t="str">
        <f t="shared" si="116"/>
        <v>Cross-Sector</v>
      </c>
      <c r="B455" s="77" t="str">
        <f t="shared" si="114"/>
        <v>End Existing Subsidies</v>
      </c>
      <c r="C455" s="77" t="str">
        <f t="shared" si="114"/>
        <v>Percent Reduction in BAU Subsidies</v>
      </c>
      <c r="D455" s="11" t="s">
        <v>60</v>
      </c>
      <c r="E455" s="56"/>
      <c r="F455" s="11" t="s">
        <v>106</v>
      </c>
      <c r="G455" s="56"/>
      <c r="H455" s="57">
        <v>76</v>
      </c>
      <c r="I455" s="11" t="s">
        <v>49</v>
      </c>
      <c r="J455" s="77" t="str">
        <f t="shared" si="115"/>
        <v>End Existing Subsidies</v>
      </c>
      <c r="K455" s="77" t="str">
        <f t="shared" si="115"/>
        <v>cross reduce BAU subsidies</v>
      </c>
      <c r="L455" s="64">
        <f t="shared" si="118"/>
        <v>0</v>
      </c>
      <c r="M455" s="64">
        <f t="shared" si="118"/>
        <v>1</v>
      </c>
      <c r="N455" s="64">
        <f t="shared" si="118"/>
        <v>0.01</v>
      </c>
      <c r="O455" s="58" t="str">
        <f t="shared" si="118"/>
        <v>% reduction in BAU subsidies</v>
      </c>
      <c r="P455" s="11" t="s">
        <v>2859</v>
      </c>
      <c r="Q455" s="11" t="s">
        <v>277</v>
      </c>
      <c r="R455" s="413" t="s">
        <v>278</v>
      </c>
      <c r="S455" s="56" t="s">
        <v>176</v>
      </c>
      <c r="T455" s="58"/>
    </row>
    <row r="456" spans="1:20" s="6" customFormat="1" ht="30">
      <c r="A456" s="77" t="str">
        <f t="shared" si="116"/>
        <v>Cross-Sector</v>
      </c>
      <c r="B456" s="77" t="str">
        <f t="shared" si="114"/>
        <v>End Existing Subsidies</v>
      </c>
      <c r="C456" s="77" t="str">
        <f t="shared" si="114"/>
        <v>Percent Reduction in BAU Subsidies</v>
      </c>
      <c r="D456" s="11" t="s">
        <v>61</v>
      </c>
      <c r="E456" s="56"/>
      <c r="F456" s="11" t="s">
        <v>107</v>
      </c>
      <c r="G456" s="56"/>
      <c r="H456" s="57" t="s">
        <v>215</v>
      </c>
      <c r="I456" s="11" t="s">
        <v>50</v>
      </c>
      <c r="J456" s="77" t="str">
        <f t="shared" si="115"/>
        <v>End Existing Subsidies</v>
      </c>
      <c r="K456" s="77" t="str">
        <f t="shared" si="115"/>
        <v>cross reduce BAU subsidies</v>
      </c>
      <c r="L456" s="68"/>
      <c r="M456" s="68"/>
      <c r="N456" s="68"/>
      <c r="O456" s="56"/>
      <c r="P456" s="56"/>
      <c r="Q456" s="58"/>
      <c r="R456" s="413"/>
      <c r="S456" s="58"/>
      <c r="T456" s="58"/>
    </row>
    <row r="457" spans="1:20" s="6" customFormat="1" ht="30">
      <c r="A457" s="77" t="str">
        <f t="shared" si="116"/>
        <v>Cross-Sector</v>
      </c>
      <c r="B457" s="77" t="str">
        <f t="shared" si="114"/>
        <v>End Existing Subsidies</v>
      </c>
      <c r="C457" s="77" t="str">
        <f t="shared" si="114"/>
        <v>Percent Reduction in BAU Subsidies</v>
      </c>
      <c r="D457" s="11" t="s">
        <v>62</v>
      </c>
      <c r="E457" s="56"/>
      <c r="F457" s="11" t="s">
        <v>108</v>
      </c>
      <c r="G457" s="56"/>
      <c r="H457" s="57" t="s">
        <v>215</v>
      </c>
      <c r="I457" s="11" t="s">
        <v>50</v>
      </c>
      <c r="J457" s="77" t="str">
        <f t="shared" si="115"/>
        <v>End Existing Subsidies</v>
      </c>
      <c r="K457" s="77" t="str">
        <f t="shared" si="115"/>
        <v>cross reduce BAU subsidies</v>
      </c>
      <c r="L457" s="68"/>
      <c r="M457" s="68"/>
      <c r="N457" s="68"/>
      <c r="O457" s="56"/>
      <c r="P457" s="56"/>
      <c r="Q457" s="58"/>
      <c r="R457" s="413"/>
      <c r="S457" s="58"/>
      <c r="T457" s="58"/>
    </row>
    <row r="458" spans="1:20" s="6" customFormat="1" ht="30">
      <c r="A458" s="77" t="str">
        <f t="shared" si="116"/>
        <v>Cross-Sector</v>
      </c>
      <c r="B458" s="77" t="str">
        <f t="shared" si="114"/>
        <v>End Existing Subsidies</v>
      </c>
      <c r="C458" s="77" t="str">
        <f t="shared" si="114"/>
        <v>Percent Reduction in BAU Subsidies</v>
      </c>
      <c r="D458" s="11" t="s">
        <v>2902</v>
      </c>
      <c r="E458" s="56"/>
      <c r="F458" s="11" t="s">
        <v>2903</v>
      </c>
      <c r="G458" s="56"/>
      <c r="H458" s="57"/>
      <c r="I458" s="11" t="s">
        <v>50</v>
      </c>
      <c r="J458" s="77" t="str">
        <f t="shared" si="115"/>
        <v>End Existing Subsidies</v>
      </c>
      <c r="K458" s="77" t="str">
        <f t="shared" si="115"/>
        <v>cross reduce BAU subsidies</v>
      </c>
      <c r="L458" s="64"/>
      <c r="M458" s="64"/>
      <c r="N458" s="64"/>
      <c r="O458" s="58"/>
      <c r="P458" s="11"/>
      <c r="Q458" s="11"/>
      <c r="R458" s="413"/>
      <c r="S458" s="56"/>
      <c r="T458" s="58"/>
    </row>
    <row r="459" spans="1:20" s="6" customFormat="1" ht="30">
      <c r="A459" s="77" t="str">
        <f t="shared" si="116"/>
        <v>Cross-Sector</v>
      </c>
      <c r="B459" s="77" t="str">
        <f t="shared" si="114"/>
        <v>End Existing Subsidies</v>
      </c>
      <c r="C459" s="77" t="str">
        <f t="shared" si="114"/>
        <v>Percent Reduction in BAU Subsidies</v>
      </c>
      <c r="D459" s="11" t="s">
        <v>82</v>
      </c>
      <c r="E459" s="56"/>
      <c r="F459" s="11" t="s">
        <v>109</v>
      </c>
      <c r="G459" s="56"/>
      <c r="H459" s="57" t="s">
        <v>215</v>
      </c>
      <c r="I459" s="11" t="s">
        <v>50</v>
      </c>
      <c r="J459" s="77" t="str">
        <f t="shared" si="115"/>
        <v>End Existing Subsidies</v>
      </c>
      <c r="K459" s="77" t="str">
        <f t="shared" si="115"/>
        <v>cross reduce BAU subsidies</v>
      </c>
      <c r="L459" s="68"/>
      <c r="M459" s="68"/>
      <c r="N459" s="68"/>
      <c r="O459" s="56"/>
      <c r="P459" s="56"/>
      <c r="Q459" s="58"/>
      <c r="R459" s="413"/>
      <c r="S459" s="58"/>
      <c r="T459" s="58"/>
    </row>
    <row r="460" spans="1:20" s="6" customFormat="1" ht="30">
      <c r="A460" s="77" t="str">
        <f t="shared" si="116"/>
        <v>Cross-Sector</v>
      </c>
      <c r="B460" s="77" t="str">
        <f t="shared" si="114"/>
        <v>End Existing Subsidies</v>
      </c>
      <c r="C460" s="77" t="str">
        <f t="shared" si="114"/>
        <v>Percent Reduction in BAU Subsidies</v>
      </c>
      <c r="D460" s="11" t="s">
        <v>504</v>
      </c>
      <c r="E460" s="56"/>
      <c r="F460" s="11" t="s">
        <v>505</v>
      </c>
      <c r="G460" s="56"/>
      <c r="H460" s="57"/>
      <c r="I460" s="11" t="s">
        <v>50</v>
      </c>
      <c r="J460" s="77" t="str">
        <f t="shared" si="115"/>
        <v>End Existing Subsidies</v>
      </c>
      <c r="K460" s="77" t="str">
        <f t="shared" si="115"/>
        <v>cross reduce BAU subsidies</v>
      </c>
      <c r="L460" s="68"/>
      <c r="M460" s="68"/>
      <c r="N460" s="68"/>
      <c r="O460" s="56"/>
      <c r="P460" s="56"/>
      <c r="Q460" s="58"/>
      <c r="R460" s="413"/>
      <c r="S460" s="58"/>
      <c r="T460" s="58"/>
    </row>
    <row r="461" spans="1:20" s="6" customFormat="1" ht="30">
      <c r="A461" s="77" t="str">
        <f t="shared" si="116"/>
        <v>Cross-Sector</v>
      </c>
      <c r="B461" s="77" t="str">
        <f t="shared" si="114"/>
        <v>End Existing Subsidies</v>
      </c>
      <c r="C461" s="77" t="str">
        <f t="shared" si="114"/>
        <v>Percent Reduction in BAU Subsidies</v>
      </c>
      <c r="D461" s="11" t="s">
        <v>514</v>
      </c>
      <c r="E461" s="56"/>
      <c r="F461" s="11" t="s">
        <v>515</v>
      </c>
      <c r="G461" s="56"/>
      <c r="H461" s="57"/>
      <c r="I461" s="11" t="s">
        <v>50</v>
      </c>
      <c r="J461" s="77" t="str">
        <f t="shared" si="115"/>
        <v>End Existing Subsidies</v>
      </c>
      <c r="K461" s="77" t="str">
        <f t="shared" si="115"/>
        <v>cross reduce BAU subsidies</v>
      </c>
      <c r="L461" s="67"/>
      <c r="M461" s="67"/>
      <c r="N461" s="67"/>
      <c r="O461" s="58"/>
      <c r="P461" s="56"/>
      <c r="Q461" s="58"/>
      <c r="R461" s="413"/>
      <c r="S461" s="58"/>
      <c r="T461" s="58"/>
    </row>
    <row r="462" spans="1:20" s="6" customFormat="1" ht="30">
      <c r="A462" s="77" t="str">
        <f t="shared" si="116"/>
        <v>Cross-Sector</v>
      </c>
      <c r="B462" s="77" t="str">
        <f t="shared" si="114"/>
        <v>End Existing Subsidies</v>
      </c>
      <c r="C462" s="77" t="str">
        <f t="shared" si="114"/>
        <v>Percent Reduction in BAU Subsidies</v>
      </c>
      <c r="D462" s="11" t="s">
        <v>2894</v>
      </c>
      <c r="E462" s="56"/>
      <c r="F462" s="11" t="s">
        <v>2898</v>
      </c>
      <c r="G462" s="56"/>
      <c r="H462" s="57"/>
      <c r="I462" s="11" t="s">
        <v>50</v>
      </c>
      <c r="J462" s="77" t="str">
        <f t="shared" si="115"/>
        <v>End Existing Subsidies</v>
      </c>
      <c r="K462" s="77" t="str">
        <f t="shared" si="115"/>
        <v>cross reduce BAU subsidies</v>
      </c>
      <c r="L462" s="67"/>
      <c r="M462" s="67"/>
      <c r="N462" s="67"/>
      <c r="O462" s="58"/>
      <c r="P462" s="56"/>
      <c r="Q462" s="58"/>
      <c r="R462" s="413"/>
      <c r="S462" s="58"/>
      <c r="T462" s="58"/>
    </row>
    <row r="463" spans="1:20" s="6" customFormat="1" ht="30">
      <c r="A463" s="77" t="str">
        <f t="shared" si="116"/>
        <v>Cross-Sector</v>
      </c>
      <c r="B463" s="77" t="str">
        <f t="shared" si="116"/>
        <v>End Existing Subsidies</v>
      </c>
      <c r="C463" s="77" t="str">
        <f t="shared" si="116"/>
        <v>Percent Reduction in BAU Subsidies</v>
      </c>
      <c r="D463" s="11" t="s">
        <v>2904</v>
      </c>
      <c r="E463" s="56"/>
      <c r="F463" s="11" t="s">
        <v>2905</v>
      </c>
      <c r="G463" s="56"/>
      <c r="H463" s="57"/>
      <c r="I463" s="11" t="s">
        <v>50</v>
      </c>
      <c r="J463" s="77" t="str">
        <f t="shared" ref="J463:K466" si="119">J$446</f>
        <v>End Existing Subsidies</v>
      </c>
      <c r="K463" s="77" t="str">
        <f t="shared" si="119"/>
        <v>cross reduce BAU subsidies</v>
      </c>
      <c r="L463" s="67"/>
      <c r="M463" s="67"/>
      <c r="N463" s="67"/>
      <c r="O463" s="58"/>
      <c r="P463" s="56"/>
      <c r="Q463" s="58"/>
      <c r="R463" s="413"/>
      <c r="S463" s="58"/>
      <c r="T463" s="58"/>
    </row>
    <row r="464" spans="1:20" s="6" customFormat="1" ht="30">
      <c r="A464" s="77" t="str">
        <f t="shared" ref="A464:C466" si="120">A$446</f>
        <v>Cross-Sector</v>
      </c>
      <c r="B464" s="77" t="str">
        <f t="shared" si="120"/>
        <v>End Existing Subsidies</v>
      </c>
      <c r="C464" s="77" t="str">
        <f t="shared" si="120"/>
        <v>Percent Reduction in BAU Subsidies</v>
      </c>
      <c r="D464" s="11" t="s">
        <v>2895</v>
      </c>
      <c r="E464" s="56"/>
      <c r="F464" s="11" t="s">
        <v>2899</v>
      </c>
      <c r="G464" s="56"/>
      <c r="H464" s="57"/>
      <c r="I464" s="11" t="s">
        <v>50</v>
      </c>
      <c r="J464" s="77" t="str">
        <f t="shared" si="119"/>
        <v>End Existing Subsidies</v>
      </c>
      <c r="K464" s="77" t="str">
        <f t="shared" si="119"/>
        <v>cross reduce BAU subsidies</v>
      </c>
      <c r="L464" s="67"/>
      <c r="M464" s="67"/>
      <c r="N464" s="67"/>
      <c r="O464" s="58"/>
      <c r="P464" s="56"/>
      <c r="Q464" s="58"/>
      <c r="R464" s="413"/>
      <c r="S464" s="58"/>
      <c r="T464" s="58"/>
    </row>
    <row r="465" spans="1:20" s="6" customFormat="1" ht="30">
      <c r="A465" s="77" t="str">
        <f t="shared" si="120"/>
        <v>Cross-Sector</v>
      </c>
      <c r="B465" s="77" t="str">
        <f t="shared" si="120"/>
        <v>End Existing Subsidies</v>
      </c>
      <c r="C465" s="77" t="str">
        <f t="shared" si="120"/>
        <v>Percent Reduction in BAU Subsidies</v>
      </c>
      <c r="D465" s="11" t="s">
        <v>2896</v>
      </c>
      <c r="E465" s="56"/>
      <c r="F465" s="11" t="s">
        <v>2900</v>
      </c>
      <c r="G465" s="56"/>
      <c r="H465" s="57"/>
      <c r="I465" s="11" t="s">
        <v>50</v>
      </c>
      <c r="J465" s="77" t="str">
        <f t="shared" si="119"/>
        <v>End Existing Subsidies</v>
      </c>
      <c r="K465" s="77" t="str">
        <f t="shared" si="119"/>
        <v>cross reduce BAU subsidies</v>
      </c>
      <c r="L465" s="67"/>
      <c r="M465" s="67"/>
      <c r="N465" s="67"/>
      <c r="O465" s="58"/>
      <c r="P465" s="56"/>
      <c r="Q465" s="58"/>
      <c r="R465" s="413"/>
      <c r="S465" s="58"/>
      <c r="T465" s="58"/>
    </row>
    <row r="466" spans="1:20" s="6" customFormat="1" ht="30">
      <c r="A466" s="77" t="str">
        <f t="shared" si="120"/>
        <v>Cross-Sector</v>
      </c>
      <c r="B466" s="77" t="str">
        <f t="shared" si="120"/>
        <v>End Existing Subsidies</v>
      </c>
      <c r="C466" s="77" t="str">
        <f t="shared" si="120"/>
        <v>Percent Reduction in BAU Subsidies</v>
      </c>
      <c r="D466" s="11" t="s">
        <v>2897</v>
      </c>
      <c r="E466" s="56"/>
      <c r="F466" s="11" t="s">
        <v>2901</v>
      </c>
      <c r="G466" s="56"/>
      <c r="H466" s="57"/>
      <c r="I466" s="11" t="s">
        <v>50</v>
      </c>
      <c r="J466" s="77" t="str">
        <f t="shared" si="119"/>
        <v>End Existing Subsidies</v>
      </c>
      <c r="K466" s="77" t="str">
        <f t="shared" si="119"/>
        <v>cross reduce BAU subsidies</v>
      </c>
      <c r="L466" s="67"/>
      <c r="M466" s="67"/>
      <c r="N466" s="67"/>
      <c r="O466" s="58"/>
      <c r="P466" s="56"/>
      <c r="Q466" s="58"/>
      <c r="R466" s="413"/>
      <c r="S466" s="58"/>
      <c r="T466" s="58"/>
    </row>
    <row r="467" spans="1:20" s="3" customFormat="1" ht="60">
      <c r="A467" s="347" t="s">
        <v>10</v>
      </c>
      <c r="B467" s="347" t="s">
        <v>2833</v>
      </c>
      <c r="C467" s="347" t="s">
        <v>2835</v>
      </c>
      <c r="D467" s="11"/>
      <c r="E467" s="11"/>
      <c r="F467" s="11"/>
      <c r="G467" s="11"/>
      <c r="H467" s="59"/>
      <c r="I467" s="11" t="s">
        <v>50</v>
      </c>
      <c r="J467" s="347" t="s">
        <v>2836</v>
      </c>
      <c r="K467" s="347" t="s">
        <v>2838</v>
      </c>
      <c r="L467" s="65"/>
      <c r="M467" s="65"/>
      <c r="N467" s="65"/>
      <c r="O467" s="11"/>
      <c r="P467" s="11"/>
      <c r="Q467" s="11"/>
      <c r="R467" s="413"/>
      <c r="S467" s="11"/>
      <c r="T467" s="11"/>
    </row>
    <row r="468" spans="1:20" s="3" customFormat="1" ht="60">
      <c r="A468" s="347" t="s">
        <v>10</v>
      </c>
      <c r="B468" s="347" t="s">
        <v>3267</v>
      </c>
      <c r="C468" s="347" t="s">
        <v>3266</v>
      </c>
      <c r="D468" s="11" t="s">
        <v>58</v>
      </c>
      <c r="E468" s="11"/>
      <c r="F468" s="11" t="s">
        <v>103</v>
      </c>
      <c r="G468" s="11"/>
      <c r="H468" s="57"/>
      <c r="I468" s="11" t="s">
        <v>50</v>
      </c>
      <c r="J468" s="78" t="s">
        <v>3267</v>
      </c>
      <c r="K468" s="346" t="s">
        <v>3268</v>
      </c>
      <c r="L468" s="68"/>
      <c r="M468" s="68"/>
      <c r="N468" s="68"/>
      <c r="O468" s="11"/>
      <c r="P468" s="11"/>
      <c r="Q468" s="11"/>
      <c r="R468" s="413"/>
      <c r="S468" s="56"/>
      <c r="T468" s="11"/>
    </row>
    <row r="469" spans="1:20" s="3" customFormat="1" ht="60">
      <c r="A469" s="77" t="str">
        <f>A$468</f>
        <v>Cross-Sector</v>
      </c>
      <c r="B469" s="77" t="str">
        <f t="shared" ref="B469:C470" si="121">B$468</f>
        <v>Fixed Energy Prices</v>
      </c>
      <c r="C469" s="77" t="str">
        <f t="shared" si="121"/>
        <v>Toggle Whether Policies Affect Energy Prices</v>
      </c>
      <c r="D469" s="11" t="s">
        <v>82</v>
      </c>
      <c r="E469" s="11"/>
      <c r="F469" s="11" t="s">
        <v>109</v>
      </c>
      <c r="G469" s="11"/>
      <c r="H469" s="57"/>
      <c r="I469" s="11" t="s">
        <v>50</v>
      </c>
      <c r="J469" s="347" t="s">
        <v>3267</v>
      </c>
      <c r="K469" s="346" t="s">
        <v>3268</v>
      </c>
      <c r="L469" s="68"/>
      <c r="M469" s="68"/>
      <c r="N469" s="68"/>
      <c r="O469" s="11"/>
      <c r="P469" s="11"/>
      <c r="Q469" s="11"/>
      <c r="R469" s="413"/>
      <c r="S469" s="56"/>
      <c r="T469" s="11"/>
    </row>
    <row r="470" spans="1:20" s="3" customFormat="1" ht="60">
      <c r="A470" s="77" t="str">
        <f>A$468</f>
        <v>Cross-Sector</v>
      </c>
      <c r="B470" s="77" t="str">
        <f t="shared" si="121"/>
        <v>Fixed Energy Prices</v>
      </c>
      <c r="C470" s="77" t="str">
        <f t="shared" si="121"/>
        <v>Toggle Whether Policies Affect Energy Prices</v>
      </c>
      <c r="D470" s="11" t="s">
        <v>2897</v>
      </c>
      <c r="E470" s="11"/>
      <c r="F470" s="11" t="s">
        <v>2901</v>
      </c>
      <c r="G470" s="11"/>
      <c r="H470" s="57"/>
      <c r="I470" s="11" t="s">
        <v>50</v>
      </c>
      <c r="J470" s="347" t="s">
        <v>3267</v>
      </c>
      <c r="K470" s="346" t="s">
        <v>3268</v>
      </c>
      <c r="L470" s="68"/>
      <c r="M470" s="68"/>
      <c r="N470" s="68"/>
      <c r="O470" s="11"/>
      <c r="P470" s="11"/>
      <c r="Q470" s="11"/>
      <c r="R470" s="413"/>
      <c r="S470" s="56"/>
      <c r="T470" s="11"/>
    </row>
    <row r="471" spans="1:20" s="3" customFormat="1" ht="45">
      <c r="A471" s="347" t="s">
        <v>10</v>
      </c>
      <c r="B471" s="347" t="s">
        <v>3326</v>
      </c>
      <c r="C471" s="347" t="s">
        <v>3326</v>
      </c>
      <c r="D471" s="11" t="s">
        <v>521</v>
      </c>
      <c r="E471" s="56"/>
      <c r="F471" s="11" t="s">
        <v>518</v>
      </c>
      <c r="G471" s="11"/>
      <c r="H471" s="57"/>
      <c r="I471" s="11" t="s">
        <v>50</v>
      </c>
      <c r="J471" s="347" t="s">
        <v>3326</v>
      </c>
      <c r="K471" s="347" t="s">
        <v>3327</v>
      </c>
      <c r="L471" s="66">
        <v>0</v>
      </c>
      <c r="M471" s="66">
        <v>1</v>
      </c>
      <c r="N471" s="66">
        <v>0.01</v>
      </c>
      <c r="O471" s="56" t="s">
        <v>3328</v>
      </c>
      <c r="P471" s="11" t="s">
        <v>3329</v>
      </c>
      <c r="Q471" s="11"/>
      <c r="R471" s="413"/>
      <c r="S471" s="56"/>
      <c r="T471" s="11"/>
    </row>
    <row r="472" spans="1:20" s="3" customFormat="1" ht="30">
      <c r="A472" s="77" t="str">
        <f>A$471</f>
        <v>Cross-Sector</v>
      </c>
      <c r="B472" s="77" t="str">
        <f t="shared" ref="B472:C485" si="122">B$471</f>
        <v>Fuel Price Deregulation</v>
      </c>
      <c r="C472" s="77" t="str">
        <f t="shared" si="122"/>
        <v>Fuel Price Deregulation</v>
      </c>
      <c r="D472" s="11" t="s">
        <v>52</v>
      </c>
      <c r="E472" s="56"/>
      <c r="F472" s="11" t="s">
        <v>97</v>
      </c>
      <c r="G472" s="11"/>
      <c r="H472" s="57"/>
      <c r="I472" s="11" t="s">
        <v>50</v>
      </c>
      <c r="J472" s="77" t="str">
        <f t="shared" ref="J472:K485" si="123">J$471</f>
        <v>Fuel Price Deregulation</v>
      </c>
      <c r="K472" s="77" t="str">
        <f t="shared" si="123"/>
        <v>cross fuel price deregulation</v>
      </c>
      <c r="L472" s="68"/>
      <c r="M472" s="68"/>
      <c r="N472" s="68"/>
      <c r="O472" s="11"/>
      <c r="P472" s="11"/>
      <c r="Q472" s="11"/>
      <c r="R472" s="413"/>
      <c r="S472" s="56"/>
      <c r="T472" s="11"/>
    </row>
    <row r="473" spans="1:20" s="3" customFormat="1" ht="30">
      <c r="A473" s="77" t="str">
        <f t="shared" ref="A473:A485" si="124">A$471</f>
        <v>Cross-Sector</v>
      </c>
      <c r="B473" s="77" t="str">
        <f t="shared" si="122"/>
        <v>Fuel Price Deregulation</v>
      </c>
      <c r="C473" s="77" t="str">
        <f t="shared" si="122"/>
        <v>Fuel Price Deregulation</v>
      </c>
      <c r="D473" s="11" t="s">
        <v>53</v>
      </c>
      <c r="E473" s="56"/>
      <c r="F473" s="11" t="s">
        <v>98</v>
      </c>
      <c r="G473" s="11"/>
      <c r="H473" s="57"/>
      <c r="I473" s="11" t="s">
        <v>50</v>
      </c>
      <c r="J473" s="77" t="str">
        <f t="shared" si="123"/>
        <v>Fuel Price Deregulation</v>
      </c>
      <c r="K473" s="77" t="str">
        <f t="shared" si="123"/>
        <v>cross fuel price deregulation</v>
      </c>
      <c r="L473" s="68"/>
      <c r="M473" s="68"/>
      <c r="N473" s="68"/>
      <c r="O473" s="11"/>
      <c r="P473" s="11"/>
      <c r="Q473" s="11"/>
      <c r="R473" s="413"/>
      <c r="S473" s="56"/>
      <c r="T473" s="11"/>
    </row>
    <row r="474" spans="1:20" s="3" customFormat="1" ht="30">
      <c r="A474" s="77" t="str">
        <f t="shared" si="124"/>
        <v>Cross-Sector</v>
      </c>
      <c r="B474" s="77" t="str">
        <f t="shared" si="122"/>
        <v>Fuel Price Deregulation</v>
      </c>
      <c r="C474" s="77" t="str">
        <f t="shared" si="122"/>
        <v>Fuel Price Deregulation</v>
      </c>
      <c r="D474" s="11" t="s">
        <v>57</v>
      </c>
      <c r="E474" s="56"/>
      <c r="F474" s="11" t="s">
        <v>102</v>
      </c>
      <c r="G474" s="11"/>
      <c r="H474" s="57"/>
      <c r="I474" s="11" t="s">
        <v>50</v>
      </c>
      <c r="J474" s="77" t="str">
        <f t="shared" si="123"/>
        <v>Fuel Price Deregulation</v>
      </c>
      <c r="K474" s="77" t="str">
        <f t="shared" si="123"/>
        <v>cross fuel price deregulation</v>
      </c>
      <c r="L474" s="68"/>
      <c r="M474" s="68"/>
      <c r="N474" s="68"/>
      <c r="O474" s="11"/>
      <c r="P474" s="11"/>
      <c r="Q474" s="11"/>
      <c r="R474" s="413"/>
      <c r="S474" s="56"/>
      <c r="T474" s="11"/>
    </row>
    <row r="475" spans="1:20" s="3" customFormat="1" ht="30">
      <c r="A475" s="77" t="str">
        <f t="shared" si="124"/>
        <v>Cross-Sector</v>
      </c>
      <c r="B475" s="77" t="str">
        <f t="shared" si="122"/>
        <v>Fuel Price Deregulation</v>
      </c>
      <c r="C475" s="77" t="str">
        <f t="shared" si="122"/>
        <v>Fuel Price Deregulation</v>
      </c>
      <c r="D475" s="11" t="s">
        <v>59</v>
      </c>
      <c r="E475" s="56"/>
      <c r="F475" s="11" t="s">
        <v>105</v>
      </c>
      <c r="G475" s="11"/>
      <c r="H475" s="57"/>
      <c r="I475" s="11" t="s">
        <v>50</v>
      </c>
      <c r="J475" s="77" t="str">
        <f t="shared" si="123"/>
        <v>Fuel Price Deregulation</v>
      </c>
      <c r="K475" s="77" t="str">
        <f t="shared" si="123"/>
        <v>cross fuel price deregulation</v>
      </c>
      <c r="L475" s="68"/>
      <c r="M475" s="68"/>
      <c r="N475" s="68"/>
      <c r="O475" s="11"/>
      <c r="P475" s="11"/>
      <c r="Q475" s="11"/>
      <c r="R475" s="413"/>
      <c r="S475" s="56"/>
      <c r="T475" s="11"/>
    </row>
    <row r="476" spans="1:20" s="3" customFormat="1" ht="30">
      <c r="A476" s="77" t="str">
        <f t="shared" si="124"/>
        <v>Cross-Sector</v>
      </c>
      <c r="B476" s="77" t="str">
        <f t="shared" si="122"/>
        <v>Fuel Price Deregulation</v>
      </c>
      <c r="C476" s="77" t="str">
        <f t="shared" si="122"/>
        <v>Fuel Price Deregulation</v>
      </c>
      <c r="D476" s="11" t="s">
        <v>60</v>
      </c>
      <c r="E476" s="56"/>
      <c r="F476" s="11" t="s">
        <v>106</v>
      </c>
      <c r="G476" s="11"/>
      <c r="H476" s="57"/>
      <c r="I476" s="11" t="s">
        <v>50</v>
      </c>
      <c r="J476" s="77" t="str">
        <f t="shared" si="123"/>
        <v>Fuel Price Deregulation</v>
      </c>
      <c r="K476" s="77" t="str">
        <f t="shared" si="123"/>
        <v>cross fuel price deregulation</v>
      </c>
      <c r="L476" s="68"/>
      <c r="M476" s="68"/>
      <c r="N476" s="68"/>
      <c r="O476" s="11"/>
      <c r="P476" s="11"/>
      <c r="Q476" s="11"/>
      <c r="R476" s="413"/>
      <c r="S476" s="56"/>
      <c r="T476" s="11"/>
    </row>
    <row r="477" spans="1:20" s="3" customFormat="1" ht="30">
      <c r="A477" s="77" t="str">
        <f t="shared" si="124"/>
        <v>Cross-Sector</v>
      </c>
      <c r="B477" s="77" t="str">
        <f t="shared" si="122"/>
        <v>Fuel Price Deregulation</v>
      </c>
      <c r="C477" s="77" t="str">
        <f t="shared" si="122"/>
        <v>Fuel Price Deregulation</v>
      </c>
      <c r="D477" s="11" t="s">
        <v>61</v>
      </c>
      <c r="E477" s="56"/>
      <c r="F477" s="11" t="s">
        <v>107</v>
      </c>
      <c r="G477" s="11"/>
      <c r="H477" s="57"/>
      <c r="I477" s="11" t="s">
        <v>50</v>
      </c>
      <c r="J477" s="77" t="str">
        <f t="shared" si="123"/>
        <v>Fuel Price Deregulation</v>
      </c>
      <c r="K477" s="77" t="str">
        <f t="shared" si="123"/>
        <v>cross fuel price deregulation</v>
      </c>
      <c r="L477" s="68"/>
      <c r="M477" s="68"/>
      <c r="N477" s="68"/>
      <c r="O477" s="11"/>
      <c r="P477" s="11"/>
      <c r="Q477" s="11"/>
      <c r="R477" s="413"/>
      <c r="S477" s="56"/>
      <c r="T477" s="11"/>
    </row>
    <row r="478" spans="1:20" s="3" customFormat="1" ht="30">
      <c r="A478" s="77" t="str">
        <f t="shared" si="124"/>
        <v>Cross-Sector</v>
      </c>
      <c r="B478" s="77" t="str">
        <f t="shared" si="122"/>
        <v>Fuel Price Deregulation</v>
      </c>
      <c r="C478" s="77" t="str">
        <f t="shared" si="122"/>
        <v>Fuel Price Deregulation</v>
      </c>
      <c r="D478" s="11" t="s">
        <v>62</v>
      </c>
      <c r="E478" s="56"/>
      <c r="F478" s="11" t="s">
        <v>108</v>
      </c>
      <c r="G478" s="11"/>
      <c r="H478" s="57"/>
      <c r="I478" s="11" t="s">
        <v>50</v>
      </c>
      <c r="J478" s="77" t="str">
        <f t="shared" si="123"/>
        <v>Fuel Price Deregulation</v>
      </c>
      <c r="K478" s="77" t="str">
        <f t="shared" si="123"/>
        <v>cross fuel price deregulation</v>
      </c>
      <c r="L478" s="68"/>
      <c r="M478" s="68"/>
      <c r="N478" s="68"/>
      <c r="O478" s="11"/>
      <c r="P478" s="11"/>
      <c r="Q478" s="11"/>
      <c r="R478" s="413"/>
      <c r="S478" s="56"/>
      <c r="T478" s="11"/>
    </row>
    <row r="479" spans="1:20" s="3" customFormat="1" ht="30">
      <c r="A479" s="77" t="str">
        <f t="shared" si="124"/>
        <v>Cross-Sector</v>
      </c>
      <c r="B479" s="77" t="str">
        <f t="shared" si="122"/>
        <v>Fuel Price Deregulation</v>
      </c>
      <c r="C479" s="77" t="str">
        <f t="shared" si="122"/>
        <v>Fuel Price Deregulation</v>
      </c>
      <c r="D479" s="11" t="s">
        <v>2902</v>
      </c>
      <c r="E479" s="56"/>
      <c r="F479" s="11" t="s">
        <v>2903</v>
      </c>
      <c r="G479" s="11"/>
      <c r="H479" s="57"/>
      <c r="I479" s="11" t="s">
        <v>50</v>
      </c>
      <c r="J479" s="77" t="str">
        <f t="shared" si="123"/>
        <v>Fuel Price Deregulation</v>
      </c>
      <c r="K479" s="77" t="str">
        <f t="shared" si="123"/>
        <v>cross fuel price deregulation</v>
      </c>
      <c r="L479" s="68"/>
      <c r="M479" s="68"/>
      <c r="N479" s="68"/>
      <c r="O479" s="11"/>
      <c r="P479" s="11"/>
      <c r="Q479" s="11"/>
      <c r="R479" s="413"/>
      <c r="S479" s="56"/>
      <c r="T479" s="11"/>
    </row>
    <row r="480" spans="1:20" s="3" customFormat="1" ht="30">
      <c r="A480" s="77" t="str">
        <f t="shared" si="124"/>
        <v>Cross-Sector</v>
      </c>
      <c r="B480" s="77" t="str">
        <f t="shared" si="122"/>
        <v>Fuel Price Deregulation</v>
      </c>
      <c r="C480" s="77" t="str">
        <f t="shared" si="122"/>
        <v>Fuel Price Deregulation</v>
      </c>
      <c r="D480" s="11" t="s">
        <v>514</v>
      </c>
      <c r="E480" s="56"/>
      <c r="F480" s="11" t="s">
        <v>515</v>
      </c>
      <c r="G480" s="11"/>
      <c r="H480" s="57"/>
      <c r="I480" s="11" t="s">
        <v>50</v>
      </c>
      <c r="J480" s="77" t="str">
        <f t="shared" si="123"/>
        <v>Fuel Price Deregulation</v>
      </c>
      <c r="K480" s="77" t="str">
        <f t="shared" si="123"/>
        <v>cross fuel price deregulation</v>
      </c>
      <c r="L480" s="68"/>
      <c r="M480" s="68"/>
      <c r="N480" s="68"/>
      <c r="O480" s="11"/>
      <c r="P480" s="11"/>
      <c r="Q480" s="11"/>
      <c r="R480" s="413"/>
      <c r="S480" s="56"/>
      <c r="T480" s="11"/>
    </row>
    <row r="481" spans="1:20" s="3" customFormat="1" ht="30">
      <c r="A481" s="77" t="str">
        <f t="shared" si="124"/>
        <v>Cross-Sector</v>
      </c>
      <c r="B481" s="77" t="str">
        <f t="shared" si="122"/>
        <v>Fuel Price Deregulation</v>
      </c>
      <c r="C481" s="77" t="str">
        <f t="shared" si="122"/>
        <v>Fuel Price Deregulation</v>
      </c>
      <c r="D481" s="11" t="s">
        <v>2894</v>
      </c>
      <c r="E481" s="56"/>
      <c r="F481" s="11" t="s">
        <v>2898</v>
      </c>
      <c r="G481" s="11"/>
      <c r="H481" s="57"/>
      <c r="I481" s="11" t="s">
        <v>50</v>
      </c>
      <c r="J481" s="77" t="str">
        <f t="shared" si="123"/>
        <v>Fuel Price Deregulation</v>
      </c>
      <c r="K481" s="77" t="str">
        <f t="shared" si="123"/>
        <v>cross fuel price deregulation</v>
      </c>
      <c r="L481" s="68"/>
      <c r="M481" s="68"/>
      <c r="N481" s="68"/>
      <c r="O481" s="11"/>
      <c r="P481" s="11"/>
      <c r="Q481" s="11"/>
      <c r="R481" s="413"/>
      <c r="S481" s="56"/>
      <c r="T481" s="11"/>
    </row>
    <row r="482" spans="1:20" s="3" customFormat="1" ht="30">
      <c r="A482" s="77" t="str">
        <f t="shared" si="124"/>
        <v>Cross-Sector</v>
      </c>
      <c r="B482" s="77" t="str">
        <f t="shared" si="122"/>
        <v>Fuel Price Deregulation</v>
      </c>
      <c r="C482" s="77" t="str">
        <f t="shared" si="122"/>
        <v>Fuel Price Deregulation</v>
      </c>
      <c r="D482" s="11" t="s">
        <v>2904</v>
      </c>
      <c r="E482" s="56"/>
      <c r="F482" s="11" t="s">
        <v>2905</v>
      </c>
      <c r="G482" s="11"/>
      <c r="H482" s="57"/>
      <c r="I482" s="11" t="s">
        <v>50</v>
      </c>
      <c r="J482" s="77" t="str">
        <f t="shared" si="123"/>
        <v>Fuel Price Deregulation</v>
      </c>
      <c r="K482" s="77" t="str">
        <f t="shared" si="123"/>
        <v>cross fuel price deregulation</v>
      </c>
      <c r="L482" s="68"/>
      <c r="M482" s="68"/>
      <c r="N482" s="68"/>
      <c r="O482" s="11"/>
      <c r="P482" s="11"/>
      <c r="Q482" s="11"/>
      <c r="R482" s="413"/>
      <c r="S482" s="56"/>
      <c r="T482" s="11"/>
    </row>
    <row r="483" spans="1:20" s="3" customFormat="1" ht="30">
      <c r="A483" s="77" t="str">
        <f t="shared" si="124"/>
        <v>Cross-Sector</v>
      </c>
      <c r="B483" s="77" t="str">
        <f t="shared" si="122"/>
        <v>Fuel Price Deregulation</v>
      </c>
      <c r="C483" s="77" t="str">
        <f t="shared" si="122"/>
        <v>Fuel Price Deregulation</v>
      </c>
      <c r="D483" s="11" t="s">
        <v>2895</v>
      </c>
      <c r="E483" s="56"/>
      <c r="F483" s="11" t="s">
        <v>2899</v>
      </c>
      <c r="G483" s="11"/>
      <c r="H483" s="57"/>
      <c r="I483" s="11" t="s">
        <v>50</v>
      </c>
      <c r="J483" s="77" t="str">
        <f t="shared" si="123"/>
        <v>Fuel Price Deregulation</v>
      </c>
      <c r="K483" s="77" t="str">
        <f t="shared" si="123"/>
        <v>cross fuel price deregulation</v>
      </c>
      <c r="L483" s="68"/>
      <c r="M483" s="68"/>
      <c r="N483" s="68"/>
      <c r="O483" s="11"/>
      <c r="P483" s="11"/>
      <c r="Q483" s="11"/>
      <c r="R483" s="413"/>
      <c r="S483" s="56"/>
      <c r="T483" s="11"/>
    </row>
    <row r="484" spans="1:20" s="3" customFormat="1" ht="30">
      <c r="A484" s="77" t="str">
        <f t="shared" si="124"/>
        <v>Cross-Sector</v>
      </c>
      <c r="B484" s="77" t="str">
        <f t="shared" si="122"/>
        <v>Fuel Price Deregulation</v>
      </c>
      <c r="C484" s="77" t="str">
        <f t="shared" si="122"/>
        <v>Fuel Price Deregulation</v>
      </c>
      <c r="D484" s="11" t="s">
        <v>2896</v>
      </c>
      <c r="E484" s="56"/>
      <c r="F484" s="11" t="s">
        <v>2900</v>
      </c>
      <c r="G484" s="11"/>
      <c r="H484" s="57"/>
      <c r="I484" s="11" t="s">
        <v>50</v>
      </c>
      <c r="J484" s="77" t="str">
        <f t="shared" si="123"/>
        <v>Fuel Price Deregulation</v>
      </c>
      <c r="K484" s="77" t="str">
        <f t="shared" si="123"/>
        <v>cross fuel price deregulation</v>
      </c>
      <c r="L484" s="68"/>
      <c r="M484" s="68"/>
      <c r="N484" s="68"/>
      <c r="O484" s="11"/>
      <c r="P484" s="11"/>
      <c r="Q484" s="11"/>
      <c r="R484" s="413"/>
      <c r="S484" s="56"/>
      <c r="T484" s="11"/>
    </row>
    <row r="485" spans="1:20" s="3" customFormat="1" ht="30">
      <c r="A485" s="77" t="str">
        <f t="shared" si="124"/>
        <v>Cross-Sector</v>
      </c>
      <c r="B485" s="77" t="str">
        <f t="shared" si="122"/>
        <v>Fuel Price Deregulation</v>
      </c>
      <c r="C485" s="77" t="str">
        <f t="shared" si="122"/>
        <v>Fuel Price Deregulation</v>
      </c>
      <c r="D485" s="11" t="s">
        <v>2897</v>
      </c>
      <c r="E485" s="56"/>
      <c r="F485" s="11" t="s">
        <v>2901</v>
      </c>
      <c r="G485" s="11"/>
      <c r="H485" s="57"/>
      <c r="I485" s="11" t="s">
        <v>50</v>
      </c>
      <c r="J485" s="77" t="str">
        <f t="shared" si="123"/>
        <v>Fuel Price Deregulation</v>
      </c>
      <c r="K485" s="77" t="str">
        <f t="shared" si="123"/>
        <v>cross fuel price deregulation</v>
      </c>
      <c r="L485" s="68"/>
      <c r="M485" s="68"/>
      <c r="N485" s="68"/>
      <c r="O485" s="11"/>
      <c r="P485" s="11"/>
      <c r="Q485" s="11"/>
      <c r="R485" s="413"/>
      <c r="S485" s="56"/>
      <c r="T485" s="11"/>
    </row>
    <row r="486" spans="1:20" s="6" customFormat="1" ht="105">
      <c r="A486" s="346" t="s">
        <v>10</v>
      </c>
      <c r="B486" s="346" t="s">
        <v>27</v>
      </c>
      <c r="C486" s="346" t="s">
        <v>326</v>
      </c>
      <c r="D486" s="56" t="s">
        <v>58</v>
      </c>
      <c r="E486" s="56"/>
      <c r="F486" s="56" t="s">
        <v>103</v>
      </c>
      <c r="G486" s="56"/>
      <c r="H486" s="57">
        <v>78</v>
      </c>
      <c r="I486" s="56" t="s">
        <v>49</v>
      </c>
      <c r="J486" s="79" t="s">
        <v>27</v>
      </c>
      <c r="K486" s="79" t="s">
        <v>2418</v>
      </c>
      <c r="L486" s="62">
        <v>0</v>
      </c>
      <c r="M486" s="62">
        <v>0.2</v>
      </c>
      <c r="N486" s="74">
        <v>5.0000000000000001E-3</v>
      </c>
      <c r="O486" s="56" t="s">
        <v>164</v>
      </c>
      <c r="P486" s="56" t="s">
        <v>2501</v>
      </c>
      <c r="Q486" s="11" t="s">
        <v>279</v>
      </c>
      <c r="R486" s="413" t="s">
        <v>280</v>
      </c>
      <c r="S486" s="11" t="s">
        <v>177</v>
      </c>
      <c r="T486" s="58"/>
    </row>
    <row r="487" spans="1:20" s="6" customFormat="1" ht="105">
      <c r="A487" s="80" t="str">
        <f t="shared" ref="A487:C499" si="125">A$486</f>
        <v>Cross-Sector</v>
      </c>
      <c r="B487" s="80" t="str">
        <f t="shared" si="125"/>
        <v>Fuel Taxes</v>
      </c>
      <c r="C487" s="80" t="str">
        <f t="shared" si="125"/>
        <v>Additional Fuel Tax Rate by Fuel</v>
      </c>
      <c r="D487" s="11" t="s">
        <v>521</v>
      </c>
      <c r="E487" s="11"/>
      <c r="F487" s="11" t="s">
        <v>518</v>
      </c>
      <c r="G487" s="58"/>
      <c r="H487" s="57">
        <v>79</v>
      </c>
      <c r="I487" s="11" t="s">
        <v>49</v>
      </c>
      <c r="J487" s="80" t="str">
        <f t="shared" ref="J487:O488" si="126">J$486</f>
        <v>Fuel Taxes</v>
      </c>
      <c r="K487" s="67" t="str">
        <f t="shared" si="126"/>
        <v>cross fuel tax</v>
      </c>
      <c r="L487" s="67">
        <f t="shared" si="126"/>
        <v>0</v>
      </c>
      <c r="M487" s="67">
        <f t="shared" si="126"/>
        <v>0.2</v>
      </c>
      <c r="N487" s="75">
        <f t="shared" si="126"/>
        <v>5.0000000000000001E-3</v>
      </c>
      <c r="O487" s="61" t="str">
        <f t="shared" si="126"/>
        <v>% of BAU price</v>
      </c>
      <c r="P487" s="56" t="s">
        <v>2502</v>
      </c>
      <c r="Q487" s="11" t="s">
        <v>279</v>
      </c>
      <c r="R487" s="413" t="s">
        <v>280</v>
      </c>
      <c r="S487"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7" s="58"/>
    </row>
    <row r="488" spans="1:20" s="6" customFormat="1" ht="105">
      <c r="A488" s="80" t="str">
        <f t="shared" si="125"/>
        <v>Cross-Sector</v>
      </c>
      <c r="B488" s="80" t="str">
        <f t="shared" si="125"/>
        <v>Fuel Taxes</v>
      </c>
      <c r="C488" s="80" t="str">
        <f t="shared" si="125"/>
        <v>Additional Fuel Tax Rate by Fuel</v>
      </c>
      <c r="D488" s="11" t="s">
        <v>52</v>
      </c>
      <c r="E488" s="11"/>
      <c r="F488" s="11" t="s">
        <v>97</v>
      </c>
      <c r="G488" s="58"/>
      <c r="H488" s="57">
        <v>80</v>
      </c>
      <c r="I488" s="11" t="s">
        <v>49</v>
      </c>
      <c r="J488" s="80" t="str">
        <f t="shared" si="126"/>
        <v>Fuel Taxes</v>
      </c>
      <c r="K488" s="67" t="str">
        <f t="shared" si="126"/>
        <v>cross fuel tax</v>
      </c>
      <c r="L488" s="67">
        <f t="shared" si="126"/>
        <v>0</v>
      </c>
      <c r="M488" s="67">
        <f t="shared" si="126"/>
        <v>0.2</v>
      </c>
      <c r="N488" s="75">
        <f t="shared" si="126"/>
        <v>5.0000000000000001E-3</v>
      </c>
      <c r="O488" s="61" t="str">
        <f t="shared" si="126"/>
        <v>% of BAU price</v>
      </c>
      <c r="P488" s="56" t="s">
        <v>2503</v>
      </c>
      <c r="Q488" s="11" t="s">
        <v>279</v>
      </c>
      <c r="R488" s="413" t="s">
        <v>280</v>
      </c>
      <c r="S488"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30">
      <c r="A489" s="80" t="str">
        <f t="shared" si="125"/>
        <v>Cross-Sector</v>
      </c>
      <c r="B489" s="80" t="str">
        <f t="shared" si="125"/>
        <v>Fuel Taxes</v>
      </c>
      <c r="C489" s="80" t="str">
        <f t="shared" si="125"/>
        <v>Additional Fuel Tax Rate by Fuel</v>
      </c>
      <c r="D489" s="11" t="s">
        <v>53</v>
      </c>
      <c r="E489" s="11"/>
      <c r="F489" s="11" t="s">
        <v>98</v>
      </c>
      <c r="G489" s="58"/>
      <c r="H489" s="57" t="s">
        <v>215</v>
      </c>
      <c r="I489" s="11" t="s">
        <v>50</v>
      </c>
      <c r="J489" s="80" t="str">
        <f>J$486</f>
        <v>Fuel Taxes</v>
      </c>
      <c r="K489" s="67" t="str">
        <f>K$486</f>
        <v>cross fuel tax</v>
      </c>
      <c r="L489" s="67"/>
      <c r="M489" s="67"/>
      <c r="N489" s="75"/>
      <c r="O489" s="61"/>
      <c r="P489" s="56"/>
      <c r="Q489" s="58"/>
      <c r="R489" s="413"/>
      <c r="S489" s="58"/>
      <c r="T489" s="58"/>
    </row>
    <row r="490" spans="1:20" s="6" customFormat="1" ht="30">
      <c r="A490" s="80" t="str">
        <f t="shared" si="125"/>
        <v>Cross-Sector</v>
      </c>
      <c r="B490" s="80" t="str">
        <f t="shared" si="125"/>
        <v>Fuel Taxes</v>
      </c>
      <c r="C490" s="80" t="str">
        <f t="shared" si="125"/>
        <v>Additional Fuel Tax Rate by Fuel</v>
      </c>
      <c r="D490" s="11" t="s">
        <v>57</v>
      </c>
      <c r="E490" s="11"/>
      <c r="F490" s="11" t="s">
        <v>102</v>
      </c>
      <c r="G490" s="58"/>
      <c r="H490" s="57" t="s">
        <v>215</v>
      </c>
      <c r="I490" s="11" t="s">
        <v>50</v>
      </c>
      <c r="J490" s="80" t="str">
        <f>J$486</f>
        <v>Fuel Taxes</v>
      </c>
      <c r="K490" s="67" t="str">
        <f>K$486</f>
        <v>cross fuel tax</v>
      </c>
      <c r="L490" s="67"/>
      <c r="M490" s="67"/>
      <c r="N490" s="75"/>
      <c r="O490" s="61"/>
      <c r="P490" s="56"/>
      <c r="Q490" s="58"/>
      <c r="R490" s="413"/>
      <c r="S490" s="58"/>
      <c r="T490" s="58"/>
    </row>
    <row r="491" spans="1:20" s="6" customFormat="1" ht="105">
      <c r="A491" s="80" t="str">
        <f t="shared" si="125"/>
        <v>Cross-Sector</v>
      </c>
      <c r="B491" s="80" t="str">
        <f t="shared" si="125"/>
        <v>Fuel Taxes</v>
      </c>
      <c r="C491" s="80" t="str">
        <f t="shared" si="125"/>
        <v>Additional Fuel Tax Rate by Fuel</v>
      </c>
      <c r="D491" s="11" t="s">
        <v>59</v>
      </c>
      <c r="E491" s="11"/>
      <c r="F491" s="11" t="s">
        <v>105</v>
      </c>
      <c r="G491" s="58"/>
      <c r="H491" s="57">
        <v>81</v>
      </c>
      <c r="I491" s="11" t="s">
        <v>49</v>
      </c>
      <c r="J491" s="80" t="str">
        <f t="shared" ref="J491:J502" si="127">J$486</f>
        <v>Fuel Taxes</v>
      </c>
      <c r="K491" s="67" t="str">
        <f t="shared" ref="K491:K502" si="128">K$486</f>
        <v>cross fuel tax</v>
      </c>
      <c r="L491" s="67">
        <f t="shared" ref="L491:O492" si="129">L$486</f>
        <v>0</v>
      </c>
      <c r="M491" s="67">
        <f t="shared" si="129"/>
        <v>0.2</v>
      </c>
      <c r="N491" s="75">
        <f t="shared" si="129"/>
        <v>5.0000000000000001E-3</v>
      </c>
      <c r="O491" s="61" t="str">
        <f t="shared" si="129"/>
        <v>% of BAU price</v>
      </c>
      <c r="P491" s="56" t="s">
        <v>2504</v>
      </c>
      <c r="Q491" s="11" t="s">
        <v>279</v>
      </c>
      <c r="R491" s="413" t="s">
        <v>280</v>
      </c>
      <c r="S491"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1" s="58"/>
    </row>
    <row r="492" spans="1:20" s="6" customFormat="1" ht="105">
      <c r="A492" s="80" t="str">
        <f t="shared" si="125"/>
        <v>Cross-Sector</v>
      </c>
      <c r="B492" s="80" t="str">
        <f t="shared" si="125"/>
        <v>Fuel Taxes</v>
      </c>
      <c r="C492" s="80" t="str">
        <f t="shared" si="125"/>
        <v>Additional Fuel Tax Rate by Fuel</v>
      </c>
      <c r="D492" s="11" t="s">
        <v>60</v>
      </c>
      <c r="E492" s="11"/>
      <c r="F492" s="11" t="s">
        <v>106</v>
      </c>
      <c r="G492" s="58"/>
      <c r="H492" s="57">
        <v>82</v>
      </c>
      <c r="I492" s="11" t="s">
        <v>49</v>
      </c>
      <c r="J492" s="80" t="str">
        <f t="shared" si="127"/>
        <v>Fuel Taxes</v>
      </c>
      <c r="K492" s="67" t="str">
        <f t="shared" si="128"/>
        <v>cross fuel tax</v>
      </c>
      <c r="L492" s="67">
        <f t="shared" si="129"/>
        <v>0</v>
      </c>
      <c r="M492" s="67">
        <f t="shared" si="129"/>
        <v>0.2</v>
      </c>
      <c r="N492" s="75">
        <f t="shared" si="129"/>
        <v>5.0000000000000001E-3</v>
      </c>
      <c r="O492" s="61" t="str">
        <f t="shared" si="129"/>
        <v>% of BAU price</v>
      </c>
      <c r="P492" s="56" t="s">
        <v>2505</v>
      </c>
      <c r="Q492" s="11" t="s">
        <v>279</v>
      </c>
      <c r="R492" s="413" t="s">
        <v>280</v>
      </c>
      <c r="S492"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30">
      <c r="A493" s="80" t="str">
        <f t="shared" si="125"/>
        <v>Cross-Sector</v>
      </c>
      <c r="B493" s="80" t="str">
        <f t="shared" si="125"/>
        <v>Fuel Taxes</v>
      </c>
      <c r="C493" s="80" t="str">
        <f t="shared" si="125"/>
        <v>Additional Fuel Tax Rate by Fuel</v>
      </c>
      <c r="D493" s="11" t="s">
        <v>61</v>
      </c>
      <c r="E493" s="11"/>
      <c r="F493" s="11" t="s">
        <v>107</v>
      </c>
      <c r="G493" s="58"/>
      <c r="H493" s="57" t="s">
        <v>215</v>
      </c>
      <c r="I493" s="11" t="s">
        <v>50</v>
      </c>
      <c r="J493" s="80" t="str">
        <f t="shared" si="127"/>
        <v>Fuel Taxes</v>
      </c>
      <c r="K493" s="67" t="str">
        <f t="shared" si="128"/>
        <v>cross fuel tax</v>
      </c>
      <c r="L493" s="67"/>
      <c r="M493" s="67"/>
      <c r="N493" s="75"/>
      <c r="O493" s="61"/>
      <c r="P493" s="56"/>
      <c r="Q493" s="58"/>
      <c r="R493" s="413"/>
      <c r="S493" s="58"/>
      <c r="T493" s="58"/>
    </row>
    <row r="494" spans="1:20" s="6" customFormat="1" ht="30">
      <c r="A494" s="80" t="str">
        <f t="shared" si="125"/>
        <v>Cross-Sector</v>
      </c>
      <c r="B494" s="80" t="str">
        <f t="shared" si="125"/>
        <v>Fuel Taxes</v>
      </c>
      <c r="C494" s="80" t="str">
        <f t="shared" si="125"/>
        <v>Additional Fuel Tax Rate by Fuel</v>
      </c>
      <c r="D494" s="11" t="s">
        <v>62</v>
      </c>
      <c r="E494" s="11"/>
      <c r="F494" s="11" t="s">
        <v>108</v>
      </c>
      <c r="G494" s="58"/>
      <c r="H494" s="57" t="s">
        <v>215</v>
      </c>
      <c r="I494" s="11" t="s">
        <v>50</v>
      </c>
      <c r="J494" s="80" t="str">
        <f t="shared" si="127"/>
        <v>Fuel Taxes</v>
      </c>
      <c r="K494" s="67" t="str">
        <f t="shared" si="128"/>
        <v>cross fuel tax</v>
      </c>
      <c r="L494" s="67"/>
      <c r="M494" s="67"/>
      <c r="N494" s="75"/>
      <c r="O494" s="61"/>
      <c r="P494" s="56"/>
      <c r="Q494" s="58"/>
      <c r="R494" s="413"/>
      <c r="S494" s="58"/>
      <c r="T494" s="58"/>
    </row>
    <row r="495" spans="1:20" ht="30">
      <c r="A495" s="80" t="str">
        <f t="shared" si="125"/>
        <v>Cross-Sector</v>
      </c>
      <c r="B495" s="80" t="str">
        <f t="shared" si="125"/>
        <v>Fuel Taxes</v>
      </c>
      <c r="C495" s="80" t="str">
        <f t="shared" si="125"/>
        <v>Additional Fuel Tax Rate by Fuel</v>
      </c>
      <c r="D495" s="11" t="s">
        <v>2902</v>
      </c>
      <c r="E495" s="11"/>
      <c r="F495" s="11" t="s">
        <v>2903</v>
      </c>
      <c r="G495" s="58"/>
      <c r="H495" s="57"/>
      <c r="I495" s="11" t="s">
        <v>50</v>
      </c>
      <c r="J495" s="80" t="str">
        <f t="shared" si="127"/>
        <v>Fuel Taxes</v>
      </c>
      <c r="K495" s="67" t="str">
        <f t="shared" si="128"/>
        <v>cross fuel tax</v>
      </c>
      <c r="L495" s="67"/>
      <c r="M495" s="67"/>
      <c r="N495" s="75"/>
      <c r="O495" s="61"/>
      <c r="P495" s="56"/>
      <c r="Q495" s="11"/>
      <c r="R495" s="413"/>
      <c r="S495" s="58"/>
      <c r="T495" s="56"/>
    </row>
    <row r="496" spans="1:20" ht="30">
      <c r="A496" s="80" t="str">
        <f t="shared" si="125"/>
        <v>Cross-Sector</v>
      </c>
      <c r="B496" s="80" t="str">
        <f t="shared" si="125"/>
        <v>Fuel Taxes</v>
      </c>
      <c r="C496" s="80" t="str">
        <f t="shared" si="125"/>
        <v>Additional Fuel Tax Rate by Fuel</v>
      </c>
      <c r="D496" s="11" t="s">
        <v>82</v>
      </c>
      <c r="E496" s="11"/>
      <c r="F496" s="11" t="s">
        <v>109</v>
      </c>
      <c r="G496" s="58"/>
      <c r="H496" s="57" t="s">
        <v>215</v>
      </c>
      <c r="I496" s="11" t="s">
        <v>50</v>
      </c>
      <c r="J496" s="80" t="str">
        <f t="shared" si="127"/>
        <v>Fuel Taxes</v>
      </c>
      <c r="K496" s="67" t="str">
        <f t="shared" si="128"/>
        <v>cross fuel tax</v>
      </c>
      <c r="L496" s="67"/>
      <c r="M496" s="67"/>
      <c r="N496" s="75"/>
      <c r="O496" s="61"/>
      <c r="P496" s="56"/>
      <c r="Q496" s="56"/>
      <c r="R496" s="413"/>
      <c r="S496" s="56"/>
      <c r="T496" s="56"/>
    </row>
    <row r="497" spans="1:20" ht="30">
      <c r="A497" s="80" t="str">
        <f t="shared" si="125"/>
        <v>Cross-Sector</v>
      </c>
      <c r="B497" s="80" t="str">
        <f t="shared" si="125"/>
        <v>Fuel Taxes</v>
      </c>
      <c r="C497" s="80" t="str">
        <f t="shared" si="125"/>
        <v>Additional Fuel Tax Rate by Fuel</v>
      </c>
      <c r="D497" s="11" t="s">
        <v>514</v>
      </c>
      <c r="E497" s="11"/>
      <c r="F497" s="11" t="s">
        <v>515</v>
      </c>
      <c r="G497" s="58"/>
      <c r="H497" s="57"/>
      <c r="I497" s="11" t="s">
        <v>50</v>
      </c>
      <c r="J497" s="80" t="str">
        <f t="shared" si="127"/>
        <v>Fuel Taxes</v>
      </c>
      <c r="K497" s="67" t="str">
        <f t="shared" si="128"/>
        <v>cross fuel tax</v>
      </c>
      <c r="L497" s="67"/>
      <c r="M497" s="67"/>
      <c r="N497" s="67"/>
      <c r="O497" s="61"/>
      <c r="P497" s="56"/>
      <c r="Q497" s="56"/>
      <c r="R497" s="413"/>
      <c r="S497" s="56"/>
      <c r="T497" s="56"/>
    </row>
    <row r="498" spans="1:20" ht="30">
      <c r="A498" s="80" t="str">
        <f t="shared" si="125"/>
        <v>Cross-Sector</v>
      </c>
      <c r="B498" s="80" t="str">
        <f t="shared" si="125"/>
        <v>Fuel Taxes</v>
      </c>
      <c r="C498" s="80" t="str">
        <f t="shared" si="125"/>
        <v>Additional Fuel Tax Rate by Fuel</v>
      </c>
      <c r="D498" s="11" t="s">
        <v>2894</v>
      </c>
      <c r="E498" s="11"/>
      <c r="F498" s="11" t="s">
        <v>2898</v>
      </c>
      <c r="G498" s="58"/>
      <c r="H498" s="57"/>
      <c r="I498" s="11" t="s">
        <v>50</v>
      </c>
      <c r="J498" s="80" t="str">
        <f t="shared" si="127"/>
        <v>Fuel Taxes</v>
      </c>
      <c r="K498" s="67" t="str">
        <f t="shared" si="128"/>
        <v>cross fuel tax</v>
      </c>
      <c r="L498" s="67"/>
      <c r="M498" s="67"/>
      <c r="N498" s="67"/>
      <c r="O498" s="61"/>
      <c r="P498" s="56"/>
      <c r="Q498" s="56"/>
      <c r="R498" s="413"/>
      <c r="S498" s="56"/>
      <c r="T498" s="56"/>
    </row>
    <row r="499" spans="1:20" ht="30">
      <c r="A499" s="80" t="str">
        <f t="shared" si="125"/>
        <v>Cross-Sector</v>
      </c>
      <c r="B499" s="80" t="str">
        <f t="shared" si="125"/>
        <v>Fuel Taxes</v>
      </c>
      <c r="C499" s="80" t="str">
        <f t="shared" si="125"/>
        <v>Additional Fuel Tax Rate by Fuel</v>
      </c>
      <c r="D499" s="11" t="s">
        <v>2904</v>
      </c>
      <c r="E499" s="11"/>
      <c r="F499" s="11" t="s">
        <v>2905</v>
      </c>
      <c r="G499" s="58"/>
      <c r="H499" s="57"/>
      <c r="I499" s="11" t="s">
        <v>50</v>
      </c>
      <c r="J499" s="80" t="str">
        <f t="shared" si="127"/>
        <v>Fuel Taxes</v>
      </c>
      <c r="K499" s="67" t="str">
        <f t="shared" si="128"/>
        <v>cross fuel tax</v>
      </c>
      <c r="L499" s="67"/>
      <c r="M499" s="67"/>
      <c r="N499" s="67"/>
      <c r="O499" s="61"/>
      <c r="P499" s="56"/>
      <c r="Q499" s="56"/>
      <c r="R499" s="413"/>
      <c r="S499" s="56"/>
      <c r="T499" s="56"/>
    </row>
    <row r="500" spans="1:20" ht="30">
      <c r="A500" s="80" t="str">
        <f t="shared" ref="A500:C502" si="130">A$486</f>
        <v>Cross-Sector</v>
      </c>
      <c r="B500" s="80" t="str">
        <f t="shared" si="130"/>
        <v>Fuel Taxes</v>
      </c>
      <c r="C500" s="80" t="str">
        <f t="shared" si="130"/>
        <v>Additional Fuel Tax Rate by Fuel</v>
      </c>
      <c r="D500" s="11" t="s">
        <v>2895</v>
      </c>
      <c r="E500" s="11"/>
      <c r="F500" s="11" t="s">
        <v>2899</v>
      </c>
      <c r="G500" s="58"/>
      <c r="H500" s="57"/>
      <c r="I500" s="11" t="s">
        <v>50</v>
      </c>
      <c r="J500" s="80" t="str">
        <f t="shared" si="127"/>
        <v>Fuel Taxes</v>
      </c>
      <c r="K500" s="67" t="str">
        <f t="shared" si="128"/>
        <v>cross fuel tax</v>
      </c>
      <c r="L500" s="67"/>
      <c r="M500" s="67"/>
      <c r="N500" s="67"/>
      <c r="O500" s="61"/>
      <c r="P500" s="56"/>
      <c r="Q500" s="56"/>
      <c r="R500" s="413"/>
      <c r="S500" s="56"/>
      <c r="T500" s="56"/>
    </row>
    <row r="501" spans="1:20" ht="30">
      <c r="A501" s="80" t="str">
        <f t="shared" si="130"/>
        <v>Cross-Sector</v>
      </c>
      <c r="B501" s="80" t="str">
        <f t="shared" si="130"/>
        <v>Fuel Taxes</v>
      </c>
      <c r="C501" s="80" t="str">
        <f t="shared" si="130"/>
        <v>Additional Fuel Tax Rate by Fuel</v>
      </c>
      <c r="D501" s="11" t="s">
        <v>2896</v>
      </c>
      <c r="E501" s="11"/>
      <c r="F501" s="11" t="s">
        <v>2900</v>
      </c>
      <c r="G501" s="58"/>
      <c r="H501" s="57"/>
      <c r="I501" s="11" t="s">
        <v>50</v>
      </c>
      <c r="J501" s="80" t="str">
        <f t="shared" si="127"/>
        <v>Fuel Taxes</v>
      </c>
      <c r="K501" s="67" t="str">
        <f t="shared" si="128"/>
        <v>cross fuel tax</v>
      </c>
      <c r="L501" s="67"/>
      <c r="M501" s="67"/>
      <c r="N501" s="67"/>
      <c r="O501" s="61"/>
      <c r="P501" s="56"/>
      <c r="Q501" s="56"/>
      <c r="R501" s="413"/>
      <c r="S501" s="56"/>
      <c r="T501" s="56"/>
    </row>
    <row r="502" spans="1:20" ht="30">
      <c r="A502" s="80" t="str">
        <f t="shared" si="130"/>
        <v>Cross-Sector</v>
      </c>
      <c r="B502" s="80" t="str">
        <f t="shared" si="130"/>
        <v>Fuel Taxes</v>
      </c>
      <c r="C502" s="80" t="str">
        <f t="shared" si="130"/>
        <v>Additional Fuel Tax Rate by Fuel</v>
      </c>
      <c r="D502" s="11" t="s">
        <v>2897</v>
      </c>
      <c r="E502" s="11"/>
      <c r="F502" s="11" t="s">
        <v>2901</v>
      </c>
      <c r="G502" s="58"/>
      <c r="H502" s="57"/>
      <c r="I502" s="11" t="s">
        <v>50</v>
      </c>
      <c r="J502" s="80" t="str">
        <f t="shared" si="127"/>
        <v>Fuel Taxes</v>
      </c>
      <c r="K502" s="67" t="str">
        <f t="shared" si="128"/>
        <v>cross fuel tax</v>
      </c>
      <c r="L502" s="67"/>
      <c r="M502" s="67"/>
      <c r="N502" s="67"/>
      <c r="O502" s="61"/>
      <c r="P502" s="56"/>
      <c r="Q502" s="56"/>
      <c r="R502" s="413"/>
      <c r="S502" s="56"/>
      <c r="T502" s="56"/>
    </row>
    <row r="503" spans="1:20" ht="105">
      <c r="A503" s="346" t="s">
        <v>3153</v>
      </c>
      <c r="B503" s="346" t="s">
        <v>362</v>
      </c>
      <c r="C503" s="346" t="s">
        <v>327</v>
      </c>
      <c r="D503" s="56" t="s">
        <v>125</v>
      </c>
      <c r="E503" s="56"/>
      <c r="F503" s="56" t="s">
        <v>363</v>
      </c>
      <c r="G503" s="56"/>
      <c r="H503" s="57">
        <v>85</v>
      </c>
      <c r="I503" s="56" t="s">
        <v>49</v>
      </c>
      <c r="J503" s="79" t="s">
        <v>413</v>
      </c>
      <c r="K503" s="79" t="s">
        <v>2417</v>
      </c>
      <c r="L503" s="63">
        <v>0</v>
      </c>
      <c r="M503" s="63">
        <v>0.4</v>
      </c>
      <c r="N503" s="62">
        <v>0.01</v>
      </c>
      <c r="O503" s="56" t="s">
        <v>36</v>
      </c>
      <c r="P503" s="56" t="s">
        <v>2519</v>
      </c>
      <c r="Q503" s="56" t="s">
        <v>281</v>
      </c>
      <c r="R503" s="413" t="s">
        <v>282</v>
      </c>
      <c r="S503" s="56" t="s">
        <v>81</v>
      </c>
      <c r="T503" s="56"/>
    </row>
    <row r="504" spans="1:20" ht="105">
      <c r="A504" s="77" t="str">
        <f t="shared" ref="A504:A509" si="131">A$503</f>
        <v>Research and Development</v>
      </c>
      <c r="B504" s="77" t="str">
        <f t="shared" ref="B504:C510" si="132">B$503</f>
        <v>Capital Cost Reduction</v>
      </c>
      <c r="C504" s="77" t="str">
        <f t="shared" si="132"/>
        <v>RnD Building Capital Cost Perc Reduction</v>
      </c>
      <c r="D504" s="56" t="s">
        <v>126</v>
      </c>
      <c r="E504" s="56"/>
      <c r="F504" s="56" t="s">
        <v>364</v>
      </c>
      <c r="G504" s="56"/>
      <c r="H504" s="57">
        <v>86</v>
      </c>
      <c r="I504" s="56" t="s">
        <v>49</v>
      </c>
      <c r="J504" s="77" t="str">
        <f t="shared" ref="J504:J535" si="133">J$503</f>
        <v>R&amp;D Capital Cost Reductions</v>
      </c>
      <c r="K504" s="67" t="str">
        <f t="shared" ref="K504:O508" si="134">K$503</f>
        <v>RnD building capital cost reduction</v>
      </c>
      <c r="L504" s="67">
        <f t="shared" si="134"/>
        <v>0</v>
      </c>
      <c r="M504" s="67">
        <f t="shared" si="134"/>
        <v>0.4</v>
      </c>
      <c r="N504" s="67">
        <f t="shared" si="134"/>
        <v>0.01</v>
      </c>
      <c r="O504" s="58" t="str">
        <f t="shared" si="134"/>
        <v>% reduction in cost</v>
      </c>
      <c r="P504" s="56" t="s">
        <v>2520</v>
      </c>
      <c r="Q504" s="56" t="s">
        <v>281</v>
      </c>
      <c r="R504" s="413" t="s">
        <v>282</v>
      </c>
      <c r="S504" s="56" t="s">
        <v>81</v>
      </c>
      <c r="T504" s="56"/>
    </row>
    <row r="505" spans="1:20" ht="105">
      <c r="A505" s="77" t="str">
        <f t="shared" si="131"/>
        <v>Research and Development</v>
      </c>
      <c r="B505" s="77" t="str">
        <f t="shared" si="132"/>
        <v>Capital Cost Reduction</v>
      </c>
      <c r="C505" s="77" t="str">
        <f t="shared" si="132"/>
        <v>RnD Building Capital Cost Perc Reduction</v>
      </c>
      <c r="D505" s="56" t="s">
        <v>127</v>
      </c>
      <c r="E505" s="56"/>
      <c r="F505" s="56" t="s">
        <v>365</v>
      </c>
      <c r="G505" s="56"/>
      <c r="H505" s="57">
        <v>87</v>
      </c>
      <c r="I505" s="56" t="s">
        <v>49</v>
      </c>
      <c r="J505" s="77" t="str">
        <f t="shared" si="133"/>
        <v>R&amp;D Capital Cost Reductions</v>
      </c>
      <c r="K505" s="67" t="str">
        <f t="shared" si="134"/>
        <v>RnD building capital cost reduction</v>
      </c>
      <c r="L505" s="67">
        <f t="shared" si="134"/>
        <v>0</v>
      </c>
      <c r="M505" s="67">
        <f t="shared" si="134"/>
        <v>0.4</v>
      </c>
      <c r="N505" s="67">
        <f t="shared" si="134"/>
        <v>0.01</v>
      </c>
      <c r="O505" s="58" t="str">
        <f t="shared" si="134"/>
        <v>% reduction in cost</v>
      </c>
      <c r="P505" s="56" t="s">
        <v>2521</v>
      </c>
      <c r="Q505" s="56" t="s">
        <v>281</v>
      </c>
      <c r="R505" s="413" t="s">
        <v>282</v>
      </c>
      <c r="S505" s="56" t="s">
        <v>81</v>
      </c>
      <c r="T505" s="56"/>
    </row>
    <row r="506" spans="1:20" ht="105">
      <c r="A506" s="77" t="str">
        <f t="shared" si="131"/>
        <v>Research and Development</v>
      </c>
      <c r="B506" s="77" t="str">
        <f t="shared" si="132"/>
        <v>Capital Cost Reduction</v>
      </c>
      <c r="C506" s="77" t="str">
        <f t="shared" si="132"/>
        <v>RnD Building Capital Cost Perc Reduction</v>
      </c>
      <c r="D506" s="56" t="s">
        <v>128</v>
      </c>
      <c r="E506" s="56"/>
      <c r="F506" s="56" t="s">
        <v>366</v>
      </c>
      <c r="G506" s="56"/>
      <c r="H506" s="57">
        <v>88</v>
      </c>
      <c r="I506" s="56" t="s">
        <v>49</v>
      </c>
      <c r="J506" s="77" t="str">
        <f t="shared" si="133"/>
        <v>R&amp;D Capital Cost Reductions</v>
      </c>
      <c r="K506" s="67" t="str">
        <f t="shared" si="134"/>
        <v>RnD building capital cost reduction</v>
      </c>
      <c r="L506" s="67">
        <f t="shared" si="134"/>
        <v>0</v>
      </c>
      <c r="M506" s="67">
        <f t="shared" si="134"/>
        <v>0.4</v>
      </c>
      <c r="N506" s="67">
        <f t="shared" si="134"/>
        <v>0.01</v>
      </c>
      <c r="O506" s="58" t="str">
        <f t="shared" si="134"/>
        <v>% reduction in cost</v>
      </c>
      <c r="P506" s="56" t="s">
        <v>2522</v>
      </c>
      <c r="Q506" s="56" t="s">
        <v>281</v>
      </c>
      <c r="R506" s="413" t="s">
        <v>282</v>
      </c>
      <c r="S506" s="56" t="s">
        <v>81</v>
      </c>
      <c r="T506" s="56"/>
    </row>
    <row r="507" spans="1:20" ht="105">
      <c r="A507" s="77" t="str">
        <f t="shared" si="131"/>
        <v>Research and Development</v>
      </c>
      <c r="B507" s="77" t="str">
        <f t="shared" si="132"/>
        <v>Capital Cost Reduction</v>
      </c>
      <c r="C507" s="77" t="str">
        <f t="shared" si="132"/>
        <v>RnD Building Capital Cost Perc Reduction</v>
      </c>
      <c r="D507" s="56" t="s">
        <v>129</v>
      </c>
      <c r="E507" s="56"/>
      <c r="F507" s="56" t="s">
        <v>367</v>
      </c>
      <c r="G507" s="56"/>
      <c r="H507" s="57">
        <v>89</v>
      </c>
      <c r="I507" s="56" t="s">
        <v>49</v>
      </c>
      <c r="J507" s="77" t="str">
        <f t="shared" si="133"/>
        <v>R&amp;D Capital Cost Reductions</v>
      </c>
      <c r="K507" s="67" t="str">
        <f t="shared" si="134"/>
        <v>RnD building capital cost reduction</v>
      </c>
      <c r="L507" s="67">
        <f t="shared" si="134"/>
        <v>0</v>
      </c>
      <c r="M507" s="67">
        <f t="shared" si="134"/>
        <v>0.4</v>
      </c>
      <c r="N507" s="67">
        <f t="shared" si="134"/>
        <v>0.01</v>
      </c>
      <c r="O507" s="58" t="str">
        <f t="shared" si="134"/>
        <v>% reduction in cost</v>
      </c>
      <c r="P507" s="56" t="s">
        <v>2523</v>
      </c>
      <c r="Q507" s="56" t="s">
        <v>281</v>
      </c>
      <c r="R507" s="413" t="s">
        <v>282</v>
      </c>
      <c r="S507" s="56" t="s">
        <v>81</v>
      </c>
      <c r="T507" s="56"/>
    </row>
    <row r="508" spans="1:20" ht="105">
      <c r="A508" s="77" t="str">
        <f t="shared" si="131"/>
        <v>Research and Development</v>
      </c>
      <c r="B508" s="77" t="str">
        <f t="shared" si="132"/>
        <v>Capital Cost Reduction</v>
      </c>
      <c r="C508" s="77" t="str">
        <f t="shared" si="132"/>
        <v>RnD Building Capital Cost Perc Reduction</v>
      </c>
      <c r="D508" s="56" t="s">
        <v>130</v>
      </c>
      <c r="E508" s="56"/>
      <c r="F508" s="56" t="s">
        <v>368</v>
      </c>
      <c r="G508" s="56"/>
      <c r="H508" s="57">
        <v>90</v>
      </c>
      <c r="I508" s="56" t="s">
        <v>49</v>
      </c>
      <c r="J508" s="77" t="str">
        <f t="shared" si="133"/>
        <v>R&amp;D Capital Cost Reductions</v>
      </c>
      <c r="K508" s="67" t="str">
        <f t="shared" si="134"/>
        <v>RnD building capital cost reduction</v>
      </c>
      <c r="L508" s="67">
        <f t="shared" si="134"/>
        <v>0</v>
      </c>
      <c r="M508" s="67">
        <f t="shared" si="134"/>
        <v>0.4</v>
      </c>
      <c r="N508" s="67">
        <f t="shared" si="134"/>
        <v>0.01</v>
      </c>
      <c r="O508" s="58" t="str">
        <f t="shared" si="134"/>
        <v>% reduction in cost</v>
      </c>
      <c r="P508" s="56" t="s">
        <v>2524</v>
      </c>
      <c r="Q508" s="56" t="s">
        <v>281</v>
      </c>
      <c r="R508" s="413" t="s">
        <v>282</v>
      </c>
      <c r="S508" s="56" t="s">
        <v>81</v>
      </c>
      <c r="T508" s="56"/>
    </row>
    <row r="509" spans="1:20" ht="105">
      <c r="A509" s="77" t="str">
        <f t="shared" si="131"/>
        <v>Research and Development</v>
      </c>
      <c r="B509" s="77" t="str">
        <f t="shared" si="132"/>
        <v>Capital Cost Reduction</v>
      </c>
      <c r="C509" s="346" t="s">
        <v>328</v>
      </c>
      <c r="D509" s="56"/>
      <c r="E509" s="56"/>
      <c r="F509" s="56" t="s">
        <v>30</v>
      </c>
      <c r="G509" s="56"/>
      <c r="H509" s="57">
        <v>91</v>
      </c>
      <c r="I509" s="56" t="s">
        <v>49</v>
      </c>
      <c r="J509" s="77" t="str">
        <f t="shared" si="133"/>
        <v>R&amp;D Capital Cost Reductions</v>
      </c>
      <c r="K509" s="79" t="s">
        <v>2416</v>
      </c>
      <c r="L509" s="63">
        <v>0</v>
      </c>
      <c r="M509" s="63">
        <v>0.4</v>
      </c>
      <c r="N509" s="62">
        <v>0.01</v>
      </c>
      <c r="O509" s="56" t="s">
        <v>36</v>
      </c>
      <c r="P509" s="11" t="s">
        <v>2525</v>
      </c>
      <c r="Q509" s="56" t="s">
        <v>281</v>
      </c>
      <c r="R509" s="413" t="s">
        <v>282</v>
      </c>
      <c r="S509" s="56" t="s">
        <v>81</v>
      </c>
      <c r="T509" s="56"/>
    </row>
    <row r="510" spans="1:20" ht="105">
      <c r="A510" s="346" t="s">
        <v>3153</v>
      </c>
      <c r="B510" s="77" t="str">
        <f t="shared" si="132"/>
        <v>Capital Cost Reduction</v>
      </c>
      <c r="C510" s="346" t="s">
        <v>329</v>
      </c>
      <c r="D510" s="56" t="s">
        <v>519</v>
      </c>
      <c r="E510" s="56"/>
      <c r="F510" s="11" t="s">
        <v>522</v>
      </c>
      <c r="G510" s="56"/>
      <c r="H510" s="57">
        <v>92</v>
      </c>
      <c r="I510" s="56" t="s">
        <v>49</v>
      </c>
      <c r="J510" s="77" t="str">
        <f t="shared" si="133"/>
        <v>R&amp;D Capital Cost Reductions</v>
      </c>
      <c r="K510" s="79" t="s">
        <v>2415</v>
      </c>
      <c r="L510" s="63">
        <v>0</v>
      </c>
      <c r="M510" s="63">
        <v>0.4</v>
      </c>
      <c r="N510" s="62">
        <v>0.01</v>
      </c>
      <c r="O510" s="56" t="s">
        <v>36</v>
      </c>
      <c r="P510" s="11" t="s">
        <v>2526</v>
      </c>
      <c r="Q510" s="56" t="s">
        <v>281</v>
      </c>
      <c r="R510" s="413" t="s">
        <v>282</v>
      </c>
      <c r="S510" s="56" t="s">
        <v>81</v>
      </c>
      <c r="T510" s="56"/>
    </row>
    <row r="511" spans="1:20" ht="105">
      <c r="A511" s="77" t="str">
        <f>A$510</f>
        <v>Research and Development</v>
      </c>
      <c r="B511" s="77" t="str">
        <f t="shared" ref="B511:C521" si="135">B$510</f>
        <v>Capital Cost Reduction</v>
      </c>
      <c r="C511" s="77" t="str">
        <f t="shared" si="135"/>
        <v>RnD Electricity Capital Cost Perc Reduction</v>
      </c>
      <c r="D511" s="11" t="s">
        <v>349</v>
      </c>
      <c r="E511" s="58"/>
      <c r="F511" s="11" t="s">
        <v>2399</v>
      </c>
      <c r="G511" s="56"/>
      <c r="H511" s="57">
        <v>93</v>
      </c>
      <c r="I511" s="56" t="s">
        <v>49</v>
      </c>
      <c r="J511" s="77" t="str">
        <f t="shared" si="133"/>
        <v>R&amp;D Capital Cost Reductions</v>
      </c>
      <c r="K511" s="67" t="str">
        <f t="shared" ref="K511:O520" si="136">K$510</f>
        <v>RnD electricity capital cost reduction</v>
      </c>
      <c r="L511" s="67">
        <f t="shared" si="136"/>
        <v>0</v>
      </c>
      <c r="M511" s="64">
        <f t="shared" si="136"/>
        <v>0.4</v>
      </c>
      <c r="N511" s="64">
        <f t="shared" si="136"/>
        <v>0.01</v>
      </c>
      <c r="O511" s="58" t="str">
        <f t="shared" si="136"/>
        <v>% reduction in cost</v>
      </c>
      <c r="P511" s="11" t="s">
        <v>2527</v>
      </c>
      <c r="Q511" s="56" t="s">
        <v>281</v>
      </c>
      <c r="R511" s="413" t="s">
        <v>282</v>
      </c>
      <c r="S511" s="56" t="s">
        <v>81</v>
      </c>
      <c r="T511" s="56"/>
    </row>
    <row r="512" spans="1:20" ht="105">
      <c r="A512" s="77" t="str">
        <f t="shared" ref="A512:C520" si="137">A$510</f>
        <v>Research and Development</v>
      </c>
      <c r="B512" s="77" t="str">
        <f t="shared" si="135"/>
        <v>Capital Cost Reduction</v>
      </c>
      <c r="C512" s="77" t="str">
        <f t="shared" si="135"/>
        <v>RnD Electricity Capital Cost Perc Reduction</v>
      </c>
      <c r="D512" s="11" t="s">
        <v>84</v>
      </c>
      <c r="E512" s="58"/>
      <c r="F512" s="11" t="s">
        <v>369</v>
      </c>
      <c r="G512" s="56"/>
      <c r="H512" s="57">
        <v>94</v>
      </c>
      <c r="I512" s="56" t="s">
        <v>49</v>
      </c>
      <c r="J512" s="77" t="str">
        <f t="shared" si="133"/>
        <v>R&amp;D Capital Cost Reductions</v>
      </c>
      <c r="K512" s="67" t="str">
        <f t="shared" si="136"/>
        <v>RnD electricity capital cost reduction</v>
      </c>
      <c r="L512" s="67">
        <f t="shared" si="136"/>
        <v>0</v>
      </c>
      <c r="M512" s="64">
        <f t="shared" si="136"/>
        <v>0.4</v>
      </c>
      <c r="N512" s="64">
        <f t="shared" si="136"/>
        <v>0.01</v>
      </c>
      <c r="O512" s="58" t="str">
        <f t="shared" si="136"/>
        <v>% reduction in cost</v>
      </c>
      <c r="P512" s="11" t="s">
        <v>2528</v>
      </c>
      <c r="Q512" s="56" t="s">
        <v>281</v>
      </c>
      <c r="R512" s="413" t="s">
        <v>282</v>
      </c>
      <c r="S512" s="56" t="s">
        <v>81</v>
      </c>
      <c r="T512" s="56"/>
    </row>
    <row r="513" spans="1:20" ht="105">
      <c r="A513" s="77" t="str">
        <f t="shared" si="137"/>
        <v>Research and Development</v>
      </c>
      <c r="B513" s="77" t="str">
        <f t="shared" si="135"/>
        <v>Capital Cost Reduction</v>
      </c>
      <c r="C513" s="77" t="str">
        <f t="shared" si="135"/>
        <v>RnD Electricity Capital Cost Perc Reduction</v>
      </c>
      <c r="D513" s="11" t="s">
        <v>85</v>
      </c>
      <c r="E513" s="58"/>
      <c r="F513" s="11" t="s">
        <v>370</v>
      </c>
      <c r="G513" s="56"/>
      <c r="H513" s="57">
        <v>95</v>
      </c>
      <c r="I513" s="56" t="s">
        <v>49</v>
      </c>
      <c r="J513" s="77" t="str">
        <f t="shared" si="133"/>
        <v>R&amp;D Capital Cost Reductions</v>
      </c>
      <c r="K513" s="67" t="str">
        <f t="shared" si="136"/>
        <v>RnD electricity capital cost reduction</v>
      </c>
      <c r="L513" s="67">
        <f t="shared" si="136"/>
        <v>0</v>
      </c>
      <c r="M513" s="64">
        <f t="shared" si="136"/>
        <v>0.4</v>
      </c>
      <c r="N513" s="64">
        <f t="shared" si="136"/>
        <v>0.01</v>
      </c>
      <c r="O513" s="58" t="str">
        <f t="shared" si="136"/>
        <v>% reduction in cost</v>
      </c>
      <c r="P513" s="11" t="s">
        <v>2529</v>
      </c>
      <c r="Q513" s="56" t="s">
        <v>281</v>
      </c>
      <c r="R513" s="413" t="s">
        <v>282</v>
      </c>
      <c r="S513" s="56" t="s">
        <v>81</v>
      </c>
      <c r="T513" s="56"/>
    </row>
    <row r="514" spans="1:20" ht="105">
      <c r="A514" s="77" t="str">
        <f t="shared" si="137"/>
        <v>Research and Development</v>
      </c>
      <c r="B514" s="77" t="str">
        <f t="shared" si="135"/>
        <v>Capital Cost Reduction</v>
      </c>
      <c r="C514" s="77" t="str">
        <f t="shared" si="135"/>
        <v>RnD Electricity Capital Cost Perc Reduction</v>
      </c>
      <c r="D514" s="11" t="s">
        <v>520</v>
      </c>
      <c r="E514" s="58"/>
      <c r="F514" s="11" t="s">
        <v>524</v>
      </c>
      <c r="G514" s="56"/>
      <c r="H514" s="57">
        <v>96</v>
      </c>
      <c r="I514" s="56" t="s">
        <v>49</v>
      </c>
      <c r="J514" s="77" t="str">
        <f t="shared" si="133"/>
        <v>R&amp;D Capital Cost Reductions</v>
      </c>
      <c r="K514" s="67" t="str">
        <f t="shared" si="136"/>
        <v>RnD electricity capital cost reduction</v>
      </c>
      <c r="L514" s="67">
        <f t="shared" si="136"/>
        <v>0</v>
      </c>
      <c r="M514" s="64">
        <f t="shared" si="136"/>
        <v>0.4</v>
      </c>
      <c r="N514" s="64">
        <f t="shared" si="136"/>
        <v>0.01</v>
      </c>
      <c r="O514" s="58" t="str">
        <f t="shared" si="136"/>
        <v>% reduction in cost</v>
      </c>
      <c r="P514" s="11" t="s">
        <v>2530</v>
      </c>
      <c r="Q514" s="56" t="s">
        <v>281</v>
      </c>
      <c r="R514" s="413" t="s">
        <v>282</v>
      </c>
      <c r="S514" s="56" t="s">
        <v>81</v>
      </c>
      <c r="T514" s="56"/>
    </row>
    <row r="515" spans="1:20" ht="105">
      <c r="A515" s="77" t="str">
        <f t="shared" si="137"/>
        <v>Research and Development</v>
      </c>
      <c r="B515" s="77" t="str">
        <f t="shared" si="135"/>
        <v>Capital Cost Reduction</v>
      </c>
      <c r="C515" s="77" t="str">
        <f t="shared" si="135"/>
        <v>RnD Electricity Capital Cost Perc Reduction</v>
      </c>
      <c r="D515" s="11" t="s">
        <v>86</v>
      </c>
      <c r="E515" s="58"/>
      <c r="F515" s="11" t="s">
        <v>371</v>
      </c>
      <c r="G515" s="56"/>
      <c r="H515" s="57">
        <v>97</v>
      </c>
      <c r="I515" s="56" t="s">
        <v>49</v>
      </c>
      <c r="J515" s="77" t="str">
        <f t="shared" si="133"/>
        <v>R&amp;D Capital Cost Reductions</v>
      </c>
      <c r="K515" s="67" t="str">
        <f t="shared" si="136"/>
        <v>RnD electricity capital cost reduction</v>
      </c>
      <c r="L515" s="67">
        <f t="shared" si="136"/>
        <v>0</v>
      </c>
      <c r="M515" s="64">
        <f t="shared" si="136"/>
        <v>0.4</v>
      </c>
      <c r="N515" s="64">
        <f t="shared" si="136"/>
        <v>0.01</v>
      </c>
      <c r="O515" s="58" t="str">
        <f t="shared" si="136"/>
        <v>% reduction in cost</v>
      </c>
      <c r="P515" s="11" t="s">
        <v>2531</v>
      </c>
      <c r="Q515" s="56" t="s">
        <v>281</v>
      </c>
      <c r="R515" s="413" t="s">
        <v>282</v>
      </c>
      <c r="S515" s="56" t="s">
        <v>81</v>
      </c>
      <c r="T515" s="56"/>
    </row>
    <row r="516" spans="1:20" ht="105">
      <c r="A516" s="77" t="str">
        <f t="shared" si="137"/>
        <v>Research and Development</v>
      </c>
      <c r="B516" s="77" t="str">
        <f t="shared" si="135"/>
        <v>Capital Cost Reduction</v>
      </c>
      <c r="C516" s="77" t="str">
        <f t="shared" si="135"/>
        <v>RnD Electricity Capital Cost Perc Reduction</v>
      </c>
      <c r="D516" s="11" t="s">
        <v>87</v>
      </c>
      <c r="E516" s="58"/>
      <c r="F516" s="11" t="s">
        <v>372</v>
      </c>
      <c r="G516" s="56"/>
      <c r="H516" s="57">
        <v>98</v>
      </c>
      <c r="I516" s="56" t="s">
        <v>49</v>
      </c>
      <c r="J516" s="77" t="str">
        <f t="shared" si="133"/>
        <v>R&amp;D Capital Cost Reductions</v>
      </c>
      <c r="K516" s="67" t="str">
        <f t="shared" si="136"/>
        <v>RnD electricity capital cost reduction</v>
      </c>
      <c r="L516" s="67">
        <f t="shared" si="136"/>
        <v>0</v>
      </c>
      <c r="M516" s="64">
        <f t="shared" si="136"/>
        <v>0.4</v>
      </c>
      <c r="N516" s="64">
        <f t="shared" si="136"/>
        <v>0.01</v>
      </c>
      <c r="O516" s="58" t="str">
        <f t="shared" si="136"/>
        <v>% reduction in cost</v>
      </c>
      <c r="P516" s="11" t="s">
        <v>2532</v>
      </c>
      <c r="Q516" s="56" t="s">
        <v>281</v>
      </c>
      <c r="R516" s="413" t="s">
        <v>282</v>
      </c>
      <c r="S516" s="56" t="s">
        <v>81</v>
      </c>
      <c r="T516" s="56"/>
    </row>
    <row r="517" spans="1:20" ht="105">
      <c r="A517" s="77" t="str">
        <f t="shared" si="137"/>
        <v>Research and Development</v>
      </c>
      <c r="B517" s="77" t="str">
        <f t="shared" si="135"/>
        <v>Capital Cost Reduction</v>
      </c>
      <c r="C517" s="77" t="str">
        <f t="shared" si="135"/>
        <v>RnD Electricity Capital Cost Perc Reduction</v>
      </c>
      <c r="D517" s="11" t="s">
        <v>88</v>
      </c>
      <c r="E517" s="58"/>
      <c r="F517" s="11" t="s">
        <v>373</v>
      </c>
      <c r="G517" s="56"/>
      <c r="H517" s="57">
        <v>99</v>
      </c>
      <c r="I517" s="56" t="s">
        <v>49</v>
      </c>
      <c r="J517" s="77" t="str">
        <f t="shared" si="133"/>
        <v>R&amp;D Capital Cost Reductions</v>
      </c>
      <c r="K517" s="67" t="str">
        <f t="shared" si="136"/>
        <v>RnD electricity capital cost reduction</v>
      </c>
      <c r="L517" s="67">
        <f t="shared" si="136"/>
        <v>0</v>
      </c>
      <c r="M517" s="64">
        <f t="shared" si="136"/>
        <v>0.4</v>
      </c>
      <c r="N517" s="64">
        <f t="shared" si="136"/>
        <v>0.01</v>
      </c>
      <c r="O517" s="58" t="str">
        <f t="shared" si="136"/>
        <v>% reduction in cost</v>
      </c>
      <c r="P517" s="11" t="s">
        <v>2533</v>
      </c>
      <c r="Q517" s="56" t="s">
        <v>281</v>
      </c>
      <c r="R517" s="413" t="s">
        <v>282</v>
      </c>
      <c r="S517" s="56" t="s">
        <v>81</v>
      </c>
      <c r="T517" s="56"/>
    </row>
    <row r="518" spans="1:20" ht="105">
      <c r="A518" s="77" t="str">
        <f>A$510</f>
        <v>Research and Development</v>
      </c>
      <c r="B518" s="77" t="str">
        <f t="shared" si="135"/>
        <v>Capital Cost Reduction</v>
      </c>
      <c r="C518" s="77" t="str">
        <f t="shared" si="135"/>
        <v>RnD Electricity Capital Cost Perc Reduction</v>
      </c>
      <c r="D518" s="11" t="s">
        <v>352</v>
      </c>
      <c r="E518" s="58"/>
      <c r="F518" s="11" t="s">
        <v>2400</v>
      </c>
      <c r="G518" s="56"/>
      <c r="H518" s="57">
        <v>192</v>
      </c>
      <c r="I518" s="56" t="s">
        <v>49</v>
      </c>
      <c r="J518" s="77" t="str">
        <f t="shared" si="133"/>
        <v>R&amp;D Capital Cost Reductions</v>
      </c>
      <c r="K518" s="67" t="str">
        <f t="shared" si="136"/>
        <v>RnD electricity capital cost reduction</v>
      </c>
      <c r="L518" s="67">
        <f t="shared" si="136"/>
        <v>0</v>
      </c>
      <c r="M518" s="64">
        <f t="shared" si="136"/>
        <v>0.4</v>
      </c>
      <c r="N518" s="64">
        <f t="shared" si="136"/>
        <v>0.01</v>
      </c>
      <c r="O518" s="58" t="str">
        <f t="shared" si="136"/>
        <v>% reduction in cost</v>
      </c>
      <c r="P518" s="11" t="s">
        <v>2534</v>
      </c>
      <c r="Q518" s="56" t="s">
        <v>281</v>
      </c>
      <c r="R518" s="413" t="s">
        <v>282</v>
      </c>
      <c r="S518" s="56" t="s">
        <v>81</v>
      </c>
      <c r="T518" s="56"/>
    </row>
    <row r="519" spans="1:20" ht="105">
      <c r="A519" s="77" t="str">
        <f t="shared" si="137"/>
        <v>Research and Development</v>
      </c>
      <c r="B519" s="77" t="str">
        <f t="shared" si="137"/>
        <v>Capital Cost Reduction</v>
      </c>
      <c r="C519" s="77" t="str">
        <f t="shared" si="137"/>
        <v>RnD Electricity Capital Cost Perc Reduction</v>
      </c>
      <c r="D519" s="11" t="s">
        <v>516</v>
      </c>
      <c r="E519" s="58"/>
      <c r="F519" s="11" t="s">
        <v>517</v>
      </c>
      <c r="G519" s="56"/>
      <c r="H519" s="57">
        <v>180</v>
      </c>
      <c r="I519" s="56" t="s">
        <v>49</v>
      </c>
      <c r="J519" s="77" t="str">
        <f t="shared" si="133"/>
        <v>R&amp;D Capital Cost Reductions</v>
      </c>
      <c r="K519" s="67" t="str">
        <f t="shared" si="136"/>
        <v>RnD electricity capital cost reduction</v>
      </c>
      <c r="L519" s="67">
        <f t="shared" si="136"/>
        <v>0</v>
      </c>
      <c r="M519" s="64">
        <f t="shared" si="136"/>
        <v>0.4</v>
      </c>
      <c r="N519" s="64">
        <f t="shared" si="136"/>
        <v>0.01</v>
      </c>
      <c r="O519" s="58" t="str">
        <f t="shared" si="136"/>
        <v>% reduction in cost</v>
      </c>
      <c r="P519" s="11" t="s">
        <v>2535</v>
      </c>
      <c r="Q519" s="56" t="s">
        <v>281</v>
      </c>
      <c r="R519" s="413" t="s">
        <v>282</v>
      </c>
      <c r="S519" s="56" t="s">
        <v>81</v>
      </c>
      <c r="T519" s="56"/>
    </row>
    <row r="520" spans="1:20" ht="105">
      <c r="A520" s="77" t="str">
        <f t="shared" si="137"/>
        <v>Research and Development</v>
      </c>
      <c r="B520" s="77" t="str">
        <f t="shared" si="137"/>
        <v>Capital Cost Reduction</v>
      </c>
      <c r="C520" s="77" t="str">
        <f t="shared" si="137"/>
        <v>RnD Electricity Capital Cost Perc Reduction</v>
      </c>
      <c r="D520" s="11" t="s">
        <v>525</v>
      </c>
      <c r="E520" s="58"/>
      <c r="F520" s="11" t="s">
        <v>527</v>
      </c>
      <c r="G520" s="56"/>
      <c r="H520" s="57">
        <v>183</v>
      </c>
      <c r="I520" s="56" t="s">
        <v>49</v>
      </c>
      <c r="J520" s="77" t="str">
        <f t="shared" si="133"/>
        <v>R&amp;D Capital Cost Reductions</v>
      </c>
      <c r="K520" s="67" t="str">
        <f t="shared" si="136"/>
        <v>RnD electricity capital cost reduction</v>
      </c>
      <c r="L520" s="67">
        <f t="shared" si="136"/>
        <v>0</v>
      </c>
      <c r="M520" s="64">
        <f t="shared" si="136"/>
        <v>0.4</v>
      </c>
      <c r="N520" s="64">
        <f t="shared" si="136"/>
        <v>0.01</v>
      </c>
      <c r="O520" s="58" t="str">
        <f t="shared" si="136"/>
        <v>% reduction in cost</v>
      </c>
      <c r="P520" s="11" t="s">
        <v>2536</v>
      </c>
      <c r="Q520" s="56" t="s">
        <v>281</v>
      </c>
      <c r="R520" s="413" t="s">
        <v>282</v>
      </c>
      <c r="S520" s="56" t="s">
        <v>81</v>
      </c>
      <c r="T520" s="56"/>
    </row>
    <row r="521" spans="1:20" ht="105">
      <c r="A521" s="346" t="s">
        <v>3153</v>
      </c>
      <c r="B521" s="77" t="str">
        <f t="shared" si="135"/>
        <v>Capital Cost Reduction</v>
      </c>
      <c r="C521" s="346" t="s">
        <v>330</v>
      </c>
      <c r="D521" s="56" t="s">
        <v>145</v>
      </c>
      <c r="E521" s="56"/>
      <c r="F521" s="11" t="s">
        <v>374</v>
      </c>
      <c r="G521" s="56"/>
      <c r="H521" s="57">
        <v>100</v>
      </c>
      <c r="I521" s="56" t="s">
        <v>49</v>
      </c>
      <c r="J521" s="77" t="str">
        <f t="shared" si="133"/>
        <v>R&amp;D Capital Cost Reductions</v>
      </c>
      <c r="K521" s="79" t="s">
        <v>2414</v>
      </c>
      <c r="L521" s="63">
        <v>0</v>
      </c>
      <c r="M521" s="63">
        <v>0.4</v>
      </c>
      <c r="N521" s="62">
        <v>0.01</v>
      </c>
      <c r="O521" s="56" t="s">
        <v>36</v>
      </c>
      <c r="P521" s="11" t="s">
        <v>2537</v>
      </c>
      <c r="Q521" s="56" t="s">
        <v>281</v>
      </c>
      <c r="R521" s="413" t="s">
        <v>282</v>
      </c>
      <c r="S521" s="56" t="s">
        <v>81</v>
      </c>
      <c r="T521" s="56"/>
    </row>
    <row r="522" spans="1:20" ht="105">
      <c r="A522" s="77" t="str">
        <f>A$521</f>
        <v>Research and Development</v>
      </c>
      <c r="B522" s="77" t="str">
        <f t="shared" ref="B522:C529" si="138">B$521</f>
        <v>Capital Cost Reduction</v>
      </c>
      <c r="C522" s="77" t="str">
        <f t="shared" si="138"/>
        <v>RnD Industry Capital Cost Perc Reduction</v>
      </c>
      <c r="D522" s="11" t="s">
        <v>146</v>
      </c>
      <c r="E522" s="56"/>
      <c r="F522" s="11" t="s">
        <v>375</v>
      </c>
      <c r="G522" s="56"/>
      <c r="H522" s="57">
        <v>101</v>
      </c>
      <c r="I522" s="56" t="s">
        <v>49</v>
      </c>
      <c r="J522" s="77" t="str">
        <f t="shared" si="133"/>
        <v>R&amp;D Capital Cost Reductions</v>
      </c>
      <c r="K522" s="67" t="str">
        <f t="shared" ref="K522:O528" si="139">K$521</f>
        <v>RnD industry capital cost reduction</v>
      </c>
      <c r="L522" s="67">
        <f t="shared" si="139"/>
        <v>0</v>
      </c>
      <c r="M522" s="67">
        <f t="shared" si="139"/>
        <v>0.4</v>
      </c>
      <c r="N522" s="67">
        <f t="shared" si="139"/>
        <v>0.01</v>
      </c>
      <c r="O522" s="58" t="str">
        <f t="shared" si="139"/>
        <v>% reduction in cost</v>
      </c>
      <c r="P522" s="11" t="s">
        <v>2538</v>
      </c>
      <c r="Q522" s="56" t="s">
        <v>281</v>
      </c>
      <c r="R522" s="413" t="s">
        <v>282</v>
      </c>
      <c r="S522" s="56" t="s">
        <v>81</v>
      </c>
      <c r="T522" s="56"/>
    </row>
    <row r="523" spans="1:20" ht="105">
      <c r="A523" s="77" t="str">
        <f t="shared" ref="A523:A528" si="140">A$521</f>
        <v>Research and Development</v>
      </c>
      <c r="B523" s="77" t="str">
        <f t="shared" si="138"/>
        <v>Capital Cost Reduction</v>
      </c>
      <c r="C523" s="77" t="str">
        <f t="shared" si="138"/>
        <v>RnD Industry Capital Cost Perc Reduction</v>
      </c>
      <c r="D523" s="11" t="s">
        <v>147</v>
      </c>
      <c r="E523" s="56"/>
      <c r="F523" s="11" t="s">
        <v>376</v>
      </c>
      <c r="G523" s="56"/>
      <c r="H523" s="57">
        <v>102</v>
      </c>
      <c r="I523" s="56" t="s">
        <v>49</v>
      </c>
      <c r="J523" s="77" t="str">
        <f t="shared" si="133"/>
        <v>R&amp;D Capital Cost Reductions</v>
      </c>
      <c r="K523" s="67" t="str">
        <f t="shared" si="139"/>
        <v>RnD industry capital cost reduction</v>
      </c>
      <c r="L523" s="67">
        <f t="shared" si="139"/>
        <v>0</v>
      </c>
      <c r="M523" s="67">
        <f t="shared" si="139"/>
        <v>0.4</v>
      </c>
      <c r="N523" s="67">
        <f t="shared" si="139"/>
        <v>0.01</v>
      </c>
      <c r="O523" s="58" t="str">
        <f t="shared" si="139"/>
        <v>% reduction in cost</v>
      </c>
      <c r="P523" s="11" t="s">
        <v>2539</v>
      </c>
      <c r="Q523" s="56" t="s">
        <v>281</v>
      </c>
      <c r="R523" s="413" t="s">
        <v>282</v>
      </c>
      <c r="S523" s="56" t="s">
        <v>81</v>
      </c>
      <c r="T523" s="56"/>
    </row>
    <row r="524" spans="1:20" ht="105">
      <c r="A524" s="77" t="str">
        <f t="shared" si="140"/>
        <v>Research and Development</v>
      </c>
      <c r="B524" s="77" t="str">
        <f t="shared" si="138"/>
        <v>Capital Cost Reduction</v>
      </c>
      <c r="C524" s="77" t="str">
        <f t="shared" si="138"/>
        <v>RnD Industry Capital Cost Perc Reduction</v>
      </c>
      <c r="D524" s="11" t="s">
        <v>148</v>
      </c>
      <c r="E524" s="56"/>
      <c r="F524" s="11" t="s">
        <v>377</v>
      </c>
      <c r="G524" s="56"/>
      <c r="H524" s="57">
        <v>103</v>
      </c>
      <c r="I524" s="56" t="s">
        <v>49</v>
      </c>
      <c r="J524" s="77" t="str">
        <f t="shared" si="133"/>
        <v>R&amp;D Capital Cost Reductions</v>
      </c>
      <c r="K524" s="67" t="str">
        <f t="shared" si="139"/>
        <v>RnD industry capital cost reduction</v>
      </c>
      <c r="L524" s="67">
        <f t="shared" si="139"/>
        <v>0</v>
      </c>
      <c r="M524" s="67">
        <f t="shared" si="139"/>
        <v>0.4</v>
      </c>
      <c r="N524" s="67">
        <f t="shared" si="139"/>
        <v>0.01</v>
      </c>
      <c r="O524" s="58" t="str">
        <f t="shared" si="139"/>
        <v>% reduction in cost</v>
      </c>
      <c r="P524" s="11" t="s">
        <v>2540</v>
      </c>
      <c r="Q524" s="56" t="s">
        <v>281</v>
      </c>
      <c r="R524" s="413" t="s">
        <v>282</v>
      </c>
      <c r="S524" s="56" t="s">
        <v>81</v>
      </c>
      <c r="T524" s="56"/>
    </row>
    <row r="525" spans="1:20" ht="105">
      <c r="A525" s="77" t="str">
        <f t="shared" si="140"/>
        <v>Research and Development</v>
      </c>
      <c r="B525" s="77" t="str">
        <f t="shared" si="138"/>
        <v>Capital Cost Reduction</v>
      </c>
      <c r="C525" s="77" t="str">
        <f t="shared" si="138"/>
        <v>RnD Industry Capital Cost Perc Reduction</v>
      </c>
      <c r="D525" s="11" t="s">
        <v>2815</v>
      </c>
      <c r="E525" s="56"/>
      <c r="F525" s="11" t="s">
        <v>378</v>
      </c>
      <c r="G525" s="56"/>
      <c r="H525" s="57">
        <v>104</v>
      </c>
      <c r="I525" s="56" t="s">
        <v>49</v>
      </c>
      <c r="J525" s="77" t="str">
        <f t="shared" si="133"/>
        <v>R&amp;D Capital Cost Reductions</v>
      </c>
      <c r="K525" s="67" t="str">
        <f t="shared" si="139"/>
        <v>RnD industry capital cost reduction</v>
      </c>
      <c r="L525" s="67">
        <f t="shared" si="139"/>
        <v>0</v>
      </c>
      <c r="M525" s="67">
        <f t="shared" si="139"/>
        <v>0.4</v>
      </c>
      <c r="N525" s="67">
        <f t="shared" si="139"/>
        <v>0.01</v>
      </c>
      <c r="O525" s="58" t="str">
        <f t="shared" si="139"/>
        <v>% reduction in cost</v>
      </c>
      <c r="P525" s="11" t="s">
        <v>2541</v>
      </c>
      <c r="Q525" s="56" t="s">
        <v>281</v>
      </c>
      <c r="R525" s="413" t="s">
        <v>282</v>
      </c>
      <c r="S525" s="56" t="s">
        <v>81</v>
      </c>
      <c r="T525" s="56"/>
    </row>
    <row r="526" spans="1:20" ht="105">
      <c r="A526" s="77" t="str">
        <f t="shared" si="140"/>
        <v>Research and Development</v>
      </c>
      <c r="B526" s="77" t="str">
        <f t="shared" si="138"/>
        <v>Capital Cost Reduction</v>
      </c>
      <c r="C526" s="77" t="str">
        <f t="shared" si="138"/>
        <v>RnD Industry Capital Cost Perc Reduction</v>
      </c>
      <c r="D526" s="11" t="s">
        <v>149</v>
      </c>
      <c r="E526" s="56"/>
      <c r="F526" s="11" t="s">
        <v>2824</v>
      </c>
      <c r="G526" s="56"/>
      <c r="H526" s="57">
        <v>105</v>
      </c>
      <c r="I526" s="56" t="s">
        <v>49</v>
      </c>
      <c r="J526" s="77" t="str">
        <f t="shared" si="133"/>
        <v>R&amp;D Capital Cost Reductions</v>
      </c>
      <c r="K526" s="67" t="str">
        <f t="shared" si="139"/>
        <v>RnD industry capital cost reduction</v>
      </c>
      <c r="L526" s="67">
        <f t="shared" si="139"/>
        <v>0</v>
      </c>
      <c r="M526" s="67">
        <f t="shared" si="139"/>
        <v>0.4</v>
      </c>
      <c r="N526" s="67">
        <f t="shared" si="139"/>
        <v>0.01</v>
      </c>
      <c r="O526" s="58" t="str">
        <f t="shared" si="139"/>
        <v>% reduction in cost</v>
      </c>
      <c r="P526" s="11" t="s">
        <v>2542</v>
      </c>
      <c r="Q526" s="56" t="s">
        <v>281</v>
      </c>
      <c r="R526" s="413" t="s">
        <v>282</v>
      </c>
      <c r="S526" s="56" t="s">
        <v>81</v>
      </c>
      <c r="T526" s="56"/>
    </row>
    <row r="527" spans="1:20" ht="105">
      <c r="A527" s="77" t="str">
        <f t="shared" si="140"/>
        <v>Research and Development</v>
      </c>
      <c r="B527" s="77" t="str">
        <f t="shared" si="138"/>
        <v>Capital Cost Reduction</v>
      </c>
      <c r="C527" s="77" t="str">
        <f t="shared" si="138"/>
        <v>RnD Industry Capital Cost Perc Reduction</v>
      </c>
      <c r="D527" s="11" t="s">
        <v>150</v>
      </c>
      <c r="E527" s="56"/>
      <c r="F527" s="11" t="s">
        <v>379</v>
      </c>
      <c r="G527" s="56"/>
      <c r="H527" s="57">
        <v>106</v>
      </c>
      <c r="I527" s="56" t="s">
        <v>49</v>
      </c>
      <c r="J527" s="77" t="str">
        <f t="shared" si="133"/>
        <v>R&amp;D Capital Cost Reductions</v>
      </c>
      <c r="K527" s="67" t="str">
        <f t="shared" si="139"/>
        <v>RnD industry capital cost reduction</v>
      </c>
      <c r="L527" s="67">
        <f t="shared" si="139"/>
        <v>0</v>
      </c>
      <c r="M527" s="67">
        <f t="shared" si="139"/>
        <v>0.4</v>
      </c>
      <c r="N527" s="67">
        <f t="shared" si="139"/>
        <v>0.01</v>
      </c>
      <c r="O527" s="58" t="str">
        <f t="shared" si="139"/>
        <v>% reduction in cost</v>
      </c>
      <c r="P527" s="11" t="s">
        <v>2543</v>
      </c>
      <c r="Q527" s="56" t="s">
        <v>281</v>
      </c>
      <c r="R527" s="413" t="s">
        <v>282</v>
      </c>
      <c r="S527" s="56" t="s">
        <v>81</v>
      </c>
      <c r="T527" s="56"/>
    </row>
    <row r="528" spans="1:20" ht="105">
      <c r="A528" s="77" t="str">
        <f t="shared" si="140"/>
        <v>Research and Development</v>
      </c>
      <c r="B528" s="77" t="str">
        <f t="shared" si="138"/>
        <v>Capital Cost Reduction</v>
      </c>
      <c r="C528" s="77" t="str">
        <f t="shared" si="138"/>
        <v>RnD Industry Capital Cost Perc Reduction</v>
      </c>
      <c r="D528" s="11" t="s">
        <v>151</v>
      </c>
      <c r="E528" s="56"/>
      <c r="F528" s="11" t="s">
        <v>380</v>
      </c>
      <c r="G528" s="56"/>
      <c r="H528" s="57">
        <v>107</v>
      </c>
      <c r="I528" s="56" t="s">
        <v>49</v>
      </c>
      <c r="J528" s="77" t="str">
        <f t="shared" si="133"/>
        <v>R&amp;D Capital Cost Reductions</v>
      </c>
      <c r="K528" s="67" t="str">
        <f t="shared" si="139"/>
        <v>RnD industry capital cost reduction</v>
      </c>
      <c r="L528" s="67">
        <f t="shared" si="139"/>
        <v>0</v>
      </c>
      <c r="M528" s="67">
        <f t="shared" si="139"/>
        <v>0.4</v>
      </c>
      <c r="N528" s="67">
        <f t="shared" si="139"/>
        <v>0.01</v>
      </c>
      <c r="O528" s="58" t="str">
        <f t="shared" si="139"/>
        <v>% reduction in cost</v>
      </c>
      <c r="P528" s="11" t="s">
        <v>2544</v>
      </c>
      <c r="Q528" s="56" t="s">
        <v>281</v>
      </c>
      <c r="R528" s="413" t="s">
        <v>282</v>
      </c>
      <c r="S528" s="56" t="s">
        <v>81</v>
      </c>
      <c r="T528" s="56"/>
    </row>
    <row r="529" spans="1:20" ht="105">
      <c r="A529" s="346" t="s">
        <v>3153</v>
      </c>
      <c r="B529" s="77" t="str">
        <f t="shared" si="138"/>
        <v>Capital Cost Reduction</v>
      </c>
      <c r="C529" s="347" t="s">
        <v>331</v>
      </c>
      <c r="D529" s="56" t="s">
        <v>2387</v>
      </c>
      <c r="E529" s="56"/>
      <c r="F529" s="56" t="s">
        <v>551</v>
      </c>
      <c r="G529" s="56"/>
      <c r="H529" s="57">
        <v>108</v>
      </c>
      <c r="I529" s="56" t="s">
        <v>49</v>
      </c>
      <c r="J529" s="77" t="str">
        <f t="shared" si="133"/>
        <v>R&amp;D Capital Cost Reductions</v>
      </c>
      <c r="K529" s="79" t="s">
        <v>2413</v>
      </c>
      <c r="L529" s="63">
        <v>0</v>
      </c>
      <c r="M529" s="63">
        <v>0.4</v>
      </c>
      <c r="N529" s="62">
        <v>0.01</v>
      </c>
      <c r="O529" s="56" t="s">
        <v>36</v>
      </c>
      <c r="P529" s="11" t="s">
        <v>2545</v>
      </c>
      <c r="Q529" s="56" t="s">
        <v>281</v>
      </c>
      <c r="R529" s="413" t="s">
        <v>282</v>
      </c>
      <c r="S529" s="56" t="s">
        <v>81</v>
      </c>
      <c r="T529" s="56"/>
    </row>
    <row r="530" spans="1:20" ht="105">
      <c r="A530" s="77" t="str">
        <f t="shared" ref="A530:A535" si="141">A$529</f>
        <v>Research and Development</v>
      </c>
      <c r="B530" s="77" t="str">
        <f t="shared" ref="B530:C535" si="142">B$529</f>
        <v>Capital Cost Reduction</v>
      </c>
      <c r="C530" s="77" t="str">
        <f t="shared" si="142"/>
        <v>RnD Transportation Capital Cost Perc Reduction</v>
      </c>
      <c r="D530" s="56" t="s">
        <v>2388</v>
      </c>
      <c r="E530" s="56"/>
      <c r="F530" s="56" t="s">
        <v>552</v>
      </c>
      <c r="G530" s="56"/>
      <c r="H530" s="57">
        <v>109</v>
      </c>
      <c r="I530" s="56" t="s">
        <v>49</v>
      </c>
      <c r="J530" s="77" t="str">
        <f t="shared" si="133"/>
        <v>R&amp;D Capital Cost Reductions</v>
      </c>
      <c r="K530" s="67" t="str">
        <f t="shared" ref="K530:O535" si="143">K$529</f>
        <v>RnD transportation capital cost reduction</v>
      </c>
      <c r="L530" s="67">
        <f t="shared" si="143"/>
        <v>0</v>
      </c>
      <c r="M530" s="67">
        <f t="shared" si="143"/>
        <v>0.4</v>
      </c>
      <c r="N530" s="67">
        <f t="shared" si="143"/>
        <v>0.01</v>
      </c>
      <c r="O530" s="58" t="str">
        <f t="shared" si="143"/>
        <v>% reduction in cost</v>
      </c>
      <c r="P530" s="11" t="s">
        <v>2546</v>
      </c>
      <c r="Q530" s="56" t="s">
        <v>281</v>
      </c>
      <c r="R530" s="413" t="s">
        <v>282</v>
      </c>
      <c r="S530" s="56" t="s">
        <v>81</v>
      </c>
      <c r="T530" s="56"/>
    </row>
    <row r="531" spans="1:20" ht="120">
      <c r="A531" s="77" t="str">
        <f t="shared" si="141"/>
        <v>Research and Development</v>
      </c>
      <c r="B531" s="77" t="str">
        <f t="shared" si="142"/>
        <v>Capital Cost Reduction</v>
      </c>
      <c r="C531" s="77" t="str">
        <f t="shared" si="142"/>
        <v>RnD Transportation Capital Cost Perc Reduction</v>
      </c>
      <c r="D531" s="56" t="s">
        <v>2389</v>
      </c>
      <c r="E531" s="56"/>
      <c r="F531" s="56" t="s">
        <v>553</v>
      </c>
      <c r="G531" s="56"/>
      <c r="H531" s="57">
        <v>110</v>
      </c>
      <c r="I531" s="56" t="s">
        <v>49</v>
      </c>
      <c r="J531" s="77" t="str">
        <f t="shared" si="133"/>
        <v>R&amp;D Capital Cost Reductions</v>
      </c>
      <c r="K531" s="67" t="str">
        <f t="shared" si="143"/>
        <v>RnD transportation capital cost reduction</v>
      </c>
      <c r="L531" s="67">
        <f t="shared" si="143"/>
        <v>0</v>
      </c>
      <c r="M531" s="67">
        <f t="shared" si="143"/>
        <v>0.4</v>
      </c>
      <c r="N531" s="67">
        <f t="shared" si="143"/>
        <v>0.01</v>
      </c>
      <c r="O531" s="58" t="str">
        <f t="shared" si="143"/>
        <v>% reduction in cost</v>
      </c>
      <c r="P531" s="11" t="s">
        <v>2547</v>
      </c>
      <c r="Q531" s="56" t="s">
        <v>281</v>
      </c>
      <c r="R531" s="413" t="s">
        <v>282</v>
      </c>
      <c r="S531" s="56" t="s">
        <v>81</v>
      </c>
      <c r="T531" s="56"/>
    </row>
    <row r="532" spans="1:20" ht="120">
      <c r="A532" s="77" t="str">
        <f t="shared" si="141"/>
        <v>Research and Development</v>
      </c>
      <c r="B532" s="77" t="str">
        <f t="shared" si="142"/>
        <v>Capital Cost Reduction</v>
      </c>
      <c r="C532" s="77" t="str">
        <f t="shared" si="142"/>
        <v>RnD Transportation Capital Cost Perc Reduction</v>
      </c>
      <c r="D532" s="56" t="s">
        <v>2390</v>
      </c>
      <c r="E532" s="56"/>
      <c r="F532" s="56" t="s">
        <v>554</v>
      </c>
      <c r="G532" s="56"/>
      <c r="H532" s="57">
        <v>111</v>
      </c>
      <c r="I532" s="56" t="s">
        <v>49</v>
      </c>
      <c r="J532" s="77" t="str">
        <f t="shared" si="133"/>
        <v>R&amp;D Capital Cost Reductions</v>
      </c>
      <c r="K532" s="67" t="str">
        <f t="shared" si="143"/>
        <v>RnD transportation capital cost reduction</v>
      </c>
      <c r="L532" s="67">
        <f t="shared" si="143"/>
        <v>0</v>
      </c>
      <c r="M532" s="67">
        <f t="shared" si="143"/>
        <v>0.4</v>
      </c>
      <c r="N532" s="67">
        <f t="shared" si="143"/>
        <v>0.01</v>
      </c>
      <c r="O532" s="58" t="str">
        <f t="shared" si="143"/>
        <v>% reduction in cost</v>
      </c>
      <c r="P532" s="11" t="s">
        <v>2548</v>
      </c>
      <c r="Q532" s="56" t="s">
        <v>281</v>
      </c>
      <c r="R532" s="413" t="s">
        <v>282</v>
      </c>
      <c r="S532" s="56" t="s">
        <v>81</v>
      </c>
      <c r="T532" s="56"/>
    </row>
    <row r="533" spans="1:20" ht="105">
      <c r="A533" s="77" t="str">
        <f t="shared" si="141"/>
        <v>Research and Development</v>
      </c>
      <c r="B533" s="77" t="str">
        <f t="shared" si="142"/>
        <v>Capital Cost Reduction</v>
      </c>
      <c r="C533" s="77" t="str">
        <f t="shared" si="142"/>
        <v>RnD Transportation Capital Cost Perc Reduction</v>
      </c>
      <c r="D533" s="56" t="s">
        <v>2391</v>
      </c>
      <c r="E533" s="56"/>
      <c r="F533" s="56" t="s">
        <v>555</v>
      </c>
      <c r="G533" s="56"/>
      <c r="H533" s="57">
        <v>112</v>
      </c>
      <c r="I533" s="56" t="s">
        <v>49</v>
      </c>
      <c r="J533" s="77" t="str">
        <f t="shared" si="133"/>
        <v>R&amp;D Capital Cost Reductions</v>
      </c>
      <c r="K533" s="67" t="str">
        <f t="shared" si="143"/>
        <v>RnD transportation capital cost reduction</v>
      </c>
      <c r="L533" s="67">
        <f t="shared" si="143"/>
        <v>0</v>
      </c>
      <c r="M533" s="67">
        <f t="shared" si="143"/>
        <v>0.4</v>
      </c>
      <c r="N533" s="67">
        <f t="shared" si="143"/>
        <v>0.01</v>
      </c>
      <c r="O533" s="58" t="str">
        <f t="shared" si="143"/>
        <v>% reduction in cost</v>
      </c>
      <c r="P533" s="11" t="s">
        <v>2549</v>
      </c>
      <c r="Q533" s="56" t="s">
        <v>281</v>
      </c>
      <c r="R533" s="413" t="s">
        <v>282</v>
      </c>
      <c r="S533" s="56" t="s">
        <v>81</v>
      </c>
      <c r="T533" s="56"/>
    </row>
    <row r="534" spans="1:20" ht="105">
      <c r="A534" s="77" t="str">
        <f t="shared" si="141"/>
        <v>Research and Development</v>
      </c>
      <c r="B534" s="77" t="str">
        <f t="shared" si="142"/>
        <v>Capital Cost Reduction</v>
      </c>
      <c r="C534" s="77" t="str">
        <f t="shared" si="142"/>
        <v>RnD Transportation Capital Cost Perc Reduction</v>
      </c>
      <c r="D534" s="56" t="s">
        <v>2975</v>
      </c>
      <c r="E534" s="56"/>
      <c r="F534" s="56" t="s">
        <v>3392</v>
      </c>
      <c r="G534" s="56"/>
      <c r="H534" s="57">
        <v>113</v>
      </c>
      <c r="I534" s="56" t="s">
        <v>49</v>
      </c>
      <c r="J534" s="77" t="str">
        <f t="shared" si="133"/>
        <v>R&amp;D Capital Cost Reductions</v>
      </c>
      <c r="K534" s="67" t="str">
        <f t="shared" si="143"/>
        <v>RnD transportation capital cost reduction</v>
      </c>
      <c r="L534" s="67">
        <f t="shared" si="143"/>
        <v>0</v>
      </c>
      <c r="M534" s="67">
        <f t="shared" si="143"/>
        <v>0.4</v>
      </c>
      <c r="N534" s="67">
        <f t="shared" si="143"/>
        <v>0.01</v>
      </c>
      <c r="O534" s="58" t="str">
        <f t="shared" si="143"/>
        <v>% reduction in cost</v>
      </c>
      <c r="P534" s="11" t="s">
        <v>3394</v>
      </c>
      <c r="Q534" s="56" t="s">
        <v>281</v>
      </c>
      <c r="R534" s="413" t="s">
        <v>282</v>
      </c>
      <c r="S534" s="56" t="s">
        <v>81</v>
      </c>
      <c r="T534" s="56"/>
    </row>
    <row r="535" spans="1:20" ht="105">
      <c r="A535" s="77" t="str">
        <f t="shared" si="141"/>
        <v>Research and Development</v>
      </c>
      <c r="B535" s="77" t="str">
        <f t="shared" si="142"/>
        <v>Capital Cost Reduction</v>
      </c>
      <c r="C535" s="77" t="str">
        <f t="shared" si="142"/>
        <v>RnD Transportation Capital Cost Perc Reduction</v>
      </c>
      <c r="D535" s="56" t="s">
        <v>2974</v>
      </c>
      <c r="E535" s="56"/>
      <c r="F535" s="56" t="s">
        <v>3393</v>
      </c>
      <c r="G535" s="56"/>
      <c r="H535" s="57">
        <v>523</v>
      </c>
      <c r="I535" s="56" t="s">
        <v>49</v>
      </c>
      <c r="J535" s="77" t="str">
        <f t="shared" si="133"/>
        <v>R&amp;D Capital Cost Reductions</v>
      </c>
      <c r="K535" s="67" t="str">
        <f t="shared" si="143"/>
        <v>RnD transportation capital cost reduction</v>
      </c>
      <c r="L535" s="67">
        <f t="shared" si="143"/>
        <v>0</v>
      </c>
      <c r="M535" s="67">
        <f t="shared" si="143"/>
        <v>0.4</v>
      </c>
      <c r="N535" s="67">
        <f t="shared" si="143"/>
        <v>0.01</v>
      </c>
      <c r="O535" s="58" t="str">
        <f t="shared" si="143"/>
        <v>% reduction in cost</v>
      </c>
      <c r="P535" s="11" t="s">
        <v>3395</v>
      </c>
      <c r="Q535" s="56" t="s">
        <v>281</v>
      </c>
      <c r="R535" s="413" t="s">
        <v>282</v>
      </c>
      <c r="S535" s="56" t="s">
        <v>81</v>
      </c>
      <c r="T535" s="56"/>
    </row>
    <row r="536" spans="1:20" s="3" customFormat="1" ht="135">
      <c r="A536" s="347" t="s">
        <v>3153</v>
      </c>
      <c r="B536" s="347" t="s">
        <v>3406</v>
      </c>
      <c r="C536" s="347" t="s">
        <v>3407</v>
      </c>
      <c r="D536" s="11"/>
      <c r="E536" s="11"/>
      <c r="F536" s="11"/>
      <c r="G536" s="11"/>
      <c r="H536" s="59">
        <v>525</v>
      </c>
      <c r="I536" s="11" t="s">
        <v>49</v>
      </c>
      <c r="J536" s="347" t="s">
        <v>3406</v>
      </c>
      <c r="K536" s="65" t="s">
        <v>3413</v>
      </c>
      <c r="L536" s="63">
        <v>0</v>
      </c>
      <c r="M536" s="63">
        <v>1</v>
      </c>
      <c r="N536" s="62">
        <v>0.01</v>
      </c>
      <c r="O536" s="56" t="s">
        <v>38</v>
      </c>
      <c r="P536" s="56" t="s">
        <v>3415</v>
      </c>
      <c r="Q536" s="11" t="s">
        <v>3417</v>
      </c>
      <c r="R536" s="11" t="s">
        <v>3416</v>
      </c>
      <c r="S536" s="11" t="s">
        <v>3414</v>
      </c>
      <c r="T536" s="11"/>
    </row>
    <row r="537" spans="1:20" ht="105">
      <c r="A537" s="346" t="s">
        <v>3153</v>
      </c>
      <c r="B537" s="346" t="s">
        <v>381</v>
      </c>
      <c r="C537" s="346" t="s">
        <v>332</v>
      </c>
      <c r="D537" s="56" t="s">
        <v>125</v>
      </c>
      <c r="E537" s="56"/>
      <c r="F537" s="56" t="s">
        <v>363</v>
      </c>
      <c r="G537" s="56"/>
      <c r="H537" s="57">
        <v>114</v>
      </c>
      <c r="I537" s="56" t="s">
        <v>49</v>
      </c>
      <c r="J537" s="79" t="s">
        <v>414</v>
      </c>
      <c r="K537" s="79" t="s">
        <v>2412</v>
      </c>
      <c r="L537" s="63">
        <v>0</v>
      </c>
      <c r="M537" s="63">
        <v>0.4</v>
      </c>
      <c r="N537" s="62">
        <v>0.01</v>
      </c>
      <c r="O537" s="56" t="s">
        <v>37</v>
      </c>
      <c r="P537" s="56" t="s">
        <v>2550</v>
      </c>
      <c r="Q537" s="56" t="s">
        <v>281</v>
      </c>
      <c r="R537" s="413" t="s">
        <v>282</v>
      </c>
      <c r="S537" s="56" t="s">
        <v>81</v>
      </c>
      <c r="T537" s="56"/>
    </row>
    <row r="538" spans="1:20" ht="105">
      <c r="A538" s="77" t="str">
        <f>A$537</f>
        <v>Research and Development</v>
      </c>
      <c r="B538" s="77" t="str">
        <f t="shared" ref="B538:C544" si="144">B$537</f>
        <v>Fuel Use Reduction</v>
      </c>
      <c r="C538" s="77" t="str">
        <f t="shared" si="144"/>
        <v>RnD Building Fuel Use Perc Reduction</v>
      </c>
      <c r="D538" s="56" t="s">
        <v>126</v>
      </c>
      <c r="E538" s="56"/>
      <c r="F538" s="56" t="s">
        <v>364</v>
      </c>
      <c r="G538" s="56"/>
      <c r="H538" s="57">
        <v>115</v>
      </c>
      <c r="I538" s="56" t="s">
        <v>49</v>
      </c>
      <c r="J538" s="77" t="str">
        <f t="shared" ref="J538:J569" si="145">J$537</f>
        <v>R&amp;D Fuel Use Reductions</v>
      </c>
      <c r="K538" s="67" t="str">
        <f t="shared" ref="K538:O542" si="146">K$537</f>
        <v>RnD building fuel use reduction</v>
      </c>
      <c r="L538" s="67">
        <f t="shared" si="146"/>
        <v>0</v>
      </c>
      <c r="M538" s="67">
        <f t="shared" si="146"/>
        <v>0.4</v>
      </c>
      <c r="N538" s="67">
        <f t="shared" si="146"/>
        <v>0.01</v>
      </c>
      <c r="O538" s="58" t="str">
        <f t="shared" si="146"/>
        <v>% reduction in fuel use</v>
      </c>
      <c r="P538" s="56" t="s">
        <v>2551</v>
      </c>
      <c r="Q538" s="56" t="s">
        <v>281</v>
      </c>
      <c r="R538" s="413" t="s">
        <v>282</v>
      </c>
      <c r="S538" s="56" t="s">
        <v>81</v>
      </c>
      <c r="T538" s="56"/>
    </row>
    <row r="539" spans="1:20" ht="30">
      <c r="A539" s="77" t="str">
        <f>A$537</f>
        <v>Research and Development</v>
      </c>
      <c r="B539" s="77" t="str">
        <f t="shared" si="144"/>
        <v>Fuel Use Reduction</v>
      </c>
      <c r="C539" s="77" t="str">
        <f t="shared" si="144"/>
        <v>RnD Building Fuel Use Perc Reduction</v>
      </c>
      <c r="D539" s="56" t="s">
        <v>127</v>
      </c>
      <c r="E539" s="56"/>
      <c r="F539" s="56" t="s">
        <v>365</v>
      </c>
      <c r="G539" s="56"/>
      <c r="H539" s="57"/>
      <c r="I539" s="56" t="s">
        <v>50</v>
      </c>
      <c r="J539" s="77" t="str">
        <f t="shared" si="145"/>
        <v>R&amp;D Fuel Use Reductions</v>
      </c>
      <c r="K539" s="67" t="str">
        <f t="shared" si="146"/>
        <v>RnD building fuel use reduction</v>
      </c>
      <c r="L539" s="67"/>
      <c r="M539" s="67"/>
      <c r="N539" s="67"/>
      <c r="O539" s="58"/>
      <c r="P539" s="56"/>
      <c r="Q539" s="56"/>
      <c r="R539" s="413"/>
      <c r="S539" s="56"/>
      <c r="T539" s="56"/>
    </row>
    <row r="540" spans="1:20" ht="105">
      <c r="A540" s="77" t="str">
        <f>A$537</f>
        <v>Research and Development</v>
      </c>
      <c r="B540" s="77" t="str">
        <f t="shared" si="144"/>
        <v>Fuel Use Reduction</v>
      </c>
      <c r="C540" s="77" t="str">
        <f t="shared" si="144"/>
        <v>RnD Building Fuel Use Perc Reduction</v>
      </c>
      <c r="D540" s="56" t="s">
        <v>128</v>
      </c>
      <c r="E540" s="56"/>
      <c r="F540" s="56" t="s">
        <v>366</v>
      </c>
      <c r="G540" s="56"/>
      <c r="H540" s="57">
        <v>117</v>
      </c>
      <c r="I540" s="56" t="s">
        <v>49</v>
      </c>
      <c r="J540" s="77" t="str">
        <f t="shared" si="145"/>
        <v>R&amp;D Fuel Use Reductions</v>
      </c>
      <c r="K540" s="67" t="str">
        <f t="shared" si="146"/>
        <v>RnD building fuel use reduction</v>
      </c>
      <c r="L540" s="67">
        <f t="shared" si="146"/>
        <v>0</v>
      </c>
      <c r="M540" s="67">
        <f t="shared" si="146"/>
        <v>0.4</v>
      </c>
      <c r="N540" s="67">
        <f t="shared" si="146"/>
        <v>0.01</v>
      </c>
      <c r="O540" s="58" t="str">
        <f t="shared" si="146"/>
        <v>% reduction in fuel use</v>
      </c>
      <c r="P540" s="56" t="s">
        <v>2552</v>
      </c>
      <c r="Q540" s="56" t="s">
        <v>281</v>
      </c>
      <c r="R540" s="413" t="s">
        <v>282</v>
      </c>
      <c r="S540" s="56" t="s">
        <v>81</v>
      </c>
      <c r="T540" s="56"/>
    </row>
    <row r="541" spans="1:20" ht="105">
      <c r="A541" s="77" t="str">
        <f>A$537</f>
        <v>Research and Development</v>
      </c>
      <c r="B541" s="77" t="str">
        <f t="shared" si="144"/>
        <v>Fuel Use Reduction</v>
      </c>
      <c r="C541" s="77" t="str">
        <f t="shared" si="144"/>
        <v>RnD Building Fuel Use Perc Reduction</v>
      </c>
      <c r="D541" s="56" t="s">
        <v>129</v>
      </c>
      <c r="E541" s="56"/>
      <c r="F541" s="56" t="s">
        <v>367</v>
      </c>
      <c r="G541" s="56"/>
      <c r="H541" s="57">
        <v>118</v>
      </c>
      <c r="I541" s="56" t="s">
        <v>49</v>
      </c>
      <c r="J541" s="77" t="str">
        <f t="shared" si="145"/>
        <v>R&amp;D Fuel Use Reductions</v>
      </c>
      <c r="K541" s="67" t="str">
        <f t="shared" si="146"/>
        <v>RnD building fuel use reduction</v>
      </c>
      <c r="L541" s="67">
        <f t="shared" si="146"/>
        <v>0</v>
      </c>
      <c r="M541" s="67">
        <f t="shared" si="146"/>
        <v>0.4</v>
      </c>
      <c r="N541" s="67">
        <f t="shared" si="146"/>
        <v>0.01</v>
      </c>
      <c r="O541" s="58" t="str">
        <f t="shared" si="146"/>
        <v>% reduction in fuel use</v>
      </c>
      <c r="P541" s="56" t="s">
        <v>2553</v>
      </c>
      <c r="Q541" s="56" t="s">
        <v>281</v>
      </c>
      <c r="R541" s="413" t="s">
        <v>282</v>
      </c>
      <c r="S541" s="56" t="s">
        <v>81</v>
      </c>
      <c r="T541" s="56"/>
    </row>
    <row r="542" spans="1:20" ht="105">
      <c r="A542" s="77" t="str">
        <f>A$537</f>
        <v>Research and Development</v>
      </c>
      <c r="B542" s="77" t="str">
        <f t="shared" si="144"/>
        <v>Fuel Use Reduction</v>
      </c>
      <c r="C542" s="77" t="str">
        <f t="shared" si="144"/>
        <v>RnD Building Fuel Use Perc Reduction</v>
      </c>
      <c r="D542" s="56" t="s">
        <v>130</v>
      </c>
      <c r="E542" s="56"/>
      <c r="F542" s="56" t="s">
        <v>368</v>
      </c>
      <c r="G542" s="56"/>
      <c r="H542" s="57">
        <v>119</v>
      </c>
      <c r="I542" s="56" t="s">
        <v>49</v>
      </c>
      <c r="J542" s="77" t="str">
        <f t="shared" si="145"/>
        <v>R&amp;D Fuel Use Reductions</v>
      </c>
      <c r="K542" s="67" t="str">
        <f t="shared" si="146"/>
        <v>RnD building fuel use reduction</v>
      </c>
      <c r="L542" s="67">
        <f t="shared" si="146"/>
        <v>0</v>
      </c>
      <c r="M542" s="67">
        <f t="shared" si="146"/>
        <v>0.4</v>
      </c>
      <c r="N542" s="67">
        <f t="shared" si="146"/>
        <v>0.01</v>
      </c>
      <c r="O542" s="58" t="str">
        <f t="shared" si="146"/>
        <v>% reduction in fuel use</v>
      </c>
      <c r="P542" s="56" t="s">
        <v>2554</v>
      </c>
      <c r="Q542" s="56" t="s">
        <v>281</v>
      </c>
      <c r="R542" s="413" t="s">
        <v>282</v>
      </c>
      <c r="S542" s="56" t="s">
        <v>81</v>
      </c>
      <c r="T542" s="56"/>
    </row>
    <row r="543" spans="1:20" ht="105">
      <c r="A543" s="346" t="s">
        <v>3153</v>
      </c>
      <c r="B543" s="77" t="str">
        <f t="shared" si="144"/>
        <v>Fuel Use Reduction</v>
      </c>
      <c r="C543" s="346" t="s">
        <v>333</v>
      </c>
      <c r="D543" s="56"/>
      <c r="E543" s="56"/>
      <c r="F543" s="56" t="s">
        <v>30</v>
      </c>
      <c r="G543" s="56"/>
      <c r="H543" s="57">
        <v>120</v>
      </c>
      <c r="I543" s="56" t="s">
        <v>49</v>
      </c>
      <c r="J543" s="77" t="str">
        <f t="shared" si="145"/>
        <v>R&amp;D Fuel Use Reductions</v>
      </c>
      <c r="K543" s="79" t="s">
        <v>2411</v>
      </c>
      <c r="L543" s="63">
        <v>0</v>
      </c>
      <c r="M543" s="63">
        <v>0.4</v>
      </c>
      <c r="N543" s="62">
        <v>0.01</v>
      </c>
      <c r="O543" s="56" t="s">
        <v>37</v>
      </c>
      <c r="P543" s="56" t="s">
        <v>2555</v>
      </c>
      <c r="Q543" s="56" t="s">
        <v>281</v>
      </c>
      <c r="R543" s="413" t="s">
        <v>282</v>
      </c>
      <c r="S543" s="56" t="s">
        <v>81</v>
      </c>
      <c r="T543" s="56"/>
    </row>
    <row r="544" spans="1:20" ht="105">
      <c r="A544" s="346" t="s">
        <v>3153</v>
      </c>
      <c r="B544" s="77" t="str">
        <f t="shared" si="144"/>
        <v>Fuel Use Reduction</v>
      </c>
      <c r="C544" s="346" t="s">
        <v>334</v>
      </c>
      <c r="D544" s="56" t="s">
        <v>519</v>
      </c>
      <c r="E544" s="56"/>
      <c r="F544" s="11" t="s">
        <v>522</v>
      </c>
      <c r="G544" s="56"/>
      <c r="H544" s="57">
        <v>121</v>
      </c>
      <c r="I544" s="56" t="s">
        <v>49</v>
      </c>
      <c r="J544" s="77" t="str">
        <f t="shared" si="145"/>
        <v>R&amp;D Fuel Use Reductions</v>
      </c>
      <c r="K544" s="79" t="s">
        <v>2410</v>
      </c>
      <c r="L544" s="63">
        <v>0</v>
      </c>
      <c r="M544" s="63">
        <v>0.4</v>
      </c>
      <c r="N544" s="62">
        <v>0.01</v>
      </c>
      <c r="O544" s="56" t="s">
        <v>37</v>
      </c>
      <c r="P544" s="56" t="s">
        <v>2556</v>
      </c>
      <c r="Q544" s="56" t="s">
        <v>281</v>
      </c>
      <c r="R544" s="413" t="s">
        <v>282</v>
      </c>
      <c r="S544" s="56" t="s">
        <v>81</v>
      </c>
      <c r="T544" s="56"/>
    </row>
    <row r="545" spans="1:20" ht="105">
      <c r="A545" s="77" t="str">
        <f>A$544</f>
        <v>Research and Development</v>
      </c>
      <c r="B545" s="77" t="str">
        <f t="shared" ref="B545:C555" si="147">B$544</f>
        <v>Fuel Use Reduction</v>
      </c>
      <c r="C545" s="77" t="str">
        <f t="shared" si="147"/>
        <v>RnD Electricity Fuel Use Perc Reduction</v>
      </c>
      <c r="D545" s="11" t="s">
        <v>349</v>
      </c>
      <c r="E545" s="58"/>
      <c r="F545" s="11" t="s">
        <v>2399</v>
      </c>
      <c r="G545" s="56"/>
      <c r="H545" s="57">
        <v>122</v>
      </c>
      <c r="I545" s="56" t="s">
        <v>49</v>
      </c>
      <c r="J545" s="77" t="str">
        <f t="shared" si="145"/>
        <v>R&amp;D Fuel Use Reductions</v>
      </c>
      <c r="K545" s="67" t="str">
        <f t="shared" ref="K545:O550" si="148">K$544</f>
        <v>RnD electricity fuel use reduction</v>
      </c>
      <c r="L545" s="67">
        <f t="shared" si="148"/>
        <v>0</v>
      </c>
      <c r="M545" s="67">
        <f t="shared" si="148"/>
        <v>0.4</v>
      </c>
      <c r="N545" s="67">
        <f t="shared" si="148"/>
        <v>0.01</v>
      </c>
      <c r="O545" s="58" t="str">
        <f t="shared" si="148"/>
        <v>% reduction in fuel use</v>
      </c>
      <c r="P545" s="56" t="s">
        <v>2557</v>
      </c>
      <c r="Q545" s="56" t="s">
        <v>281</v>
      </c>
      <c r="R545" s="413" t="s">
        <v>282</v>
      </c>
      <c r="S545" s="56" t="s">
        <v>81</v>
      </c>
      <c r="T545" s="56"/>
    </row>
    <row r="546" spans="1:20" ht="105">
      <c r="A546" s="77" t="str">
        <f t="shared" ref="A546:C554" si="149">A$544</f>
        <v>Research and Development</v>
      </c>
      <c r="B546" s="77" t="str">
        <f t="shared" si="147"/>
        <v>Fuel Use Reduction</v>
      </c>
      <c r="C546" s="77" t="str">
        <f t="shared" si="147"/>
        <v>RnD Electricity Fuel Use Perc Reduction</v>
      </c>
      <c r="D546" s="11" t="s">
        <v>84</v>
      </c>
      <c r="E546" s="58"/>
      <c r="F546" s="11" t="s">
        <v>369</v>
      </c>
      <c r="G546" s="56"/>
      <c r="H546" s="57">
        <v>123</v>
      </c>
      <c r="I546" s="56" t="s">
        <v>49</v>
      </c>
      <c r="J546" s="77" t="str">
        <f t="shared" si="145"/>
        <v>R&amp;D Fuel Use Reductions</v>
      </c>
      <c r="K546" s="67" t="str">
        <f t="shared" si="148"/>
        <v>RnD electricity fuel use reduction</v>
      </c>
      <c r="L546" s="67">
        <f t="shared" si="148"/>
        <v>0</v>
      </c>
      <c r="M546" s="67">
        <f t="shared" si="148"/>
        <v>0.4</v>
      </c>
      <c r="N546" s="67">
        <f t="shared" si="148"/>
        <v>0.01</v>
      </c>
      <c r="O546" s="58" t="str">
        <f t="shared" si="148"/>
        <v>% reduction in fuel use</v>
      </c>
      <c r="P546" s="56" t="s">
        <v>2558</v>
      </c>
      <c r="Q546" s="56" t="s">
        <v>281</v>
      </c>
      <c r="R546" s="413" t="s">
        <v>282</v>
      </c>
      <c r="S546" s="56" t="s">
        <v>81</v>
      </c>
      <c r="T546" s="56"/>
    </row>
    <row r="547" spans="1:20" ht="45">
      <c r="A547" s="77" t="str">
        <f t="shared" si="149"/>
        <v>Research and Development</v>
      </c>
      <c r="B547" s="77" t="str">
        <f t="shared" si="147"/>
        <v>Fuel Use Reduction</v>
      </c>
      <c r="C547" s="77" t="str">
        <f t="shared" si="147"/>
        <v>RnD Electricity Fuel Use Perc Reduction</v>
      </c>
      <c r="D547" s="11" t="s">
        <v>85</v>
      </c>
      <c r="E547" s="58"/>
      <c r="F547" s="11" t="s">
        <v>370</v>
      </c>
      <c r="G547" s="56"/>
      <c r="H547" s="57" t="s">
        <v>215</v>
      </c>
      <c r="I547" s="56" t="s">
        <v>50</v>
      </c>
      <c r="J547" s="77" t="str">
        <f t="shared" si="145"/>
        <v>R&amp;D Fuel Use Reductions</v>
      </c>
      <c r="K547" s="67" t="str">
        <f t="shared" si="148"/>
        <v>RnD electricity fuel use reduction</v>
      </c>
      <c r="L547" s="67"/>
      <c r="M547" s="67"/>
      <c r="N547" s="67"/>
      <c r="O547" s="58"/>
      <c r="P547" s="56"/>
      <c r="Q547" s="56"/>
      <c r="R547" s="413"/>
      <c r="S547" s="56"/>
      <c r="T547" s="56"/>
    </row>
    <row r="548" spans="1:20" ht="45">
      <c r="A548" s="77" t="str">
        <f t="shared" si="149"/>
        <v>Research and Development</v>
      </c>
      <c r="B548" s="77" t="str">
        <f t="shared" si="147"/>
        <v>Fuel Use Reduction</v>
      </c>
      <c r="C548" s="77" t="str">
        <f t="shared" si="147"/>
        <v>RnD Electricity Fuel Use Perc Reduction</v>
      </c>
      <c r="D548" s="11" t="s">
        <v>520</v>
      </c>
      <c r="E548" s="58"/>
      <c r="F548" s="11" t="s">
        <v>524</v>
      </c>
      <c r="G548" s="56"/>
      <c r="H548" s="57" t="s">
        <v>215</v>
      </c>
      <c r="I548" s="56" t="s">
        <v>50</v>
      </c>
      <c r="J548" s="77" t="str">
        <f t="shared" si="145"/>
        <v>R&amp;D Fuel Use Reductions</v>
      </c>
      <c r="K548" s="67" t="str">
        <f t="shared" si="148"/>
        <v>RnD electricity fuel use reduction</v>
      </c>
      <c r="L548" s="67"/>
      <c r="M548" s="67"/>
      <c r="N548" s="67"/>
      <c r="O548" s="58"/>
      <c r="P548" s="56"/>
      <c r="Q548" s="56"/>
      <c r="R548" s="413"/>
      <c r="S548" s="56"/>
      <c r="T548" s="56"/>
    </row>
    <row r="549" spans="1:20" ht="45">
      <c r="A549" s="77" t="str">
        <f t="shared" si="149"/>
        <v>Research and Development</v>
      </c>
      <c r="B549" s="77" t="str">
        <f t="shared" si="147"/>
        <v>Fuel Use Reduction</v>
      </c>
      <c r="C549" s="77" t="str">
        <f t="shared" si="147"/>
        <v>RnD Electricity Fuel Use Perc Reduction</v>
      </c>
      <c r="D549" s="11" t="s">
        <v>86</v>
      </c>
      <c r="E549" s="58"/>
      <c r="F549" s="11" t="s">
        <v>371</v>
      </c>
      <c r="G549" s="56"/>
      <c r="H549" s="57" t="s">
        <v>215</v>
      </c>
      <c r="I549" s="56" t="s">
        <v>50</v>
      </c>
      <c r="J549" s="77" t="str">
        <f t="shared" si="145"/>
        <v>R&amp;D Fuel Use Reductions</v>
      </c>
      <c r="K549" s="67" t="str">
        <f t="shared" si="148"/>
        <v>RnD electricity fuel use reduction</v>
      </c>
      <c r="L549" s="67"/>
      <c r="M549" s="67"/>
      <c r="N549" s="67"/>
      <c r="O549" s="58"/>
      <c r="P549" s="56"/>
      <c r="Q549" s="56"/>
      <c r="R549" s="413"/>
      <c r="S549" s="56"/>
      <c r="T549" s="56"/>
    </row>
    <row r="550" spans="1:20" ht="45">
      <c r="A550" s="77" t="str">
        <f t="shared" si="149"/>
        <v>Research and Development</v>
      </c>
      <c r="B550" s="77" t="str">
        <f t="shared" si="147"/>
        <v>Fuel Use Reduction</v>
      </c>
      <c r="C550" s="77" t="str">
        <f t="shared" si="147"/>
        <v>RnD Electricity Fuel Use Perc Reduction</v>
      </c>
      <c r="D550" s="11" t="s">
        <v>87</v>
      </c>
      <c r="E550" s="58"/>
      <c r="F550" s="11" t="s">
        <v>372</v>
      </c>
      <c r="G550" s="56"/>
      <c r="H550" s="57" t="s">
        <v>215</v>
      </c>
      <c r="I550" s="56" t="s">
        <v>50</v>
      </c>
      <c r="J550" s="77" t="str">
        <f t="shared" si="145"/>
        <v>R&amp;D Fuel Use Reductions</v>
      </c>
      <c r="K550" s="67" t="str">
        <f t="shared" si="148"/>
        <v>RnD electricity fuel use reduction</v>
      </c>
      <c r="L550" s="67"/>
      <c r="M550" s="67"/>
      <c r="N550" s="67"/>
      <c r="O550" s="58"/>
      <c r="P550" s="56"/>
      <c r="Q550" s="56"/>
      <c r="R550" s="413"/>
      <c r="S550" s="56"/>
      <c r="T550" s="56"/>
    </row>
    <row r="551" spans="1:20" ht="105">
      <c r="A551" s="77" t="str">
        <f t="shared" si="149"/>
        <v>Research and Development</v>
      </c>
      <c r="B551" s="77" t="str">
        <f t="shared" si="147"/>
        <v>Fuel Use Reduction</v>
      </c>
      <c r="C551" s="77" t="str">
        <f t="shared" si="147"/>
        <v>RnD Electricity Fuel Use Perc Reduction</v>
      </c>
      <c r="D551" s="11" t="s">
        <v>88</v>
      </c>
      <c r="E551" s="58"/>
      <c r="F551" s="11" t="s">
        <v>373</v>
      </c>
      <c r="G551" s="56"/>
      <c r="H551" s="57">
        <v>124</v>
      </c>
      <c r="I551" s="56" t="s">
        <v>49</v>
      </c>
      <c r="J551" s="77" t="str">
        <f t="shared" si="145"/>
        <v>R&amp;D Fuel Use Reductions</v>
      </c>
      <c r="K551" s="67" t="str">
        <f t="shared" ref="K551:K554" si="150">K$544</f>
        <v>RnD electricity fuel use reduction</v>
      </c>
      <c r="L551" s="67">
        <f t="shared" ref="L551:O553" si="151">L$544</f>
        <v>0</v>
      </c>
      <c r="M551" s="67">
        <f t="shared" si="151"/>
        <v>0.4</v>
      </c>
      <c r="N551" s="67">
        <f t="shared" si="151"/>
        <v>0.01</v>
      </c>
      <c r="O551" s="58" t="str">
        <f t="shared" si="151"/>
        <v>% reduction in fuel use</v>
      </c>
      <c r="P551" s="56" t="s">
        <v>2559</v>
      </c>
      <c r="Q551" s="56" t="s">
        <v>281</v>
      </c>
      <c r="R551" s="413" t="s">
        <v>282</v>
      </c>
      <c r="S551" s="56" t="s">
        <v>81</v>
      </c>
      <c r="T551" s="56"/>
    </row>
    <row r="552" spans="1:20" ht="105">
      <c r="A552" s="77" t="str">
        <f>A$544</f>
        <v>Research and Development</v>
      </c>
      <c r="B552" s="77" t="str">
        <f t="shared" si="147"/>
        <v>Fuel Use Reduction</v>
      </c>
      <c r="C552" s="77" t="str">
        <f t="shared" si="147"/>
        <v>RnD Electricity Fuel Use Perc Reduction</v>
      </c>
      <c r="D552" s="11" t="s">
        <v>352</v>
      </c>
      <c r="E552" s="58"/>
      <c r="F552" s="11" t="s">
        <v>2400</v>
      </c>
      <c r="G552" s="56"/>
      <c r="H552" s="57">
        <v>193</v>
      </c>
      <c r="I552" s="56" t="s">
        <v>49</v>
      </c>
      <c r="J552" s="77" t="str">
        <f t="shared" si="145"/>
        <v>R&amp;D Fuel Use Reductions</v>
      </c>
      <c r="K552" s="67" t="str">
        <f t="shared" si="150"/>
        <v>RnD electricity fuel use reduction</v>
      </c>
      <c r="L552" s="67">
        <f t="shared" si="151"/>
        <v>0</v>
      </c>
      <c r="M552" s="67">
        <f t="shared" si="151"/>
        <v>0.4</v>
      </c>
      <c r="N552" s="67">
        <f t="shared" si="151"/>
        <v>0.01</v>
      </c>
      <c r="O552" s="58" t="str">
        <f t="shared" si="151"/>
        <v>% reduction in fuel use</v>
      </c>
      <c r="P552" s="56" t="s">
        <v>2560</v>
      </c>
      <c r="Q552" s="56" t="s">
        <v>281</v>
      </c>
      <c r="R552" s="413" t="s">
        <v>282</v>
      </c>
      <c r="S552" s="56" t="s">
        <v>81</v>
      </c>
      <c r="T552" s="56"/>
    </row>
    <row r="553" spans="1:20" ht="105">
      <c r="A553" s="77" t="str">
        <f t="shared" si="149"/>
        <v>Research and Development</v>
      </c>
      <c r="B553" s="77" t="str">
        <f t="shared" si="149"/>
        <v>Fuel Use Reduction</v>
      </c>
      <c r="C553" s="77" t="str">
        <f t="shared" si="149"/>
        <v>RnD Electricity Fuel Use Perc Reduction</v>
      </c>
      <c r="D553" s="11" t="s">
        <v>516</v>
      </c>
      <c r="E553" s="58"/>
      <c r="F553" s="11" t="s">
        <v>517</v>
      </c>
      <c r="G553" s="56"/>
      <c r="H553" s="57">
        <v>181</v>
      </c>
      <c r="I553" s="56" t="s">
        <v>49</v>
      </c>
      <c r="J553" s="77" t="str">
        <f t="shared" si="145"/>
        <v>R&amp;D Fuel Use Reductions</v>
      </c>
      <c r="K553" s="67" t="str">
        <f t="shared" si="150"/>
        <v>RnD electricity fuel use reduction</v>
      </c>
      <c r="L553" s="67">
        <f t="shared" si="151"/>
        <v>0</v>
      </c>
      <c r="M553" s="67">
        <f t="shared" si="151"/>
        <v>0.4</v>
      </c>
      <c r="N553" s="67">
        <f t="shared" si="151"/>
        <v>0.01</v>
      </c>
      <c r="O553" s="58" t="str">
        <f t="shared" si="151"/>
        <v>% reduction in fuel use</v>
      </c>
      <c r="P553" s="56" t="s">
        <v>2561</v>
      </c>
      <c r="Q553" s="56" t="s">
        <v>281</v>
      </c>
      <c r="R553" s="413" t="s">
        <v>282</v>
      </c>
      <c r="S553" s="56" t="s">
        <v>81</v>
      </c>
      <c r="T553" s="56"/>
    </row>
    <row r="554" spans="1:20" ht="45">
      <c r="A554" s="77" t="str">
        <f t="shared" si="149"/>
        <v>Research and Development</v>
      </c>
      <c r="B554" s="77" t="str">
        <f t="shared" si="149"/>
        <v>Fuel Use Reduction</v>
      </c>
      <c r="C554" s="77" t="str">
        <f t="shared" si="149"/>
        <v>RnD Electricity Fuel Use Perc Reduction</v>
      </c>
      <c r="D554" s="11" t="s">
        <v>525</v>
      </c>
      <c r="E554" s="58"/>
      <c r="F554" s="11" t="s">
        <v>527</v>
      </c>
      <c r="G554" s="56"/>
      <c r="H554" s="57"/>
      <c r="I554" s="56" t="s">
        <v>50</v>
      </c>
      <c r="J554" s="77" t="str">
        <f t="shared" si="145"/>
        <v>R&amp;D Fuel Use Reductions</v>
      </c>
      <c r="K554" s="67" t="str">
        <f t="shared" si="150"/>
        <v>RnD electricity fuel use reduction</v>
      </c>
      <c r="L554" s="67"/>
      <c r="M554" s="67"/>
      <c r="N554" s="67"/>
      <c r="O554" s="58"/>
      <c r="P554" s="56"/>
      <c r="Q554" s="56"/>
      <c r="R554" s="413"/>
      <c r="S554" s="56"/>
      <c r="T554" s="56"/>
    </row>
    <row r="555" spans="1:20" ht="105">
      <c r="A555" s="346" t="s">
        <v>3153</v>
      </c>
      <c r="B555" s="77" t="str">
        <f t="shared" si="147"/>
        <v>Fuel Use Reduction</v>
      </c>
      <c r="C555" s="346" t="s">
        <v>335</v>
      </c>
      <c r="D555" s="56" t="s">
        <v>145</v>
      </c>
      <c r="E555" s="56"/>
      <c r="F555" s="11" t="s">
        <v>374</v>
      </c>
      <c r="G555" s="56"/>
      <c r="H555" s="57">
        <v>125</v>
      </c>
      <c r="I555" s="56" t="s">
        <v>49</v>
      </c>
      <c r="J555" s="77" t="str">
        <f t="shared" si="145"/>
        <v>R&amp;D Fuel Use Reductions</v>
      </c>
      <c r="K555" s="79" t="s">
        <v>2409</v>
      </c>
      <c r="L555" s="63">
        <v>0</v>
      </c>
      <c r="M555" s="63">
        <v>0.4</v>
      </c>
      <c r="N555" s="62">
        <v>0.01</v>
      </c>
      <c r="O555" s="56" t="s">
        <v>37</v>
      </c>
      <c r="P555" s="56" t="s">
        <v>2562</v>
      </c>
      <c r="Q555" s="56" t="s">
        <v>281</v>
      </c>
      <c r="R555" s="413" t="s">
        <v>282</v>
      </c>
      <c r="S555" s="56" t="s">
        <v>81</v>
      </c>
      <c r="T555" s="56"/>
    </row>
    <row r="556" spans="1:20" ht="120">
      <c r="A556" s="77" t="str">
        <f>A$555</f>
        <v>Research and Development</v>
      </c>
      <c r="B556" s="77" t="str">
        <f t="shared" ref="B556:C563" si="152">B$555</f>
        <v>Fuel Use Reduction</v>
      </c>
      <c r="C556" s="77" t="str">
        <f t="shared" si="152"/>
        <v>RnD Industry Fuel Use Perc Reduction</v>
      </c>
      <c r="D556" s="11" t="s">
        <v>146</v>
      </c>
      <c r="E556" s="56"/>
      <c r="F556" s="11" t="s">
        <v>375</v>
      </c>
      <c r="G556" s="56"/>
      <c r="H556" s="57">
        <v>126</v>
      </c>
      <c r="I556" s="56" t="s">
        <v>49</v>
      </c>
      <c r="J556" s="77" t="str">
        <f t="shared" si="145"/>
        <v>R&amp;D Fuel Use Reductions</v>
      </c>
      <c r="K556" s="67" t="str">
        <f t="shared" ref="K556:O562" si="153">K$555</f>
        <v>RnD industry fuel use reduction</v>
      </c>
      <c r="L556" s="67">
        <f t="shared" si="153"/>
        <v>0</v>
      </c>
      <c r="M556" s="67">
        <f t="shared" si="153"/>
        <v>0.4</v>
      </c>
      <c r="N556" s="67">
        <f t="shared" si="153"/>
        <v>0.01</v>
      </c>
      <c r="O556" s="58" t="str">
        <f t="shared" si="153"/>
        <v>% reduction in fuel use</v>
      </c>
      <c r="P556" s="56" t="s">
        <v>2563</v>
      </c>
      <c r="Q556" s="56" t="s">
        <v>281</v>
      </c>
      <c r="R556" s="413" t="s">
        <v>282</v>
      </c>
      <c r="S556" s="56" t="s">
        <v>81</v>
      </c>
      <c r="T556" s="56"/>
    </row>
    <row r="557" spans="1:20" ht="105">
      <c r="A557" s="77" t="str">
        <f t="shared" ref="A557:A562" si="154">A$555</f>
        <v>Research and Development</v>
      </c>
      <c r="B557" s="77" t="str">
        <f t="shared" si="152"/>
        <v>Fuel Use Reduction</v>
      </c>
      <c r="C557" s="77" t="str">
        <f t="shared" si="152"/>
        <v>RnD Industry Fuel Use Perc Reduction</v>
      </c>
      <c r="D557" s="11" t="s">
        <v>147</v>
      </c>
      <c r="E557" s="56"/>
      <c r="F557" s="11" t="s">
        <v>376</v>
      </c>
      <c r="G557" s="56"/>
      <c r="H557" s="57">
        <v>127</v>
      </c>
      <c r="I557" s="56" t="s">
        <v>49</v>
      </c>
      <c r="J557" s="77" t="str">
        <f t="shared" si="145"/>
        <v>R&amp;D Fuel Use Reductions</v>
      </c>
      <c r="K557" s="67" t="str">
        <f t="shared" si="153"/>
        <v>RnD industry fuel use reduction</v>
      </c>
      <c r="L557" s="67">
        <f t="shared" si="153"/>
        <v>0</v>
      </c>
      <c r="M557" s="67">
        <f t="shared" si="153"/>
        <v>0.4</v>
      </c>
      <c r="N557" s="67">
        <f t="shared" si="153"/>
        <v>0.01</v>
      </c>
      <c r="O557" s="58" t="str">
        <f t="shared" si="153"/>
        <v>% reduction in fuel use</v>
      </c>
      <c r="P557" s="56" t="s">
        <v>2564</v>
      </c>
      <c r="Q557" s="56" t="s">
        <v>281</v>
      </c>
      <c r="R557" s="413" t="s">
        <v>282</v>
      </c>
      <c r="S557" s="56" t="s">
        <v>81</v>
      </c>
      <c r="T557" s="56"/>
    </row>
    <row r="558" spans="1:20" ht="105">
      <c r="A558" s="77" t="str">
        <f t="shared" si="154"/>
        <v>Research and Development</v>
      </c>
      <c r="B558" s="77" t="str">
        <f t="shared" si="152"/>
        <v>Fuel Use Reduction</v>
      </c>
      <c r="C558" s="77" t="str">
        <f t="shared" si="152"/>
        <v>RnD Industry Fuel Use Perc Reduction</v>
      </c>
      <c r="D558" s="11" t="s">
        <v>148</v>
      </c>
      <c r="E558" s="56"/>
      <c r="F558" s="11" t="s">
        <v>377</v>
      </c>
      <c r="G558" s="56"/>
      <c r="H558" s="57">
        <v>128</v>
      </c>
      <c r="I558" s="56" t="s">
        <v>49</v>
      </c>
      <c r="J558" s="77" t="str">
        <f t="shared" si="145"/>
        <v>R&amp;D Fuel Use Reductions</v>
      </c>
      <c r="K558" s="67" t="str">
        <f t="shared" si="153"/>
        <v>RnD industry fuel use reduction</v>
      </c>
      <c r="L558" s="67">
        <f t="shared" si="153"/>
        <v>0</v>
      </c>
      <c r="M558" s="67">
        <f t="shared" si="153"/>
        <v>0.4</v>
      </c>
      <c r="N558" s="67">
        <f t="shared" si="153"/>
        <v>0.01</v>
      </c>
      <c r="O558" s="58" t="str">
        <f t="shared" si="153"/>
        <v>% reduction in fuel use</v>
      </c>
      <c r="P558" s="56" t="s">
        <v>2565</v>
      </c>
      <c r="Q558" s="56" t="s">
        <v>281</v>
      </c>
      <c r="R558" s="413" t="s">
        <v>282</v>
      </c>
      <c r="S558" s="56" t="s">
        <v>81</v>
      </c>
      <c r="T558" s="56"/>
    </row>
    <row r="559" spans="1:20" ht="105">
      <c r="A559" s="77" t="str">
        <f t="shared" si="154"/>
        <v>Research and Development</v>
      </c>
      <c r="B559" s="77" t="str">
        <f t="shared" si="152"/>
        <v>Fuel Use Reduction</v>
      </c>
      <c r="C559" s="77" t="str">
        <f t="shared" si="152"/>
        <v>RnD Industry Fuel Use Perc Reduction</v>
      </c>
      <c r="D559" s="11" t="s">
        <v>2815</v>
      </c>
      <c r="E559" s="56"/>
      <c r="F559" s="11" t="s">
        <v>378</v>
      </c>
      <c r="G559" s="56"/>
      <c r="H559" s="57">
        <v>129</v>
      </c>
      <c r="I559" s="56" t="s">
        <v>49</v>
      </c>
      <c r="J559" s="77" t="str">
        <f t="shared" si="145"/>
        <v>R&amp;D Fuel Use Reductions</v>
      </c>
      <c r="K559" s="67" t="str">
        <f t="shared" si="153"/>
        <v>RnD industry fuel use reduction</v>
      </c>
      <c r="L559" s="67">
        <f t="shared" si="153"/>
        <v>0</v>
      </c>
      <c r="M559" s="67">
        <f t="shared" si="153"/>
        <v>0.4</v>
      </c>
      <c r="N559" s="67">
        <f t="shared" si="153"/>
        <v>0.01</v>
      </c>
      <c r="O559" s="58" t="str">
        <f t="shared" si="153"/>
        <v>% reduction in fuel use</v>
      </c>
      <c r="P559" s="56" t="s">
        <v>2566</v>
      </c>
      <c r="Q559" s="56" t="s">
        <v>281</v>
      </c>
      <c r="R559" s="413" t="s">
        <v>282</v>
      </c>
      <c r="S559" s="56" t="s">
        <v>81</v>
      </c>
      <c r="T559" s="56"/>
    </row>
    <row r="560" spans="1:20" ht="105">
      <c r="A560" s="77" t="str">
        <f t="shared" si="154"/>
        <v>Research and Development</v>
      </c>
      <c r="B560" s="77" t="str">
        <f t="shared" si="152"/>
        <v>Fuel Use Reduction</v>
      </c>
      <c r="C560" s="77" t="str">
        <f t="shared" si="152"/>
        <v>RnD Industry Fuel Use Perc Reduction</v>
      </c>
      <c r="D560" s="11" t="s">
        <v>149</v>
      </c>
      <c r="E560" s="56"/>
      <c r="F560" s="11" t="s">
        <v>2824</v>
      </c>
      <c r="G560" s="56"/>
      <c r="H560" s="57">
        <v>130</v>
      </c>
      <c r="I560" s="56" t="s">
        <v>49</v>
      </c>
      <c r="J560" s="77" t="str">
        <f t="shared" si="145"/>
        <v>R&amp;D Fuel Use Reductions</v>
      </c>
      <c r="K560" s="67" t="str">
        <f t="shared" si="153"/>
        <v>RnD industry fuel use reduction</v>
      </c>
      <c r="L560" s="67">
        <f t="shared" si="153"/>
        <v>0</v>
      </c>
      <c r="M560" s="67">
        <f t="shared" si="153"/>
        <v>0.4</v>
      </c>
      <c r="N560" s="67">
        <f t="shared" si="153"/>
        <v>0.01</v>
      </c>
      <c r="O560" s="58" t="str">
        <f t="shared" si="153"/>
        <v>% reduction in fuel use</v>
      </c>
      <c r="P560" s="56" t="s">
        <v>2567</v>
      </c>
      <c r="Q560" s="56" t="s">
        <v>281</v>
      </c>
      <c r="R560" s="413" t="s">
        <v>282</v>
      </c>
      <c r="S560" s="56" t="s">
        <v>81</v>
      </c>
      <c r="T560" s="56"/>
    </row>
    <row r="561" spans="1:20" ht="105">
      <c r="A561" s="77" t="str">
        <f t="shared" si="154"/>
        <v>Research and Development</v>
      </c>
      <c r="B561" s="77" t="str">
        <f t="shared" si="152"/>
        <v>Fuel Use Reduction</v>
      </c>
      <c r="C561" s="77" t="str">
        <f t="shared" si="152"/>
        <v>RnD Industry Fuel Use Perc Reduction</v>
      </c>
      <c r="D561" s="11" t="s">
        <v>150</v>
      </c>
      <c r="E561" s="56"/>
      <c r="F561" s="11" t="s">
        <v>379</v>
      </c>
      <c r="G561" s="56"/>
      <c r="H561" s="57">
        <v>131</v>
      </c>
      <c r="I561" s="56" t="s">
        <v>49</v>
      </c>
      <c r="J561" s="77" t="str">
        <f t="shared" si="145"/>
        <v>R&amp;D Fuel Use Reductions</v>
      </c>
      <c r="K561" s="67" t="str">
        <f t="shared" si="153"/>
        <v>RnD industry fuel use reduction</v>
      </c>
      <c r="L561" s="67">
        <f t="shared" si="153"/>
        <v>0</v>
      </c>
      <c r="M561" s="67">
        <f t="shared" si="153"/>
        <v>0.4</v>
      </c>
      <c r="N561" s="67">
        <f t="shared" si="153"/>
        <v>0.01</v>
      </c>
      <c r="O561" s="58" t="str">
        <f t="shared" si="153"/>
        <v>% reduction in fuel use</v>
      </c>
      <c r="P561" s="56" t="s">
        <v>2568</v>
      </c>
      <c r="Q561" s="56" t="s">
        <v>281</v>
      </c>
      <c r="R561" s="413" t="s">
        <v>282</v>
      </c>
      <c r="S561" s="56" t="s">
        <v>81</v>
      </c>
      <c r="T561" s="56"/>
    </row>
    <row r="562" spans="1:20" ht="105">
      <c r="A562" s="77" t="str">
        <f t="shared" si="154"/>
        <v>Research and Development</v>
      </c>
      <c r="B562" s="77" t="str">
        <f t="shared" si="152"/>
        <v>Fuel Use Reduction</v>
      </c>
      <c r="C562" s="77" t="str">
        <f t="shared" si="152"/>
        <v>RnD Industry Fuel Use Perc Reduction</v>
      </c>
      <c r="D562" s="11" t="s">
        <v>151</v>
      </c>
      <c r="E562" s="56"/>
      <c r="F562" s="11" t="s">
        <v>380</v>
      </c>
      <c r="G562" s="56"/>
      <c r="H562" s="57">
        <v>132</v>
      </c>
      <c r="I562" s="56" t="s">
        <v>49</v>
      </c>
      <c r="J562" s="77" t="str">
        <f t="shared" si="145"/>
        <v>R&amp;D Fuel Use Reductions</v>
      </c>
      <c r="K562" s="67" t="str">
        <f t="shared" si="153"/>
        <v>RnD industry fuel use reduction</v>
      </c>
      <c r="L562" s="67">
        <f t="shared" si="153"/>
        <v>0</v>
      </c>
      <c r="M562" s="67">
        <f t="shared" si="153"/>
        <v>0.4</v>
      </c>
      <c r="N562" s="67">
        <f t="shared" si="153"/>
        <v>0.01</v>
      </c>
      <c r="O562" s="58" t="str">
        <f t="shared" si="153"/>
        <v>% reduction in fuel use</v>
      </c>
      <c r="P562" s="56" t="s">
        <v>2569</v>
      </c>
      <c r="Q562" s="56" t="s">
        <v>281</v>
      </c>
      <c r="R562" s="413" t="s">
        <v>282</v>
      </c>
      <c r="S562" s="56" t="s">
        <v>81</v>
      </c>
      <c r="T562" s="56"/>
    </row>
    <row r="563" spans="1:20" ht="105">
      <c r="A563" s="346" t="s">
        <v>3153</v>
      </c>
      <c r="B563" s="77" t="str">
        <f t="shared" si="152"/>
        <v>Fuel Use Reduction</v>
      </c>
      <c r="C563" s="346" t="s">
        <v>336</v>
      </c>
      <c r="D563" s="56" t="s">
        <v>2387</v>
      </c>
      <c r="E563" s="56"/>
      <c r="F563" s="56" t="s">
        <v>551</v>
      </c>
      <c r="G563" s="56"/>
      <c r="H563" s="57">
        <v>133</v>
      </c>
      <c r="I563" s="56" t="s">
        <v>49</v>
      </c>
      <c r="J563" s="77" t="str">
        <f t="shared" si="145"/>
        <v>R&amp;D Fuel Use Reductions</v>
      </c>
      <c r="K563" s="79" t="s">
        <v>2408</v>
      </c>
      <c r="L563" s="63">
        <v>0</v>
      </c>
      <c r="M563" s="63">
        <v>0.4</v>
      </c>
      <c r="N563" s="62">
        <v>0.01</v>
      </c>
      <c r="O563" s="56" t="s">
        <v>37</v>
      </c>
      <c r="P563" s="56" t="s">
        <v>2570</v>
      </c>
      <c r="Q563" s="56" t="s">
        <v>281</v>
      </c>
      <c r="R563" s="413" t="s">
        <v>282</v>
      </c>
      <c r="S563" s="56" t="s">
        <v>81</v>
      </c>
      <c r="T563" s="56"/>
    </row>
    <row r="564" spans="1:20" ht="105">
      <c r="A564" s="77" t="str">
        <f t="shared" ref="A564:A569" si="155">A$563</f>
        <v>Research and Development</v>
      </c>
      <c r="B564" s="77" t="str">
        <f t="shared" ref="B564:C569" si="156">B$563</f>
        <v>Fuel Use Reduction</v>
      </c>
      <c r="C564" s="77" t="str">
        <f t="shared" si="156"/>
        <v>RnD Transportation Fuel Use Perc Reduction</v>
      </c>
      <c r="D564" s="56" t="s">
        <v>2388</v>
      </c>
      <c r="E564" s="56"/>
      <c r="F564" s="56" t="s">
        <v>552</v>
      </c>
      <c r="G564" s="56"/>
      <c r="H564" s="57">
        <v>134</v>
      </c>
      <c r="I564" s="56" t="s">
        <v>49</v>
      </c>
      <c r="J564" s="77" t="str">
        <f t="shared" si="145"/>
        <v>R&amp;D Fuel Use Reductions</v>
      </c>
      <c r="K564" s="67" t="str">
        <f t="shared" ref="K564:O569" si="157">K$563</f>
        <v>RnD transportation fuel use reduction</v>
      </c>
      <c r="L564" s="67">
        <f t="shared" si="157"/>
        <v>0</v>
      </c>
      <c r="M564" s="67">
        <f t="shared" si="157"/>
        <v>0.4</v>
      </c>
      <c r="N564" s="67">
        <f t="shared" si="157"/>
        <v>0.01</v>
      </c>
      <c r="O564" s="58" t="str">
        <f t="shared" si="157"/>
        <v>% reduction in fuel use</v>
      </c>
      <c r="P564" s="56" t="s">
        <v>2571</v>
      </c>
      <c r="Q564" s="56" t="s">
        <v>281</v>
      </c>
      <c r="R564" s="413" t="s">
        <v>282</v>
      </c>
      <c r="S564" s="56" t="s">
        <v>81</v>
      </c>
      <c r="T564" s="56"/>
    </row>
    <row r="565" spans="1:20" ht="120">
      <c r="A565" s="77" t="str">
        <f t="shared" si="155"/>
        <v>Research and Development</v>
      </c>
      <c r="B565" s="77" t="str">
        <f t="shared" si="156"/>
        <v>Fuel Use Reduction</v>
      </c>
      <c r="C565" s="77" t="str">
        <f t="shared" si="156"/>
        <v>RnD Transportation Fuel Use Perc Reduction</v>
      </c>
      <c r="D565" s="56" t="s">
        <v>2389</v>
      </c>
      <c r="E565" s="56"/>
      <c r="F565" s="56" t="s">
        <v>553</v>
      </c>
      <c r="G565" s="56"/>
      <c r="H565" s="57">
        <v>135</v>
      </c>
      <c r="I565" s="56" t="s">
        <v>49</v>
      </c>
      <c r="J565" s="77" t="str">
        <f t="shared" si="145"/>
        <v>R&amp;D Fuel Use Reductions</v>
      </c>
      <c r="K565" s="67" t="str">
        <f t="shared" si="157"/>
        <v>RnD transportation fuel use reduction</v>
      </c>
      <c r="L565" s="67">
        <f t="shared" si="157"/>
        <v>0</v>
      </c>
      <c r="M565" s="67">
        <f t="shared" si="157"/>
        <v>0.4</v>
      </c>
      <c r="N565" s="67">
        <f t="shared" si="157"/>
        <v>0.01</v>
      </c>
      <c r="O565" s="58" t="str">
        <f t="shared" si="157"/>
        <v>% reduction in fuel use</v>
      </c>
      <c r="P565" s="56" t="s">
        <v>2572</v>
      </c>
      <c r="Q565" s="56" t="s">
        <v>281</v>
      </c>
      <c r="R565" s="413" t="s">
        <v>282</v>
      </c>
      <c r="S565" s="56" t="s">
        <v>81</v>
      </c>
      <c r="T565" s="56"/>
    </row>
    <row r="566" spans="1:20" ht="120">
      <c r="A566" s="77" t="str">
        <f t="shared" si="155"/>
        <v>Research and Development</v>
      </c>
      <c r="B566" s="77" t="str">
        <f t="shared" si="156"/>
        <v>Fuel Use Reduction</v>
      </c>
      <c r="C566" s="77" t="str">
        <f t="shared" si="156"/>
        <v>RnD Transportation Fuel Use Perc Reduction</v>
      </c>
      <c r="D566" s="56" t="s">
        <v>2390</v>
      </c>
      <c r="E566" s="56"/>
      <c r="F566" s="56" t="s">
        <v>554</v>
      </c>
      <c r="G566" s="56"/>
      <c r="H566" s="57">
        <v>136</v>
      </c>
      <c r="I566" s="56" t="s">
        <v>49</v>
      </c>
      <c r="J566" s="77" t="str">
        <f t="shared" si="145"/>
        <v>R&amp;D Fuel Use Reductions</v>
      </c>
      <c r="K566" s="67" t="str">
        <f t="shared" si="157"/>
        <v>RnD transportation fuel use reduction</v>
      </c>
      <c r="L566" s="67">
        <f t="shared" si="157"/>
        <v>0</v>
      </c>
      <c r="M566" s="67">
        <f t="shared" si="157"/>
        <v>0.4</v>
      </c>
      <c r="N566" s="67">
        <f t="shared" si="157"/>
        <v>0.01</v>
      </c>
      <c r="O566" s="58" t="str">
        <f t="shared" si="157"/>
        <v>% reduction in fuel use</v>
      </c>
      <c r="P566" s="56" t="s">
        <v>2573</v>
      </c>
      <c r="Q566" s="56" t="s">
        <v>281</v>
      </c>
      <c r="R566" s="413" t="s">
        <v>282</v>
      </c>
      <c r="S566" s="56" t="s">
        <v>81</v>
      </c>
      <c r="T566" s="56"/>
    </row>
    <row r="567" spans="1:20" ht="105">
      <c r="A567" s="77" t="str">
        <f t="shared" si="155"/>
        <v>Research and Development</v>
      </c>
      <c r="B567" s="77" t="str">
        <f t="shared" si="156"/>
        <v>Fuel Use Reduction</v>
      </c>
      <c r="C567" s="77" t="str">
        <f t="shared" si="156"/>
        <v>RnD Transportation Fuel Use Perc Reduction</v>
      </c>
      <c r="D567" s="56" t="s">
        <v>2391</v>
      </c>
      <c r="E567" s="56"/>
      <c r="F567" s="56" t="s">
        <v>555</v>
      </c>
      <c r="G567" s="56"/>
      <c r="H567" s="57">
        <v>137</v>
      </c>
      <c r="I567" s="56" t="s">
        <v>49</v>
      </c>
      <c r="J567" s="77" t="str">
        <f t="shared" si="145"/>
        <v>R&amp;D Fuel Use Reductions</v>
      </c>
      <c r="K567" s="67" t="str">
        <f t="shared" si="157"/>
        <v>RnD transportation fuel use reduction</v>
      </c>
      <c r="L567" s="67">
        <f t="shared" si="157"/>
        <v>0</v>
      </c>
      <c r="M567" s="67">
        <f t="shared" si="157"/>
        <v>0.4</v>
      </c>
      <c r="N567" s="67">
        <f t="shared" si="157"/>
        <v>0.01</v>
      </c>
      <c r="O567" s="58" t="str">
        <f t="shared" si="157"/>
        <v>% reduction in fuel use</v>
      </c>
      <c r="P567" s="56" t="s">
        <v>2574</v>
      </c>
      <c r="Q567" s="56" t="s">
        <v>281</v>
      </c>
      <c r="R567" s="413" t="s">
        <v>282</v>
      </c>
      <c r="S567" s="56" t="s">
        <v>81</v>
      </c>
      <c r="T567" s="56"/>
    </row>
    <row r="568" spans="1:20" ht="105">
      <c r="A568" s="77" t="str">
        <f t="shared" si="155"/>
        <v>Research and Development</v>
      </c>
      <c r="B568" s="77" t="str">
        <f t="shared" si="156"/>
        <v>Fuel Use Reduction</v>
      </c>
      <c r="C568" s="77" t="str">
        <f t="shared" si="156"/>
        <v>RnD Transportation Fuel Use Perc Reduction</v>
      </c>
      <c r="D568" s="56" t="s">
        <v>2975</v>
      </c>
      <c r="E568" s="56"/>
      <c r="F568" s="56" t="s">
        <v>3392</v>
      </c>
      <c r="G568" s="56"/>
      <c r="H568" s="57">
        <v>138</v>
      </c>
      <c r="I568" s="56" t="s">
        <v>49</v>
      </c>
      <c r="J568" s="77" t="str">
        <f t="shared" si="145"/>
        <v>R&amp;D Fuel Use Reductions</v>
      </c>
      <c r="K568" s="67" t="str">
        <f t="shared" si="157"/>
        <v>RnD transportation fuel use reduction</v>
      </c>
      <c r="L568" s="67">
        <f t="shared" si="157"/>
        <v>0</v>
      </c>
      <c r="M568" s="67">
        <f t="shared" si="157"/>
        <v>0.4</v>
      </c>
      <c r="N568" s="67">
        <f t="shared" si="157"/>
        <v>0.01</v>
      </c>
      <c r="O568" s="58" t="str">
        <f t="shared" si="157"/>
        <v>% reduction in fuel use</v>
      </c>
      <c r="P568" s="56" t="s">
        <v>3396</v>
      </c>
      <c r="Q568" s="56" t="s">
        <v>281</v>
      </c>
      <c r="R568" s="413" t="s">
        <v>282</v>
      </c>
      <c r="S568" s="56" t="s">
        <v>81</v>
      </c>
      <c r="T568" s="56"/>
    </row>
    <row r="569" spans="1:20" ht="105">
      <c r="A569" s="77" t="str">
        <f t="shared" si="155"/>
        <v>Research and Development</v>
      </c>
      <c r="B569" s="77" t="str">
        <f t="shared" si="156"/>
        <v>Fuel Use Reduction</v>
      </c>
      <c r="C569" s="77" t="str">
        <f t="shared" si="156"/>
        <v>RnD Transportation Fuel Use Perc Reduction</v>
      </c>
      <c r="D569" s="56" t="s">
        <v>2974</v>
      </c>
      <c r="E569" s="56"/>
      <c r="F569" s="56" t="s">
        <v>3393</v>
      </c>
      <c r="G569" s="56"/>
      <c r="H569" s="57">
        <v>524</v>
      </c>
      <c r="I569" s="56" t="s">
        <v>49</v>
      </c>
      <c r="J569" s="77" t="str">
        <f t="shared" si="145"/>
        <v>R&amp;D Fuel Use Reductions</v>
      </c>
      <c r="K569" s="67" t="str">
        <f t="shared" si="157"/>
        <v>RnD transportation fuel use reduction</v>
      </c>
      <c r="L569" s="67">
        <f t="shared" si="157"/>
        <v>0</v>
      </c>
      <c r="M569" s="67">
        <f t="shared" si="157"/>
        <v>0.4</v>
      </c>
      <c r="N569" s="67">
        <f t="shared" si="157"/>
        <v>0.01</v>
      </c>
      <c r="O569" s="58" t="str">
        <f t="shared" si="157"/>
        <v>% reduction in fuel use</v>
      </c>
      <c r="P569" s="56" t="s">
        <v>3397</v>
      </c>
      <c r="Q569" s="56" t="s">
        <v>281</v>
      </c>
      <c r="R569" s="413" t="s">
        <v>282</v>
      </c>
      <c r="S569" s="56" t="s">
        <v>81</v>
      </c>
      <c r="T569" s="56"/>
    </row>
    <row r="570" spans="1:20">
      <c r="A570" s="5"/>
      <c r="B570" s="5"/>
      <c r="C570" s="5"/>
      <c r="H570" s="5"/>
      <c r="J570" s="5"/>
      <c r="M570" s="5"/>
      <c r="N570" s="5"/>
      <c r="R570" s="417"/>
      <c r="T570" s="5"/>
    </row>
    <row r="571" spans="1:20">
      <c r="A571" s="5"/>
      <c r="B571" s="5"/>
      <c r="C571" s="5"/>
      <c r="H571" s="5"/>
      <c r="J571" s="5"/>
      <c r="M571" s="5"/>
      <c r="N571" s="5"/>
      <c r="R571" s="417"/>
      <c r="T571" s="5"/>
    </row>
    <row r="572" spans="1:20">
      <c r="A572" s="5"/>
      <c r="B572" s="5"/>
      <c r="C572" s="5"/>
      <c r="H572" s="5"/>
      <c r="J572" s="5"/>
      <c r="M572" s="5"/>
      <c r="N572" s="5"/>
      <c r="R572" s="417"/>
      <c r="T572" s="5"/>
    </row>
    <row r="573" spans="1:20">
      <c r="A573" s="5"/>
      <c r="B573" s="5"/>
      <c r="C573" s="5"/>
      <c r="H573" s="5"/>
      <c r="J573" s="5"/>
      <c r="M573" s="5"/>
      <c r="N573" s="5"/>
      <c r="R573" s="417"/>
      <c r="T573" s="5"/>
    </row>
    <row r="574" spans="1:20">
      <c r="A574" s="5"/>
      <c r="B574" s="5"/>
      <c r="C574" s="5"/>
      <c r="H574" s="5"/>
      <c r="J574" s="5"/>
      <c r="M574" s="5"/>
      <c r="N574" s="5"/>
      <c r="R574" s="417"/>
      <c r="T574" s="5"/>
    </row>
    <row r="575" spans="1:20">
      <c r="A575" s="5"/>
      <c r="B575" s="5"/>
      <c r="C575" s="5"/>
      <c r="H575" s="5"/>
      <c r="I575" s="53"/>
      <c r="J575" s="5"/>
      <c r="M575" s="5"/>
      <c r="N575" s="5"/>
      <c r="R575" s="417"/>
      <c r="T575" s="5"/>
    </row>
    <row r="576" spans="1:20">
      <c r="A576" s="5"/>
      <c r="B576" s="5"/>
      <c r="C576" s="5"/>
      <c r="H576" s="5"/>
      <c r="J576" s="5"/>
      <c r="M576" s="5"/>
      <c r="N576" s="5"/>
      <c r="R576" s="417"/>
      <c r="T576" s="5"/>
    </row>
    <row r="577" spans="1:20">
      <c r="A577" s="5"/>
      <c r="B577" s="5"/>
      <c r="C577" s="5"/>
      <c r="H577" s="5"/>
      <c r="J577" s="5"/>
      <c r="M577" s="5"/>
      <c r="N577" s="5"/>
      <c r="R577" s="417"/>
      <c r="T577" s="5"/>
    </row>
    <row r="578" spans="1:20">
      <c r="A578" s="5"/>
      <c r="B578" s="5"/>
      <c r="C578" s="5"/>
      <c r="H578" s="5"/>
      <c r="J578" s="5"/>
      <c r="M578" s="5"/>
      <c r="N578" s="5"/>
      <c r="R578" s="417"/>
      <c r="T578" s="5"/>
    </row>
    <row r="579" spans="1:20">
      <c r="A579" s="5"/>
      <c r="B579" s="5"/>
      <c r="C579" s="5"/>
      <c r="H579" s="5"/>
      <c r="J579" s="5"/>
      <c r="M579" s="5"/>
      <c r="N579" s="5"/>
      <c r="R579" s="417"/>
      <c r="T579" s="5"/>
    </row>
    <row r="580" spans="1:20">
      <c r="A580" s="5"/>
      <c r="B580" s="5"/>
      <c r="C580" s="5"/>
      <c r="H580" s="5"/>
      <c r="J580" s="5"/>
      <c r="M580" s="5"/>
      <c r="N580" s="5"/>
      <c r="R580" s="417"/>
      <c r="T580" s="5"/>
    </row>
    <row r="581" spans="1:20">
      <c r="A581" s="5"/>
      <c r="B581" s="5"/>
      <c r="C581" s="5"/>
      <c r="H581" s="5"/>
      <c r="J581" s="5"/>
      <c r="M581" s="5"/>
      <c r="N581" s="5"/>
      <c r="R581" s="417"/>
      <c r="T581" s="5"/>
    </row>
    <row r="582" spans="1:20">
      <c r="A582" s="5"/>
      <c r="B582" s="5"/>
      <c r="C582" s="5"/>
      <c r="H582" s="5"/>
      <c r="J582" s="5"/>
      <c r="M582" s="5"/>
      <c r="N582" s="5"/>
      <c r="R582" s="417"/>
      <c r="T582" s="5"/>
    </row>
    <row r="583" spans="1:20">
      <c r="A583" s="5"/>
      <c r="B583" s="5"/>
      <c r="C583" s="5"/>
      <c r="H583" s="5"/>
      <c r="J583" s="5"/>
      <c r="M583" s="5"/>
      <c r="N583" s="5"/>
      <c r="R583" s="417"/>
      <c r="T583" s="5"/>
    </row>
    <row r="584" spans="1:20">
      <c r="A584" s="5"/>
      <c r="B584" s="5"/>
      <c r="C584" s="5"/>
      <c r="H584" s="5"/>
      <c r="J584" s="5"/>
      <c r="M584" s="5"/>
      <c r="N584" s="5"/>
      <c r="R584" s="417"/>
      <c r="T584" s="5"/>
    </row>
    <row r="585" spans="1:20">
      <c r="A585" s="5"/>
      <c r="B585" s="5"/>
      <c r="C585" s="5"/>
      <c r="H585" s="5"/>
      <c r="J585" s="5"/>
      <c r="M585" s="5"/>
      <c r="N585" s="5"/>
      <c r="R585" s="417"/>
      <c r="T585" s="5"/>
    </row>
    <row r="586" spans="1:20">
      <c r="A586" s="5"/>
      <c r="B586" s="5"/>
      <c r="C586" s="5"/>
      <c r="H586" s="5"/>
      <c r="J586" s="5"/>
      <c r="M586" s="5"/>
      <c r="N586" s="5"/>
      <c r="R586" s="417"/>
      <c r="T586" s="5"/>
    </row>
    <row r="587" spans="1:20">
      <c r="A587" s="5"/>
      <c r="B587" s="5"/>
      <c r="C587" s="5"/>
      <c r="H587" s="5"/>
      <c r="J587" s="5"/>
      <c r="M587" s="5"/>
      <c r="N587" s="5"/>
      <c r="R587" s="417"/>
      <c r="T587" s="5"/>
    </row>
    <row r="588" spans="1:20">
      <c r="A588" s="5"/>
      <c r="B588" s="5"/>
      <c r="C588" s="5"/>
      <c r="H588" s="5"/>
      <c r="J588" s="5"/>
      <c r="M588" s="5"/>
      <c r="N588" s="5"/>
      <c r="R588" s="417"/>
      <c r="T588" s="5"/>
    </row>
  </sheetData>
  <sortState xmlns:xlrd2="http://schemas.microsoft.com/office/spreadsheetml/2017/richdata2" ref="A119:I139">
    <sortCondition ref="B119:B139"/>
  </sortState>
  <conditionalFormatting sqref="I76:I88 I519:I534 I553 I555:I568 I576:I1048576 I90:I99 I1:I9 I12:I19 I24 I33:I36 I43:I46 I53:I59 I38:I39 I48:I49 I63:I64 I341:I346 I351:I356 I361:I366 I381:I382 I391:I396 I371:I379 I384 I386 I401:I517 I537:I551 I570:I574 I113:I336">
    <cfRule type="containsText" dxfId="45" priority="65" operator="containsText" text="No">
      <formula>NOT(ISERROR(SEARCH("No",I1)))</formula>
    </cfRule>
  </conditionalFormatting>
  <conditionalFormatting sqref="I554">
    <cfRule type="containsText" dxfId="44" priority="64" operator="containsText" text="No">
      <formula>NOT(ISERROR(SEARCH("No",I554)))</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18">
    <cfRule type="containsText" dxfId="37" priority="51" operator="containsText" text="No">
      <formula>NOT(ISERROR(SEARCH("No",I518)))</formula>
    </cfRule>
  </conditionalFormatting>
  <conditionalFormatting sqref="I552">
    <cfRule type="containsText" dxfId="36" priority="50" operator="containsText" text="No">
      <formula>NOT(ISERROR(SEARCH("No",I552)))</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40">
    <cfRule type="containsText" dxfId="23" priority="24" operator="containsText" text="No">
      <formula>NOT(ISERROR(SEARCH("No",I340)))</formula>
    </cfRule>
  </conditionalFormatting>
  <conditionalFormatting sqref="I350">
    <cfRule type="containsText" dxfId="22" priority="23" operator="containsText" text="No">
      <formula>NOT(ISERROR(SEARCH("No",I350)))</formula>
    </cfRule>
  </conditionalFormatting>
  <conditionalFormatting sqref="I360">
    <cfRule type="containsText" dxfId="21" priority="22" operator="containsText" text="No">
      <formula>NOT(ISERROR(SEARCH("No",I360)))</formula>
    </cfRule>
  </conditionalFormatting>
  <conditionalFormatting sqref="I370">
    <cfRule type="containsText" dxfId="20" priority="21" operator="containsText" text="No">
      <formula>NOT(ISERROR(SEARCH("No",I370)))</formula>
    </cfRule>
  </conditionalFormatting>
  <conditionalFormatting sqref="I380">
    <cfRule type="containsText" dxfId="19" priority="20" operator="containsText" text="No">
      <formula>NOT(ISERROR(SEARCH("No",I380)))</formula>
    </cfRule>
  </conditionalFormatting>
  <conditionalFormatting sqref="I390">
    <cfRule type="containsText" dxfId="18" priority="19" operator="containsText" text="No">
      <formula>NOT(ISERROR(SEARCH("No",I390)))</formula>
    </cfRule>
  </conditionalFormatting>
  <conditionalFormatting sqref="I400">
    <cfRule type="containsText" dxfId="17" priority="18" operator="containsText" text="No">
      <formula>NOT(ISERROR(SEARCH("No",I400)))</formula>
    </cfRule>
  </conditionalFormatting>
  <conditionalFormatting sqref="I337">
    <cfRule type="containsText" dxfId="16" priority="17" operator="containsText" text="No">
      <formula>NOT(ISERROR(SEARCH("No",I337)))</formula>
    </cfRule>
  </conditionalFormatting>
  <conditionalFormatting sqref="I338:I339">
    <cfRule type="containsText" dxfId="15" priority="16" operator="containsText" text="No">
      <formula>NOT(ISERROR(SEARCH("No",I338)))</formula>
    </cfRule>
  </conditionalFormatting>
  <conditionalFormatting sqref="I348:I349">
    <cfRule type="containsText" dxfId="14" priority="15" operator="containsText" text="No">
      <formula>NOT(ISERROR(SEARCH("No",I348)))</formula>
    </cfRule>
  </conditionalFormatting>
  <conditionalFormatting sqref="I347">
    <cfRule type="containsText" dxfId="13" priority="14" operator="containsText" text="No">
      <formula>NOT(ISERROR(SEARCH("No",I347)))</formula>
    </cfRule>
  </conditionalFormatting>
  <conditionalFormatting sqref="I358:I359">
    <cfRule type="containsText" dxfId="12" priority="13" operator="containsText" text="No">
      <formula>NOT(ISERROR(SEARCH("No",I358)))</formula>
    </cfRule>
  </conditionalFormatting>
  <conditionalFormatting sqref="I357">
    <cfRule type="containsText" dxfId="11" priority="12" operator="containsText" text="No">
      <formula>NOT(ISERROR(SEARCH("No",I357)))</formula>
    </cfRule>
  </conditionalFormatting>
  <conditionalFormatting sqref="I368">
    <cfRule type="containsText" dxfId="10" priority="11" operator="containsText" text="No">
      <formula>NOT(ISERROR(SEARCH("No",I368)))</formula>
    </cfRule>
  </conditionalFormatting>
  <conditionalFormatting sqref="I367">
    <cfRule type="containsText" dxfId="9" priority="10" operator="containsText" text="No">
      <formula>NOT(ISERROR(SEARCH("No",I367)))</formula>
    </cfRule>
  </conditionalFormatting>
  <conditionalFormatting sqref="I369">
    <cfRule type="containsText" dxfId="8" priority="9" operator="containsText" text="No">
      <formula>NOT(ISERROR(SEARCH("No",I369)))</formula>
    </cfRule>
  </conditionalFormatting>
  <conditionalFormatting sqref="I388:I389">
    <cfRule type="containsText" dxfId="7" priority="8" operator="containsText" text="No">
      <formula>NOT(ISERROR(SEARCH("No",I388)))</formula>
    </cfRule>
  </conditionalFormatting>
  <conditionalFormatting sqref="I387">
    <cfRule type="containsText" dxfId="6" priority="7" operator="containsText" text="No">
      <formula>NOT(ISERROR(SEARCH("No",I387)))</formula>
    </cfRule>
  </conditionalFormatting>
  <conditionalFormatting sqref="I383">
    <cfRule type="containsText" dxfId="5" priority="6" operator="containsText" text="No">
      <formula>NOT(ISERROR(SEARCH("No",I383)))</formula>
    </cfRule>
  </conditionalFormatting>
  <conditionalFormatting sqref="I385">
    <cfRule type="containsText" dxfId="4" priority="5" operator="containsText" text="No">
      <formula>NOT(ISERROR(SEARCH("No",I385)))</formula>
    </cfRule>
  </conditionalFormatting>
  <conditionalFormatting sqref="I398:I399">
    <cfRule type="containsText" dxfId="3" priority="4" operator="containsText" text="No">
      <formula>NOT(ISERROR(SEARCH("No",I398)))</formula>
    </cfRule>
  </conditionalFormatting>
  <conditionalFormatting sqref="I397">
    <cfRule type="containsText" dxfId="2" priority="3" operator="containsText" text="No">
      <formula>NOT(ISERROR(SEARCH("No",I397)))</formula>
    </cfRule>
  </conditionalFormatting>
  <conditionalFormatting sqref="I535:I536">
    <cfRule type="containsText" dxfId="1" priority="2" operator="containsText" text="No">
      <formula>NOT(ISERROR(SEARCH("No",I535)))</formula>
    </cfRule>
  </conditionalFormatting>
  <conditionalFormatting sqref="I569">
    <cfRule type="containsText" dxfId="0" priority="1" operator="containsText" text="No">
      <formula>NOT(ISERROR(SEARCH("No",I569)))</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1"/>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2576</v>
      </c>
      <c r="B1" s="341" t="s">
        <v>2577</v>
      </c>
      <c r="C1" s="341" t="s">
        <v>67</v>
      </c>
      <c r="D1" s="341" t="s">
        <v>69</v>
      </c>
      <c r="E1" s="341" t="s">
        <v>511</v>
      </c>
      <c r="F1" s="341" t="s">
        <v>68</v>
      </c>
      <c r="G1" s="341" t="s">
        <v>2599</v>
      </c>
      <c r="H1" s="342" t="s">
        <v>343</v>
      </c>
    </row>
    <row r="2" spans="1:8">
      <c r="A2" s="348" t="s">
        <v>2607</v>
      </c>
      <c r="B2" s="346" t="s">
        <v>2608</v>
      </c>
      <c r="C2" s="346" t="s">
        <v>70</v>
      </c>
      <c r="D2" s="346" t="s">
        <v>71</v>
      </c>
      <c r="E2" s="346" t="s">
        <v>415</v>
      </c>
      <c r="F2" s="346" t="s">
        <v>201</v>
      </c>
    </row>
    <row r="3" spans="1:8">
      <c r="A3" s="348" t="s">
        <v>2607</v>
      </c>
      <c r="B3" s="346" t="s">
        <v>2609</v>
      </c>
      <c r="C3" s="347" t="s">
        <v>70</v>
      </c>
      <c r="D3" s="347" t="s">
        <v>71</v>
      </c>
      <c r="E3" s="347" t="s">
        <v>415</v>
      </c>
      <c r="F3" s="346" t="s">
        <v>2575</v>
      </c>
      <c r="H3" s="346"/>
    </row>
    <row r="4" spans="1:8" ht="90">
      <c r="A4" s="348" t="s">
        <v>2607</v>
      </c>
      <c r="B4" s="347" t="s">
        <v>2610</v>
      </c>
      <c r="C4" s="346" t="s">
        <v>72</v>
      </c>
      <c r="D4" s="346" t="s">
        <v>73</v>
      </c>
      <c r="E4" s="347" t="s">
        <v>415</v>
      </c>
      <c r="F4" s="346" t="s">
        <v>3400</v>
      </c>
      <c r="G4" s="346" t="s">
        <v>3401</v>
      </c>
      <c r="H4" s="346" t="s">
        <v>3402</v>
      </c>
    </row>
    <row r="5" spans="1:8" ht="30">
      <c r="A5" s="348" t="s">
        <v>2607</v>
      </c>
      <c r="B5" s="347" t="s">
        <v>2611</v>
      </c>
      <c r="C5" s="346" t="s">
        <v>72</v>
      </c>
      <c r="D5" s="346" t="s">
        <v>73</v>
      </c>
      <c r="E5" s="347" t="s">
        <v>415</v>
      </c>
      <c r="F5" s="346" t="s">
        <v>3403</v>
      </c>
      <c r="G5" s="346" t="s">
        <v>3404</v>
      </c>
      <c r="H5" s="346" t="s">
        <v>3405</v>
      </c>
    </row>
    <row r="6" spans="1:8" ht="30">
      <c r="A6" s="348" t="s">
        <v>2607</v>
      </c>
      <c r="B6" s="347" t="s">
        <v>2612</v>
      </c>
      <c r="C6" s="346" t="s">
        <v>72</v>
      </c>
      <c r="D6" s="346" t="s">
        <v>73</v>
      </c>
      <c r="E6" s="347" t="s">
        <v>415</v>
      </c>
      <c r="F6" s="346" t="s">
        <v>3080</v>
      </c>
      <c r="G6" s="81" t="s">
        <v>3081</v>
      </c>
      <c r="H6" s="346" t="s">
        <v>3082</v>
      </c>
    </row>
    <row r="7" spans="1:8">
      <c r="A7" s="348" t="s">
        <v>2607</v>
      </c>
      <c r="B7" s="347" t="s">
        <v>152</v>
      </c>
      <c r="C7" s="346" t="s">
        <v>70</v>
      </c>
      <c r="D7" s="346" t="s">
        <v>71</v>
      </c>
      <c r="E7" s="346" t="s">
        <v>415</v>
      </c>
      <c r="F7" s="346" t="s">
        <v>2806</v>
      </c>
      <c r="H7" s="346"/>
    </row>
    <row r="8" spans="1:8">
      <c r="A8" s="348" t="s">
        <v>2607</v>
      </c>
      <c r="B8" s="347" t="s">
        <v>2804</v>
      </c>
      <c r="C8" s="346" t="s">
        <v>70</v>
      </c>
      <c r="D8" s="346" t="s">
        <v>71</v>
      </c>
      <c r="E8" s="346" t="s">
        <v>415</v>
      </c>
      <c r="F8" s="346" t="s">
        <v>2807</v>
      </c>
      <c r="H8" s="346"/>
    </row>
    <row r="9" spans="1:8">
      <c r="A9" s="348" t="s">
        <v>2607</v>
      </c>
      <c r="B9" s="347" t="s">
        <v>2918</v>
      </c>
      <c r="C9" s="346" t="s">
        <v>70</v>
      </c>
      <c r="D9" s="346" t="s">
        <v>71</v>
      </c>
      <c r="E9" s="346" t="s">
        <v>415</v>
      </c>
      <c r="F9" s="346" t="s">
        <v>2937</v>
      </c>
      <c r="H9" s="346"/>
    </row>
    <row r="10" spans="1:8">
      <c r="A10" s="348" t="s">
        <v>2607</v>
      </c>
      <c r="B10" s="347" t="s">
        <v>103</v>
      </c>
      <c r="C10" s="346" t="s">
        <v>70</v>
      </c>
      <c r="D10" s="346" t="s">
        <v>71</v>
      </c>
      <c r="E10" s="346" t="s">
        <v>415</v>
      </c>
      <c r="F10" s="346" t="s">
        <v>2808</v>
      </c>
      <c r="H10" s="346"/>
    </row>
    <row r="11" spans="1:8">
      <c r="A11" s="348" t="s">
        <v>2607</v>
      </c>
      <c r="B11" s="347" t="s">
        <v>9</v>
      </c>
      <c r="C11" s="346" t="s">
        <v>70</v>
      </c>
      <c r="D11" s="346" t="s">
        <v>71</v>
      </c>
      <c r="E11" s="346" t="s">
        <v>415</v>
      </c>
      <c r="F11" s="346" t="s">
        <v>2862</v>
      </c>
      <c r="H11" s="346"/>
    </row>
    <row r="12" spans="1:8">
      <c r="A12" s="348" t="s">
        <v>2607</v>
      </c>
      <c r="B12" s="347" t="s">
        <v>2805</v>
      </c>
      <c r="C12" s="346" t="s">
        <v>70</v>
      </c>
      <c r="D12" s="346" t="s">
        <v>71</v>
      </c>
      <c r="E12" s="346" t="s">
        <v>415</v>
      </c>
      <c r="F12" s="346" t="s">
        <v>2809</v>
      </c>
      <c r="H12" s="346"/>
    </row>
    <row r="13" spans="1:8">
      <c r="A13" s="348" t="s">
        <v>2607</v>
      </c>
      <c r="B13" s="347" t="s">
        <v>4</v>
      </c>
      <c r="C13" s="346" t="s">
        <v>70</v>
      </c>
      <c r="D13" s="346" t="s">
        <v>71</v>
      </c>
      <c r="E13" s="346" t="s">
        <v>415</v>
      </c>
      <c r="F13" s="346" t="s">
        <v>2810</v>
      </c>
      <c r="H13" s="346"/>
    </row>
    <row r="14" spans="1:8" ht="15.75" thickBot="1">
      <c r="A14" s="400" t="s">
        <v>2607</v>
      </c>
      <c r="B14" s="393" t="s">
        <v>2814</v>
      </c>
      <c r="C14" s="394" t="s">
        <v>70</v>
      </c>
      <c r="D14" s="394" t="s">
        <v>71</v>
      </c>
      <c r="E14" s="394" t="s">
        <v>415</v>
      </c>
      <c r="F14" s="394" t="s">
        <v>2811</v>
      </c>
      <c r="G14" s="395"/>
      <c r="H14" s="394"/>
    </row>
    <row r="15" spans="1:8">
      <c r="A15" s="347" t="s">
        <v>2613</v>
      </c>
      <c r="B15" s="347" t="s">
        <v>2359</v>
      </c>
      <c r="C15" s="346" t="s">
        <v>70</v>
      </c>
      <c r="D15" s="346" t="s">
        <v>71</v>
      </c>
      <c r="E15" s="346" t="s">
        <v>415</v>
      </c>
      <c r="F15" s="346" t="s">
        <v>2598</v>
      </c>
      <c r="H15" s="346"/>
    </row>
    <row r="16" spans="1:8">
      <c r="A16" s="347" t="s">
        <v>2613</v>
      </c>
      <c r="B16" s="348" t="s">
        <v>2375</v>
      </c>
      <c r="C16" s="346" t="s">
        <v>70</v>
      </c>
      <c r="D16" s="346" t="s">
        <v>71</v>
      </c>
      <c r="E16" s="346" t="s">
        <v>415</v>
      </c>
      <c r="F16" s="346" t="s">
        <v>2589</v>
      </c>
      <c r="H16" s="346"/>
    </row>
    <row r="17" spans="1:8">
      <c r="A17" s="347" t="s">
        <v>2613</v>
      </c>
      <c r="B17" s="348" t="s">
        <v>2377</v>
      </c>
      <c r="C17" s="346" t="s">
        <v>70</v>
      </c>
      <c r="D17" s="346" t="s">
        <v>71</v>
      </c>
      <c r="E17" s="346" t="s">
        <v>415</v>
      </c>
      <c r="F17" s="346" t="s">
        <v>2588</v>
      </c>
      <c r="H17" s="346"/>
    </row>
    <row r="18" spans="1:8">
      <c r="A18" s="347" t="s">
        <v>2613</v>
      </c>
      <c r="B18" s="348" t="s">
        <v>2585</v>
      </c>
      <c r="C18" s="346" t="s">
        <v>70</v>
      </c>
      <c r="D18" s="346" t="s">
        <v>71</v>
      </c>
      <c r="E18" s="346" t="s">
        <v>415</v>
      </c>
      <c r="F18" s="346" t="s">
        <v>2587</v>
      </c>
      <c r="H18" s="346"/>
    </row>
    <row r="19" spans="1:8">
      <c r="A19" s="347" t="s">
        <v>2613</v>
      </c>
      <c r="B19" s="348" t="s">
        <v>2584</v>
      </c>
      <c r="C19" s="346" t="s">
        <v>70</v>
      </c>
      <c r="D19" s="346" t="s">
        <v>71</v>
      </c>
      <c r="E19" s="346" t="s">
        <v>2586</v>
      </c>
      <c r="F19" s="346" t="s">
        <v>2593</v>
      </c>
      <c r="H19" s="346"/>
    </row>
    <row r="20" spans="1:8">
      <c r="A20" s="347" t="s">
        <v>2613</v>
      </c>
      <c r="B20" s="348" t="s">
        <v>2366</v>
      </c>
      <c r="C20" s="346" t="s">
        <v>70</v>
      </c>
      <c r="D20" s="346" t="s">
        <v>71</v>
      </c>
      <c r="E20" s="346" t="s">
        <v>2586</v>
      </c>
      <c r="F20" s="346" t="s">
        <v>2594</v>
      </c>
      <c r="H20" s="346"/>
    </row>
    <row r="21" spans="1:8">
      <c r="A21" s="347" t="s">
        <v>2613</v>
      </c>
      <c r="B21" s="348" t="s">
        <v>2371</v>
      </c>
      <c r="C21" s="346" t="s">
        <v>70</v>
      </c>
      <c r="D21" s="346" t="s">
        <v>71</v>
      </c>
      <c r="E21" s="346" t="s">
        <v>2586</v>
      </c>
      <c r="F21" s="346" t="s">
        <v>2591</v>
      </c>
      <c r="H21" s="346"/>
    </row>
    <row r="22" spans="1:8">
      <c r="A22" s="347" t="s">
        <v>2613</v>
      </c>
      <c r="B22" s="348" t="s">
        <v>2373</v>
      </c>
      <c r="C22" s="346" t="s">
        <v>70</v>
      </c>
      <c r="D22" s="346" t="s">
        <v>71</v>
      </c>
      <c r="E22" s="346" t="s">
        <v>2586</v>
      </c>
      <c r="F22" s="346" t="s">
        <v>2590</v>
      </c>
      <c r="H22" s="346"/>
    </row>
    <row r="23" spans="1:8">
      <c r="A23" s="347" t="s">
        <v>2613</v>
      </c>
      <c r="B23" s="348" t="s">
        <v>2364</v>
      </c>
      <c r="C23" s="346" t="s">
        <v>70</v>
      </c>
      <c r="D23" s="346" t="s">
        <v>71</v>
      </c>
      <c r="E23" s="346" t="s">
        <v>415</v>
      </c>
      <c r="F23" s="346" t="s">
        <v>2595</v>
      </c>
      <c r="H23" s="346"/>
    </row>
    <row r="24" spans="1:8">
      <c r="A24" s="347" t="s">
        <v>2613</v>
      </c>
      <c r="B24" s="348" t="s">
        <v>2361</v>
      </c>
      <c r="C24" s="346" t="s">
        <v>70</v>
      </c>
      <c r="D24" s="346" t="s">
        <v>71</v>
      </c>
      <c r="E24" s="346" t="s">
        <v>2586</v>
      </c>
      <c r="F24" s="346" t="s">
        <v>2597</v>
      </c>
      <c r="H24" s="346"/>
    </row>
    <row r="25" spans="1:8">
      <c r="A25" s="347" t="s">
        <v>2613</v>
      </c>
      <c r="B25" s="348" t="s">
        <v>2369</v>
      </c>
      <c r="C25" s="346" t="s">
        <v>70</v>
      </c>
      <c r="D25" s="346" t="s">
        <v>71</v>
      </c>
      <c r="E25" s="346" t="s">
        <v>415</v>
      </c>
      <c r="F25" s="346" t="s">
        <v>2592</v>
      </c>
      <c r="H25" s="346"/>
    </row>
    <row r="26" spans="1:8" ht="15.75" thickBot="1">
      <c r="A26" s="393" t="s">
        <v>2613</v>
      </c>
      <c r="B26" s="400" t="s">
        <v>566</v>
      </c>
      <c r="C26" s="394" t="s">
        <v>70</v>
      </c>
      <c r="D26" s="394" t="s">
        <v>71</v>
      </c>
      <c r="E26" s="394" t="s">
        <v>415</v>
      </c>
      <c r="F26" s="394" t="s">
        <v>2596</v>
      </c>
      <c r="G26" s="395"/>
      <c r="H26" s="394"/>
    </row>
    <row r="27" spans="1:8" ht="60">
      <c r="A27" s="347" t="s">
        <v>2614</v>
      </c>
      <c r="B27" s="347" t="s">
        <v>2610</v>
      </c>
      <c r="C27" s="346" t="s">
        <v>72</v>
      </c>
      <c r="D27" s="346" t="s">
        <v>73</v>
      </c>
      <c r="E27" s="346" t="s">
        <v>415</v>
      </c>
      <c r="F27" s="346" t="s">
        <v>2938</v>
      </c>
      <c r="G27" s="81" t="s">
        <v>2917</v>
      </c>
      <c r="H27" s="346" t="s">
        <v>3016</v>
      </c>
    </row>
    <row r="28" spans="1:8" ht="90">
      <c r="A28" s="347" t="s">
        <v>2614</v>
      </c>
      <c r="B28" s="347" t="s">
        <v>2939</v>
      </c>
      <c r="C28" s="346" t="s">
        <v>72</v>
      </c>
      <c r="D28" s="346" t="s">
        <v>73</v>
      </c>
      <c r="E28" s="346" t="s">
        <v>415</v>
      </c>
      <c r="F28" s="346" t="s">
        <v>2680</v>
      </c>
      <c r="G28" s="81" t="s">
        <v>2825</v>
      </c>
      <c r="H28" s="346" t="s">
        <v>2681</v>
      </c>
    </row>
    <row r="29" spans="1:8" ht="60.75" thickBot="1">
      <c r="A29" s="393" t="s">
        <v>2614</v>
      </c>
      <c r="B29" s="393" t="s">
        <v>2615</v>
      </c>
      <c r="C29" s="394" t="s">
        <v>72</v>
      </c>
      <c r="D29" s="394" t="s">
        <v>73</v>
      </c>
      <c r="E29" s="394" t="s">
        <v>415</v>
      </c>
      <c r="F29" s="395" t="s">
        <v>3334</v>
      </c>
      <c r="G29" s="395" t="s">
        <v>3335</v>
      </c>
      <c r="H29" s="394" t="s">
        <v>3336</v>
      </c>
    </row>
    <row r="30" spans="1:8">
      <c r="A30" s="347" t="s">
        <v>3281</v>
      </c>
      <c r="B30" s="347" t="s">
        <v>3035</v>
      </c>
      <c r="C30" s="346" t="s">
        <v>70</v>
      </c>
      <c r="D30" s="346" t="s">
        <v>507</v>
      </c>
      <c r="E30" s="81" t="s">
        <v>415</v>
      </c>
      <c r="F30" s="81" t="s">
        <v>201</v>
      </c>
      <c r="H30" s="346"/>
    </row>
    <row r="31" spans="1:8">
      <c r="A31" s="347" t="s">
        <v>3281</v>
      </c>
      <c r="B31" s="347" t="s">
        <v>152</v>
      </c>
      <c r="C31" s="346" t="s">
        <v>70</v>
      </c>
      <c r="D31" s="346" t="s">
        <v>507</v>
      </c>
      <c r="E31" s="81" t="s">
        <v>415</v>
      </c>
      <c r="F31" s="346" t="s">
        <v>2806</v>
      </c>
      <c r="H31" s="346"/>
    </row>
    <row r="32" spans="1:8">
      <c r="A32" s="347" t="s">
        <v>3281</v>
      </c>
      <c r="B32" s="347" t="s">
        <v>2804</v>
      </c>
      <c r="C32" s="346" t="s">
        <v>70</v>
      </c>
      <c r="D32" s="346" t="s">
        <v>507</v>
      </c>
      <c r="E32" s="81" t="s">
        <v>415</v>
      </c>
      <c r="F32" s="346" t="s">
        <v>2807</v>
      </c>
      <c r="H32" s="346"/>
    </row>
    <row r="33" spans="1:8">
      <c r="A33" s="347" t="s">
        <v>3281</v>
      </c>
      <c r="B33" s="347" t="s">
        <v>2918</v>
      </c>
      <c r="C33" s="346" t="s">
        <v>70</v>
      </c>
      <c r="D33" s="346" t="s">
        <v>507</v>
      </c>
      <c r="E33" s="81" t="s">
        <v>415</v>
      </c>
      <c r="F33" s="346" t="s">
        <v>2937</v>
      </c>
      <c r="H33" s="346"/>
    </row>
    <row r="34" spans="1:8">
      <c r="A34" s="347" t="s">
        <v>3281</v>
      </c>
      <c r="B34" s="347" t="s">
        <v>103</v>
      </c>
      <c r="C34" s="346" t="s">
        <v>70</v>
      </c>
      <c r="D34" s="346" t="s">
        <v>507</v>
      </c>
      <c r="E34" s="81" t="s">
        <v>415</v>
      </c>
      <c r="F34" s="346" t="s">
        <v>2808</v>
      </c>
      <c r="H34" s="346"/>
    </row>
    <row r="35" spans="1:8">
      <c r="A35" s="347" t="s">
        <v>3281</v>
      </c>
      <c r="B35" s="347" t="s">
        <v>9</v>
      </c>
      <c r="C35" s="346" t="s">
        <v>70</v>
      </c>
      <c r="D35" s="346" t="s">
        <v>507</v>
      </c>
      <c r="E35" s="81" t="s">
        <v>415</v>
      </c>
      <c r="F35" s="346" t="s">
        <v>2862</v>
      </c>
      <c r="H35" s="346"/>
    </row>
    <row r="36" spans="1:8" ht="15.75" thickBot="1">
      <c r="A36" s="393" t="s">
        <v>3281</v>
      </c>
      <c r="B36" s="393" t="s">
        <v>4</v>
      </c>
      <c r="C36" s="394" t="s">
        <v>70</v>
      </c>
      <c r="D36" s="394" t="s">
        <v>507</v>
      </c>
      <c r="E36" s="395" t="s">
        <v>415</v>
      </c>
      <c r="F36" s="394" t="s">
        <v>2810</v>
      </c>
      <c r="G36" s="395"/>
      <c r="H36" s="394"/>
    </row>
    <row r="37" spans="1:8" ht="45">
      <c r="A37" s="347" t="s">
        <v>419</v>
      </c>
      <c r="B37" s="347" t="s">
        <v>2742</v>
      </c>
      <c r="C37" s="346" t="s">
        <v>72</v>
      </c>
      <c r="D37" s="346" t="s">
        <v>508</v>
      </c>
      <c r="E37" s="81" t="s">
        <v>2682</v>
      </c>
      <c r="F37" s="81" t="s">
        <v>2744</v>
      </c>
      <c r="H37" s="346"/>
    </row>
    <row r="38" spans="1:8" ht="45">
      <c r="A38" s="347" t="s">
        <v>419</v>
      </c>
      <c r="B38" s="347" t="s">
        <v>2743</v>
      </c>
      <c r="C38" s="346" t="s">
        <v>72</v>
      </c>
      <c r="D38" s="346" t="s">
        <v>508</v>
      </c>
      <c r="E38" s="81" t="s">
        <v>2682</v>
      </c>
      <c r="F38" s="81" t="s">
        <v>2744</v>
      </c>
      <c r="H38" s="346"/>
    </row>
    <row r="39" spans="1:8" ht="45">
      <c r="A39" s="347" t="s">
        <v>419</v>
      </c>
      <c r="B39" s="347" t="s">
        <v>2695</v>
      </c>
      <c r="C39" s="346" t="s">
        <v>72</v>
      </c>
      <c r="D39" s="346" t="s">
        <v>508</v>
      </c>
      <c r="E39" s="81" t="s">
        <v>2682</v>
      </c>
      <c r="F39" s="81" t="s">
        <v>2740</v>
      </c>
      <c r="H39" s="346"/>
    </row>
    <row r="40" spans="1:8" ht="45.75" thickBot="1">
      <c r="A40" s="393" t="s">
        <v>419</v>
      </c>
      <c r="B40" s="393" t="s">
        <v>2696</v>
      </c>
      <c r="C40" s="394" t="s">
        <v>72</v>
      </c>
      <c r="D40" s="394" t="s">
        <v>508</v>
      </c>
      <c r="E40" s="395" t="s">
        <v>2682</v>
      </c>
      <c r="F40" s="395" t="s">
        <v>2740</v>
      </c>
      <c r="G40" s="395"/>
      <c r="H40" s="394"/>
    </row>
    <row r="41" spans="1:8" ht="45">
      <c r="A41" s="347" t="s">
        <v>2616</v>
      </c>
      <c r="B41" s="347" t="s">
        <v>2745</v>
      </c>
      <c r="C41" s="346" t="s">
        <v>72</v>
      </c>
      <c r="D41" s="346" t="s">
        <v>71</v>
      </c>
      <c r="E41" s="81" t="s">
        <v>2683</v>
      </c>
      <c r="F41" s="81" t="s">
        <v>2747</v>
      </c>
      <c r="G41" s="81" t="s">
        <v>2746</v>
      </c>
      <c r="H41" s="346" t="s">
        <v>2706</v>
      </c>
    </row>
    <row r="42" spans="1:8">
      <c r="A42" s="347" t="s">
        <v>2616</v>
      </c>
      <c r="B42" s="392" t="s">
        <v>3313</v>
      </c>
      <c r="C42" s="346" t="s">
        <v>70</v>
      </c>
      <c r="D42" s="346" t="s">
        <v>71</v>
      </c>
      <c r="E42" s="81" t="s">
        <v>2683</v>
      </c>
      <c r="F42" s="81" t="s">
        <v>3299</v>
      </c>
      <c r="H42" s="346"/>
    </row>
    <row r="43" spans="1:8" ht="30">
      <c r="A43" s="347" t="s">
        <v>2616</v>
      </c>
      <c r="B43" s="347" t="s">
        <v>2697</v>
      </c>
      <c r="C43" s="346" t="s">
        <v>72</v>
      </c>
      <c r="D43" s="346" t="s">
        <v>71</v>
      </c>
      <c r="E43" s="81" t="s">
        <v>2683</v>
      </c>
      <c r="F43" s="81" t="s">
        <v>2748</v>
      </c>
      <c r="G43" s="81" t="s">
        <v>3325</v>
      </c>
      <c r="H43" s="346" t="s">
        <v>2707</v>
      </c>
    </row>
    <row r="44" spans="1:8" ht="15.75" thickBot="1">
      <c r="A44" s="393" t="s">
        <v>2616</v>
      </c>
      <c r="B44" s="399" t="s">
        <v>3313</v>
      </c>
      <c r="C44" s="394" t="s">
        <v>70</v>
      </c>
      <c r="D44" s="394" t="s">
        <v>71</v>
      </c>
      <c r="E44" s="395" t="s">
        <v>2683</v>
      </c>
      <c r="F44" s="395" t="s">
        <v>3300</v>
      </c>
      <c r="G44" s="395"/>
      <c r="H44" s="394"/>
    </row>
    <row r="45" spans="1:8" ht="90">
      <c r="A45" s="347" t="s">
        <v>3301</v>
      </c>
      <c r="B45" s="347" t="s">
        <v>3154</v>
      </c>
      <c r="C45" s="346" t="s">
        <v>72</v>
      </c>
      <c r="D45" s="346" t="s">
        <v>71</v>
      </c>
      <c r="E45" s="81" t="s">
        <v>2683</v>
      </c>
      <c r="F45" s="5" t="s">
        <v>3155</v>
      </c>
      <c r="G45" s="5" t="s">
        <v>3156</v>
      </c>
      <c r="H45" s="5" t="s">
        <v>3126</v>
      </c>
    </row>
    <row r="46" spans="1:8" ht="45">
      <c r="A46" s="347" t="s">
        <v>3301</v>
      </c>
      <c r="B46" s="347" t="s">
        <v>3158</v>
      </c>
      <c r="C46" s="346" t="s">
        <v>72</v>
      </c>
      <c r="D46" s="346" t="s">
        <v>71</v>
      </c>
      <c r="E46" s="81" t="s">
        <v>2683</v>
      </c>
      <c r="F46" s="5" t="s">
        <v>3168</v>
      </c>
      <c r="G46" s="5" t="s">
        <v>3169</v>
      </c>
      <c r="H46" s="5" t="s">
        <v>3170</v>
      </c>
    </row>
    <row r="47" spans="1:8" ht="60">
      <c r="A47" s="347" t="s">
        <v>3301</v>
      </c>
      <c r="B47" s="347" t="s">
        <v>3159</v>
      </c>
      <c r="C47" s="346" t="s">
        <v>72</v>
      </c>
      <c r="D47" s="346" t="s">
        <v>71</v>
      </c>
      <c r="E47" s="81" t="s">
        <v>2683</v>
      </c>
      <c r="F47" s="5" t="s">
        <v>3179</v>
      </c>
      <c r="G47" s="5" t="s">
        <v>3177</v>
      </c>
      <c r="H47" s="5" t="s">
        <v>3178</v>
      </c>
    </row>
    <row r="48" spans="1:8" ht="45">
      <c r="A48" s="347" t="s">
        <v>3301</v>
      </c>
      <c r="B48" s="347" t="s">
        <v>3160</v>
      </c>
      <c r="C48" s="346" t="s">
        <v>72</v>
      </c>
      <c r="D48" s="346" t="s">
        <v>71</v>
      </c>
      <c r="E48" s="81" t="s">
        <v>2683</v>
      </c>
      <c r="F48" s="5" t="s">
        <v>3173</v>
      </c>
      <c r="G48" s="5" t="s">
        <v>3169</v>
      </c>
      <c r="H48" s="5" t="s">
        <v>3171</v>
      </c>
    </row>
    <row r="49" spans="1:8" ht="45">
      <c r="A49" s="347" t="s">
        <v>3301</v>
      </c>
      <c r="B49" s="347" t="s">
        <v>3161</v>
      </c>
      <c r="C49" s="346" t="s">
        <v>72</v>
      </c>
      <c r="D49" s="346" t="s">
        <v>71</v>
      </c>
      <c r="E49" s="81" t="s">
        <v>2683</v>
      </c>
      <c r="F49" s="5" t="s">
        <v>3174</v>
      </c>
      <c r="G49" s="5" t="s">
        <v>3169</v>
      </c>
      <c r="H49" s="5" t="s">
        <v>3172</v>
      </c>
    </row>
    <row r="50" spans="1:8" ht="60">
      <c r="A50" s="347" t="s">
        <v>3301</v>
      </c>
      <c r="B50" s="347" t="s">
        <v>3162</v>
      </c>
      <c r="C50" s="346" t="s">
        <v>72</v>
      </c>
      <c r="D50" s="346" t="s">
        <v>71</v>
      </c>
      <c r="E50" s="81" t="s">
        <v>2683</v>
      </c>
      <c r="F50" s="5" t="s">
        <v>3180</v>
      </c>
      <c r="G50" s="5" t="s">
        <v>3177</v>
      </c>
      <c r="H50" s="5" t="s">
        <v>3178</v>
      </c>
    </row>
    <row r="51" spans="1:8" ht="60">
      <c r="A51" s="347" t="s">
        <v>3301</v>
      </c>
      <c r="B51" s="347" t="s">
        <v>3163</v>
      </c>
      <c r="C51" s="346" t="s">
        <v>72</v>
      </c>
      <c r="D51" s="346" t="s">
        <v>71</v>
      </c>
      <c r="E51" s="81" t="s">
        <v>2683</v>
      </c>
      <c r="F51" s="5" t="s">
        <v>3181</v>
      </c>
      <c r="G51" s="5" t="s">
        <v>3177</v>
      </c>
      <c r="H51" s="5" t="s">
        <v>3178</v>
      </c>
    </row>
    <row r="52" spans="1:8" ht="75">
      <c r="A52" s="347" t="s">
        <v>3301</v>
      </c>
      <c r="B52" s="347" t="s">
        <v>3164</v>
      </c>
      <c r="C52" s="346" t="s">
        <v>72</v>
      </c>
      <c r="D52" s="346" t="s">
        <v>71</v>
      </c>
      <c r="E52" s="81" t="s">
        <v>2683</v>
      </c>
      <c r="F52" s="5" t="s">
        <v>3182</v>
      </c>
      <c r="G52" s="5" t="s">
        <v>3177</v>
      </c>
      <c r="H52" s="5" t="s">
        <v>3178</v>
      </c>
    </row>
    <row r="53" spans="1:8" ht="75">
      <c r="A53" s="347" t="s">
        <v>3301</v>
      </c>
      <c r="B53" s="347" t="s">
        <v>3205</v>
      </c>
      <c r="C53" s="346" t="s">
        <v>72</v>
      </c>
      <c r="D53" s="346" t="s">
        <v>71</v>
      </c>
      <c r="E53" s="81" t="s">
        <v>2683</v>
      </c>
      <c r="F53" s="5" t="s">
        <v>3203</v>
      </c>
      <c r="G53" s="5" t="s">
        <v>3177</v>
      </c>
      <c r="H53" s="5" t="s">
        <v>3201</v>
      </c>
    </row>
    <row r="54" spans="1:8" ht="60.75" thickBot="1">
      <c r="A54" s="393" t="s">
        <v>3301</v>
      </c>
      <c r="B54" s="393" t="s">
        <v>3206</v>
      </c>
      <c r="C54" s="394" t="s">
        <v>72</v>
      </c>
      <c r="D54" s="394" t="s">
        <v>71</v>
      </c>
      <c r="E54" s="395" t="s">
        <v>2683</v>
      </c>
      <c r="F54" s="398" t="s">
        <v>3204</v>
      </c>
      <c r="G54" s="398" t="s">
        <v>3177</v>
      </c>
      <c r="H54" s="398" t="s">
        <v>3202</v>
      </c>
    </row>
    <row r="55" spans="1:8" ht="30">
      <c r="A55" s="347" t="s">
        <v>2617</v>
      </c>
      <c r="B55" s="347" t="s">
        <v>2618</v>
      </c>
      <c r="C55" s="346" t="s">
        <v>70</v>
      </c>
      <c r="D55" s="346" t="s">
        <v>71</v>
      </c>
      <c r="E55" s="346" t="s">
        <v>416</v>
      </c>
      <c r="F55" s="346" t="s">
        <v>294</v>
      </c>
      <c r="H55" s="346"/>
    </row>
    <row r="56" spans="1:8" ht="30.75" thickBot="1">
      <c r="A56" s="393" t="s">
        <v>2617</v>
      </c>
      <c r="B56" s="393" t="s">
        <v>2619</v>
      </c>
      <c r="C56" s="394" t="s">
        <v>70</v>
      </c>
      <c r="D56" s="394" t="s">
        <v>71</v>
      </c>
      <c r="E56" s="394" t="s">
        <v>2683</v>
      </c>
      <c r="F56" s="394" t="s">
        <v>74</v>
      </c>
      <c r="G56" s="395"/>
      <c r="H56" s="394"/>
    </row>
    <row r="57" spans="1:8" ht="135">
      <c r="A57" s="347" t="s">
        <v>2892</v>
      </c>
      <c r="B57" s="347" t="s">
        <v>2620</v>
      </c>
      <c r="C57" s="346" t="s">
        <v>72</v>
      </c>
      <c r="D57" s="346" t="s">
        <v>73</v>
      </c>
      <c r="E57" s="346" t="s">
        <v>417</v>
      </c>
      <c r="F57" s="346" t="s">
        <v>2940</v>
      </c>
      <c r="G57" s="81" t="s">
        <v>2941</v>
      </c>
      <c r="H57" s="346" t="s">
        <v>2948</v>
      </c>
    </row>
    <row r="58" spans="1:8" ht="165">
      <c r="A58" s="347" t="s">
        <v>2892</v>
      </c>
      <c r="B58" s="347" t="s">
        <v>2621</v>
      </c>
      <c r="C58" s="346" t="s">
        <v>72</v>
      </c>
      <c r="D58" s="346" t="s">
        <v>71</v>
      </c>
      <c r="E58" s="346" t="s">
        <v>417</v>
      </c>
      <c r="F58" s="346" t="s">
        <v>2942</v>
      </c>
      <c r="G58" s="81" t="s">
        <v>2943</v>
      </c>
      <c r="H58" s="346" t="s">
        <v>2949</v>
      </c>
    </row>
    <row r="59" spans="1:8" ht="135">
      <c r="A59" s="347" t="s">
        <v>2892</v>
      </c>
      <c r="B59" s="347" t="s">
        <v>2622</v>
      </c>
      <c r="C59" s="346" t="s">
        <v>72</v>
      </c>
      <c r="D59" s="346" t="s">
        <v>73</v>
      </c>
      <c r="E59" s="346" t="s">
        <v>418</v>
      </c>
      <c r="F59" s="346" t="s">
        <v>2944</v>
      </c>
      <c r="G59" s="81" t="s">
        <v>2945</v>
      </c>
      <c r="H59" s="346" t="s">
        <v>2950</v>
      </c>
    </row>
    <row r="60" spans="1:8" ht="150">
      <c r="A60" s="347" t="s">
        <v>2892</v>
      </c>
      <c r="B60" s="347" t="s">
        <v>2623</v>
      </c>
      <c r="C60" s="346" t="s">
        <v>72</v>
      </c>
      <c r="D60" s="346" t="s">
        <v>71</v>
      </c>
      <c r="E60" s="346" t="s">
        <v>418</v>
      </c>
      <c r="F60" s="346" t="s">
        <v>2946</v>
      </c>
      <c r="G60" s="81" t="s">
        <v>2947</v>
      </c>
      <c r="H60" s="346" t="s">
        <v>2951</v>
      </c>
    </row>
    <row r="61" spans="1:8" ht="45.75" thickBot="1">
      <c r="A61" s="393" t="s">
        <v>2892</v>
      </c>
      <c r="B61" s="393" t="s">
        <v>2893</v>
      </c>
      <c r="C61" s="394" t="s">
        <v>72</v>
      </c>
      <c r="D61" s="394" t="s">
        <v>73</v>
      </c>
      <c r="E61" s="394" t="s">
        <v>417</v>
      </c>
      <c r="F61" s="394" t="s">
        <v>2952</v>
      </c>
      <c r="G61" s="394" t="s">
        <v>2953</v>
      </c>
      <c r="H61" s="394" t="s">
        <v>2954</v>
      </c>
    </row>
    <row r="62" spans="1:8" ht="120">
      <c r="A62" s="347" t="s">
        <v>2876</v>
      </c>
      <c r="B62" s="347" t="s">
        <v>2624</v>
      </c>
      <c r="C62" s="346" t="s">
        <v>72</v>
      </c>
      <c r="D62" s="346" t="s">
        <v>2646</v>
      </c>
      <c r="E62" s="346" t="s">
        <v>2684</v>
      </c>
      <c r="F62" s="346" t="s">
        <v>2955</v>
      </c>
      <c r="G62" s="81" t="s">
        <v>2956</v>
      </c>
      <c r="H62" s="346" t="s">
        <v>2957</v>
      </c>
    </row>
    <row r="63" spans="1:8" ht="30">
      <c r="A63" s="347" t="s">
        <v>2876</v>
      </c>
      <c r="B63" s="347" t="s">
        <v>2625</v>
      </c>
      <c r="C63" s="346" t="s">
        <v>72</v>
      </c>
      <c r="D63" s="346" t="s">
        <v>73</v>
      </c>
      <c r="E63" s="346" t="s">
        <v>417</v>
      </c>
      <c r="F63" s="346" t="s">
        <v>3351</v>
      </c>
      <c r="G63" s="81" t="s">
        <v>3352</v>
      </c>
      <c r="H63" s="346" t="s">
        <v>3353</v>
      </c>
    </row>
    <row r="64" spans="1:8" ht="105">
      <c r="A64" s="347" t="s">
        <v>2876</v>
      </c>
      <c r="B64" s="347" t="s">
        <v>2877</v>
      </c>
      <c r="C64" s="346" t="s">
        <v>72</v>
      </c>
      <c r="D64" s="346" t="s">
        <v>73</v>
      </c>
      <c r="E64" s="346" t="s">
        <v>2879</v>
      </c>
      <c r="F64" s="346" t="s">
        <v>2958</v>
      </c>
      <c r="G64" s="81" t="s">
        <v>2959</v>
      </c>
      <c r="H64" s="346" t="s">
        <v>2960</v>
      </c>
    </row>
    <row r="65" spans="1:8" ht="120.75" thickBot="1">
      <c r="A65" s="393" t="s">
        <v>2876</v>
      </c>
      <c r="B65" s="393" t="s">
        <v>2878</v>
      </c>
      <c r="C65" s="394" t="s">
        <v>72</v>
      </c>
      <c r="D65" s="394" t="s">
        <v>73</v>
      </c>
      <c r="E65" s="394" t="s">
        <v>2879</v>
      </c>
      <c r="F65" s="394" t="s">
        <v>2961</v>
      </c>
      <c r="G65" s="395" t="s">
        <v>2962</v>
      </c>
      <c r="H65" s="394" t="s">
        <v>2963</v>
      </c>
    </row>
    <row r="66" spans="1:8" ht="45">
      <c r="A66" s="347" t="s">
        <v>2626</v>
      </c>
      <c r="B66" s="347" t="s">
        <v>2627</v>
      </c>
      <c r="C66" s="346" t="s">
        <v>72</v>
      </c>
      <c r="D66" s="346" t="s">
        <v>73</v>
      </c>
      <c r="E66" s="346" t="s">
        <v>2671</v>
      </c>
      <c r="F66" s="346" t="s">
        <v>2647</v>
      </c>
      <c r="G66" s="81" t="s">
        <v>3027</v>
      </c>
      <c r="H66" s="346" t="s">
        <v>3028</v>
      </c>
    </row>
    <row r="67" spans="1:8" ht="45.75" thickBot="1">
      <c r="A67" s="393" t="s">
        <v>2626</v>
      </c>
      <c r="B67" s="393" t="s">
        <v>2628</v>
      </c>
      <c r="C67" s="394" t="s">
        <v>72</v>
      </c>
      <c r="D67" s="394" t="s">
        <v>73</v>
      </c>
      <c r="E67" s="394" t="s">
        <v>2672</v>
      </c>
      <c r="F67" s="394" t="s">
        <v>3066</v>
      </c>
      <c r="G67" s="395" t="s">
        <v>3067</v>
      </c>
      <c r="H67" s="394" t="s">
        <v>3068</v>
      </c>
    </row>
    <row r="68" spans="1:8" ht="90">
      <c r="A68" s="347" t="s">
        <v>3302</v>
      </c>
      <c r="B68" s="347" t="s">
        <v>3303</v>
      </c>
      <c r="C68" s="346" t="s">
        <v>72</v>
      </c>
      <c r="D68" s="346" t="s">
        <v>73</v>
      </c>
      <c r="E68" s="346" t="s">
        <v>556</v>
      </c>
      <c r="F68" s="346" t="s">
        <v>3085</v>
      </c>
      <c r="G68" s="346" t="s">
        <v>3086</v>
      </c>
      <c r="H68" s="346" t="s">
        <v>3087</v>
      </c>
    </row>
    <row r="69" spans="1:8" ht="90">
      <c r="A69" s="347" t="s">
        <v>3302</v>
      </c>
      <c r="B69" s="347" t="s">
        <v>3304</v>
      </c>
      <c r="C69" s="346" t="s">
        <v>72</v>
      </c>
      <c r="D69" s="346" t="s">
        <v>73</v>
      </c>
      <c r="E69" s="346" t="s">
        <v>2649</v>
      </c>
      <c r="F69" s="346" t="s">
        <v>3088</v>
      </c>
      <c r="G69" s="346" t="s">
        <v>3089</v>
      </c>
      <c r="H69" s="346" t="s">
        <v>3090</v>
      </c>
    </row>
    <row r="70" spans="1:8" ht="90">
      <c r="A70" s="347" t="s">
        <v>3302</v>
      </c>
      <c r="B70" s="347" t="s">
        <v>3305</v>
      </c>
      <c r="C70" s="346" t="s">
        <v>72</v>
      </c>
      <c r="D70" s="346" t="s">
        <v>73</v>
      </c>
      <c r="E70" s="346" t="s">
        <v>2649</v>
      </c>
      <c r="F70" s="346" t="s">
        <v>3091</v>
      </c>
      <c r="G70" s="346" t="s">
        <v>3086</v>
      </c>
      <c r="H70" s="346" t="s">
        <v>3087</v>
      </c>
    </row>
    <row r="71" spans="1:8" ht="90">
      <c r="A71" s="347" t="s">
        <v>3302</v>
      </c>
      <c r="B71" s="347" t="s">
        <v>3306</v>
      </c>
      <c r="C71" s="346" t="s">
        <v>72</v>
      </c>
      <c r="D71" s="346" t="s">
        <v>73</v>
      </c>
      <c r="E71" s="346" t="s">
        <v>2649</v>
      </c>
      <c r="F71" s="346" t="s">
        <v>3092</v>
      </c>
      <c r="G71" s="346" t="s">
        <v>3089</v>
      </c>
      <c r="H71" s="346" t="s">
        <v>3090</v>
      </c>
    </row>
    <row r="72" spans="1:8" ht="30">
      <c r="A72" s="347" t="s">
        <v>3302</v>
      </c>
      <c r="B72" s="347" t="s">
        <v>3307</v>
      </c>
      <c r="C72" s="346" t="s">
        <v>72</v>
      </c>
      <c r="D72" s="346" t="s">
        <v>73</v>
      </c>
      <c r="E72" s="346" t="s">
        <v>2649</v>
      </c>
      <c r="F72" s="346" t="s">
        <v>2964</v>
      </c>
      <c r="G72" s="346" t="s">
        <v>2965</v>
      </c>
      <c r="H72" s="346" t="s">
        <v>3069</v>
      </c>
    </row>
    <row r="73" spans="1:8" ht="75">
      <c r="A73" s="347" t="s">
        <v>3302</v>
      </c>
      <c r="B73" s="347" t="s">
        <v>3308</v>
      </c>
      <c r="C73" s="346" t="s">
        <v>72</v>
      </c>
      <c r="D73" s="346" t="s">
        <v>73</v>
      </c>
      <c r="E73" s="346" t="s">
        <v>2648</v>
      </c>
      <c r="F73" s="346" t="s">
        <v>3093</v>
      </c>
      <c r="G73" s="346" t="s">
        <v>3086</v>
      </c>
      <c r="H73" s="346" t="s">
        <v>3087</v>
      </c>
    </row>
    <row r="74" spans="1:8" ht="75">
      <c r="A74" s="347" t="s">
        <v>3302</v>
      </c>
      <c r="B74" s="347" t="s">
        <v>3309</v>
      </c>
      <c r="C74" s="346" t="s">
        <v>72</v>
      </c>
      <c r="D74" s="346" t="s">
        <v>73</v>
      </c>
      <c r="E74" s="346" t="s">
        <v>2690</v>
      </c>
      <c r="F74" s="346" t="s">
        <v>3094</v>
      </c>
      <c r="G74" s="346" t="s">
        <v>3089</v>
      </c>
      <c r="H74" s="346" t="s">
        <v>3090</v>
      </c>
    </row>
    <row r="75" spans="1:8" ht="75">
      <c r="A75" s="347" t="s">
        <v>3302</v>
      </c>
      <c r="B75" s="347" t="s">
        <v>3310</v>
      </c>
      <c r="C75" s="346" t="s">
        <v>72</v>
      </c>
      <c r="D75" s="346" t="s">
        <v>73</v>
      </c>
      <c r="E75" s="346" t="s">
        <v>2648</v>
      </c>
      <c r="F75" s="346" t="s">
        <v>3095</v>
      </c>
      <c r="G75" s="346" t="s">
        <v>3086</v>
      </c>
      <c r="H75" s="346" t="s">
        <v>3087</v>
      </c>
    </row>
    <row r="76" spans="1:8" ht="75">
      <c r="A76" s="347" t="s">
        <v>3302</v>
      </c>
      <c r="B76" s="347" t="s">
        <v>3311</v>
      </c>
      <c r="C76" s="346" t="s">
        <v>72</v>
      </c>
      <c r="D76" s="346" t="s">
        <v>73</v>
      </c>
      <c r="E76" s="346" t="s">
        <v>2648</v>
      </c>
      <c r="F76" s="346" t="s">
        <v>3096</v>
      </c>
      <c r="G76" s="346" t="s">
        <v>3089</v>
      </c>
      <c r="H76" s="346" t="s">
        <v>3090</v>
      </c>
    </row>
    <row r="77" spans="1:8" ht="30.75" thickBot="1">
      <c r="A77" s="393" t="s">
        <v>3302</v>
      </c>
      <c r="B77" s="393" t="s">
        <v>3312</v>
      </c>
      <c r="C77" s="394" t="s">
        <v>72</v>
      </c>
      <c r="D77" s="394" t="s">
        <v>73</v>
      </c>
      <c r="E77" s="394" t="s">
        <v>2648</v>
      </c>
      <c r="F77" s="394" t="s">
        <v>3070</v>
      </c>
      <c r="G77" s="394" t="s">
        <v>2965</v>
      </c>
      <c r="H77" s="394" t="s">
        <v>3069</v>
      </c>
    </row>
    <row r="78" spans="1:8" ht="150">
      <c r="A78" s="347" t="s">
        <v>2645</v>
      </c>
      <c r="B78" s="347" t="s">
        <v>2631</v>
      </c>
      <c r="C78" s="346" t="s">
        <v>72</v>
      </c>
      <c r="D78" s="346" t="s">
        <v>73</v>
      </c>
      <c r="E78" s="346" t="s">
        <v>415</v>
      </c>
      <c r="F78" s="346" t="s">
        <v>3071</v>
      </c>
      <c r="G78" s="346" t="s">
        <v>3350</v>
      </c>
      <c r="H78" s="346" t="s">
        <v>3072</v>
      </c>
    </row>
    <row r="79" spans="1:8" ht="105">
      <c r="A79" s="347" t="s">
        <v>2645</v>
      </c>
      <c r="B79" s="347" t="s">
        <v>2632</v>
      </c>
      <c r="C79" s="346" t="s">
        <v>72</v>
      </c>
      <c r="D79" s="346" t="s">
        <v>73</v>
      </c>
      <c r="E79" s="346" t="s">
        <v>529</v>
      </c>
      <c r="F79" s="346" t="s">
        <v>3349</v>
      </c>
      <c r="G79" s="346" t="s">
        <v>3097</v>
      </c>
      <c r="H79" s="346" t="s">
        <v>3098</v>
      </c>
    </row>
    <row r="80" spans="1:8" ht="135.75" thickBot="1">
      <c r="A80" s="393" t="s">
        <v>2645</v>
      </c>
      <c r="B80" s="393" t="s">
        <v>2705</v>
      </c>
      <c r="C80" s="394" t="s">
        <v>72</v>
      </c>
      <c r="D80" s="394" t="s">
        <v>73</v>
      </c>
      <c r="E80" s="394" t="s">
        <v>529</v>
      </c>
      <c r="F80" s="394" t="s">
        <v>3073</v>
      </c>
      <c r="G80" s="394" t="s">
        <v>3350</v>
      </c>
      <c r="H80" s="394" t="s">
        <v>3072</v>
      </c>
    </row>
    <row r="81" spans="1:8" ht="60">
      <c r="A81" s="349" t="s">
        <v>2633</v>
      </c>
      <c r="B81" s="347" t="s">
        <v>3285</v>
      </c>
      <c r="C81" s="346" t="s">
        <v>72</v>
      </c>
      <c r="D81" s="346" t="s">
        <v>73</v>
      </c>
      <c r="E81" s="346" t="s">
        <v>529</v>
      </c>
      <c r="F81" s="346" t="s">
        <v>3078</v>
      </c>
      <c r="G81" s="81" t="s">
        <v>3075</v>
      </c>
      <c r="H81" s="346" t="s">
        <v>3076</v>
      </c>
    </row>
    <row r="82" spans="1:8" ht="90">
      <c r="A82" s="349" t="s">
        <v>2633</v>
      </c>
      <c r="B82" s="347" t="s">
        <v>3286</v>
      </c>
      <c r="C82" s="346" t="s">
        <v>72</v>
      </c>
      <c r="D82" s="346" t="s">
        <v>73</v>
      </c>
      <c r="E82" s="346" t="s">
        <v>529</v>
      </c>
      <c r="F82" s="346" t="s">
        <v>3282</v>
      </c>
      <c r="G82" s="81" t="s">
        <v>3283</v>
      </c>
      <c r="H82" s="346" t="s">
        <v>3284</v>
      </c>
    </row>
    <row r="83" spans="1:8" ht="75">
      <c r="A83" s="349" t="s">
        <v>2633</v>
      </c>
      <c r="B83" s="347" t="s">
        <v>3287</v>
      </c>
      <c r="C83" s="346" t="s">
        <v>72</v>
      </c>
      <c r="D83" s="346" t="s">
        <v>73</v>
      </c>
      <c r="E83" s="346" t="s">
        <v>529</v>
      </c>
      <c r="F83" s="346" t="s">
        <v>3289</v>
      </c>
      <c r="G83" s="81" t="s">
        <v>3075</v>
      </c>
      <c r="H83" s="346" t="s">
        <v>3076</v>
      </c>
    </row>
    <row r="84" spans="1:8" ht="120.75" thickBot="1">
      <c r="A84" s="396" t="s">
        <v>2633</v>
      </c>
      <c r="B84" s="393" t="s">
        <v>3288</v>
      </c>
      <c r="C84" s="394" t="s">
        <v>72</v>
      </c>
      <c r="D84" s="394" t="s">
        <v>73</v>
      </c>
      <c r="E84" s="394" t="s">
        <v>529</v>
      </c>
      <c r="F84" s="394" t="s">
        <v>3290</v>
      </c>
      <c r="G84" s="395" t="s">
        <v>3283</v>
      </c>
      <c r="H84" s="394" t="s">
        <v>3284</v>
      </c>
    </row>
    <row r="85" spans="1:8" ht="75">
      <c r="A85" s="349" t="s">
        <v>3421</v>
      </c>
      <c r="B85" s="347" t="s">
        <v>2701</v>
      </c>
      <c r="C85" s="346" t="s">
        <v>72</v>
      </c>
      <c r="D85" s="346" t="s">
        <v>73</v>
      </c>
      <c r="E85" s="346" t="s">
        <v>415</v>
      </c>
      <c r="F85" s="346" t="s">
        <v>3074</v>
      </c>
      <c r="G85" s="81" t="s">
        <v>3075</v>
      </c>
      <c r="H85" s="346" t="s">
        <v>3076</v>
      </c>
    </row>
    <row r="86" spans="1:8" ht="45">
      <c r="A86" s="349" t="s">
        <v>3421</v>
      </c>
      <c r="B86" s="347" t="s">
        <v>2702</v>
      </c>
      <c r="C86" s="346" t="s">
        <v>72</v>
      </c>
      <c r="D86" s="346" t="s">
        <v>73</v>
      </c>
      <c r="E86" s="346" t="s">
        <v>415</v>
      </c>
      <c r="F86" s="346" t="s">
        <v>3083</v>
      </c>
      <c r="G86" s="81" t="s">
        <v>3081</v>
      </c>
      <c r="H86" s="346" t="s">
        <v>3082</v>
      </c>
    </row>
    <row r="87" spans="1:8" ht="75">
      <c r="A87" s="349" t="s">
        <v>3421</v>
      </c>
      <c r="B87" s="347" t="s">
        <v>2703</v>
      </c>
      <c r="C87" s="346" t="s">
        <v>72</v>
      </c>
      <c r="D87" s="346" t="s">
        <v>73</v>
      </c>
      <c r="E87" s="346" t="s">
        <v>415</v>
      </c>
      <c r="F87" s="346" t="s">
        <v>3077</v>
      </c>
      <c r="G87" s="81" t="s">
        <v>3075</v>
      </c>
      <c r="H87" s="346" t="s">
        <v>3076</v>
      </c>
    </row>
    <row r="88" spans="1:8" ht="45">
      <c r="A88" s="349" t="s">
        <v>3421</v>
      </c>
      <c r="B88" s="347" t="s">
        <v>2704</v>
      </c>
      <c r="C88" s="346" t="s">
        <v>72</v>
      </c>
      <c r="D88" s="346" t="s">
        <v>73</v>
      </c>
      <c r="E88" s="346" t="s">
        <v>415</v>
      </c>
      <c r="F88" s="346" t="s">
        <v>3084</v>
      </c>
      <c r="G88" s="477" t="s">
        <v>3081</v>
      </c>
      <c r="H88" s="346" t="s">
        <v>3082</v>
      </c>
    </row>
    <row r="89" spans="1:8" s="477" customFormat="1" ht="75">
      <c r="A89" s="349" t="s">
        <v>3421</v>
      </c>
      <c r="B89" s="347" t="s">
        <v>3419</v>
      </c>
      <c r="C89" s="346" t="s">
        <v>72</v>
      </c>
      <c r="D89" s="346" t="s">
        <v>73</v>
      </c>
      <c r="E89" s="346" t="s">
        <v>415</v>
      </c>
      <c r="F89" s="346" t="s">
        <v>3424</v>
      </c>
      <c r="G89" s="81" t="s">
        <v>3075</v>
      </c>
      <c r="H89" s="346" t="s">
        <v>3076</v>
      </c>
    </row>
    <row r="90" spans="1:8" ht="45.75" thickBot="1">
      <c r="A90" s="396" t="s">
        <v>3421</v>
      </c>
      <c r="B90" s="393" t="s">
        <v>3420</v>
      </c>
      <c r="C90" s="394" t="s">
        <v>72</v>
      </c>
      <c r="D90" s="394" t="s">
        <v>73</v>
      </c>
      <c r="E90" s="394" t="s">
        <v>415</v>
      </c>
      <c r="F90" s="394" t="s">
        <v>3425</v>
      </c>
      <c r="G90" s="395" t="s">
        <v>3422</v>
      </c>
      <c r="H90" s="394" t="s">
        <v>3423</v>
      </c>
    </row>
    <row r="91" spans="1:8" ht="60">
      <c r="A91" s="349" t="s">
        <v>2634</v>
      </c>
      <c r="B91" s="347" t="s">
        <v>2635</v>
      </c>
      <c r="C91" s="346" t="s">
        <v>72</v>
      </c>
      <c r="D91" s="346" t="s">
        <v>73</v>
      </c>
      <c r="E91" s="346" t="s">
        <v>529</v>
      </c>
      <c r="F91" s="346" t="s">
        <v>2650</v>
      </c>
      <c r="G91" s="81" t="s">
        <v>2651</v>
      </c>
      <c r="H91" s="346" t="s">
        <v>3059</v>
      </c>
    </row>
    <row r="92" spans="1:8" ht="30">
      <c r="A92" s="349" t="s">
        <v>2634</v>
      </c>
      <c r="B92" s="347" t="s">
        <v>2636</v>
      </c>
      <c r="C92" s="346" t="s">
        <v>72</v>
      </c>
      <c r="D92" s="346" t="s">
        <v>73</v>
      </c>
      <c r="E92" s="346" t="s">
        <v>529</v>
      </c>
      <c r="F92" s="346" t="s">
        <v>2668</v>
      </c>
      <c r="G92" s="81" t="s">
        <v>2652</v>
      </c>
      <c r="H92" s="346" t="s">
        <v>2653</v>
      </c>
    </row>
    <row r="93" spans="1:8" ht="90.75" thickBot="1">
      <c r="A93" s="396" t="s">
        <v>2634</v>
      </c>
      <c r="B93" s="393" t="s">
        <v>2637</v>
      </c>
      <c r="C93" s="394" t="s">
        <v>72</v>
      </c>
      <c r="D93" s="394" t="s">
        <v>73</v>
      </c>
      <c r="E93" s="394" t="s">
        <v>529</v>
      </c>
      <c r="F93" s="394" t="s">
        <v>3107</v>
      </c>
      <c r="G93" s="395" t="s">
        <v>3109</v>
      </c>
      <c r="H93" s="394" t="s">
        <v>3108</v>
      </c>
    </row>
    <row r="94" spans="1:8" ht="105">
      <c r="A94" s="347" t="s">
        <v>2749</v>
      </c>
      <c r="B94" s="347" t="s">
        <v>2750</v>
      </c>
      <c r="C94" s="346" t="s">
        <v>72</v>
      </c>
      <c r="D94" s="346" t="s">
        <v>73</v>
      </c>
      <c r="E94" s="346" t="s">
        <v>529</v>
      </c>
      <c r="F94" s="346" t="s">
        <v>3127</v>
      </c>
      <c r="G94" s="346" t="s">
        <v>3128</v>
      </c>
      <c r="H94" s="346" t="s">
        <v>3129</v>
      </c>
    </row>
    <row r="95" spans="1:8" ht="60">
      <c r="A95" s="347" t="s">
        <v>2749</v>
      </c>
      <c r="B95" s="347" t="s">
        <v>2751</v>
      </c>
      <c r="C95" s="346" t="s">
        <v>72</v>
      </c>
      <c r="D95" s="346" t="s">
        <v>73</v>
      </c>
      <c r="E95" s="346" t="s">
        <v>529</v>
      </c>
      <c r="F95" s="346" t="s">
        <v>3344</v>
      </c>
      <c r="G95" s="346" t="s">
        <v>3345</v>
      </c>
      <c r="H95" s="346" t="s">
        <v>3346</v>
      </c>
    </row>
    <row r="96" spans="1:8">
      <c r="A96" s="347" t="s">
        <v>2749</v>
      </c>
      <c r="B96" s="347" t="s">
        <v>2752</v>
      </c>
      <c r="C96" s="346" t="s">
        <v>70</v>
      </c>
      <c r="D96" s="346" t="s">
        <v>71</v>
      </c>
      <c r="E96" s="346" t="s">
        <v>417</v>
      </c>
      <c r="F96" s="346" t="s">
        <v>2583</v>
      </c>
      <c r="H96" s="346"/>
    </row>
    <row r="97" spans="1:8">
      <c r="A97" s="347" t="s">
        <v>2749</v>
      </c>
      <c r="B97" s="347" t="s">
        <v>2753</v>
      </c>
      <c r="C97" s="346" t="s">
        <v>70</v>
      </c>
      <c r="D97" s="346" t="s">
        <v>71</v>
      </c>
      <c r="E97" s="345" t="s">
        <v>2654</v>
      </c>
      <c r="F97" s="346" t="s">
        <v>2582</v>
      </c>
      <c r="H97" s="346"/>
    </row>
    <row r="98" spans="1:8">
      <c r="A98" s="347" t="s">
        <v>2749</v>
      </c>
      <c r="B98" s="347" t="s">
        <v>2754</v>
      </c>
      <c r="C98" s="346" t="s">
        <v>70</v>
      </c>
      <c r="D98" s="346" t="s">
        <v>71</v>
      </c>
      <c r="E98" s="345" t="s">
        <v>2654</v>
      </c>
      <c r="F98" s="346" t="s">
        <v>2581</v>
      </c>
      <c r="H98" s="346"/>
    </row>
    <row r="99" spans="1:8">
      <c r="A99" s="347" t="s">
        <v>2749</v>
      </c>
      <c r="B99" s="347" t="s">
        <v>2755</v>
      </c>
      <c r="C99" s="346" t="s">
        <v>70</v>
      </c>
      <c r="D99" s="346" t="s">
        <v>71</v>
      </c>
      <c r="E99" s="345" t="s">
        <v>2655</v>
      </c>
      <c r="F99" s="346" t="s">
        <v>2580</v>
      </c>
      <c r="H99" s="346"/>
    </row>
    <row r="100" spans="1:8" ht="30">
      <c r="A100" s="347" t="s">
        <v>2749</v>
      </c>
      <c r="B100" s="347" t="s">
        <v>2756</v>
      </c>
      <c r="C100" s="346" t="s">
        <v>70</v>
      </c>
      <c r="D100" s="346" t="s">
        <v>71</v>
      </c>
      <c r="E100" s="345" t="s">
        <v>2578</v>
      </c>
      <c r="F100" s="346" t="s">
        <v>2579</v>
      </c>
      <c r="H100" s="346"/>
    </row>
    <row r="101" spans="1:8">
      <c r="A101" s="347" t="s">
        <v>2749</v>
      </c>
      <c r="B101" s="347" t="s">
        <v>2757</v>
      </c>
      <c r="C101" s="346" t="s">
        <v>70</v>
      </c>
      <c r="D101" s="346" t="s">
        <v>71</v>
      </c>
      <c r="E101" s="345" t="s">
        <v>2578</v>
      </c>
      <c r="F101" s="346" t="s">
        <v>2656</v>
      </c>
      <c r="H101" s="346"/>
    </row>
    <row r="102" spans="1:8">
      <c r="A102" s="347" t="s">
        <v>2749</v>
      </c>
      <c r="B102" s="347" t="s">
        <v>2758</v>
      </c>
      <c r="C102" s="346" t="s">
        <v>70</v>
      </c>
      <c r="D102" s="346" t="s">
        <v>71</v>
      </c>
      <c r="E102" s="345" t="s">
        <v>2654</v>
      </c>
      <c r="F102" s="346" t="s">
        <v>2657</v>
      </c>
      <c r="H102" s="346"/>
    </row>
    <row r="103" spans="1:8" ht="30">
      <c r="A103" s="347" t="s">
        <v>2749</v>
      </c>
      <c r="B103" s="347" t="s">
        <v>3110</v>
      </c>
      <c r="C103" s="346" t="s">
        <v>70</v>
      </c>
      <c r="D103" s="346" t="s">
        <v>71</v>
      </c>
      <c r="E103" s="345" t="s">
        <v>3113</v>
      </c>
      <c r="F103" s="346" t="s">
        <v>3114</v>
      </c>
      <c r="H103" s="346"/>
    </row>
    <row r="104" spans="1:8" ht="30">
      <c r="A104" s="347" t="s">
        <v>2749</v>
      </c>
      <c r="B104" s="347" t="s">
        <v>3111</v>
      </c>
      <c r="C104" s="346" t="s">
        <v>70</v>
      </c>
      <c r="D104" s="346" t="s">
        <v>71</v>
      </c>
      <c r="E104" s="345" t="s">
        <v>2654</v>
      </c>
      <c r="F104" s="346" t="s">
        <v>3115</v>
      </c>
      <c r="H104" s="346"/>
    </row>
    <row r="105" spans="1:8" ht="15.75" thickBot="1">
      <c r="A105" s="393" t="s">
        <v>2749</v>
      </c>
      <c r="B105" s="393" t="s">
        <v>3112</v>
      </c>
      <c r="C105" s="394" t="s">
        <v>70</v>
      </c>
      <c r="D105" s="394" t="s">
        <v>71</v>
      </c>
      <c r="E105" s="397" t="s">
        <v>2586</v>
      </c>
      <c r="F105" s="394" t="s">
        <v>3116</v>
      </c>
      <c r="G105" s="395"/>
      <c r="H105" s="394"/>
    </row>
    <row r="106" spans="1:8" ht="60">
      <c r="A106" s="347" t="s">
        <v>3318</v>
      </c>
      <c r="B106" s="347" t="s">
        <v>3122</v>
      </c>
      <c r="C106" s="346" t="s">
        <v>72</v>
      </c>
      <c r="D106" s="346" t="s">
        <v>73</v>
      </c>
      <c r="E106" s="361" t="s">
        <v>2761</v>
      </c>
      <c r="F106" s="346" t="s">
        <v>3130</v>
      </c>
      <c r="G106" s="81" t="s">
        <v>3131</v>
      </c>
      <c r="H106" s="346" t="s">
        <v>3132</v>
      </c>
    </row>
    <row r="107" spans="1:8" ht="60">
      <c r="A107" s="347" t="s">
        <v>3318</v>
      </c>
      <c r="B107" s="347" t="s">
        <v>2759</v>
      </c>
      <c r="C107" s="346" t="s">
        <v>72</v>
      </c>
      <c r="D107" s="346" t="s">
        <v>71</v>
      </c>
      <c r="E107" s="361" t="s">
        <v>2761</v>
      </c>
      <c r="F107" s="346" t="s">
        <v>3133</v>
      </c>
      <c r="G107" s="81" t="s">
        <v>3131</v>
      </c>
      <c r="H107" s="346" t="s">
        <v>3132</v>
      </c>
    </row>
    <row r="108" spans="1:8" ht="60">
      <c r="A108" s="347" t="s">
        <v>3318</v>
      </c>
      <c r="B108" s="347" t="s">
        <v>3123</v>
      </c>
      <c r="C108" s="346" t="s">
        <v>72</v>
      </c>
      <c r="D108" s="346" t="s">
        <v>73</v>
      </c>
      <c r="E108" s="346" t="s">
        <v>2683</v>
      </c>
      <c r="F108" s="346" t="s">
        <v>3134</v>
      </c>
      <c r="G108" s="81" t="s">
        <v>3131</v>
      </c>
      <c r="H108" s="346" t="s">
        <v>3132</v>
      </c>
    </row>
    <row r="109" spans="1:8" ht="75">
      <c r="A109" s="347" t="s">
        <v>3318</v>
      </c>
      <c r="B109" s="347" t="s">
        <v>3120</v>
      </c>
      <c r="C109" s="346" t="s">
        <v>72</v>
      </c>
      <c r="D109" s="346" t="s">
        <v>71</v>
      </c>
      <c r="E109" s="346" t="s">
        <v>2683</v>
      </c>
      <c r="F109" s="346" t="s">
        <v>3135</v>
      </c>
      <c r="G109" s="81" t="s">
        <v>3131</v>
      </c>
      <c r="H109" s="346" t="s">
        <v>3132</v>
      </c>
    </row>
    <row r="110" spans="1:8" ht="60">
      <c r="A110" s="347" t="s">
        <v>3318</v>
      </c>
      <c r="B110" s="347" t="s">
        <v>3124</v>
      </c>
      <c r="C110" s="346" t="s">
        <v>72</v>
      </c>
      <c r="D110" s="346" t="s">
        <v>73</v>
      </c>
      <c r="E110" s="361" t="s">
        <v>2761</v>
      </c>
      <c r="F110" s="346" t="s">
        <v>3277</v>
      </c>
      <c r="G110" s="81" t="s">
        <v>3272</v>
      </c>
      <c r="H110" s="346" t="s">
        <v>3273</v>
      </c>
    </row>
    <row r="111" spans="1:8" ht="75">
      <c r="A111" s="347" t="s">
        <v>3318</v>
      </c>
      <c r="B111" s="347" t="s">
        <v>2760</v>
      </c>
      <c r="C111" s="346" t="s">
        <v>72</v>
      </c>
      <c r="D111" s="346" t="s">
        <v>71</v>
      </c>
      <c r="E111" s="361" t="s">
        <v>2761</v>
      </c>
      <c r="F111" s="346" t="s">
        <v>3278</v>
      </c>
      <c r="G111" s="81" t="s">
        <v>3272</v>
      </c>
      <c r="H111" s="346" t="s">
        <v>3274</v>
      </c>
    </row>
    <row r="112" spans="1:8" ht="75">
      <c r="A112" s="347" t="s">
        <v>3318</v>
      </c>
      <c r="B112" s="347" t="s">
        <v>3125</v>
      </c>
      <c r="C112" s="346" t="s">
        <v>72</v>
      </c>
      <c r="D112" s="346" t="s">
        <v>73</v>
      </c>
      <c r="E112" s="346" t="s">
        <v>2683</v>
      </c>
      <c r="F112" s="346" t="s">
        <v>3279</v>
      </c>
      <c r="G112" s="81" t="s">
        <v>3272</v>
      </c>
      <c r="H112" s="346" t="s">
        <v>3275</v>
      </c>
    </row>
    <row r="113" spans="1:8" ht="90">
      <c r="A113" s="347" t="s">
        <v>3318</v>
      </c>
      <c r="B113" s="347" t="s">
        <v>3121</v>
      </c>
      <c r="C113" s="346" t="s">
        <v>72</v>
      </c>
      <c r="D113" s="346" t="s">
        <v>71</v>
      </c>
      <c r="E113" s="346" t="s">
        <v>2683</v>
      </c>
      <c r="F113" s="346" t="s">
        <v>3280</v>
      </c>
      <c r="G113" s="81" t="s">
        <v>3272</v>
      </c>
      <c r="H113" s="346" t="s">
        <v>3276</v>
      </c>
    </row>
    <row r="114" spans="1:8" ht="105">
      <c r="A114" s="347" t="s">
        <v>3318</v>
      </c>
      <c r="B114" s="347" t="s">
        <v>3319</v>
      </c>
      <c r="C114" s="346" t="s">
        <v>72</v>
      </c>
      <c r="D114" s="346" t="s">
        <v>73</v>
      </c>
      <c r="E114" s="346" t="s">
        <v>529</v>
      </c>
      <c r="F114" s="346" t="s">
        <v>3321</v>
      </c>
      <c r="G114" s="81" t="s">
        <v>3323</v>
      </c>
      <c r="H114" s="346" t="s">
        <v>3324</v>
      </c>
    </row>
    <row r="115" spans="1:8" ht="120.75" thickBot="1">
      <c r="A115" s="393" t="s">
        <v>3318</v>
      </c>
      <c r="B115" s="393" t="s">
        <v>3320</v>
      </c>
      <c r="C115" s="394" t="s">
        <v>72</v>
      </c>
      <c r="D115" s="394" t="s">
        <v>71</v>
      </c>
      <c r="E115" s="394" t="s">
        <v>529</v>
      </c>
      <c r="F115" s="394" t="s">
        <v>3322</v>
      </c>
      <c r="G115" s="395" t="s">
        <v>3323</v>
      </c>
      <c r="H115" s="394" t="s">
        <v>3324</v>
      </c>
    </row>
    <row r="116" spans="1:8" ht="75">
      <c r="A116" s="349" t="s">
        <v>2638</v>
      </c>
      <c r="B116" s="347" t="s">
        <v>103</v>
      </c>
      <c r="C116" s="346" t="s">
        <v>72</v>
      </c>
      <c r="D116" s="346" t="s">
        <v>2646</v>
      </c>
      <c r="E116" s="346" t="s">
        <v>2684</v>
      </c>
      <c r="F116" s="346" t="s">
        <v>3136</v>
      </c>
      <c r="G116" s="81" t="s">
        <v>3137</v>
      </c>
      <c r="H116" s="346" t="s">
        <v>3138</v>
      </c>
    </row>
    <row r="117" spans="1:8" ht="45">
      <c r="A117" s="349" t="s">
        <v>2638</v>
      </c>
      <c r="B117" s="347" t="s">
        <v>518</v>
      </c>
      <c r="C117" s="346" t="s">
        <v>72</v>
      </c>
      <c r="D117" s="346" t="s">
        <v>2646</v>
      </c>
      <c r="E117" s="346" t="s">
        <v>2685</v>
      </c>
      <c r="F117" s="346" t="s">
        <v>3149</v>
      </c>
      <c r="G117" s="81" t="s">
        <v>3150</v>
      </c>
      <c r="H117" s="346" t="s">
        <v>3151</v>
      </c>
    </row>
    <row r="118" spans="1:8">
      <c r="A118" s="349" t="s">
        <v>2638</v>
      </c>
      <c r="B118" s="347" t="s">
        <v>515</v>
      </c>
      <c r="C118" s="346" t="s">
        <v>72</v>
      </c>
      <c r="D118" s="346" t="s">
        <v>2646</v>
      </c>
      <c r="E118" s="346" t="s">
        <v>2685</v>
      </c>
      <c r="F118" s="346" t="s">
        <v>2659</v>
      </c>
      <c r="G118" s="81" t="s">
        <v>403</v>
      </c>
      <c r="H118" s="346" t="s">
        <v>3009</v>
      </c>
    </row>
    <row r="119" spans="1:8" ht="75">
      <c r="A119" s="349" t="s">
        <v>2638</v>
      </c>
      <c r="B119" s="347" t="s">
        <v>97</v>
      </c>
      <c r="C119" s="346" t="s">
        <v>72</v>
      </c>
      <c r="D119" s="346" t="s">
        <v>2646</v>
      </c>
      <c r="E119" s="346" t="s">
        <v>2686</v>
      </c>
      <c r="F119" s="346" t="s">
        <v>3139</v>
      </c>
      <c r="G119" s="81" t="s">
        <v>3140</v>
      </c>
      <c r="H119" s="346" t="s">
        <v>3141</v>
      </c>
    </row>
    <row r="120" spans="1:8">
      <c r="A120" s="349" t="s">
        <v>2638</v>
      </c>
      <c r="B120" s="347" t="s">
        <v>105</v>
      </c>
      <c r="C120" s="346" t="s">
        <v>72</v>
      </c>
      <c r="D120" s="346" t="s">
        <v>2646</v>
      </c>
      <c r="E120" s="346" t="s">
        <v>2687</v>
      </c>
      <c r="F120" s="346" t="s">
        <v>2661</v>
      </c>
      <c r="G120" s="81" t="s">
        <v>398</v>
      </c>
      <c r="H120" s="57">
        <v>969696</v>
      </c>
    </row>
    <row r="121" spans="1:8" ht="90">
      <c r="A121" s="349" t="s">
        <v>2638</v>
      </c>
      <c r="B121" s="347" t="s">
        <v>106</v>
      </c>
      <c r="C121" s="346" t="s">
        <v>72</v>
      </c>
      <c r="D121" s="346" t="s">
        <v>2646</v>
      </c>
      <c r="E121" s="346" t="s">
        <v>2687</v>
      </c>
      <c r="F121" s="346" t="s">
        <v>3142</v>
      </c>
      <c r="G121" s="81" t="s">
        <v>3140</v>
      </c>
      <c r="H121" s="346" t="s">
        <v>3141</v>
      </c>
    </row>
    <row r="122" spans="1:8" ht="60">
      <c r="A122" s="349" t="s">
        <v>2638</v>
      </c>
      <c r="B122" s="347" t="s">
        <v>102</v>
      </c>
      <c r="C122" s="346" t="s">
        <v>72</v>
      </c>
      <c r="D122" s="346" t="s">
        <v>2646</v>
      </c>
      <c r="E122" s="346" t="s">
        <v>2685</v>
      </c>
      <c r="F122" s="346" t="s">
        <v>3143</v>
      </c>
      <c r="G122" s="81" t="s">
        <v>3144</v>
      </c>
      <c r="H122" s="346" t="s">
        <v>3145</v>
      </c>
    </row>
    <row r="123" spans="1:8" ht="60">
      <c r="A123" s="349" t="s">
        <v>2638</v>
      </c>
      <c r="B123" s="347" t="s">
        <v>3062</v>
      </c>
      <c r="C123" s="346" t="s">
        <v>72</v>
      </c>
      <c r="D123" s="346" t="s">
        <v>2646</v>
      </c>
      <c r="E123" s="346" t="s">
        <v>3147</v>
      </c>
      <c r="F123" s="346" t="s">
        <v>3269</v>
      </c>
      <c r="G123" s="81" t="s">
        <v>3270</v>
      </c>
      <c r="H123" s="346" t="s">
        <v>3271</v>
      </c>
    </row>
    <row r="124" spans="1:8" ht="60">
      <c r="A124" s="349" t="s">
        <v>2638</v>
      </c>
      <c r="B124" s="347" t="s">
        <v>3146</v>
      </c>
      <c r="C124" s="346" t="s">
        <v>72</v>
      </c>
      <c r="D124" s="346" t="s">
        <v>2646</v>
      </c>
      <c r="E124" s="346" t="s">
        <v>2687</v>
      </c>
      <c r="F124" s="346" t="s">
        <v>3152</v>
      </c>
      <c r="G124" s="81" t="s">
        <v>2658</v>
      </c>
      <c r="H124" s="346" t="s">
        <v>3058</v>
      </c>
    </row>
    <row r="125" spans="1:8" ht="30.75" thickBot="1">
      <c r="A125" s="396" t="s">
        <v>2638</v>
      </c>
      <c r="B125" s="393" t="s">
        <v>2901</v>
      </c>
      <c r="C125" s="394" t="s">
        <v>72</v>
      </c>
      <c r="D125" s="394" t="s">
        <v>2646</v>
      </c>
      <c r="E125" s="394" t="s">
        <v>3148</v>
      </c>
      <c r="F125" s="394" t="s">
        <v>3338</v>
      </c>
      <c r="G125" s="395" t="s">
        <v>3339</v>
      </c>
      <c r="H125" s="394" t="s">
        <v>3340</v>
      </c>
    </row>
    <row r="126" spans="1:8" ht="30">
      <c r="A126" s="349" t="s">
        <v>2639</v>
      </c>
      <c r="B126" s="347" t="s">
        <v>2640</v>
      </c>
      <c r="C126" s="346" t="s">
        <v>70</v>
      </c>
      <c r="D126" s="346" t="s">
        <v>71</v>
      </c>
      <c r="E126" s="346" t="s">
        <v>2688</v>
      </c>
      <c r="F126" s="346" t="s">
        <v>2662</v>
      </c>
      <c r="H126" s="346"/>
    </row>
    <row r="127" spans="1:8" ht="30">
      <c r="A127" s="349" t="s">
        <v>2639</v>
      </c>
      <c r="B127" s="347" t="s">
        <v>2641</v>
      </c>
      <c r="C127" s="346" t="s">
        <v>72</v>
      </c>
      <c r="D127" s="346" t="s">
        <v>71</v>
      </c>
      <c r="E127" s="346" t="s">
        <v>2698</v>
      </c>
      <c r="F127" s="346" t="s">
        <v>2666</v>
      </c>
      <c r="G127" s="81" t="s">
        <v>2667</v>
      </c>
      <c r="H127" s="346" t="s">
        <v>3017</v>
      </c>
    </row>
    <row r="128" spans="1:8" ht="30">
      <c r="A128" s="349" t="s">
        <v>2639</v>
      </c>
      <c r="B128" s="347" t="s">
        <v>2642</v>
      </c>
      <c r="C128" s="346" t="s">
        <v>70</v>
      </c>
      <c r="D128" s="346" t="s">
        <v>71</v>
      </c>
      <c r="E128" s="346" t="s">
        <v>2739</v>
      </c>
      <c r="F128" s="346" t="s">
        <v>2663</v>
      </c>
      <c r="H128" s="346"/>
    </row>
    <row r="129" spans="1:8" ht="30">
      <c r="A129" s="349" t="s">
        <v>2639</v>
      </c>
      <c r="B129" s="347" t="s">
        <v>2643</v>
      </c>
      <c r="C129" s="346" t="s">
        <v>70</v>
      </c>
      <c r="D129" s="346" t="s">
        <v>71</v>
      </c>
      <c r="E129" s="346" t="s">
        <v>2739</v>
      </c>
      <c r="F129" s="346" t="s">
        <v>2664</v>
      </c>
      <c r="H129" s="346"/>
    </row>
    <row r="130" spans="1:8" ht="30">
      <c r="A130" s="349" t="s">
        <v>2639</v>
      </c>
      <c r="B130" s="347" t="s">
        <v>2644</v>
      </c>
      <c r="C130" s="346" t="s">
        <v>70</v>
      </c>
      <c r="D130" s="346" t="s">
        <v>71</v>
      </c>
      <c r="E130" s="346" t="s">
        <v>2739</v>
      </c>
      <c r="F130" s="346" t="s">
        <v>2665</v>
      </c>
      <c r="H130" s="346"/>
    </row>
    <row r="131" spans="1:8" ht="30.75" thickBot="1">
      <c r="A131" s="396" t="s">
        <v>2639</v>
      </c>
      <c r="B131" s="393" t="s">
        <v>2919</v>
      </c>
      <c r="C131" s="394" t="s">
        <v>70</v>
      </c>
      <c r="D131" s="394" t="s">
        <v>71</v>
      </c>
      <c r="E131" s="394" t="s">
        <v>2920</v>
      </c>
      <c r="F131" s="394" t="s">
        <v>2921</v>
      </c>
      <c r="G131" s="395"/>
      <c r="H131"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3003</v>
      </c>
      <c r="B1" s="367"/>
      <c r="C1" s="333"/>
      <c r="D1" s="333"/>
    </row>
    <row r="2" spans="1:4">
      <c r="A2" s="366" t="s">
        <v>2967</v>
      </c>
      <c r="B2" s="368" t="s">
        <v>2968</v>
      </c>
      <c r="C2" s="366" t="s">
        <v>2969</v>
      </c>
      <c r="D2" s="366" t="s">
        <v>2970</v>
      </c>
    </row>
    <row r="3" spans="1:4">
      <c r="A3" s="345" t="s">
        <v>2977</v>
      </c>
      <c r="B3" s="369" t="s">
        <v>2988</v>
      </c>
      <c r="C3" s="375"/>
      <c r="D3" t="s">
        <v>505</v>
      </c>
    </row>
    <row r="4" spans="1:4">
      <c r="A4" s="345" t="s">
        <v>2985</v>
      </c>
      <c r="B4" s="370" t="s">
        <v>2986</v>
      </c>
      <c r="C4" s="374"/>
      <c r="D4" t="s">
        <v>102</v>
      </c>
    </row>
    <row r="5" spans="1:4">
      <c r="A5" t="s">
        <v>3014</v>
      </c>
      <c r="B5" s="369" t="s">
        <v>3008</v>
      </c>
      <c r="C5" s="385"/>
      <c r="D5" t="s">
        <v>101</v>
      </c>
    </row>
    <row r="6" spans="1:4">
      <c r="A6" s="345" t="s">
        <v>2992</v>
      </c>
      <c r="B6" s="369" t="s">
        <v>3009</v>
      </c>
      <c r="C6" s="379"/>
      <c r="D6" t="s">
        <v>3004</v>
      </c>
    </row>
    <row r="7" spans="1:4">
      <c r="A7" s="345" t="s">
        <v>3015</v>
      </c>
      <c r="B7" s="369" t="s">
        <v>2660</v>
      </c>
      <c r="C7" s="384"/>
      <c r="D7" t="s">
        <v>3005</v>
      </c>
    </row>
    <row r="8" spans="1:4">
      <c r="A8" t="s">
        <v>3013</v>
      </c>
      <c r="B8" s="369" t="s">
        <v>3010</v>
      </c>
      <c r="C8" s="387"/>
      <c r="D8" t="s">
        <v>523</v>
      </c>
    </row>
    <row r="9" spans="1:4">
      <c r="A9" s="345" t="s">
        <v>2993</v>
      </c>
      <c r="B9" s="369" t="s">
        <v>2989</v>
      </c>
      <c r="C9" s="378"/>
      <c r="D9" t="s">
        <v>526</v>
      </c>
    </row>
    <row r="10" spans="1:4">
      <c r="A10" s="345" t="s">
        <v>2966</v>
      </c>
      <c r="B10" s="371" t="s">
        <v>2973</v>
      </c>
      <c r="C10" s="365"/>
      <c r="D10" t="s">
        <v>99</v>
      </c>
    </row>
    <row r="11" spans="1:4">
      <c r="A11" s="345" t="s">
        <v>2994</v>
      </c>
      <c r="B11" s="369" t="s">
        <v>2990</v>
      </c>
      <c r="C11" s="380"/>
      <c r="D11" t="s">
        <v>98</v>
      </c>
    </row>
    <row r="12" spans="1:4">
      <c r="A12" s="345" t="s">
        <v>2976</v>
      </c>
      <c r="B12" s="370" t="s">
        <v>2981</v>
      </c>
      <c r="C12" s="376"/>
      <c r="D12" t="s">
        <v>3006</v>
      </c>
    </row>
    <row r="13" spans="1:4">
      <c r="A13" t="s">
        <v>3018</v>
      </c>
      <c r="B13" s="369" t="s">
        <v>3011</v>
      </c>
      <c r="C13" s="386"/>
      <c r="D13" t="s">
        <v>2900</v>
      </c>
    </row>
    <row r="14" spans="1:4">
      <c r="A14" s="345" t="s">
        <v>2979</v>
      </c>
      <c r="B14" s="370" t="s">
        <v>2980</v>
      </c>
      <c r="C14" s="364"/>
      <c r="D14" t="s">
        <v>353</v>
      </c>
    </row>
    <row r="15" spans="1:4" s="345" customFormat="1">
      <c r="A15" s="345" t="s">
        <v>3063</v>
      </c>
      <c r="B15" s="370" t="s">
        <v>3065</v>
      </c>
      <c r="C15" s="390"/>
      <c r="D15" s="345" t="s">
        <v>3062</v>
      </c>
    </row>
    <row r="16" spans="1:4" s="345" customFormat="1">
      <c r="A16" s="345" t="s">
        <v>3064</v>
      </c>
      <c r="B16" s="370">
        <v>740000</v>
      </c>
      <c r="C16" s="391"/>
      <c r="D16" s="345" t="s">
        <v>2898</v>
      </c>
    </row>
    <row r="17" spans="1:4">
      <c r="A17" s="345" t="s">
        <v>2995</v>
      </c>
      <c r="B17" s="369" t="s">
        <v>2991</v>
      </c>
      <c r="C17" s="381"/>
      <c r="D17" t="s">
        <v>354</v>
      </c>
    </row>
    <row r="18" spans="1:4">
      <c r="A18" s="345" t="s">
        <v>2978</v>
      </c>
      <c r="B18" s="370" t="s">
        <v>2983</v>
      </c>
      <c r="C18" s="373"/>
      <c r="D18" t="s">
        <v>350</v>
      </c>
    </row>
    <row r="19" spans="1:4">
      <c r="A19" s="361" t="s">
        <v>3002</v>
      </c>
      <c r="B19" s="382" t="s">
        <v>3001</v>
      </c>
      <c r="C19" s="383"/>
      <c r="D19" t="s">
        <v>515</v>
      </c>
    </row>
    <row r="20" spans="1:4">
      <c r="A20" s="345" t="s">
        <v>2972</v>
      </c>
      <c r="B20" s="370" t="s">
        <v>2982</v>
      </c>
      <c r="C20" s="372"/>
      <c r="D20" t="s">
        <v>518</v>
      </c>
    </row>
    <row r="21" spans="1:4">
      <c r="A21" t="s">
        <v>3019</v>
      </c>
      <c r="B21" s="369" t="s">
        <v>3012</v>
      </c>
      <c r="C21" s="388"/>
      <c r="D21" t="s">
        <v>3007</v>
      </c>
    </row>
    <row r="23" spans="1:4" s="345" customFormat="1">
      <c r="A23" s="335" t="s">
        <v>2987</v>
      </c>
      <c r="B23" s="367"/>
      <c r="C23" s="333"/>
      <c r="D23" s="333"/>
    </row>
    <row r="24" spans="1:4" s="366" customFormat="1">
      <c r="A24" s="366" t="s">
        <v>2967</v>
      </c>
      <c r="B24" s="368" t="s">
        <v>2968</v>
      </c>
      <c r="C24" s="366" t="s">
        <v>2969</v>
      </c>
      <c r="D24" s="366" t="s">
        <v>3055</v>
      </c>
    </row>
    <row r="25" spans="1:4">
      <c r="A25" t="s">
        <v>2993</v>
      </c>
      <c r="B25" s="369" t="s">
        <v>2989</v>
      </c>
      <c r="C25" s="378"/>
      <c r="D25" t="s">
        <v>3057</v>
      </c>
    </row>
    <row r="26" spans="1:4" s="345" customFormat="1">
      <c r="A26" s="345" t="s">
        <v>2966</v>
      </c>
      <c r="B26" s="371" t="s">
        <v>2973</v>
      </c>
      <c r="C26" s="365"/>
      <c r="D26" s="345" t="s">
        <v>3056</v>
      </c>
    </row>
    <row r="27" spans="1:4">
      <c r="A27" t="s">
        <v>2978</v>
      </c>
      <c r="B27" s="369" t="s">
        <v>2983</v>
      </c>
      <c r="C27" s="373"/>
      <c r="D27" t="s">
        <v>4</v>
      </c>
    </row>
    <row r="28" spans="1:4">
      <c r="A28" t="s">
        <v>2992</v>
      </c>
      <c r="B28" s="369" t="s">
        <v>3009</v>
      </c>
      <c r="C28" s="379"/>
      <c r="D28" t="s">
        <v>103</v>
      </c>
    </row>
    <row r="29" spans="1:4">
      <c r="A29" t="s">
        <v>2972</v>
      </c>
      <c r="B29" s="369">
        <v>969696</v>
      </c>
      <c r="C29" s="372"/>
      <c r="D29" t="s">
        <v>9</v>
      </c>
    </row>
    <row r="30" spans="1:4">
      <c r="A30" t="s">
        <v>2985</v>
      </c>
      <c r="B30" s="369" t="s">
        <v>2986</v>
      </c>
      <c r="C30" s="374"/>
      <c r="D30" t="s">
        <v>2805</v>
      </c>
    </row>
    <row r="31" spans="1:4">
      <c r="A31" t="s">
        <v>2994</v>
      </c>
      <c r="B31" s="369" t="s">
        <v>2990</v>
      </c>
      <c r="C31" s="380"/>
      <c r="D31" t="s">
        <v>152</v>
      </c>
    </row>
    <row r="32" spans="1:4" s="345" customFormat="1">
      <c r="A32" s="345" t="s">
        <v>2995</v>
      </c>
      <c r="B32" s="369" t="s">
        <v>2991</v>
      </c>
      <c r="C32" s="381"/>
      <c r="D32" s="345" t="s">
        <v>2814</v>
      </c>
    </row>
    <row r="33" spans="1:4">
      <c r="A33" t="s">
        <v>2977</v>
      </c>
      <c r="B33" s="369" t="s">
        <v>2988</v>
      </c>
      <c r="C33" s="377"/>
      <c r="D33" t="s">
        <v>2918</v>
      </c>
    </row>
    <row r="34" spans="1:4" s="345" customFormat="1">
      <c r="A34" s="345" t="s">
        <v>3063</v>
      </c>
      <c r="B34" s="370" t="s">
        <v>3065</v>
      </c>
      <c r="C34" s="390"/>
      <c r="D34" s="345" t="s">
        <v>3398</v>
      </c>
    </row>
    <row r="36" spans="1:4" s="345" customFormat="1">
      <c r="A36" s="335" t="s">
        <v>2996</v>
      </c>
      <c r="B36" s="367"/>
      <c r="C36" s="333"/>
      <c r="D36" s="333"/>
    </row>
    <row r="37" spans="1:4" s="345" customFormat="1">
      <c r="A37" s="366" t="s">
        <v>2967</v>
      </c>
      <c r="B37" s="368" t="s">
        <v>2968</v>
      </c>
      <c r="C37" s="366" t="s">
        <v>2969</v>
      </c>
      <c r="D37" s="366" t="s">
        <v>2970</v>
      </c>
    </row>
    <row r="38" spans="1:4" s="345" customFormat="1">
      <c r="A38" s="345" t="s">
        <v>2978</v>
      </c>
      <c r="B38" s="370" t="s">
        <v>2983</v>
      </c>
      <c r="C38" s="373"/>
      <c r="D38" s="345" t="s">
        <v>2997</v>
      </c>
    </row>
    <row r="39" spans="1:4" s="345" customFormat="1">
      <c r="A39" s="345" t="s">
        <v>2972</v>
      </c>
      <c r="B39" s="369">
        <v>969696</v>
      </c>
      <c r="C39" s="372"/>
      <c r="D39" s="345" t="s">
        <v>2998</v>
      </c>
    </row>
    <row r="40" spans="1:4" s="345" customFormat="1">
      <c r="A40" s="345" t="s">
        <v>2985</v>
      </c>
      <c r="B40" s="369" t="s">
        <v>2986</v>
      </c>
      <c r="C40" s="374"/>
      <c r="D40" s="345" t="s">
        <v>2999</v>
      </c>
    </row>
    <row r="41" spans="1:4" s="345" customFormat="1">
      <c r="A41" s="345" t="s">
        <v>3063</v>
      </c>
      <c r="B41" s="370" t="s">
        <v>3065</v>
      </c>
      <c r="C41" s="390"/>
      <c r="D41" s="345" t="s">
        <v>3399</v>
      </c>
    </row>
    <row r="42" spans="1:4" s="361" customFormat="1">
      <c r="B42" s="382"/>
    </row>
    <row r="43" spans="1:4" s="361" customFormat="1">
      <c r="A43" s="335" t="s">
        <v>3000</v>
      </c>
      <c r="B43" s="367"/>
      <c r="C43" s="333"/>
      <c r="D43" s="333"/>
    </row>
    <row r="44" spans="1:4" s="361" customFormat="1">
      <c r="A44" s="366" t="s">
        <v>2967</v>
      </c>
      <c r="B44" s="368" t="s">
        <v>2968</v>
      </c>
      <c r="C44" s="366" t="s">
        <v>2969</v>
      </c>
      <c r="D44" s="366" t="s">
        <v>2970</v>
      </c>
    </row>
    <row r="45" spans="1:4" s="361" customFormat="1">
      <c r="A45" s="345" t="s">
        <v>2985</v>
      </c>
      <c r="B45" s="369" t="s">
        <v>2986</v>
      </c>
      <c r="C45" s="374"/>
      <c r="D45" s="361" t="s">
        <v>2377</v>
      </c>
    </row>
    <row r="46" spans="1:4" s="361" customFormat="1">
      <c r="A46" s="345" t="s">
        <v>2979</v>
      </c>
      <c r="B46" s="370" t="s">
        <v>2980</v>
      </c>
      <c r="C46" s="364"/>
      <c r="D46" s="361" t="s">
        <v>982</v>
      </c>
    </row>
    <row r="47" spans="1:4" s="361" customFormat="1">
      <c r="A47" s="345" t="s">
        <v>2978</v>
      </c>
      <c r="B47" s="370" t="s">
        <v>2983</v>
      </c>
      <c r="C47" s="373"/>
      <c r="D47" s="361" t="s">
        <v>2375</v>
      </c>
    </row>
    <row r="48" spans="1:4" s="361" customFormat="1">
      <c r="A48" s="345" t="s">
        <v>2972</v>
      </c>
      <c r="B48" s="370" t="s">
        <v>2982</v>
      </c>
      <c r="C48" s="372"/>
      <c r="D48" s="361" t="s">
        <v>2359</v>
      </c>
    </row>
    <row r="49" spans="1:4" s="361" customFormat="1">
      <c r="B49" s="389"/>
    </row>
    <row r="50" spans="1:4" s="361" customFormat="1">
      <c r="A50" s="335" t="s">
        <v>3165</v>
      </c>
      <c r="B50" s="367"/>
      <c r="C50" s="333"/>
      <c r="D50" s="333"/>
    </row>
    <row r="51" spans="1:4" s="361" customFormat="1">
      <c r="A51" s="366" t="s">
        <v>2967</v>
      </c>
      <c r="B51" s="368" t="s">
        <v>2968</v>
      </c>
      <c r="C51" s="366" t="s">
        <v>2969</v>
      </c>
      <c r="D51" s="366" t="s">
        <v>2970</v>
      </c>
    </row>
    <row r="52" spans="1:4" s="361" customFormat="1">
      <c r="A52" s="345" t="s">
        <v>2978</v>
      </c>
      <c r="B52" s="370" t="s">
        <v>2983</v>
      </c>
      <c r="C52" s="373"/>
      <c r="D52" s="361" t="s">
        <v>3031</v>
      </c>
    </row>
    <row r="53" spans="1:4" s="361" customFormat="1">
      <c r="A53" s="345" t="s">
        <v>2993</v>
      </c>
      <c r="B53" s="369" t="s">
        <v>2989</v>
      </c>
      <c r="C53" s="378"/>
      <c r="D53" s="361" t="s">
        <v>3032</v>
      </c>
    </row>
    <row r="54" spans="1:4" s="361" customFormat="1">
      <c r="A54" s="345" t="s">
        <v>2992</v>
      </c>
      <c r="B54" s="369" t="s">
        <v>3009</v>
      </c>
      <c r="C54" s="379"/>
      <c r="D54" s="361" t="s">
        <v>3033</v>
      </c>
    </row>
    <row r="55" spans="1:4" s="361" customFormat="1">
      <c r="A55" s="345" t="s">
        <v>2985</v>
      </c>
      <c r="B55" s="370" t="s">
        <v>2986</v>
      </c>
      <c r="C55" s="374"/>
      <c r="D55" s="361" t="s">
        <v>3034</v>
      </c>
    </row>
    <row r="56" spans="1:4" s="361" customFormat="1">
      <c r="A56" s="345" t="s">
        <v>2979</v>
      </c>
      <c r="B56" s="370" t="s">
        <v>2980</v>
      </c>
      <c r="C56" s="364"/>
      <c r="D56" s="361" t="s">
        <v>3035</v>
      </c>
    </row>
    <row r="57" spans="1:4" s="345" customFormat="1">
      <c r="B57" s="369"/>
    </row>
    <row r="58" spans="1:4" s="345" customFormat="1">
      <c r="A58" s="335" t="s">
        <v>3037</v>
      </c>
      <c r="B58" s="367"/>
      <c r="C58" s="333"/>
      <c r="D58" s="333"/>
    </row>
    <row r="59" spans="1:4" s="345" customFormat="1">
      <c r="A59" s="366" t="s">
        <v>2967</v>
      </c>
      <c r="B59" s="368" t="s">
        <v>2968</v>
      </c>
      <c r="C59" s="366" t="s">
        <v>2969</v>
      </c>
      <c r="D59" s="366" t="s">
        <v>2970</v>
      </c>
    </row>
    <row r="60" spans="1:4" s="345" customFormat="1">
      <c r="A60" s="345" t="s">
        <v>2979</v>
      </c>
      <c r="B60" s="370" t="s">
        <v>2980</v>
      </c>
      <c r="C60" s="364"/>
      <c r="D60" s="345" t="s">
        <v>3038</v>
      </c>
    </row>
    <row r="61" spans="1:4" s="345" customFormat="1">
      <c r="A61" s="345" t="s">
        <v>2993</v>
      </c>
      <c r="B61" s="369" t="s">
        <v>2989</v>
      </c>
      <c r="C61" s="378"/>
      <c r="D61" s="345" t="s">
        <v>3039</v>
      </c>
    </row>
    <row r="62" spans="1:4" s="345" customFormat="1">
      <c r="A62" s="345" t="s">
        <v>2995</v>
      </c>
      <c r="B62" s="369" t="s">
        <v>2991</v>
      </c>
      <c r="C62" s="381"/>
      <c r="D62" s="345" t="s">
        <v>3157</v>
      </c>
    </row>
    <row r="63" spans="1:4" s="345" customFormat="1">
      <c r="A63" s="345" t="s">
        <v>2994</v>
      </c>
      <c r="B63" s="369" t="s">
        <v>2990</v>
      </c>
      <c r="C63" s="380"/>
      <c r="D63" s="345" t="s">
        <v>3040</v>
      </c>
    </row>
    <row r="64" spans="1:4" s="345" customFormat="1">
      <c r="A64" s="345" t="s">
        <v>2992</v>
      </c>
      <c r="B64" s="369" t="s">
        <v>3009</v>
      </c>
      <c r="C64" s="379"/>
      <c r="D64" s="345" t="s">
        <v>3041</v>
      </c>
    </row>
    <row r="65" spans="1:4" s="345" customFormat="1">
      <c r="A65" s="345" t="s">
        <v>2972</v>
      </c>
      <c r="B65" s="370" t="s">
        <v>2982</v>
      </c>
      <c r="C65" s="372"/>
      <c r="D65" s="345" t="s">
        <v>3042</v>
      </c>
    </row>
    <row r="66" spans="1:4" s="345" customFormat="1">
      <c r="A66" s="345" t="s">
        <v>2978</v>
      </c>
      <c r="B66" s="370" t="s">
        <v>2983</v>
      </c>
      <c r="C66" s="373"/>
      <c r="D66" s="345" t="s">
        <v>3043</v>
      </c>
    </row>
    <row r="67" spans="1:4" s="345" customFormat="1">
      <c r="A67" s="345" t="s">
        <v>2985</v>
      </c>
      <c r="B67" s="370" t="s">
        <v>2986</v>
      </c>
      <c r="C67" s="374"/>
      <c r="D67" s="345" t="s">
        <v>3044</v>
      </c>
    </row>
    <row r="68" spans="1:4" s="345" customFormat="1">
      <c r="A68" s="345" t="s">
        <v>2977</v>
      </c>
      <c r="B68" s="369" t="s">
        <v>2988</v>
      </c>
      <c r="C68" s="377"/>
      <c r="D68" s="345" t="s">
        <v>3045</v>
      </c>
    </row>
    <row r="69" spans="1:4" s="345" customFormat="1">
      <c r="B69" s="369"/>
      <c r="C69" s="361"/>
    </row>
    <row r="70" spans="1:4" s="345" customFormat="1">
      <c r="A70" s="335" t="s">
        <v>3036</v>
      </c>
      <c r="B70" s="367"/>
      <c r="C70" s="333"/>
      <c r="D70" s="333"/>
    </row>
    <row r="71" spans="1:4" s="345" customFormat="1">
      <c r="A71" s="366" t="s">
        <v>2967</v>
      </c>
      <c r="B71" s="368" t="s">
        <v>2968</v>
      </c>
      <c r="C71" s="366" t="s">
        <v>2969</v>
      </c>
      <c r="D71" s="366" t="s">
        <v>2970</v>
      </c>
    </row>
    <row r="72" spans="1:4" s="345" customFormat="1">
      <c r="A72" s="345" t="s">
        <v>2985</v>
      </c>
      <c r="B72" s="370" t="s">
        <v>2986</v>
      </c>
      <c r="C72" s="374"/>
      <c r="D72" s="345" t="s">
        <v>3175</v>
      </c>
    </row>
    <row r="73" spans="1:4" s="345" customFormat="1">
      <c r="A73" s="345" t="s">
        <v>2992</v>
      </c>
      <c r="B73" s="369" t="s">
        <v>3009</v>
      </c>
      <c r="C73" s="379"/>
      <c r="D73" s="361" t="s">
        <v>3176</v>
      </c>
    </row>
    <row r="74" spans="1:4" s="345" customFormat="1">
      <c r="A74" s="345" t="s">
        <v>2978</v>
      </c>
      <c r="B74" s="370" t="s">
        <v>2983</v>
      </c>
      <c r="C74" s="373"/>
      <c r="D74" s="345" t="s">
        <v>3166</v>
      </c>
    </row>
    <row r="75" spans="1:4" s="345" customFormat="1">
      <c r="A75" s="345" t="s">
        <v>2993</v>
      </c>
      <c r="B75" s="369" t="s">
        <v>2989</v>
      </c>
      <c r="C75" s="378"/>
      <c r="D75" s="345" t="s">
        <v>3167</v>
      </c>
    </row>
    <row r="76" spans="1:4" s="345" customFormat="1">
      <c r="A76" s="345" t="s">
        <v>2979</v>
      </c>
      <c r="B76" s="370" t="s">
        <v>2980</v>
      </c>
      <c r="C76" s="364"/>
      <c r="D76" s="361" t="s">
        <v>3035</v>
      </c>
    </row>
    <row r="77" spans="1:4" s="345" customFormat="1">
      <c r="B77" s="369"/>
      <c r="C77" s="361"/>
    </row>
    <row r="78" spans="1:4">
      <c r="A78" s="335" t="s">
        <v>2971</v>
      </c>
      <c r="B78" s="367"/>
      <c r="C78" s="333"/>
      <c r="D78" s="333"/>
    </row>
    <row r="79" spans="1:4">
      <c r="A79" s="366" t="s">
        <v>2967</v>
      </c>
      <c r="B79" s="368" t="s">
        <v>2968</v>
      </c>
      <c r="C79" s="366" t="s">
        <v>2969</v>
      </c>
      <c r="D79" s="366" t="s">
        <v>2970</v>
      </c>
    </row>
    <row r="80" spans="1:4">
      <c r="A80" s="345" t="s">
        <v>2992</v>
      </c>
      <c r="B80" s="369" t="s">
        <v>3009</v>
      </c>
      <c r="C80" s="379"/>
      <c r="D80" t="s">
        <v>2387</v>
      </c>
    </row>
    <row r="81" spans="1:5">
      <c r="A81" t="s">
        <v>2972</v>
      </c>
      <c r="B81" s="370" t="s">
        <v>2982</v>
      </c>
      <c r="C81" s="372"/>
      <c r="D81" t="s">
        <v>2389</v>
      </c>
    </row>
    <row r="82" spans="1:5">
      <c r="A82" t="s">
        <v>2978</v>
      </c>
      <c r="B82" s="370" t="s">
        <v>2983</v>
      </c>
      <c r="C82" s="373"/>
      <c r="D82" t="s">
        <v>2388</v>
      </c>
    </row>
    <row r="83" spans="1:5">
      <c r="A83" t="s">
        <v>2977</v>
      </c>
      <c r="B83" s="369" t="s">
        <v>2988</v>
      </c>
      <c r="C83" s="375"/>
      <c r="D83" t="s">
        <v>2974</v>
      </c>
      <c r="E83" s="370"/>
    </row>
    <row r="84" spans="1:5">
      <c r="A84" s="345" t="s">
        <v>2993</v>
      </c>
      <c r="B84" s="369" t="s">
        <v>2989</v>
      </c>
      <c r="C84" s="378"/>
      <c r="D84" t="s">
        <v>2975</v>
      </c>
    </row>
    <row r="85" spans="1:5">
      <c r="A85" t="s">
        <v>2979</v>
      </c>
      <c r="B85" s="370" t="s">
        <v>2980</v>
      </c>
      <c r="C85" s="364"/>
      <c r="D85" t="s">
        <v>2390</v>
      </c>
    </row>
    <row r="86" spans="1:5">
      <c r="A86" t="s">
        <v>2985</v>
      </c>
      <c r="B86" s="370" t="s">
        <v>2986</v>
      </c>
      <c r="C86" s="374"/>
      <c r="D86" t="s">
        <v>2984</v>
      </c>
    </row>
    <row r="88" spans="1:5">
      <c r="A88" s="335" t="s">
        <v>3020</v>
      </c>
      <c r="B88" s="367"/>
      <c r="C88" s="333"/>
      <c r="D88" s="333"/>
    </row>
    <row r="89" spans="1:5">
      <c r="A89" s="366" t="s">
        <v>2967</v>
      </c>
      <c r="B89" s="368" t="s">
        <v>2968</v>
      </c>
      <c r="C89" s="366" t="s">
        <v>2969</v>
      </c>
      <c r="D89" s="366" t="s">
        <v>2970</v>
      </c>
    </row>
    <row r="90" spans="1:5">
      <c r="A90" s="345" t="s">
        <v>2978</v>
      </c>
      <c r="B90" s="370" t="s">
        <v>2983</v>
      </c>
      <c r="C90" s="373"/>
      <c r="D90" t="s">
        <v>165</v>
      </c>
    </row>
    <row r="91" spans="1:5">
      <c r="A91" s="345" t="s">
        <v>2966</v>
      </c>
      <c r="B91" s="371" t="s">
        <v>2973</v>
      </c>
      <c r="C91" s="365"/>
      <c r="D91" t="s">
        <v>3022</v>
      </c>
    </row>
    <row r="92" spans="1:5">
      <c r="A92" s="345" t="s">
        <v>3019</v>
      </c>
      <c r="B92" s="369" t="s">
        <v>3012</v>
      </c>
      <c r="C92" s="388"/>
      <c r="D92" t="s">
        <v>3029</v>
      </c>
    </row>
    <row r="93" spans="1:5">
      <c r="A93" s="345" t="s">
        <v>2985</v>
      </c>
      <c r="B93" s="370" t="s">
        <v>2986</v>
      </c>
      <c r="C93" s="374"/>
      <c r="D93" t="s">
        <v>3023</v>
      </c>
    </row>
    <row r="94" spans="1:5">
      <c r="A94" s="345" t="s">
        <v>2994</v>
      </c>
      <c r="B94" s="369" t="s">
        <v>2990</v>
      </c>
      <c r="C94" s="380"/>
      <c r="D94" t="s">
        <v>3024</v>
      </c>
    </row>
    <row r="95" spans="1:5">
      <c r="A95" s="345" t="s">
        <v>2993</v>
      </c>
      <c r="B95" s="369" t="s">
        <v>2989</v>
      </c>
      <c r="C95" s="378"/>
      <c r="D95" t="s">
        <v>3025</v>
      </c>
    </row>
    <row r="96" spans="1:5">
      <c r="A96" s="345" t="s">
        <v>3013</v>
      </c>
      <c r="B96" s="369" t="s">
        <v>3010</v>
      </c>
      <c r="C96" s="387"/>
      <c r="D96" t="s">
        <v>3026</v>
      </c>
    </row>
    <row r="97" spans="1:8">
      <c r="A97" s="345" t="s">
        <v>2979</v>
      </c>
      <c r="B97" s="370" t="s">
        <v>2980</v>
      </c>
      <c r="C97" s="364"/>
      <c r="D97" t="s">
        <v>3030</v>
      </c>
    </row>
    <row r="98" spans="1:8">
      <c r="A98" s="345" t="s">
        <v>2992</v>
      </c>
      <c r="B98" s="369" t="s">
        <v>3009</v>
      </c>
      <c r="C98" s="379"/>
      <c r="D98" t="s">
        <v>2629</v>
      </c>
    </row>
    <row r="99" spans="1:8">
      <c r="A99" s="345" t="s">
        <v>2995</v>
      </c>
      <c r="B99" s="369" t="s">
        <v>2991</v>
      </c>
      <c r="C99" s="381"/>
      <c r="D99" t="s">
        <v>2630</v>
      </c>
    </row>
    <row r="100" spans="1:8">
      <c r="A100" s="345" t="s">
        <v>2972</v>
      </c>
      <c r="B100" s="370" t="s">
        <v>2982</v>
      </c>
      <c r="C100" s="372"/>
      <c r="D100" t="s">
        <v>3021</v>
      </c>
    </row>
    <row r="102" spans="1:8">
      <c r="A102" s="335" t="s">
        <v>3046</v>
      </c>
      <c r="B102" s="367"/>
      <c r="C102" s="333"/>
      <c r="D102" s="333"/>
    </row>
    <row r="103" spans="1:8">
      <c r="A103" s="366" t="s">
        <v>2967</v>
      </c>
      <c r="B103" s="368" t="s">
        <v>2968</v>
      </c>
      <c r="C103" s="366" t="s">
        <v>2969</v>
      </c>
      <c r="D103" s="366" t="s">
        <v>2970</v>
      </c>
      <c r="F103" s="361"/>
      <c r="G103" s="361"/>
      <c r="H103" s="361"/>
    </row>
    <row r="104" spans="1:8">
      <c r="A104" s="345" t="s">
        <v>2985</v>
      </c>
      <c r="B104" s="370" t="s">
        <v>2986</v>
      </c>
      <c r="C104" s="374"/>
      <c r="D104" t="s">
        <v>3047</v>
      </c>
      <c r="F104" s="361"/>
      <c r="G104" s="389"/>
      <c r="H104" s="361"/>
    </row>
    <row r="105" spans="1:8">
      <c r="A105" s="345" t="s">
        <v>2972</v>
      </c>
      <c r="B105" s="370" t="s">
        <v>2982</v>
      </c>
      <c r="C105" s="372"/>
      <c r="D105" t="s">
        <v>3337</v>
      </c>
      <c r="F105" s="361"/>
      <c r="G105" s="389"/>
      <c r="H105" s="361"/>
    </row>
    <row r="106" spans="1:8">
      <c r="A106" s="345" t="s">
        <v>2992</v>
      </c>
      <c r="B106" s="369" t="s">
        <v>3009</v>
      </c>
      <c r="C106" s="379"/>
      <c r="D106" t="s">
        <v>3048</v>
      </c>
      <c r="F106" s="361"/>
      <c r="G106" s="382"/>
      <c r="H106" s="361"/>
    </row>
    <row r="107" spans="1:8">
      <c r="A107" s="345" t="s">
        <v>2993</v>
      </c>
      <c r="B107" s="369" t="s">
        <v>2989</v>
      </c>
      <c r="C107" s="378"/>
      <c r="D107" t="s">
        <v>3049</v>
      </c>
      <c r="F107" s="361"/>
      <c r="G107" s="382"/>
      <c r="H107" s="361"/>
    </row>
    <row r="108" spans="1:8">
      <c r="A108" s="345" t="s">
        <v>2978</v>
      </c>
      <c r="B108" s="370" t="s">
        <v>2983</v>
      </c>
      <c r="C108" s="373"/>
      <c r="D108" t="s">
        <v>3050</v>
      </c>
      <c r="F108" s="361"/>
      <c r="G108" s="389"/>
      <c r="H108" s="361"/>
    </row>
    <row r="109" spans="1:8">
      <c r="A109" s="345" t="s">
        <v>2979</v>
      </c>
      <c r="B109" s="370" t="s">
        <v>2980</v>
      </c>
      <c r="C109" s="364"/>
      <c r="D109" t="s">
        <v>153</v>
      </c>
      <c r="F109" s="361"/>
      <c r="G109" s="389"/>
      <c r="H109" s="361"/>
    </row>
    <row r="110" spans="1:8">
      <c r="F110" s="361"/>
      <c r="G110" s="361"/>
      <c r="H110" s="361"/>
    </row>
    <row r="111" spans="1:8">
      <c r="A111" s="335" t="s">
        <v>3051</v>
      </c>
      <c r="B111" s="367"/>
      <c r="C111" s="333"/>
      <c r="D111" s="333"/>
      <c r="F111" s="361"/>
      <c r="G111" s="361"/>
      <c r="H111" s="361"/>
    </row>
    <row r="112" spans="1:8">
      <c r="A112" s="366" t="s">
        <v>2967</v>
      </c>
      <c r="B112" s="368" t="s">
        <v>2968</v>
      </c>
      <c r="C112" s="366" t="s">
        <v>2969</v>
      </c>
      <c r="D112" s="366" t="s">
        <v>2970</v>
      </c>
    </row>
    <row r="113" spans="1:4">
      <c r="A113" s="345" t="s">
        <v>2979</v>
      </c>
      <c r="B113" s="370" t="s">
        <v>2980</v>
      </c>
      <c r="C113" s="364"/>
      <c r="D113" t="s">
        <v>136</v>
      </c>
    </row>
    <row r="114" spans="1:4">
      <c r="A114" s="345" t="s">
        <v>2985</v>
      </c>
      <c r="B114" s="370" t="s">
        <v>2986</v>
      </c>
      <c r="C114" s="374"/>
      <c r="D114" t="s">
        <v>135</v>
      </c>
    </row>
    <row r="115" spans="1:4">
      <c r="A115" s="345" t="s">
        <v>2992</v>
      </c>
      <c r="B115" s="369" t="s">
        <v>3009</v>
      </c>
      <c r="C115" s="379"/>
      <c r="D115" t="s">
        <v>134</v>
      </c>
    </row>
    <row r="116" spans="1:4">
      <c r="A116" s="345" t="s">
        <v>2993</v>
      </c>
      <c r="B116" s="369" t="s">
        <v>2989</v>
      </c>
      <c r="C116" s="378"/>
      <c r="D116" t="s">
        <v>132</v>
      </c>
    </row>
    <row r="117" spans="1:4">
      <c r="A117" s="345" t="s">
        <v>2978</v>
      </c>
      <c r="B117" s="370" t="s">
        <v>2983</v>
      </c>
      <c r="C117" s="373"/>
      <c r="D117" t="s">
        <v>131</v>
      </c>
    </row>
    <row r="119" spans="1:4">
      <c r="A119" s="335" t="s">
        <v>3052</v>
      </c>
      <c r="B119" s="367"/>
      <c r="C119" s="333"/>
      <c r="D119" s="333"/>
    </row>
    <row r="120" spans="1:4">
      <c r="A120" s="366" t="s">
        <v>2967</v>
      </c>
      <c r="B120" s="368" t="s">
        <v>2968</v>
      </c>
      <c r="C120" s="366" t="s">
        <v>2969</v>
      </c>
      <c r="D120" s="366" t="s">
        <v>2970</v>
      </c>
    </row>
    <row r="121" spans="1:4">
      <c r="A121" s="345" t="s">
        <v>2966</v>
      </c>
      <c r="B121" s="371" t="s">
        <v>2973</v>
      </c>
      <c r="C121" s="365"/>
      <c r="D121" t="s">
        <v>189</v>
      </c>
    </row>
    <row r="122" spans="1:4">
      <c r="A122" s="345" t="s">
        <v>2985</v>
      </c>
      <c r="B122" s="370" t="s">
        <v>2986</v>
      </c>
      <c r="C122" s="374"/>
      <c r="D122" t="s">
        <v>316</v>
      </c>
    </row>
    <row r="123" spans="1:4">
      <c r="A123" s="345" t="s">
        <v>2972</v>
      </c>
      <c r="B123" s="370" t="s">
        <v>2982</v>
      </c>
      <c r="C123" s="372"/>
      <c r="D123" t="s">
        <v>317</v>
      </c>
    </row>
    <row r="125" spans="1:4" s="345" customFormat="1">
      <c r="A125" s="335" t="s">
        <v>3100</v>
      </c>
      <c r="B125" s="367"/>
      <c r="C125" s="333"/>
      <c r="D125" s="333"/>
    </row>
    <row r="126" spans="1:4" s="345" customFormat="1">
      <c r="A126" s="366" t="s">
        <v>2967</v>
      </c>
      <c r="B126" s="368" t="s">
        <v>2968</v>
      </c>
      <c r="C126" s="366" t="s">
        <v>2969</v>
      </c>
      <c r="D126" s="366" t="s">
        <v>2970</v>
      </c>
    </row>
    <row r="127" spans="1:4" s="345" customFormat="1">
      <c r="A127" s="345" t="s">
        <v>2977</v>
      </c>
      <c r="B127" s="369" t="s">
        <v>2988</v>
      </c>
      <c r="C127" s="375"/>
      <c r="D127" s="345" t="s">
        <v>2901</v>
      </c>
    </row>
    <row r="128" spans="1:4" s="345" customFormat="1">
      <c r="A128" s="345" t="s">
        <v>2992</v>
      </c>
      <c r="B128" s="369" t="s">
        <v>3009</v>
      </c>
      <c r="C128" s="379"/>
      <c r="D128" s="345" t="s">
        <v>103</v>
      </c>
    </row>
    <row r="129" spans="1:4" s="345" customFormat="1">
      <c r="A129" s="345" t="s">
        <v>2978</v>
      </c>
      <c r="B129" s="370" t="s">
        <v>2983</v>
      </c>
      <c r="C129" s="373"/>
      <c r="D129" s="345" t="s">
        <v>97</v>
      </c>
    </row>
    <row r="130" spans="1:4" s="345" customFormat="1">
      <c r="A130" s="345" t="s">
        <v>3013</v>
      </c>
      <c r="B130" s="369" t="s">
        <v>3010</v>
      </c>
      <c r="C130" s="387"/>
      <c r="D130" s="345" t="s">
        <v>3101</v>
      </c>
    </row>
    <row r="131" spans="1:4" s="345" customFormat="1">
      <c r="A131" s="345" t="s">
        <v>2993</v>
      </c>
      <c r="B131" s="369" t="s">
        <v>2989</v>
      </c>
      <c r="C131" s="378"/>
      <c r="D131" s="345" t="s">
        <v>3102</v>
      </c>
    </row>
    <row r="132" spans="1:4" s="345" customFormat="1">
      <c r="A132" s="345" t="s">
        <v>2985</v>
      </c>
      <c r="B132" s="370" t="s">
        <v>2986</v>
      </c>
      <c r="C132" s="374"/>
      <c r="D132" s="345" t="s">
        <v>108</v>
      </c>
    </row>
    <row r="133" spans="1:4" s="345" customFormat="1">
      <c r="A133" s="345" t="s">
        <v>2994</v>
      </c>
      <c r="B133" s="369" t="s">
        <v>2990</v>
      </c>
      <c r="C133" s="380"/>
      <c r="D133" s="345" t="s">
        <v>107</v>
      </c>
    </row>
    <row r="134" spans="1:4" s="345" customFormat="1">
      <c r="A134" s="345" t="s">
        <v>2979</v>
      </c>
      <c r="B134" s="370" t="s">
        <v>2980</v>
      </c>
      <c r="C134" s="364"/>
      <c r="D134" s="345" t="s">
        <v>106</v>
      </c>
    </row>
    <row r="135" spans="1:4" s="345" customFormat="1">
      <c r="A135" s="345" t="s">
        <v>2972</v>
      </c>
      <c r="B135" s="370" t="s">
        <v>2982</v>
      </c>
      <c r="C135" s="372"/>
      <c r="D135" s="345" t="s">
        <v>105</v>
      </c>
    </row>
    <row r="136" spans="1:4" s="345" customFormat="1">
      <c r="B136" s="369"/>
    </row>
    <row r="137" spans="1:4" s="345" customFormat="1">
      <c r="A137" s="335" t="s">
        <v>3105</v>
      </c>
      <c r="B137" s="367"/>
      <c r="C137" s="333"/>
      <c r="D137" s="333"/>
    </row>
    <row r="138" spans="1:4" s="345" customFormat="1">
      <c r="A138" s="366" t="s">
        <v>2967</v>
      </c>
      <c r="B138" s="368" t="s">
        <v>2968</v>
      </c>
      <c r="C138" s="366" t="s">
        <v>2969</v>
      </c>
      <c r="D138" s="366" t="s">
        <v>2970</v>
      </c>
    </row>
    <row r="139" spans="1:4" s="345" customFormat="1">
      <c r="A139" s="345" t="s">
        <v>2977</v>
      </c>
      <c r="B139" s="369" t="s">
        <v>2988</v>
      </c>
      <c r="C139" s="375"/>
      <c r="D139" s="345" t="s">
        <v>2901</v>
      </c>
    </row>
    <row r="140" spans="1:4" s="345" customFormat="1">
      <c r="A140" s="345" t="s">
        <v>2995</v>
      </c>
      <c r="B140" s="369" t="s">
        <v>2991</v>
      </c>
      <c r="C140" s="381"/>
      <c r="D140" s="345" t="s">
        <v>3054</v>
      </c>
    </row>
    <row r="141" spans="1:4" s="345" customFormat="1">
      <c r="A141" s="345" t="s">
        <v>2985</v>
      </c>
      <c r="B141" s="370" t="s">
        <v>2986</v>
      </c>
      <c r="C141" s="374"/>
      <c r="D141" s="345" t="s">
        <v>102</v>
      </c>
    </row>
    <row r="142" spans="1:4" s="345" customFormat="1">
      <c r="A142" s="345" t="s">
        <v>2992</v>
      </c>
      <c r="B142" s="369" t="s">
        <v>3009</v>
      </c>
      <c r="C142" s="379"/>
      <c r="D142" s="345" t="s">
        <v>103</v>
      </c>
    </row>
    <row r="143" spans="1:4" s="345" customFormat="1">
      <c r="A143" s="345" t="s">
        <v>2978</v>
      </c>
      <c r="B143" s="370" t="s">
        <v>2983</v>
      </c>
      <c r="C143" s="373"/>
      <c r="D143" s="345" t="s">
        <v>97</v>
      </c>
    </row>
    <row r="144" spans="1:4" s="345" customFormat="1">
      <c r="A144" s="345" t="s">
        <v>2993</v>
      </c>
      <c r="B144" s="369" t="s">
        <v>2989</v>
      </c>
      <c r="C144" s="378"/>
      <c r="D144" s="345" t="s">
        <v>3103</v>
      </c>
    </row>
    <row r="145" spans="1:4" s="345" customFormat="1">
      <c r="A145" s="345" t="s">
        <v>2972</v>
      </c>
      <c r="B145" s="370" t="s">
        <v>2982</v>
      </c>
      <c r="C145" s="372"/>
      <c r="D145" s="345" t="s">
        <v>518</v>
      </c>
    </row>
    <row r="146" spans="1:4" s="345" customFormat="1">
      <c r="A146" s="345" t="s">
        <v>3063</v>
      </c>
      <c r="B146" s="370" t="s">
        <v>3065</v>
      </c>
      <c r="C146" s="390"/>
      <c r="D146" s="345" t="s">
        <v>3062</v>
      </c>
    </row>
    <row r="147" spans="1:4" s="345" customFormat="1">
      <c r="A147" s="345" t="s">
        <v>3064</v>
      </c>
      <c r="B147" s="370">
        <v>740000</v>
      </c>
      <c r="C147" s="391"/>
      <c r="D147" s="345" t="s">
        <v>2898</v>
      </c>
    </row>
    <row r="148" spans="1:4" s="345" customFormat="1">
      <c r="A148" s="345" t="s">
        <v>2979</v>
      </c>
      <c r="B148" s="370" t="s">
        <v>2980</v>
      </c>
      <c r="C148" s="364"/>
      <c r="D148" s="345" t="s">
        <v>3104</v>
      </c>
    </row>
    <row r="149" spans="1:4" s="345" customFormat="1">
      <c r="B149" s="369"/>
    </row>
    <row r="150" spans="1:4" s="345" customFormat="1">
      <c r="A150" s="335" t="s">
        <v>3106</v>
      </c>
      <c r="B150" s="367"/>
      <c r="C150" s="333"/>
      <c r="D150" s="333"/>
    </row>
    <row r="151" spans="1:4" s="345" customFormat="1">
      <c r="A151" s="366" t="s">
        <v>2967</v>
      </c>
      <c r="B151" s="368" t="s">
        <v>2968</v>
      </c>
      <c r="C151" s="366" t="s">
        <v>2969</v>
      </c>
      <c r="D151" s="366" t="s">
        <v>2970</v>
      </c>
    </row>
    <row r="152" spans="1:4" s="345" customFormat="1">
      <c r="A152" s="345" t="s">
        <v>2977</v>
      </c>
      <c r="B152" s="369" t="s">
        <v>2988</v>
      </c>
      <c r="C152" s="375"/>
      <c r="D152" s="345" t="s">
        <v>2901</v>
      </c>
    </row>
    <row r="153" spans="1:4" s="345" customFormat="1">
      <c r="A153" s="345" t="s">
        <v>2972</v>
      </c>
      <c r="B153" s="370" t="s">
        <v>2982</v>
      </c>
      <c r="C153" s="372"/>
      <c r="D153" s="345" t="s">
        <v>518</v>
      </c>
    </row>
    <row r="154" spans="1:4" s="345" customFormat="1">
      <c r="A154" s="345" t="s">
        <v>2995</v>
      </c>
      <c r="B154" s="369" t="s">
        <v>2991</v>
      </c>
      <c r="C154" s="381"/>
      <c r="D154" s="345" t="s">
        <v>3054</v>
      </c>
    </row>
    <row r="155" spans="1:4" s="345" customFormat="1">
      <c r="A155" s="345" t="s">
        <v>2985</v>
      </c>
      <c r="B155" s="370" t="s">
        <v>2986</v>
      </c>
      <c r="C155" s="374"/>
      <c r="D155" s="345" t="s">
        <v>102</v>
      </c>
    </row>
    <row r="156" spans="1:4" s="345" customFormat="1">
      <c r="A156" s="345" t="s">
        <v>3013</v>
      </c>
      <c r="B156" s="369" t="s">
        <v>3010</v>
      </c>
      <c r="C156" s="387"/>
      <c r="D156" s="345" t="s">
        <v>3099</v>
      </c>
    </row>
    <row r="157" spans="1:4" s="345" customFormat="1">
      <c r="A157" s="345" t="s">
        <v>3063</v>
      </c>
      <c r="B157" s="370" t="s">
        <v>3065</v>
      </c>
      <c r="C157" s="390"/>
      <c r="D157" s="345" t="s">
        <v>3062</v>
      </c>
    </row>
    <row r="158" spans="1:4" s="345" customFormat="1">
      <c r="A158" s="345" t="s">
        <v>2979</v>
      </c>
      <c r="B158" s="370" t="s">
        <v>2980</v>
      </c>
      <c r="C158" s="364"/>
      <c r="D158" s="345" t="s">
        <v>3104</v>
      </c>
    </row>
    <row r="159" spans="1:4" s="345" customFormat="1">
      <c r="A159" s="345" t="s">
        <v>2993</v>
      </c>
      <c r="B159" s="369" t="s">
        <v>2989</v>
      </c>
      <c r="C159" s="378"/>
      <c r="D159" s="345" t="s">
        <v>3103</v>
      </c>
    </row>
    <row r="160" spans="1:4" s="345" customFormat="1">
      <c r="A160" s="345" t="s">
        <v>2978</v>
      </c>
      <c r="B160" s="370" t="s">
        <v>2983</v>
      </c>
      <c r="C160" s="373"/>
      <c r="D160" s="345" t="s">
        <v>97</v>
      </c>
    </row>
    <row r="161" spans="1:5" s="345" customFormat="1">
      <c r="A161" s="345" t="s">
        <v>2992</v>
      </c>
      <c r="B161" s="369" t="s">
        <v>3009</v>
      </c>
      <c r="C161" s="379"/>
      <c r="D161" s="345" t="s">
        <v>103</v>
      </c>
    </row>
    <row r="162" spans="1:5" s="345" customFormat="1">
      <c r="B162" s="369"/>
    </row>
    <row r="163" spans="1:5">
      <c r="A163" s="335" t="s">
        <v>3079</v>
      </c>
      <c r="B163" s="367"/>
      <c r="C163" s="333"/>
      <c r="D163" s="333"/>
    </row>
    <row r="164" spans="1:5">
      <c r="A164" s="366" t="s">
        <v>2967</v>
      </c>
      <c r="B164" s="368" t="s">
        <v>2968</v>
      </c>
      <c r="C164" s="366" t="s">
        <v>2969</v>
      </c>
      <c r="D164" s="366" t="s">
        <v>2970</v>
      </c>
    </row>
    <row r="165" spans="1:5">
      <c r="A165" s="345" t="s">
        <v>2977</v>
      </c>
      <c r="B165" s="369" t="s">
        <v>2988</v>
      </c>
      <c r="C165" s="375"/>
      <c r="D165" s="345" t="s">
        <v>505</v>
      </c>
    </row>
    <row r="166" spans="1:5">
      <c r="A166" s="345" t="s">
        <v>3019</v>
      </c>
      <c r="B166" s="369" t="s">
        <v>3012</v>
      </c>
      <c r="C166" s="388"/>
      <c r="D166" t="s">
        <v>3053</v>
      </c>
    </row>
    <row r="167" spans="1:5" s="345" customFormat="1">
      <c r="A167" s="345" t="s">
        <v>3018</v>
      </c>
      <c r="B167" s="369" t="s">
        <v>3011</v>
      </c>
      <c r="C167" s="386"/>
      <c r="D167" s="345" t="s">
        <v>2900</v>
      </c>
    </row>
    <row r="168" spans="1:5">
      <c r="A168" s="345" t="s">
        <v>2985</v>
      </c>
      <c r="B168" s="370" t="s">
        <v>2986</v>
      </c>
      <c r="C168" s="374"/>
      <c r="D168" t="s">
        <v>102</v>
      </c>
    </row>
    <row r="169" spans="1:5">
      <c r="A169" s="345" t="s">
        <v>2992</v>
      </c>
      <c r="B169" s="369" t="s">
        <v>3009</v>
      </c>
      <c r="C169" s="379"/>
      <c r="D169" t="s">
        <v>3060</v>
      </c>
      <c r="E169" s="345"/>
    </row>
    <row r="170" spans="1:5">
      <c r="A170" s="345" t="s">
        <v>3013</v>
      </c>
      <c r="B170" s="369" t="s">
        <v>3010</v>
      </c>
      <c r="C170" s="387"/>
      <c r="D170" t="s">
        <v>3061</v>
      </c>
      <c r="E170" s="345"/>
    </row>
    <row r="171" spans="1:5">
      <c r="A171" s="345" t="s">
        <v>2966</v>
      </c>
      <c r="B171" s="371" t="s">
        <v>2973</v>
      </c>
      <c r="C171" s="365"/>
      <c r="D171" t="s">
        <v>99</v>
      </c>
      <c r="E171" s="345"/>
    </row>
    <row r="172" spans="1:5">
      <c r="A172" s="345" t="s">
        <v>2994</v>
      </c>
      <c r="B172" s="369" t="s">
        <v>2990</v>
      </c>
      <c r="C172" s="380"/>
      <c r="D172" t="s">
        <v>98</v>
      </c>
    </row>
    <row r="173" spans="1:5">
      <c r="A173" s="345" t="s">
        <v>2979</v>
      </c>
      <c r="B173" s="370" t="s">
        <v>2980</v>
      </c>
      <c r="C173" s="364"/>
      <c r="D173" t="s">
        <v>3117</v>
      </c>
    </row>
    <row r="174" spans="1:5">
      <c r="A174" s="345" t="s">
        <v>2978</v>
      </c>
      <c r="B174" s="370" t="s">
        <v>2983</v>
      </c>
      <c r="C174" s="373"/>
      <c r="D174" t="s">
        <v>97</v>
      </c>
    </row>
    <row r="175" spans="1:5">
      <c r="A175" s="361" t="s">
        <v>3002</v>
      </c>
      <c r="B175" s="382" t="s">
        <v>3001</v>
      </c>
      <c r="C175" s="383"/>
      <c r="D175" t="s">
        <v>515</v>
      </c>
    </row>
    <row r="176" spans="1:5">
      <c r="A176" s="345" t="s">
        <v>2972</v>
      </c>
      <c r="B176" s="370" t="s">
        <v>2982</v>
      </c>
      <c r="C176" s="372"/>
      <c r="D176" t="s">
        <v>518</v>
      </c>
    </row>
    <row r="177" spans="1:4" s="345" customFormat="1">
      <c r="A177" s="345" t="s">
        <v>3064</v>
      </c>
      <c r="B177" s="370">
        <v>740000</v>
      </c>
      <c r="C177" s="391"/>
      <c r="D177" s="345" t="s">
        <v>2898</v>
      </c>
    </row>
    <row r="178" spans="1:4" s="345" customFormat="1"/>
    <row r="179" spans="1:4">
      <c r="A179" s="335" t="s">
        <v>3317</v>
      </c>
      <c r="B179" s="367"/>
      <c r="C179" s="333"/>
      <c r="D179" s="333"/>
    </row>
    <row r="180" spans="1:4">
      <c r="A180" s="366" t="s">
        <v>2967</v>
      </c>
      <c r="B180" s="368" t="s">
        <v>2968</v>
      </c>
      <c r="C180" s="366" t="s">
        <v>2969</v>
      </c>
      <c r="D180" s="366" t="s">
        <v>2970</v>
      </c>
    </row>
    <row r="181" spans="1:4">
      <c r="A181" s="345" t="s">
        <v>2977</v>
      </c>
      <c r="B181" s="369" t="s">
        <v>2988</v>
      </c>
      <c r="C181" s="375"/>
      <c r="D181" s="345" t="s">
        <v>2901</v>
      </c>
    </row>
    <row r="182" spans="1:4">
      <c r="A182" s="345" t="s">
        <v>2992</v>
      </c>
      <c r="B182" s="369" t="s">
        <v>3009</v>
      </c>
      <c r="C182" s="379"/>
      <c r="D182" s="345" t="s">
        <v>103</v>
      </c>
    </row>
    <row r="183" spans="1:4" s="345" customFormat="1">
      <c r="A183" s="345" t="s">
        <v>2995</v>
      </c>
      <c r="B183" s="369" t="s">
        <v>2991</v>
      </c>
      <c r="C183" s="381"/>
      <c r="D183" s="345" t="s">
        <v>3054</v>
      </c>
    </row>
    <row r="184" spans="1:4">
      <c r="A184" s="345" t="s">
        <v>3018</v>
      </c>
      <c r="B184" s="369" t="s">
        <v>3011</v>
      </c>
      <c r="C184" s="386"/>
      <c r="D184" s="345" t="s">
        <v>2900</v>
      </c>
    </row>
    <row r="185" spans="1:4">
      <c r="A185" s="345" t="s">
        <v>3019</v>
      </c>
      <c r="B185" s="369" t="s">
        <v>3012</v>
      </c>
      <c r="C185" s="388"/>
      <c r="D185" s="345" t="s">
        <v>3053</v>
      </c>
    </row>
    <row r="186" spans="1:4">
      <c r="A186" s="345" t="s">
        <v>2985</v>
      </c>
      <c r="B186" s="370" t="s">
        <v>2986</v>
      </c>
      <c r="C186" s="374"/>
      <c r="D186" s="345" t="s">
        <v>102</v>
      </c>
    </row>
    <row r="187" spans="1:4">
      <c r="A187" s="345" t="s">
        <v>2994</v>
      </c>
      <c r="B187" s="369" t="s">
        <v>2990</v>
      </c>
      <c r="C187" s="380"/>
      <c r="D187" s="345" t="s">
        <v>3119</v>
      </c>
    </row>
    <row r="188" spans="1:4">
      <c r="A188" s="345" t="s">
        <v>2972</v>
      </c>
      <c r="B188" s="370" t="s">
        <v>2982</v>
      </c>
      <c r="C188" s="372"/>
      <c r="D188" s="345" t="s">
        <v>3118</v>
      </c>
    </row>
    <row r="189" spans="1:4">
      <c r="A189" s="345" t="s">
        <v>2978</v>
      </c>
      <c r="B189" s="370" t="s">
        <v>2983</v>
      </c>
      <c r="C189" s="373"/>
      <c r="D189" s="345" t="s">
        <v>97</v>
      </c>
    </row>
    <row r="190" spans="1:4">
      <c r="A190" s="345" t="s">
        <v>2979</v>
      </c>
      <c r="B190" s="370" t="s">
        <v>2980</v>
      </c>
      <c r="C190" s="364"/>
      <c r="D190" s="345" t="s">
        <v>3117</v>
      </c>
    </row>
    <row r="191" spans="1:4">
      <c r="A191" s="345" t="s">
        <v>3064</v>
      </c>
      <c r="B191" s="370">
        <v>740000</v>
      </c>
      <c r="C191" s="391"/>
      <c r="D191" s="345" t="s">
        <v>2898</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3264</v>
      </c>
      <c r="B4" s="10" t="s">
        <v>3265</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45" t="s">
        <v>557</v>
      </c>
      <c r="B4" s="446"/>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47" t="s">
        <v>561</v>
      </c>
      <c r="B8" s="94" t="s">
        <v>562</v>
      </c>
      <c r="C8" s="94" t="s">
        <v>563</v>
      </c>
      <c r="D8" s="94" t="s">
        <v>564</v>
      </c>
      <c r="E8" s="94" t="s">
        <v>565</v>
      </c>
      <c r="F8" s="94" t="s">
        <v>566</v>
      </c>
      <c r="G8" s="94" t="s">
        <v>567</v>
      </c>
      <c r="H8" s="95" t="s">
        <v>568</v>
      </c>
    </row>
    <row r="9" spans="1:8" ht="15.75" thickBot="1">
      <c r="A9" s="448"/>
      <c r="B9" s="449" t="s">
        <v>569</v>
      </c>
      <c r="C9" s="450"/>
      <c r="D9" s="450"/>
      <c r="E9" s="450"/>
      <c r="F9" s="450"/>
      <c r="G9" s="450"/>
      <c r="H9" s="451"/>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45" t="s">
        <v>629</v>
      </c>
      <c r="B65" s="446"/>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52" t="s">
        <v>561</v>
      </c>
      <c r="B68" s="455" t="s">
        <v>631</v>
      </c>
      <c r="C68" s="456"/>
      <c r="D68" s="455" t="s">
        <v>632</v>
      </c>
      <c r="E68" s="457"/>
      <c r="F68" s="458"/>
      <c r="G68" s="455" t="s">
        <v>633</v>
      </c>
      <c r="H68" s="459"/>
      <c r="I68" s="459"/>
      <c r="J68" s="456"/>
    </row>
    <row r="69" spans="1:10">
      <c r="A69" s="453"/>
      <c r="B69" s="460" t="s">
        <v>634</v>
      </c>
      <c r="C69" s="461"/>
      <c r="D69" s="464" t="s">
        <v>635</v>
      </c>
      <c r="E69" s="466" t="s">
        <v>563</v>
      </c>
      <c r="F69" s="468" t="s">
        <v>564</v>
      </c>
      <c r="G69" s="470" t="s">
        <v>636</v>
      </c>
      <c r="H69" s="464" t="s">
        <v>563</v>
      </c>
      <c r="I69" s="464" t="s">
        <v>564</v>
      </c>
      <c r="J69" s="123" t="s">
        <v>562</v>
      </c>
    </row>
    <row r="70" spans="1:10">
      <c r="A70" s="453"/>
      <c r="B70" s="462"/>
      <c r="C70" s="463"/>
      <c r="D70" s="465"/>
      <c r="E70" s="467"/>
      <c r="F70" s="469"/>
      <c r="G70" s="471"/>
      <c r="H70" s="465"/>
      <c r="I70" s="465"/>
      <c r="J70" s="124" t="s">
        <v>637</v>
      </c>
    </row>
    <row r="71" spans="1:10" ht="15.75" thickBot="1">
      <c r="A71" s="454"/>
      <c r="B71" s="125" t="s">
        <v>638</v>
      </c>
      <c r="C71" s="126" t="s">
        <v>639</v>
      </c>
      <c r="D71" s="126" t="s">
        <v>640</v>
      </c>
      <c r="E71" s="443" t="s">
        <v>641</v>
      </c>
      <c r="F71" s="444"/>
      <c r="G71" s="443" t="s">
        <v>569</v>
      </c>
      <c r="H71" s="441"/>
      <c r="I71" s="441"/>
      <c r="J71" s="442"/>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0" t="s">
        <v>729</v>
      </c>
      <c r="B406" s="440"/>
      <c r="C406" s="440"/>
      <c r="D406" s="440"/>
      <c r="E406" s="440"/>
      <c r="F406" s="440"/>
      <c r="G406" s="440"/>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34" t="s">
        <v>569</v>
      </c>
      <c r="C411" s="434"/>
      <c r="D411" s="435"/>
      <c r="E411" s="433" t="s">
        <v>737</v>
      </c>
      <c r="F411" s="434"/>
      <c r="G411" s="435"/>
      <c r="H411" s="433" t="s">
        <v>569</v>
      </c>
      <c r="I411" s="441"/>
      <c r="J411" s="441"/>
      <c r="K411" s="441"/>
      <c r="L411" s="441"/>
      <c r="M411" s="442"/>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37" t="s">
        <v>787</v>
      </c>
      <c r="B463" s="437"/>
      <c r="C463" s="437"/>
      <c r="D463" s="437"/>
      <c r="E463" s="437"/>
      <c r="F463" s="437"/>
      <c r="G463" s="437"/>
      <c r="H463" s="437"/>
      <c r="I463" s="437"/>
      <c r="J463" s="437"/>
      <c r="K463" s="437"/>
      <c r="L463" s="437"/>
      <c r="M463" s="437"/>
      <c r="N463" s="437"/>
      <c r="O463" s="437"/>
      <c r="P463" s="437"/>
      <c r="Q463" s="437"/>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31"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32"/>
      <c r="B468" s="433" t="s">
        <v>822</v>
      </c>
      <c r="C468" s="434"/>
      <c r="D468" s="434"/>
      <c r="E468" s="434"/>
      <c r="F468" s="434"/>
      <c r="G468" s="434"/>
      <c r="H468" s="434"/>
      <c r="I468" s="434"/>
      <c r="J468" s="434"/>
      <c r="K468" s="434"/>
      <c r="L468" s="434"/>
      <c r="M468" s="434"/>
      <c r="N468" s="434"/>
      <c r="O468" s="434"/>
      <c r="P468" s="434"/>
      <c r="Q468" s="434"/>
      <c r="R468" s="435"/>
      <c r="S468" s="195"/>
      <c r="T468" s="195"/>
      <c r="U468" s="424" t="s">
        <v>823</v>
      </c>
      <c r="V468" s="425"/>
      <c r="W468" s="433" t="s">
        <v>822</v>
      </c>
      <c r="X468" s="434"/>
      <c r="Y468" s="434"/>
      <c r="Z468" s="434"/>
      <c r="AA468" s="434"/>
      <c r="AB468" s="434"/>
      <c r="AC468" s="435"/>
      <c r="AD468" s="195"/>
      <c r="AE468" s="195"/>
      <c r="AF468" s="424" t="s">
        <v>823</v>
      </c>
      <c r="AG468" s="425"/>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24" t="s">
        <v>823</v>
      </c>
      <c r="C498" s="438"/>
      <c r="D498" s="438"/>
      <c r="E498" s="438"/>
      <c r="F498" s="438"/>
      <c r="G498" s="438"/>
      <c r="H498" s="438"/>
      <c r="I498" s="438"/>
      <c r="J498" s="438"/>
      <c r="K498" s="438"/>
      <c r="L498" s="438"/>
      <c r="M498" s="438"/>
      <c r="N498" s="438"/>
      <c r="O498" s="438"/>
      <c r="P498" s="438"/>
      <c r="Q498" s="438"/>
      <c r="R498" s="438"/>
      <c r="S498" s="438"/>
      <c r="T498" s="438"/>
      <c r="U498" s="438"/>
      <c r="V498" s="438"/>
      <c r="W498" s="438"/>
      <c r="X498" s="438"/>
      <c r="Y498" s="438"/>
      <c r="Z498" s="438"/>
      <c r="AA498" s="438"/>
      <c r="AB498" s="438"/>
      <c r="AC498" s="438"/>
      <c r="AD498" s="438"/>
      <c r="AE498" s="438"/>
      <c r="AF498" s="438"/>
      <c r="AG498" s="438"/>
      <c r="AH498" s="438"/>
      <c r="AI498" s="438"/>
      <c r="AJ498" s="439"/>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34" t="s">
        <v>569</v>
      </c>
      <c r="C515" s="434"/>
      <c r="D515" s="434"/>
      <c r="E515" s="434"/>
      <c r="F515" s="434"/>
      <c r="G515" s="435"/>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26" t="s">
        <v>561</v>
      </c>
      <c r="B599" s="228" t="s">
        <v>897</v>
      </c>
      <c r="C599" s="228" t="s">
        <v>898</v>
      </c>
      <c r="D599" s="228" t="s">
        <v>899</v>
      </c>
      <c r="E599" s="228" t="s">
        <v>735</v>
      </c>
      <c r="F599" s="228" t="s">
        <v>566</v>
      </c>
      <c r="G599" s="228" t="s">
        <v>567</v>
      </c>
    </row>
    <row r="600" spans="1:7" ht="15.75" thickBot="1">
      <c r="A600" s="427"/>
      <c r="B600" s="428" t="s">
        <v>569</v>
      </c>
      <c r="C600" s="429"/>
      <c r="D600" s="429"/>
      <c r="E600" s="429"/>
      <c r="F600" s="429"/>
      <c r="G600" s="430"/>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36" t="s">
        <v>926</v>
      </c>
      <c r="B630" s="436"/>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18" t="s">
        <v>927</v>
      </c>
      <c r="B634" s="236" t="s">
        <v>928</v>
      </c>
      <c r="C634" s="237" t="s">
        <v>563</v>
      </c>
      <c r="D634" s="237" t="s">
        <v>564</v>
      </c>
      <c r="E634" s="237" t="s">
        <v>735</v>
      </c>
      <c r="F634" s="238" t="s">
        <v>566</v>
      </c>
      <c r="G634" s="239" t="s">
        <v>567</v>
      </c>
      <c r="H634" s="240" t="s">
        <v>736</v>
      </c>
    </row>
    <row r="635" spans="1:8" ht="15.75" thickBot="1">
      <c r="A635" s="419"/>
      <c r="B635" s="420" t="s">
        <v>569</v>
      </c>
      <c r="C635" s="421"/>
      <c r="D635" s="421"/>
      <c r="E635" s="421"/>
      <c r="F635" s="421"/>
      <c r="G635" s="421"/>
      <c r="H635" s="422"/>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23" t="s">
        <v>986</v>
      </c>
      <c r="F682" s="423"/>
      <c r="G682" s="423"/>
      <c r="H682" s="423"/>
      <c r="I682" s="423"/>
    </row>
    <row r="683" spans="1:9">
      <c r="A683" s="10" t="s">
        <v>987</v>
      </c>
      <c r="B683" s="7">
        <f>B682/1000</f>
        <v>-911.92899999999997</v>
      </c>
      <c r="C683" s="5">
        <f>C682*H696/1000</f>
        <v>9.2959999999999994</v>
      </c>
      <c r="D683" s="5">
        <f>D682*H698/1000</f>
        <v>7.42</v>
      </c>
      <c r="E683" s="423"/>
      <c r="F683" s="423"/>
      <c r="G683" s="423"/>
      <c r="H683" s="423"/>
      <c r="I683" s="423"/>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xr:uid="{00000000-0002-0000-0500-000000000000}"/>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5" t="s">
        <v>11</v>
      </c>
      <c r="B1" s="475"/>
      <c r="C1" s="475"/>
      <c r="D1" s="475"/>
      <c r="E1" s="475"/>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5" t="s">
        <v>184</v>
      </c>
      <c r="B60" s="475"/>
      <c r="C60" s="475"/>
      <c r="D60" s="475"/>
      <c r="E60" s="475"/>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75" t="s">
        <v>185</v>
      </c>
      <c r="B89" s="475"/>
      <c r="C89" s="475"/>
      <c r="D89" s="475"/>
      <c r="E89" s="475"/>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75" t="s">
        <v>186</v>
      </c>
      <c r="B98" s="475"/>
      <c r="C98" s="475"/>
      <c r="D98" s="475"/>
      <c r="E98" s="475"/>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75" t="s">
        <v>188</v>
      </c>
      <c r="B109" s="475"/>
      <c r="C109" s="475"/>
      <c r="D109" s="475"/>
      <c r="E109" s="475"/>
    </row>
    <row r="110" spans="1:5" ht="15.75" thickBot="1"/>
    <row r="111" spans="1:5" ht="15.75" thickBot="1">
      <c r="A111" s="20">
        <f>A122</f>
        <v>0.20481927710843381</v>
      </c>
      <c r="B111" s="10" t="s">
        <v>448</v>
      </c>
    </row>
    <row r="113" spans="1:14">
      <c r="A113" s="475" t="s">
        <v>187</v>
      </c>
      <c r="B113" s="475"/>
      <c r="C113" s="475"/>
      <c r="D113" s="475"/>
      <c r="E113" s="475"/>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75" t="s">
        <v>449</v>
      </c>
      <c r="B124" s="475"/>
      <c r="C124" s="475"/>
      <c r="D124" s="475"/>
      <c r="E124" s="475"/>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75" t="s">
        <v>110</v>
      </c>
      <c r="B134" s="475"/>
      <c r="C134" s="475"/>
      <c r="D134" s="475"/>
      <c r="E134" s="475"/>
    </row>
    <row r="135" spans="1:14">
      <c r="A135" s="28" t="s">
        <v>468</v>
      </c>
      <c r="B135" s="29"/>
      <c r="C135" s="29"/>
      <c r="D135" s="29"/>
      <c r="E135" s="29"/>
      <c r="F135" s="29"/>
      <c r="G135" s="29"/>
    </row>
    <row r="136" spans="1:14" ht="15.75">
      <c r="A136" s="30"/>
      <c r="B136" s="472" t="s">
        <v>469</v>
      </c>
      <c r="C136" s="473"/>
      <c r="D136" s="473"/>
      <c r="E136" s="474"/>
      <c r="F136" s="29"/>
      <c r="G136" s="29"/>
    </row>
    <row r="137" spans="1:14" ht="15.75">
      <c r="A137" s="31"/>
      <c r="B137" s="472" t="s">
        <v>470</v>
      </c>
      <c r="C137" s="474"/>
      <c r="D137" s="472" t="s">
        <v>471</v>
      </c>
      <c r="E137" s="474"/>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5" t="s">
        <v>191</v>
      </c>
      <c r="B165" s="475"/>
      <c r="C165" s="475"/>
      <c r="D165" s="475"/>
      <c r="E165" s="475"/>
    </row>
    <row r="166" spans="1:7" ht="15.75" thickBot="1">
      <c r="A166" s="24" t="s">
        <v>192</v>
      </c>
      <c r="B166" s="18">
        <v>0.4</v>
      </c>
    </row>
    <row r="167" spans="1:7" ht="15.75" thickBot="1">
      <c r="A167" s="10" t="s">
        <v>193</v>
      </c>
      <c r="B167" s="46">
        <f>(1+B166)^(1/(2020-2010))-1</f>
        <v>3.4219694129380196E-2</v>
      </c>
    </row>
    <row r="168" spans="1:7">
      <c r="B168" s="47"/>
    </row>
    <row r="169" spans="1:7">
      <c r="A169" s="475" t="s">
        <v>457</v>
      </c>
      <c r="B169" s="475"/>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75" t="s">
        <v>200</v>
      </c>
      <c r="B174" s="475"/>
      <c r="C174" s="475"/>
      <c r="D174" s="475"/>
      <c r="E174" s="475"/>
    </row>
    <row r="175" spans="1:7" ht="15.75" thickBot="1">
      <c r="A175" s="24" t="s">
        <v>467</v>
      </c>
      <c r="B175" s="47">
        <v>0.1246</v>
      </c>
    </row>
    <row r="176" spans="1:7" ht="15.75" thickBot="1">
      <c r="A176" s="24" t="s">
        <v>462</v>
      </c>
      <c r="B176" s="46">
        <f>1-B175</f>
        <v>0.87539999999999996</v>
      </c>
    </row>
    <row r="178" spans="1:5">
      <c r="A178" s="475" t="s">
        <v>194</v>
      </c>
      <c r="B178" s="475"/>
      <c r="C178" s="475"/>
      <c r="D178" s="475"/>
      <c r="E178" s="475"/>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75" t="s">
        <v>196</v>
      </c>
      <c r="B183" s="475"/>
      <c r="C183" s="475"/>
      <c r="D183" s="475"/>
      <c r="E183" s="475"/>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75" t="s">
        <v>210</v>
      </c>
      <c r="B191" s="475"/>
      <c r="C191" s="475"/>
      <c r="D191" s="475"/>
      <c r="E191" s="475"/>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2020-03-12T23:16:54Z</dcterms:modified>
</cp:coreProperties>
</file>