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60" windowWidth="25875" windowHeight="10545"/>
  </bookViews>
  <sheets>
    <sheet name="About" sheetId="1" r:id="rId1"/>
    <sheet name="AEO Table 73" sheetId="7" r:id="rId2"/>
    <sheet name="GREET1 Fuel_Specs" sheetId="9" r:id="rId3"/>
    <sheet name="BCF-BpMSTHC" sheetId="5" r:id="rId4"/>
    <sheet name="BCF-BpTCFNG" sheetId="6" r:id="rId5"/>
    <sheet name="BCF-LFBCF" sheetId="4" r:id="rId6"/>
    <sheet name="BCF-BpMSTL" sheetId="8" r:id="rId7"/>
  </sheets>
  <calcPr calcId="145621" calcMode="manual" iterate="1" iterateDelta="1.0000000000000001E-5"/>
</workbook>
</file>

<file path=xl/calcChain.xml><?xml version="1.0" encoding="utf-8"?>
<calcChain xmlns="http://schemas.openxmlformats.org/spreadsheetml/2006/main">
  <c r="C2" i="8" l="1"/>
  <c r="D2"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AI2" i="8"/>
  <c r="AJ2" i="8"/>
  <c r="AK2" i="8"/>
  <c r="B2" i="8"/>
  <c r="AB3" i="4" l="1"/>
  <c r="AC3" i="4"/>
  <c r="AD3" i="4"/>
  <c r="AE3" i="4"/>
  <c r="AF3" i="4"/>
  <c r="AG3" i="4"/>
  <c r="AH3" i="4"/>
  <c r="AI3" i="4"/>
  <c r="AJ3" i="4"/>
  <c r="AK3" i="4"/>
  <c r="AB4" i="4"/>
  <c r="AC4" i="4"/>
  <c r="AD4" i="4"/>
  <c r="AE4" i="4"/>
  <c r="AF4" i="4"/>
  <c r="AG4" i="4"/>
  <c r="AH4" i="4"/>
  <c r="AI4" i="4"/>
  <c r="AJ4" i="4"/>
  <c r="AK4" i="4"/>
  <c r="AB5" i="4"/>
  <c r="AC5" i="4"/>
  <c r="AD5" i="4"/>
  <c r="AE5" i="4"/>
  <c r="AF5" i="4"/>
  <c r="AG5" i="4"/>
  <c r="AH5" i="4"/>
  <c r="AI5" i="4"/>
  <c r="AJ5" i="4"/>
  <c r="AK5" i="4"/>
  <c r="AB6" i="4"/>
  <c r="AC6" i="4"/>
  <c r="AD6" i="4"/>
  <c r="AE6" i="4"/>
  <c r="AF6" i="4"/>
  <c r="AG6" i="4"/>
  <c r="AH6" i="4"/>
  <c r="AI6" i="4"/>
  <c r="AJ6" i="4"/>
  <c r="AK6" i="4"/>
  <c r="AB7" i="4"/>
  <c r="AC7" i="4"/>
  <c r="AD7" i="4"/>
  <c r="AE7" i="4"/>
  <c r="AF7" i="4"/>
  <c r="AG7" i="4"/>
  <c r="AH7" i="4"/>
  <c r="AI7" i="4"/>
  <c r="AJ7" i="4"/>
  <c r="AK7" i="4"/>
  <c r="AB8" i="4"/>
  <c r="AC8" i="4"/>
  <c r="AD8" i="4"/>
  <c r="AE8" i="4"/>
  <c r="AF8" i="4"/>
  <c r="AG8" i="4"/>
  <c r="AH8" i="4"/>
  <c r="AI8" i="4"/>
  <c r="AJ8" i="4"/>
  <c r="AK8" i="4"/>
  <c r="AC2" i="4"/>
  <c r="AD2" i="4"/>
  <c r="AE2" i="4"/>
  <c r="AF2" i="4"/>
  <c r="AG2" i="4"/>
  <c r="AH2" i="4"/>
  <c r="AI2" i="4"/>
  <c r="AJ2" i="4"/>
  <c r="AK2" i="4"/>
  <c r="AB2" i="4"/>
  <c r="C4" i="4"/>
  <c r="D4" i="4"/>
  <c r="E4" i="4"/>
  <c r="F4" i="4"/>
  <c r="G4" i="4"/>
  <c r="H4" i="4"/>
  <c r="I4" i="4"/>
  <c r="J4" i="4"/>
  <c r="K4" i="4"/>
  <c r="L4" i="4"/>
  <c r="M4" i="4"/>
  <c r="N4" i="4"/>
  <c r="O4" i="4"/>
  <c r="P4" i="4"/>
  <c r="Q4" i="4"/>
  <c r="R4" i="4"/>
  <c r="S4" i="4"/>
  <c r="T4" i="4"/>
  <c r="U4" i="4"/>
  <c r="V4" i="4"/>
  <c r="W4" i="4"/>
  <c r="X4" i="4"/>
  <c r="Y4" i="4"/>
  <c r="Z4" i="4"/>
  <c r="AA4" i="4"/>
  <c r="C5" i="4"/>
  <c r="D5" i="4"/>
  <c r="E5" i="4"/>
  <c r="F5" i="4"/>
  <c r="G5" i="4"/>
  <c r="H5" i="4"/>
  <c r="I5" i="4"/>
  <c r="J5" i="4"/>
  <c r="K5" i="4"/>
  <c r="L5" i="4"/>
  <c r="M5" i="4"/>
  <c r="N5" i="4"/>
  <c r="O5" i="4"/>
  <c r="P5" i="4"/>
  <c r="Q5" i="4"/>
  <c r="R5" i="4"/>
  <c r="S5" i="4"/>
  <c r="T5" i="4"/>
  <c r="U5" i="4"/>
  <c r="V5" i="4"/>
  <c r="W5" i="4"/>
  <c r="X5" i="4"/>
  <c r="Y5" i="4"/>
  <c r="Z5" i="4"/>
  <c r="AA5" i="4"/>
  <c r="C6" i="4"/>
  <c r="D6" i="4"/>
  <c r="E6" i="4"/>
  <c r="F6" i="4"/>
  <c r="G6" i="4"/>
  <c r="H6" i="4"/>
  <c r="I6" i="4"/>
  <c r="J6" i="4"/>
  <c r="K6" i="4"/>
  <c r="L6" i="4"/>
  <c r="M6" i="4"/>
  <c r="N6" i="4"/>
  <c r="O6" i="4"/>
  <c r="P6" i="4"/>
  <c r="Q6" i="4"/>
  <c r="R6" i="4"/>
  <c r="S6" i="4"/>
  <c r="T6" i="4"/>
  <c r="U6" i="4"/>
  <c r="V6" i="4"/>
  <c r="W6" i="4"/>
  <c r="X6" i="4"/>
  <c r="Y6" i="4"/>
  <c r="Z6" i="4"/>
  <c r="AA6" i="4"/>
  <c r="C7" i="4"/>
  <c r="D7" i="4"/>
  <c r="E7" i="4"/>
  <c r="F7" i="4"/>
  <c r="G7" i="4"/>
  <c r="H7" i="4"/>
  <c r="I7" i="4"/>
  <c r="J7" i="4"/>
  <c r="K7" i="4"/>
  <c r="L7" i="4"/>
  <c r="M7" i="4"/>
  <c r="N7" i="4"/>
  <c r="O7" i="4"/>
  <c r="P7" i="4"/>
  <c r="Q7" i="4"/>
  <c r="R7" i="4"/>
  <c r="S7" i="4"/>
  <c r="T7" i="4"/>
  <c r="U7" i="4"/>
  <c r="V7" i="4"/>
  <c r="W7" i="4"/>
  <c r="X7" i="4"/>
  <c r="Y7" i="4"/>
  <c r="Z7" i="4"/>
  <c r="AA7" i="4"/>
  <c r="C8" i="4"/>
  <c r="D8" i="4"/>
  <c r="E8" i="4"/>
  <c r="F8" i="4"/>
  <c r="G8" i="4"/>
  <c r="H8" i="4"/>
  <c r="I8" i="4"/>
  <c r="J8" i="4"/>
  <c r="K8" i="4"/>
  <c r="L8" i="4"/>
  <c r="M8" i="4"/>
  <c r="N8" i="4"/>
  <c r="O8" i="4"/>
  <c r="P8" i="4"/>
  <c r="Q8" i="4"/>
  <c r="R8" i="4"/>
  <c r="S8" i="4"/>
  <c r="T8" i="4"/>
  <c r="U8" i="4"/>
  <c r="V8" i="4"/>
  <c r="W8" i="4"/>
  <c r="X8" i="4"/>
  <c r="Y8" i="4"/>
  <c r="Z8" i="4"/>
  <c r="AA8" i="4"/>
  <c r="B8" i="4"/>
  <c r="B7" i="4"/>
  <c r="B6" i="4"/>
  <c r="B5" i="4"/>
  <c r="B4" i="4"/>
  <c r="AK2" i="6"/>
  <c r="AJ2" i="6"/>
  <c r="AI2" i="6"/>
  <c r="AH2" i="6"/>
  <c r="AG2" i="6"/>
  <c r="AF2" i="6"/>
  <c r="AE2" i="6"/>
  <c r="AD2" i="6"/>
  <c r="AC2" i="6"/>
  <c r="AB2" i="6"/>
  <c r="C2" i="6"/>
  <c r="D2" i="6"/>
  <c r="E2" i="6"/>
  <c r="F2" i="6"/>
  <c r="G2" i="6"/>
  <c r="H2" i="6"/>
  <c r="I2" i="6"/>
  <c r="J2" i="6"/>
  <c r="K2" i="6"/>
  <c r="L2" i="6"/>
  <c r="M2" i="6"/>
  <c r="N2" i="6"/>
  <c r="O2" i="6"/>
  <c r="P2" i="6"/>
  <c r="Q2" i="6"/>
  <c r="R2" i="6"/>
  <c r="S2" i="6"/>
  <c r="T2" i="6"/>
  <c r="U2" i="6"/>
  <c r="V2" i="6"/>
  <c r="W2" i="6"/>
  <c r="X2" i="6"/>
  <c r="Y2" i="6"/>
  <c r="Z2" i="6"/>
  <c r="AA2" i="6"/>
  <c r="B2" i="6"/>
  <c r="AC2" i="5"/>
  <c r="AD2" i="5"/>
  <c r="AE2" i="5"/>
  <c r="AF2" i="5"/>
  <c r="AG2" i="5"/>
  <c r="AH2" i="5"/>
  <c r="AI2" i="5"/>
  <c r="AJ2" i="5"/>
  <c r="AK2" i="5"/>
  <c r="AB2" i="5"/>
  <c r="C2" i="5"/>
  <c r="D2" i="5"/>
  <c r="E2" i="5"/>
  <c r="F2" i="5"/>
  <c r="G2" i="5"/>
  <c r="H2" i="5"/>
  <c r="I2" i="5"/>
  <c r="J2" i="5"/>
  <c r="K2" i="5"/>
  <c r="L2" i="5"/>
  <c r="M2" i="5"/>
  <c r="N2" i="5"/>
  <c r="O2" i="5"/>
  <c r="P2" i="5"/>
  <c r="Q2" i="5"/>
  <c r="R2" i="5"/>
  <c r="S2" i="5"/>
  <c r="T2" i="5"/>
  <c r="U2" i="5"/>
  <c r="V2" i="5"/>
  <c r="W2" i="5"/>
  <c r="X2" i="5"/>
  <c r="Y2" i="5"/>
  <c r="Z2" i="5"/>
  <c r="AA2" i="5"/>
  <c r="B2" i="5"/>
</calcChain>
</file>

<file path=xl/comments1.xml><?xml version="1.0" encoding="utf-8"?>
<comments xmlns="http://schemas.openxmlformats.org/spreadsheetml/2006/main">
  <authors>
    <author>Michael Wang</author>
    <author>ywu</author>
    <author>Jeongwoo Han</author>
    <author>jhan</author>
    <author>A Elgowainy</author>
  </authors>
  <commentList>
    <comment ref="B4" authorId="0">
      <text>
        <r>
          <rPr>
            <sz val="8"/>
            <color indexed="81"/>
            <rFont val="Tahoma"/>
            <family val="2"/>
          </rPr>
          <t>GREET's calculations use LHVs. If one decides to use HHVs, the HHV cell values in this sheet can be pasted into the cells in this column. However, combustion emission factors in the EF sheet need to be changed, according to the differences between LHV and HHV for each fuel.</t>
        </r>
      </text>
    </comment>
    <comment ref="H4" authorId="0">
      <text>
        <r>
          <rPr>
            <sz val="8"/>
            <color indexed="81"/>
            <rFont val="Tahoma"/>
            <family val="2"/>
          </rPr>
          <t xml:space="preserve">Values in this column are calculated from those in the left column. Values here are used for calculations in other sheets. Values in the left column are inputted in ppm for high transparency.
</t>
        </r>
      </text>
    </comment>
    <comment ref="G15" authorId="0">
      <text>
        <r>
          <rPr>
            <sz val="8"/>
            <color indexed="81"/>
            <rFont val="Arial"/>
            <family val="2"/>
          </rPr>
          <t>Value here is from a TS look-up table. User should not change the value here.</t>
        </r>
        <r>
          <rPr>
            <sz val="9"/>
            <color indexed="81"/>
            <rFont val="Tahoma"/>
            <family val="2"/>
          </rPr>
          <t xml:space="preserve">
</t>
        </r>
      </text>
    </comment>
    <comment ref="G20" authorId="0">
      <text>
        <r>
          <rPr>
            <sz val="8"/>
            <color indexed="81"/>
            <rFont val="Arial"/>
            <family val="2"/>
          </rPr>
          <t>Value here is from a TS look-up table. User should not change the value here.</t>
        </r>
        <r>
          <rPr>
            <sz val="9"/>
            <color indexed="81"/>
            <rFont val="Tahoma"/>
            <family val="2"/>
          </rPr>
          <t xml:space="preserve">
</t>
        </r>
      </text>
    </comment>
    <comment ref="G21" authorId="0">
      <text>
        <r>
          <rPr>
            <sz val="8"/>
            <color indexed="81"/>
            <rFont val="Arial"/>
            <family val="2"/>
          </rPr>
          <t>Value here is from a TS look-up table. User should not change the value here.</t>
        </r>
        <r>
          <rPr>
            <sz val="9"/>
            <color indexed="81"/>
            <rFont val="Tahoma"/>
            <family val="2"/>
          </rPr>
          <t xml:space="preserve">
</t>
        </r>
      </text>
    </comment>
    <comment ref="G22" authorId="0">
      <text>
        <r>
          <rPr>
            <sz val="8"/>
            <color indexed="81"/>
            <rFont val="Arial"/>
            <family val="2"/>
          </rPr>
          <t>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r>
        <r>
          <rPr>
            <sz val="9"/>
            <color indexed="81"/>
            <rFont val="Tahoma"/>
            <family val="2"/>
          </rPr>
          <t xml:space="preserve">
</t>
        </r>
      </text>
    </comment>
    <comment ref="G29" authorId="1">
      <text>
        <r>
          <rPr>
            <sz val="8"/>
            <color indexed="81"/>
            <rFont val="Tahoma"/>
            <family val="2"/>
          </rPr>
          <t>From a report prepaed by ENVIRON International Corporation (Los Angeles, CA, 2004) for the Port Authority of Long Beach Ports).</t>
        </r>
        <r>
          <rPr>
            <sz val="8"/>
            <color indexed="81"/>
            <rFont val="Tahoma"/>
            <family val="2"/>
          </rPr>
          <t xml:space="preserve">
</t>
        </r>
      </text>
    </comment>
    <comment ref="A43" authorId="2">
      <text>
        <r>
          <rPr>
            <sz val="9"/>
            <color indexed="81"/>
            <rFont val="Tahoma"/>
            <family val="2"/>
          </rPr>
          <t>For algae-based renewable diesel only</t>
        </r>
      </text>
    </comment>
    <comment ref="A63" authorId="3">
      <text>
        <r>
          <rPr>
            <sz val="9"/>
            <color indexed="81"/>
            <rFont val="Tahoma"/>
            <family val="2"/>
          </rPr>
          <t xml:space="preserve">Elgowainy, A., Han, J., Cai, H., Wang, M., Forman, G. S., and DiVita, V. B. (2014) Energy Efficiency and Greenhouse Gas Emission Intensity of Petroleum Products at U.S. Refineries. Environ. Sci. Technol. 48, 7612–7624.
</t>
        </r>
      </text>
    </comment>
    <comment ref="B65" authorId="4">
      <text>
        <r>
          <rPr>
            <b/>
            <sz val="10"/>
            <color indexed="81"/>
            <rFont val="Tahoma"/>
            <family val="2"/>
          </rPr>
          <t>Btu per (short ton, as received)</t>
        </r>
        <r>
          <rPr>
            <sz val="10"/>
            <color indexed="81"/>
            <rFont val="Tahoma"/>
            <family val="2"/>
          </rPr>
          <t xml:space="preserve">
</t>
        </r>
      </text>
    </comment>
    <comment ref="A66" authorId="0">
      <text>
        <r>
          <rPr>
            <sz val="8"/>
            <color indexed="81"/>
            <rFont val="Tahoma"/>
            <family val="2"/>
          </rPr>
          <t xml:space="preserve">As feedstock for coal-based H2 and FTD production pathways.
</t>
        </r>
      </text>
    </comment>
    <comment ref="B66" authorId="4">
      <text>
        <r>
          <rPr>
            <b/>
            <sz val="10"/>
            <color indexed="81"/>
            <rFont val="Tahoma"/>
            <family val="2"/>
          </rPr>
          <t>Btu per (short ton, as received)
Moisture Content: 4.5% wt.</t>
        </r>
        <r>
          <rPr>
            <sz val="10"/>
            <color indexed="81"/>
            <rFont val="Tahoma"/>
            <family val="2"/>
          </rPr>
          <t xml:space="preserve">
</t>
        </r>
      </text>
    </comment>
    <comment ref="D66" authorId="3">
      <text>
        <r>
          <rPr>
            <sz val="9"/>
            <color indexed="81"/>
            <rFont val="Tahoma"/>
            <family val="2"/>
          </rPr>
          <t>Based on EIA-423</t>
        </r>
      </text>
    </comment>
    <comment ref="F66" authorId="3">
      <text>
        <r>
          <rPr>
            <sz val="9"/>
            <color indexed="81"/>
            <rFont val="Tahoma"/>
            <family val="2"/>
          </rPr>
          <t>Calculated from the USGS database (2006)</t>
        </r>
      </text>
    </comment>
    <comment ref="G66" authorId="3">
      <text>
        <r>
          <rPr>
            <sz val="9"/>
            <color indexed="81"/>
            <rFont val="Tahoma"/>
            <family val="2"/>
          </rPr>
          <t>Based on EIA-423</t>
        </r>
      </text>
    </comment>
    <comment ref="I66" authorId="3">
      <text>
        <r>
          <rPr>
            <sz val="9"/>
            <color indexed="81"/>
            <rFont val="Tahoma"/>
            <family val="2"/>
          </rPr>
          <t>Calculated from the USGS database (2006)</t>
        </r>
      </text>
    </comment>
    <comment ref="B67" authorId="4">
      <text>
        <r>
          <rPr>
            <b/>
            <sz val="10"/>
            <color indexed="81"/>
            <rFont val="Tahoma"/>
            <family val="2"/>
          </rPr>
          <t>Btu per (short ton, as received)</t>
        </r>
        <r>
          <rPr>
            <sz val="10"/>
            <color indexed="81"/>
            <rFont val="Tahoma"/>
            <family val="2"/>
          </rPr>
          <t xml:space="preserve">
</t>
        </r>
        <r>
          <rPr>
            <b/>
            <sz val="10"/>
            <color indexed="81"/>
            <rFont val="Tahoma"/>
            <family val="2"/>
          </rPr>
          <t>Moisture Content: 22.4% wt.</t>
        </r>
      </text>
    </comment>
    <comment ref="D67" authorId="3">
      <text>
        <r>
          <rPr>
            <sz val="9"/>
            <color indexed="81"/>
            <rFont val="Tahoma"/>
            <family val="2"/>
          </rPr>
          <t>Based on EIA-423</t>
        </r>
      </text>
    </comment>
    <comment ref="F67" authorId="3">
      <text>
        <r>
          <rPr>
            <sz val="9"/>
            <color indexed="81"/>
            <rFont val="Tahoma"/>
            <family val="2"/>
          </rPr>
          <t>Calculated from the USGS database (2006)</t>
        </r>
      </text>
    </comment>
    <comment ref="G67" authorId="3">
      <text>
        <r>
          <rPr>
            <sz val="9"/>
            <color indexed="81"/>
            <rFont val="Tahoma"/>
            <family val="2"/>
          </rPr>
          <t>Based on EIA-423</t>
        </r>
      </text>
    </comment>
    <comment ref="I67" authorId="3">
      <text>
        <r>
          <rPr>
            <sz val="9"/>
            <color indexed="81"/>
            <rFont val="Tahoma"/>
            <family val="2"/>
          </rPr>
          <t>Calculated from the USGS database (2006)</t>
        </r>
      </text>
    </comment>
    <comment ref="B68" authorId="4">
      <text>
        <r>
          <rPr>
            <b/>
            <sz val="10"/>
            <color indexed="81"/>
            <rFont val="Tahoma"/>
            <family val="2"/>
          </rPr>
          <t>Btu per (short ton, as received)</t>
        </r>
        <r>
          <rPr>
            <sz val="10"/>
            <color indexed="81"/>
            <rFont val="Tahoma"/>
            <family val="2"/>
          </rPr>
          <t xml:space="preserve">
</t>
        </r>
        <r>
          <rPr>
            <b/>
            <sz val="10"/>
            <color indexed="81"/>
            <rFont val="Tahoma"/>
            <family val="2"/>
          </rPr>
          <t>Moisture Content: 31.9% wt.</t>
        </r>
      </text>
    </comment>
    <comment ref="D68" authorId="3">
      <text>
        <r>
          <rPr>
            <sz val="9"/>
            <color indexed="81"/>
            <rFont val="Tahoma"/>
            <family val="2"/>
          </rPr>
          <t>Based on EIA-423</t>
        </r>
      </text>
    </comment>
    <comment ref="F68" authorId="3">
      <text>
        <r>
          <rPr>
            <sz val="9"/>
            <color indexed="81"/>
            <rFont val="Tahoma"/>
            <family val="2"/>
          </rPr>
          <t>Calculated from the USGS database (2006)</t>
        </r>
      </text>
    </comment>
    <comment ref="G68" authorId="3">
      <text>
        <r>
          <rPr>
            <sz val="9"/>
            <color indexed="81"/>
            <rFont val="Tahoma"/>
            <family val="2"/>
          </rPr>
          <t>Based on EIA-423</t>
        </r>
      </text>
    </comment>
    <comment ref="I68" authorId="3">
      <text>
        <r>
          <rPr>
            <sz val="9"/>
            <color indexed="81"/>
            <rFont val="Tahoma"/>
            <family val="2"/>
          </rPr>
          <t>Calculated from the USGS database (2006)</t>
        </r>
      </text>
    </comment>
    <comment ref="B69" authorId="4">
      <text>
        <r>
          <rPr>
            <b/>
            <sz val="10"/>
            <color indexed="81"/>
            <rFont val="Tahoma"/>
            <family val="2"/>
          </rPr>
          <t>Btu per (short ton, as received)</t>
        </r>
        <r>
          <rPr>
            <sz val="10"/>
            <color indexed="81"/>
            <rFont val="Tahoma"/>
            <family val="2"/>
          </rPr>
          <t xml:space="preserve">
</t>
        </r>
      </text>
    </comment>
    <comment ref="D69" authorId="3">
      <text>
        <r>
          <rPr>
            <sz val="9"/>
            <color indexed="81"/>
            <rFont val="Tahoma"/>
            <family val="2"/>
          </rPr>
          <t>Assumed to be the same as bituminous coal</t>
        </r>
      </text>
    </comment>
    <comment ref="F69" authorId="3">
      <text>
        <r>
          <rPr>
            <sz val="9"/>
            <color indexed="81"/>
            <rFont val="Tahoma"/>
            <family val="2"/>
          </rPr>
          <t>Based on EIA-423</t>
        </r>
      </text>
    </comment>
    <comment ref="G69" authorId="3">
      <text>
        <r>
          <rPr>
            <sz val="9"/>
            <color indexed="81"/>
            <rFont val="Tahoma"/>
            <family val="2"/>
          </rPr>
          <t>Based on EIA-423</t>
        </r>
      </text>
    </comment>
    <comment ref="I69" authorId="3">
      <text>
        <r>
          <rPr>
            <sz val="9"/>
            <color indexed="81"/>
            <rFont val="Tahoma"/>
            <family val="2"/>
          </rPr>
          <t>Assumed to be the same as bituminous coal</t>
        </r>
      </text>
    </comment>
    <comment ref="B70" authorId="4">
      <text>
        <r>
          <rPr>
            <b/>
            <sz val="10"/>
            <color indexed="81"/>
            <rFont val="Tahoma"/>
            <family val="2"/>
          </rPr>
          <t>Btu per (short ton, as received)</t>
        </r>
        <r>
          <rPr>
            <sz val="10"/>
            <color indexed="81"/>
            <rFont val="Tahoma"/>
            <family val="2"/>
          </rPr>
          <t xml:space="preserve">
</t>
        </r>
      </text>
    </comment>
    <comment ref="D70" authorId="3">
      <text>
        <r>
          <rPr>
            <sz val="9"/>
            <color indexed="81"/>
            <rFont val="Tahoma"/>
            <family val="2"/>
          </rPr>
          <t>Based on EIA-423</t>
        </r>
      </text>
    </comment>
    <comment ref="F70" authorId="3">
      <text>
        <r>
          <rPr>
            <sz val="9"/>
            <color indexed="81"/>
            <rFont val="Tahoma"/>
            <family val="2"/>
          </rPr>
          <t>Based on EIA-423</t>
        </r>
      </text>
    </comment>
    <comment ref="G70" authorId="3">
      <text>
        <r>
          <rPr>
            <sz val="9"/>
            <color indexed="81"/>
            <rFont val="Tahoma"/>
            <family val="2"/>
          </rPr>
          <t>Assumed to be the same as lignite coal</t>
        </r>
      </text>
    </comment>
    <comment ref="I70" authorId="3">
      <text>
        <r>
          <rPr>
            <sz val="9"/>
            <color indexed="81"/>
            <rFont val="Tahoma"/>
            <family val="2"/>
          </rPr>
          <t>Assumed to be the same as lignite coal</t>
        </r>
      </text>
    </comment>
    <comment ref="B71" authorId="4">
      <text>
        <r>
          <rPr>
            <b/>
            <sz val="10"/>
            <color indexed="81"/>
            <rFont val="Tahoma"/>
            <family val="2"/>
          </rPr>
          <t>Btu per (short ton, as received)</t>
        </r>
        <r>
          <rPr>
            <sz val="10"/>
            <color indexed="81"/>
            <rFont val="Tahoma"/>
            <family val="2"/>
          </rPr>
          <t xml:space="preserve">
</t>
        </r>
      </text>
    </comment>
    <comment ref="D71" authorId="3">
      <text>
        <r>
          <rPr>
            <sz val="9"/>
            <color indexed="81"/>
            <rFont val="Tahoma"/>
            <family val="2"/>
          </rPr>
          <t>Based on EIA-423</t>
        </r>
      </text>
    </comment>
    <comment ref="F71" authorId="3">
      <text>
        <r>
          <rPr>
            <sz val="9"/>
            <color indexed="81"/>
            <rFont val="Tahoma"/>
            <family val="2"/>
          </rPr>
          <t xml:space="preserve">Elgowainy, A., Han, J., Cai, H., Wang, M., Forman, G. S., and DiVita, V. B. (2014) Energy Efficiency and Greenhouse Gas Emission Intensity of Petroleum Products at U.S. Refineries. Environ. Sci. Technol. 48, 7612–7624.
</t>
        </r>
      </text>
    </comment>
    <comment ref="G71" authorId="3">
      <text>
        <r>
          <rPr>
            <sz val="9"/>
            <color indexed="81"/>
            <rFont val="Tahoma"/>
            <family val="2"/>
          </rPr>
          <t>Based on EIA-423</t>
        </r>
      </text>
    </comment>
    <comment ref="I71" authorId="3">
      <text>
        <r>
          <rPr>
            <sz val="9"/>
            <color indexed="81"/>
            <rFont val="Tahoma"/>
            <family val="2"/>
          </rPr>
          <t>Based on the ratio in the previous GREET</t>
        </r>
      </text>
    </comment>
    <comment ref="B72" authorId="4">
      <text>
        <r>
          <rPr>
            <b/>
            <sz val="10"/>
            <color indexed="81"/>
            <rFont val="Tahoma"/>
            <family val="2"/>
          </rPr>
          <t>Btu per (short ton, as received)</t>
        </r>
        <r>
          <rPr>
            <sz val="10"/>
            <color indexed="81"/>
            <rFont val="Tahoma"/>
            <family val="2"/>
          </rPr>
          <t xml:space="preserve">
</t>
        </r>
      </text>
    </comment>
    <comment ref="D72" authorId="3">
      <text>
        <r>
          <rPr>
            <sz val="9"/>
            <color indexed="81"/>
            <rFont val="Tahoma"/>
            <family val="2"/>
          </rPr>
          <t>Based on EIA-423</t>
        </r>
      </text>
    </comment>
    <comment ref="F72" authorId="3">
      <text>
        <r>
          <rPr>
            <sz val="9"/>
            <color indexed="81"/>
            <rFont val="Tahoma"/>
            <family val="2"/>
          </rPr>
          <t>Based on EIA-423</t>
        </r>
      </text>
    </comment>
    <comment ref="G72" authorId="3">
      <text>
        <r>
          <rPr>
            <sz val="9"/>
            <color indexed="81"/>
            <rFont val="Tahoma"/>
            <family val="2"/>
          </rPr>
          <t>Assumed to be the same as pet coke</t>
        </r>
      </text>
    </comment>
    <comment ref="I72" authorId="3">
      <text>
        <r>
          <rPr>
            <sz val="9"/>
            <color indexed="81"/>
            <rFont val="Tahoma"/>
            <family val="2"/>
          </rPr>
          <t>Assumed to be the same as pet coke</t>
        </r>
      </text>
    </comment>
    <comment ref="B73" authorId="4">
      <text>
        <r>
          <rPr>
            <b/>
            <sz val="10"/>
            <color indexed="81"/>
            <rFont val="Tahoma"/>
            <family val="2"/>
          </rPr>
          <t>Btu per (short ton, as received)</t>
        </r>
        <r>
          <rPr>
            <sz val="10"/>
            <color indexed="81"/>
            <rFont val="Tahoma"/>
            <family val="2"/>
          </rPr>
          <t xml:space="preserve">
</t>
        </r>
      </text>
    </comment>
    <comment ref="B74" authorId="4">
      <text>
        <r>
          <rPr>
            <b/>
            <sz val="10"/>
            <color indexed="81"/>
            <rFont val="Tahoma"/>
            <family val="2"/>
          </rPr>
          <t>Btu per (short ton, dry matter)</t>
        </r>
        <r>
          <rPr>
            <sz val="10"/>
            <color indexed="81"/>
            <rFont val="Tahoma"/>
            <family val="2"/>
          </rPr>
          <t xml:space="preserve">
</t>
        </r>
      </text>
    </comment>
    <comment ref="B76" authorId="4">
      <text>
        <r>
          <rPr>
            <b/>
            <sz val="10"/>
            <color indexed="81"/>
            <rFont val="Tahoma"/>
            <family val="2"/>
          </rPr>
          <t>Btu per (short ton, dry matter)</t>
        </r>
        <r>
          <rPr>
            <sz val="10"/>
            <color indexed="81"/>
            <rFont val="Tahoma"/>
            <family val="2"/>
          </rPr>
          <t xml:space="preserve">
</t>
        </r>
      </text>
    </comment>
    <comment ref="B77" authorId="4">
      <text>
        <r>
          <rPr>
            <b/>
            <sz val="10"/>
            <color indexed="81"/>
            <rFont val="Tahoma"/>
            <family val="2"/>
          </rPr>
          <t>Btu per (short ton, dry matter)</t>
        </r>
        <r>
          <rPr>
            <sz val="10"/>
            <color indexed="81"/>
            <rFont val="Tahoma"/>
            <family val="2"/>
          </rPr>
          <t xml:space="preserve">
</t>
        </r>
      </text>
    </comment>
    <comment ref="B78" authorId="4">
      <text>
        <r>
          <rPr>
            <b/>
            <sz val="10"/>
            <color indexed="81"/>
            <rFont val="Tahoma"/>
            <family val="2"/>
          </rPr>
          <t>Btu per (short ton, dry matter)</t>
        </r>
        <r>
          <rPr>
            <sz val="10"/>
            <color indexed="81"/>
            <rFont val="Tahoma"/>
            <family val="2"/>
          </rPr>
          <t xml:space="preserve">
</t>
        </r>
      </text>
    </comment>
    <comment ref="B79" authorId="4">
      <text>
        <r>
          <rPr>
            <b/>
            <sz val="10"/>
            <color indexed="81"/>
            <rFont val="Tahoma"/>
            <family val="2"/>
          </rPr>
          <t>Btu per (short ton, dry matter)</t>
        </r>
        <r>
          <rPr>
            <sz val="10"/>
            <color indexed="81"/>
            <rFont val="Tahoma"/>
            <family val="2"/>
          </rPr>
          <t xml:space="preserve">
</t>
        </r>
      </text>
    </comment>
    <comment ref="B80" authorId="4">
      <text>
        <r>
          <rPr>
            <b/>
            <sz val="10"/>
            <color indexed="81"/>
            <rFont val="Tahoma"/>
            <family val="2"/>
          </rPr>
          <t>Btu per (short ton, dry matter)</t>
        </r>
        <r>
          <rPr>
            <sz val="10"/>
            <color indexed="81"/>
            <rFont val="Tahoma"/>
            <family val="2"/>
          </rPr>
          <t xml:space="preserve">
</t>
        </r>
      </text>
    </comment>
    <comment ref="B81" authorId="4">
      <text>
        <r>
          <rPr>
            <b/>
            <sz val="10"/>
            <color indexed="81"/>
            <rFont val="Tahoma"/>
            <family val="2"/>
          </rPr>
          <t>Btu per (short ton, dry matter)</t>
        </r>
        <r>
          <rPr>
            <sz val="10"/>
            <color indexed="81"/>
            <rFont val="Tahoma"/>
            <family val="2"/>
          </rPr>
          <t xml:space="preserve">
</t>
        </r>
      </text>
    </comment>
    <comment ref="B82" authorId="4">
      <text>
        <r>
          <rPr>
            <b/>
            <sz val="10"/>
            <color indexed="81"/>
            <rFont val="Tahoma"/>
            <family val="2"/>
          </rPr>
          <t>Btu per (short ton, dry matter)</t>
        </r>
        <r>
          <rPr>
            <sz val="10"/>
            <color indexed="81"/>
            <rFont val="Tahoma"/>
            <family val="2"/>
          </rPr>
          <t xml:space="preserve">
</t>
        </r>
      </text>
    </comment>
    <comment ref="B83" authorId="4">
      <text>
        <r>
          <rPr>
            <b/>
            <sz val="10"/>
            <color indexed="81"/>
            <rFont val="Tahoma"/>
            <family val="2"/>
          </rPr>
          <t>Btu per (short ton, as received)</t>
        </r>
        <r>
          <rPr>
            <sz val="10"/>
            <color indexed="81"/>
            <rFont val="Tahoma"/>
            <family val="2"/>
          </rPr>
          <t xml:space="preserve">
</t>
        </r>
      </text>
    </comment>
    <comment ref="B84" authorId="4">
      <text>
        <r>
          <rPr>
            <b/>
            <sz val="10"/>
            <color indexed="81"/>
            <rFont val="Tahoma"/>
            <family val="2"/>
          </rPr>
          <t>Btu per (short ton, as received)</t>
        </r>
        <r>
          <rPr>
            <sz val="10"/>
            <color indexed="81"/>
            <rFont val="Tahoma"/>
            <family val="2"/>
          </rPr>
          <t xml:space="preserve">
</t>
        </r>
      </text>
    </comment>
    <comment ref="B85" authorId="4">
      <text>
        <r>
          <rPr>
            <b/>
            <sz val="10"/>
            <color indexed="81"/>
            <rFont val="Tahoma"/>
            <family val="2"/>
          </rPr>
          <t>Btu per (short ton, as received)</t>
        </r>
        <r>
          <rPr>
            <sz val="10"/>
            <color indexed="81"/>
            <rFont val="Tahoma"/>
            <family val="2"/>
          </rPr>
          <t xml:space="preserve">
</t>
        </r>
      </text>
    </comment>
    <comment ref="B86" authorId="4">
      <text>
        <r>
          <rPr>
            <b/>
            <sz val="10"/>
            <color indexed="81"/>
            <rFont val="Tahoma"/>
            <family val="2"/>
          </rPr>
          <t>Btu per (short ton, as received)</t>
        </r>
        <r>
          <rPr>
            <sz val="10"/>
            <color indexed="81"/>
            <rFont val="Tahoma"/>
            <family val="2"/>
          </rPr>
          <t xml:space="preserve">
</t>
        </r>
      </text>
    </comment>
    <comment ref="B87" authorId="4">
      <text>
        <r>
          <rPr>
            <b/>
            <sz val="10"/>
            <color indexed="81"/>
            <rFont val="Tahoma"/>
            <family val="2"/>
          </rPr>
          <t>Btu per (short ton, dry matter)</t>
        </r>
        <r>
          <rPr>
            <sz val="10"/>
            <color indexed="81"/>
            <rFont val="Tahoma"/>
            <family val="2"/>
          </rPr>
          <t xml:space="preserve">
</t>
        </r>
      </text>
    </comment>
    <comment ref="B88" authorId="4">
      <text>
        <r>
          <rPr>
            <b/>
            <sz val="10"/>
            <color indexed="81"/>
            <rFont val="Tahoma"/>
            <family val="2"/>
          </rPr>
          <t>Btu per (short ton, dry matter)</t>
        </r>
        <r>
          <rPr>
            <sz val="10"/>
            <color indexed="81"/>
            <rFont val="Tahoma"/>
            <family val="2"/>
          </rPr>
          <t xml:space="preserve">
</t>
        </r>
      </text>
    </comment>
    <comment ref="A90" authorId="0">
      <text>
        <r>
          <rPr>
            <sz val="8"/>
            <color indexed="81"/>
            <rFont val="Tahoma"/>
            <family val="2"/>
          </rPr>
          <t>Different global warming potential values can be inputted here and GREET then takes the new values for calculations automatically.</t>
        </r>
      </text>
    </comment>
  </commentList>
</comments>
</file>

<file path=xl/sharedStrings.xml><?xml version="1.0" encoding="utf-8"?>
<sst xmlns="http://schemas.openxmlformats.org/spreadsheetml/2006/main" count="408" uniqueCount="341">
  <si>
    <t>(from physical units to million Btu)</t>
  </si>
  <si>
    <t>- -</t>
  </si>
  <si>
    <t/>
  </si>
  <si>
    <t xml:space="preserve">  Asphalt and Road Oil</t>
  </si>
  <si>
    <t xml:space="preserve">  Aviation Gasoline</t>
  </si>
  <si>
    <t xml:space="preserve">  Biodiesel</t>
  </si>
  <si>
    <t xml:space="preserve">  Distillate Fuel Oil</t>
  </si>
  <si>
    <t xml:space="preserve">    Residential</t>
  </si>
  <si>
    <t xml:space="preserve">    Commercial</t>
  </si>
  <si>
    <t xml:space="preserve">    Transportation</t>
  </si>
  <si>
    <t xml:space="preserve">    Industrial</t>
  </si>
  <si>
    <t xml:space="preserve">    Electric Power</t>
  </si>
  <si>
    <t xml:space="preserve">      Total Distillate</t>
  </si>
  <si>
    <t xml:space="preserve">  Distillate Fuel Oil - Low Sulfur Diesel</t>
  </si>
  <si>
    <t xml:space="preserve">  Distillate Fuel Oil - Ultra Low Sulfur Diesel</t>
  </si>
  <si>
    <t xml:space="preserve">  E85</t>
  </si>
  <si>
    <t xml:space="preserve">  Jet Fuel - Kerosene</t>
  </si>
  <si>
    <t xml:space="preserve">  Lubricants</t>
  </si>
  <si>
    <t xml:space="preserve">  Motor Gasoline Average</t>
  </si>
  <si>
    <t xml:space="preserve">     Traditional Motor Gasoline</t>
  </si>
  <si>
    <t xml:space="preserve">     Reformulated Motor Gasoline</t>
  </si>
  <si>
    <t xml:space="preserve">     Pure Motor Gasoline</t>
  </si>
  <si>
    <t xml:space="preserve">  Natural Gasoline</t>
  </si>
  <si>
    <t xml:space="preserve">  Other Petroleum</t>
  </si>
  <si>
    <t xml:space="preserve">  Petrochemical Feedstocks</t>
  </si>
  <si>
    <t xml:space="preserve">  Petroleum Coke</t>
  </si>
  <si>
    <t xml:space="preserve">  Residual Fuel</t>
  </si>
  <si>
    <t xml:space="preserve">  Still Gas</t>
  </si>
  <si>
    <t xml:space="preserve">  Unfinished Oils</t>
  </si>
  <si>
    <t xml:space="preserve">  Total Petroleum Consumption</t>
  </si>
  <si>
    <t xml:space="preserve">  Petroleum Product Imports</t>
  </si>
  <si>
    <t xml:space="preserve">  Petroleum Product Exports</t>
  </si>
  <si>
    <t xml:space="preserve">  Natural Gas Plant Liquids</t>
  </si>
  <si>
    <t>Natural Gas (thousand Btu per cubic foot)</t>
  </si>
  <si>
    <t xml:space="preserve">  Consumption</t>
  </si>
  <si>
    <t xml:space="preserve">    End-use Sector</t>
  </si>
  <si>
    <t xml:space="preserve">  Production</t>
  </si>
  <si>
    <t xml:space="preserve">  Imports</t>
  </si>
  <si>
    <t xml:space="preserve">  Exports</t>
  </si>
  <si>
    <t xml:space="preserve">  Compressed/Liquefied Natural Gas</t>
  </si>
  <si>
    <t>Coal (million Btu per short ton)</t>
  </si>
  <si>
    <t xml:space="preserve">    East of the Mississippi</t>
  </si>
  <si>
    <t xml:space="preserve">    West of the Mississippi</t>
  </si>
  <si>
    <t xml:space="preserve">    Coking</t>
  </si>
  <si>
    <t xml:space="preserve">  Coal to Liquids</t>
  </si>
  <si>
    <t xml:space="preserve">  Waste Coal</t>
  </si>
  <si>
    <t xml:space="preserve">   - - = Not applicable.</t>
  </si>
  <si>
    <t>Source:</t>
  </si>
  <si>
    <t>Energy Information Administration</t>
  </si>
  <si>
    <t>Year</t>
  </si>
  <si>
    <t>Petroleum Gasoline (BTU/million barrels)</t>
  </si>
  <si>
    <t>Petroleum Diesel (BTU/million barrels)</t>
  </si>
  <si>
    <t>Biofuel Gasoline (BTU/million barrels)</t>
  </si>
  <si>
    <t>Biofuel Diesel (BTU/million barrels)</t>
  </si>
  <si>
    <t>Jet Fuel (BTU/million barrels)</t>
  </si>
  <si>
    <t>Electricity (not used)</t>
  </si>
  <si>
    <t>Natural Gas (not used)</t>
  </si>
  <si>
    <t>BCF BTU per Trillion Cubic Ft Natural Gas</t>
  </si>
  <si>
    <t>BCF Liquid Fuel BTU Conversion Factors</t>
  </si>
  <si>
    <t>Natural Gas (BTU/trillion cubic ft)</t>
  </si>
  <si>
    <t>Petroleum and Other Liquids</t>
  </si>
  <si>
    <t>(million Btu per barrel)</t>
  </si>
  <si>
    <t xml:space="preserve">  Crude Oil</t>
  </si>
  <si>
    <t xml:space="preserve">    Production</t>
  </si>
  <si>
    <t xml:space="preserve">    Imports</t>
  </si>
  <si>
    <t xml:space="preserve">    Exports</t>
  </si>
  <si>
    <t xml:space="preserve">    Electric Power Sector 2/</t>
  </si>
  <si>
    <t xml:space="preserve">    Commercial and Institutional</t>
  </si>
  <si>
    <t xml:space="preserve">    Industrial 3/</t>
  </si>
  <si>
    <t xml:space="preserve">    Electric Power 2/</t>
  </si>
  <si>
    <t xml:space="preserve">   1/ Includes ethane, natural gasoline, and refinery olefins.</t>
  </si>
  <si>
    <t xml:space="preserve">   2/ Includes all electricity-only and combined heat and power plants that have a regulatory status.</t>
  </si>
  <si>
    <t xml:space="preserve">   3/ Includes combined heat and power plants that have a non-regulatory status, and small on-site generating systems.</t>
  </si>
  <si>
    <t>Projections:  EIA, AEO2016 National Energy Modeling System run ref2016.d032416a.</t>
  </si>
  <si>
    <t>2015:  EIA, Short-Term Energy Outlook, February 2016 and EIA, AEO2016 National Energy Modeling System run ref2016.d032416a.</t>
  </si>
  <si>
    <t xml:space="preserve">   Sources:  2014 based on:  U.S. Energy Information Administration (EIA), Monthly Energy Review, February 2016.</t>
  </si>
  <si>
    <t>Electricity (Btu per kilowatthour)</t>
  </si>
  <si>
    <t>CNV000:da_Electricity</t>
  </si>
  <si>
    <t>CNV000:ca_WasteCoal</t>
  </si>
  <si>
    <t>CNV000:ca_CoaltoLiquids</t>
  </si>
  <si>
    <t>CNV000:ca_Exports</t>
  </si>
  <si>
    <t>CNV000:ca_Imports</t>
  </si>
  <si>
    <t>CNV000:ca_ElectricPower</t>
  </si>
  <si>
    <t>CNV000:ca_Coking</t>
  </si>
  <si>
    <t>CNV000:ca_Industrial</t>
  </si>
  <si>
    <t>CNV000:ca_Residentialan</t>
  </si>
  <si>
    <t>CNV000:ca_Consumption</t>
  </si>
  <si>
    <t>CNV000:ca_WestoftheMiss</t>
  </si>
  <si>
    <t>CNV000:ca_EastoftheMiss</t>
  </si>
  <si>
    <t>CNV000:ca_Production</t>
  </si>
  <si>
    <t>CNV000:ba_CompressedNat</t>
  </si>
  <si>
    <t>CNV000:ba_Exports</t>
  </si>
  <si>
    <t>CNV000:ba_Imports</t>
  </si>
  <si>
    <t>CNV000:ba_Production</t>
  </si>
  <si>
    <t>CNV000:ba_Nonutility</t>
  </si>
  <si>
    <t>CNV000:ba_Utility</t>
  </si>
  <si>
    <t>CNV000:ba_Consumption</t>
  </si>
  <si>
    <t>CNV000:aa_NaturalGasPla</t>
  </si>
  <si>
    <t>CNV000:aa_CrudeOilExpor</t>
  </si>
  <si>
    <t>CNV000:aa_CrudeOilImpor</t>
  </si>
  <si>
    <t>CNV000:aa_CrudeOilProdu</t>
  </si>
  <si>
    <t>CNV000:aa_Exports</t>
  </si>
  <si>
    <t>CNV000:aa_Imports</t>
  </si>
  <si>
    <t>CNV000:aa_TotalPetroleu</t>
  </si>
  <si>
    <t>CNV000:aa_UnfinishOilIm</t>
  </si>
  <si>
    <t>CNV000:aa_StillGas</t>
  </si>
  <si>
    <t>CNV000:aa_ResidualFuel</t>
  </si>
  <si>
    <t>CNV000:aa_PetroleumCoke</t>
  </si>
  <si>
    <t>CNV000:aa_PetrochemFeed</t>
  </si>
  <si>
    <t>CNV000:aa_OtherPetroleu</t>
  </si>
  <si>
    <t>CNV000:aa_PentanesPlus</t>
  </si>
  <si>
    <t>CNV000:aa_Pure_Motor_Ga</t>
  </si>
  <si>
    <t>CNV000:aa_ReforMotorGas</t>
  </si>
  <si>
    <t>CNV000:aa_TradMotorGas</t>
  </si>
  <si>
    <t>CNV000:aa_MotorGasoline</t>
  </si>
  <si>
    <t>CNV000:aa_Lubricants</t>
  </si>
  <si>
    <t>CNV000:aa_JetFuel-Keros</t>
  </si>
  <si>
    <t>CNV000:aa_E85</t>
  </si>
  <si>
    <t xml:space="preserve">  Ethanol including denaturant</t>
  </si>
  <si>
    <t>CNV000:aa_Ethanol</t>
  </si>
  <si>
    <t>CNV000:aa_DistUltraLow</t>
  </si>
  <si>
    <t>CNV000:aa_DistLowSulf</t>
  </si>
  <si>
    <t>CNV000:aa_TotalDistilla</t>
  </si>
  <si>
    <t>CNV000:aa_ElectricPower</t>
  </si>
  <si>
    <t>CNV000:aa_Industrial</t>
  </si>
  <si>
    <t>CNV000:aa_Transportatio</t>
  </si>
  <si>
    <t>CNV000:aa_Commercial</t>
  </si>
  <si>
    <t>CNV000:aa_Residential</t>
  </si>
  <si>
    <t>CNV000:aa_Distillate</t>
  </si>
  <si>
    <t>CNV000:ea_Biodiesel</t>
  </si>
  <si>
    <t>CNV000:aa_AviationGasol</t>
  </si>
  <si>
    <t>CNV000:aa_AsphaltandRoa</t>
  </si>
  <si>
    <t>2015-</t>
  </si>
  <si>
    <t>73. Conversion Factors</t>
  </si>
  <si>
    <t>CNV000</t>
  </si>
  <si>
    <t xml:space="preserve"> April 2016</t>
  </si>
  <si>
    <t>Release Date</t>
  </si>
  <si>
    <t>d032416a</t>
  </si>
  <si>
    <t>Datekey</t>
  </si>
  <si>
    <t>Reference case</t>
  </si>
  <si>
    <t>ref2016</t>
  </si>
  <si>
    <t>Scenario</t>
  </si>
  <si>
    <t>Annual Energy Outlook 2016</t>
  </si>
  <si>
    <t>Report</t>
  </si>
  <si>
    <t>ref2016.d032416a</t>
  </si>
  <si>
    <t>Table 73</t>
  </si>
  <si>
    <t>http://www.eia.gov/forecasts/aeo/supplement/excel/suptab_73.xlsx</t>
  </si>
  <si>
    <t>BCF BTU per Million Short Tons Lignite</t>
  </si>
  <si>
    <t>BCF BTU per Million Short Tons Hard Coal</t>
  </si>
  <si>
    <t>Hard Coal (BTU/million short tons)</t>
  </si>
  <si>
    <t>Lignite (BTU/million short tons)</t>
  </si>
  <si>
    <t>Specifications of Fuels, Global Warming Potentials of Greenhouse Gases, and Carbon and Sulfur Ratios of Pollutants</t>
  </si>
  <si>
    <t>1) Specifications of Fuels</t>
  </si>
  <si>
    <t>Fuel</t>
  </si>
  <si>
    <t>Heating Value</t>
  </si>
  <si>
    <t>Density</t>
  </si>
  <si>
    <t>C ratio</t>
  </si>
  <si>
    <t>S ratio</t>
  </si>
  <si>
    <t>LHV</t>
  </si>
  <si>
    <t>HHV</t>
  </si>
  <si>
    <t>(% by wt)</t>
  </si>
  <si>
    <t>(ppm by wt)</t>
  </si>
  <si>
    <t>Actual ratio by wt</t>
  </si>
  <si>
    <t>LHV/HHV</t>
  </si>
  <si>
    <t>Use LHV or HHV in calculations?</t>
  </si>
  <si>
    <t>1 -- LHV; 2 -- HHV</t>
  </si>
  <si>
    <t>Liquid Fuels:</t>
  </si>
  <si>
    <t>Btu/gal</t>
  </si>
  <si>
    <t>grams/gal</t>
  </si>
  <si>
    <t>Crude oil</t>
  </si>
  <si>
    <t>Synthetic crude oil (SCO)</t>
  </si>
  <si>
    <t>Bitumen</t>
  </si>
  <si>
    <t>Dilbit (After Recovery)</t>
  </si>
  <si>
    <t>Dilbit (Before Recovery)</t>
  </si>
  <si>
    <t>Diluent</t>
  </si>
  <si>
    <t>Shale Oil (Bakken)</t>
  </si>
  <si>
    <t>Shale Oil (Eagle Ford)</t>
  </si>
  <si>
    <t>Gasoline blendstock</t>
  </si>
  <si>
    <t>Gasoline</t>
  </si>
  <si>
    <t>CA gasoline</t>
  </si>
  <si>
    <t>High Octane Fuel (E25)</t>
  </si>
  <si>
    <t>High Octane Fuel (E40)</t>
  </si>
  <si>
    <t>CA conventional diesel</t>
  </si>
  <si>
    <t>Diesel for non-road engines</t>
  </si>
  <si>
    <t>Low-sulfur diesel</t>
  </si>
  <si>
    <t>Petroleum naphtha</t>
  </si>
  <si>
    <t>Conventional Jet Fuel</t>
  </si>
  <si>
    <t>ULS Jet Fuel</t>
  </si>
  <si>
    <t>NG-based FT naphtha</t>
  </si>
  <si>
    <t>Residual oil</t>
  </si>
  <si>
    <t>Bunker fuel for ocean tanker</t>
  </si>
  <si>
    <t>Methanol</t>
  </si>
  <si>
    <t>Ethanol</t>
  </si>
  <si>
    <t>Butanol</t>
  </si>
  <si>
    <t>Acetone</t>
  </si>
  <si>
    <t>E-Diesel Additives</t>
  </si>
  <si>
    <t>Liquefied petroleum gas (LPG)</t>
  </si>
  <si>
    <t>Liquefied natural gas (LNG)</t>
  </si>
  <si>
    <t>Dimethyl ether (DME)</t>
  </si>
  <si>
    <t>Dimethoxy methane (DMM)</t>
  </si>
  <si>
    <t>Methyl ester (biodiesel, BD)</t>
  </si>
  <si>
    <t>Fischer-Tropsch diesel (FTD)</t>
  </si>
  <si>
    <t>Renewable Diesel I (SuperCetane)</t>
  </si>
  <si>
    <t>Renewable Diesel II (UOP-HDO)</t>
  </si>
  <si>
    <t>Renewable Diesel III (PNNL-HTL)</t>
  </si>
  <si>
    <t>Renewable Gasoline</t>
  </si>
  <si>
    <t>Renewable Gasoline (IDL)</t>
  </si>
  <si>
    <t xml:space="preserve">SPK (FT Jet Fuel/HRJ) </t>
  </si>
  <si>
    <t>Liquid hydrogen</t>
  </si>
  <si>
    <t>Methyl tertiary butyl ether (MTBE)</t>
  </si>
  <si>
    <t>Ethyl tertiary butyl ether (ETBE)</t>
  </si>
  <si>
    <t>Tertiary amyl methyl ether (TAME)</t>
  </si>
  <si>
    <t>Butane</t>
  </si>
  <si>
    <t>Isobutane</t>
  </si>
  <si>
    <t>Isobutylene</t>
  </si>
  <si>
    <t>Propane</t>
  </si>
  <si>
    <t>Natural gas liquids</t>
  </si>
  <si>
    <t>n-Hexane</t>
  </si>
  <si>
    <t>Still gas (in refineries)</t>
  </si>
  <si>
    <t>Gaseous Fuels (at 32F and 1atm):</t>
  </si>
  <si>
    <t>Btu/ft3</t>
  </si>
  <si>
    <t>gms/ft3</t>
  </si>
  <si>
    <t>Natural gas</t>
  </si>
  <si>
    <t>Pure Methane</t>
  </si>
  <si>
    <t>Gaseous hydrogen</t>
  </si>
  <si>
    <t>Carbon Dioxide</t>
  </si>
  <si>
    <t>Solid Fuels:</t>
  </si>
  <si>
    <t>Btu/ton</t>
  </si>
  <si>
    <t>Coal Mix for Electricity Generation</t>
  </si>
  <si>
    <t>Bituminous coal</t>
  </si>
  <si>
    <t>Subbituminous coal</t>
  </si>
  <si>
    <t>Lignite coal</t>
  </si>
  <si>
    <t>Synthetic coal</t>
  </si>
  <si>
    <t>Waste coal</t>
  </si>
  <si>
    <t>Pet Coke</t>
  </si>
  <si>
    <t>Tire Derived Fuel</t>
  </si>
  <si>
    <t>Coking coal</t>
  </si>
  <si>
    <t>Willow</t>
  </si>
  <si>
    <t>Poplar</t>
  </si>
  <si>
    <t>Switchgrass</t>
  </si>
  <si>
    <t>Miscanthus</t>
  </si>
  <si>
    <t>Corn stover</t>
  </si>
  <si>
    <t>Forest residue</t>
  </si>
  <si>
    <t>Yard trimming waste</t>
  </si>
  <si>
    <t>Sugarcane straw</t>
  </si>
  <si>
    <t>Sugarcane bagasse</t>
  </si>
  <si>
    <t>Bio-char</t>
  </si>
  <si>
    <t>Grain sorghum bagasse</t>
  </si>
  <si>
    <t>Sweet sorghum bagasse</t>
  </si>
  <si>
    <t>Forage sorghum bagasse</t>
  </si>
  <si>
    <t>Municipal solid waste (defined by EISA)</t>
  </si>
  <si>
    <t>Convertible municipal solid waste</t>
  </si>
  <si>
    <t>2) Global Warming Potentials of Greenhouse Gases: relative to CO2</t>
  </si>
  <si>
    <t>Metrics for Carbon Dioxide, Methane, Nitrous Oxide</t>
  </si>
  <si>
    <t>AR Edition/Type</t>
  </si>
  <si>
    <t>AR5/GWP</t>
  </si>
  <si>
    <t>AR5/GTP</t>
  </si>
  <si>
    <t>AR4/GWP</t>
  </si>
  <si>
    <t>AR3/GWP</t>
  </si>
  <si>
    <t>AR2/GWP</t>
  </si>
  <si>
    <t>AR1/GWP</t>
  </si>
  <si>
    <t>Time Horizon (YR)</t>
  </si>
  <si>
    <t>CO2</t>
  </si>
  <si>
    <t>CH4</t>
  </si>
  <si>
    <t>N2O</t>
  </si>
  <si>
    <t>Metrics for Near Term Climate Forcers</t>
  </si>
  <si>
    <t>Type</t>
  </si>
  <si>
    <t>None</t>
  </si>
  <si>
    <t>GWP</t>
  </si>
  <si>
    <t>GTP</t>
  </si>
  <si>
    <t>VOC</t>
  </si>
  <si>
    <t>CO</t>
  </si>
  <si>
    <t>NOx</t>
  </si>
  <si>
    <t>BC</t>
  </si>
  <si>
    <t>OC</t>
  </si>
  <si>
    <t>3) Carbon and Sulfur Ratios of Pollutants</t>
  </si>
  <si>
    <t>Carbon ratio of VOC</t>
  </si>
  <si>
    <t>Carbon ratio of CO</t>
  </si>
  <si>
    <t>Carbon ratio of CH4</t>
  </si>
  <si>
    <t>Carbon ratio of CO2</t>
  </si>
  <si>
    <t>Sulfur ratio of SO2</t>
  </si>
  <si>
    <t>4) Regulated Sulfur Content in Gasoline Blendstock and Conventional Diesel over Time</t>
  </si>
  <si>
    <t>5-year period</t>
  </si>
  <si>
    <t>Sulfur Content in Gasoline Blendstock (ppm)</t>
  </si>
  <si>
    <t>Relative Change (to yr 2010)</t>
  </si>
  <si>
    <t>Sulfur Content in Conventional Diesel (ppm)</t>
  </si>
  <si>
    <t>Sulfur Content in California Diesel (ppm)</t>
  </si>
  <si>
    <t>Sulfur Content in non-Road Diesel (ppm)</t>
  </si>
  <si>
    <t>Sulfur Content in Residual Oil (ppm)</t>
  </si>
  <si>
    <t>Sulfur Content in Marine Disttillate (ppm)</t>
  </si>
  <si>
    <t>5) Unit Conversion</t>
  </si>
  <si>
    <t>Mass</t>
  </si>
  <si>
    <t>1 g</t>
  </si>
  <si>
    <t>1 kg</t>
  </si>
  <si>
    <t>1 metric tonne</t>
  </si>
  <si>
    <t>1 lb</t>
  </si>
  <si>
    <t>1 short ton</t>
  </si>
  <si>
    <t>g</t>
  </si>
  <si>
    <t>kg</t>
  </si>
  <si>
    <t>metric tonne</t>
  </si>
  <si>
    <t>lb</t>
  </si>
  <si>
    <t>short ton</t>
  </si>
  <si>
    <t>Volume</t>
  </si>
  <si>
    <t>1 m3</t>
  </si>
  <si>
    <t>1 ml</t>
  </si>
  <si>
    <t>1 L</t>
  </si>
  <si>
    <t>1 gal</t>
  </si>
  <si>
    <t>1 ft3</t>
  </si>
  <si>
    <t>m3</t>
  </si>
  <si>
    <t>ml</t>
  </si>
  <si>
    <t>L</t>
  </si>
  <si>
    <t>gal</t>
  </si>
  <si>
    <t>ft3</t>
  </si>
  <si>
    <t>Energy</t>
  </si>
  <si>
    <t>1 J</t>
  </si>
  <si>
    <t>1kJ</t>
  </si>
  <si>
    <t>1 MJ</t>
  </si>
  <si>
    <t>1Wh</t>
  </si>
  <si>
    <t>1 kWh</t>
  </si>
  <si>
    <t>1 BTU</t>
  </si>
  <si>
    <t>1 mmBTU</t>
  </si>
  <si>
    <t>1 hph</t>
  </si>
  <si>
    <t>J</t>
  </si>
  <si>
    <t>kJ</t>
  </si>
  <si>
    <t>MJ</t>
  </si>
  <si>
    <t>Wh</t>
  </si>
  <si>
    <t>kWh</t>
  </si>
  <si>
    <t>BTU</t>
  </si>
  <si>
    <t>mmBTU</t>
  </si>
  <si>
    <t>hph</t>
  </si>
  <si>
    <t>Calculation: LHV</t>
  </si>
  <si>
    <t>U.S. conventional diesel</t>
  </si>
  <si>
    <t>All fuels except lignite</t>
  </si>
  <si>
    <t>Lignite</t>
  </si>
  <si>
    <t>Argonne National Laboratory</t>
  </si>
  <si>
    <t>GREET1 2016</t>
  </si>
  <si>
    <t>Tab "Fuel_Specs"</t>
  </si>
  <si>
    <t>https://greet.es.anl.gov/</t>
  </si>
  <si>
    <t>Notes</t>
  </si>
  <si>
    <t>EIA uses higher heating values of fuels in the Annual Energy Outlook, so we</t>
  </si>
  <si>
    <t>use the higher heating value (HHV) for lignite from the GREET1 model.</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</si>
</sst>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43" formatCode="_(* #,##0.00_);_(* \(#,##0.00\);_(* &quot;-&quot;??_);_(@_)"/>
    <numFmt numFmtId="164" formatCode="0.0%"/>
    <numFmt numFmtId="165" formatCode="0.0000E+00"/>
    <numFmt numFmtId="166" formatCode="0.000E+00"/>
    <numFmt numFmtId="167" formatCode="#,##0.000"/>
    <numFmt numFmtId="168" formatCode="0.000"/>
    <numFmt numFmtId="169" formatCode="#,##0.000000"/>
    <numFmt numFmtId="170" formatCode="#,##0.0"/>
    <numFmt numFmtId="171" formatCode="0.000000"/>
    <numFmt numFmtId="172" formatCode="0.0"/>
    <numFmt numFmtId="173" formatCode="0.0000"/>
    <numFmt numFmtId="174" formatCode="#,##0.0000"/>
    <numFmt numFmtId="175" formatCode="#,##0.000000000"/>
    <numFmt numFmtId="176" formatCode="#,##0.0000000000"/>
    <numFmt numFmtId="177" formatCode="#,##0.0000000"/>
  </numFmts>
  <fonts count="3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u/>
      <sz val="11"/>
      <color rgb="FF0070C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0"/>
      <color indexed="8"/>
      <name val="Arial"/>
      <family val="2"/>
    </font>
    <font>
      <b/>
      <sz val="12"/>
      <name val="Arial"/>
      <family val="2"/>
    </font>
    <font>
      <b/>
      <sz val="11"/>
      <name val="Arial"/>
      <family val="2"/>
    </font>
    <font>
      <b/>
      <sz val="10"/>
      <name val="Arial"/>
      <family val="2"/>
    </font>
    <font>
      <sz val="10"/>
      <name val="Arial"/>
      <family val="2"/>
    </font>
    <font>
      <sz val="8"/>
      <color indexed="81"/>
      <name val="Tahoma"/>
      <family val="2"/>
    </font>
    <font>
      <sz val="8"/>
      <color indexed="81"/>
      <name val="Arial"/>
      <family val="2"/>
    </font>
    <font>
      <sz val="9"/>
      <color indexed="81"/>
      <name val="Tahoma"/>
      <family val="2"/>
    </font>
    <font>
      <b/>
      <sz val="10"/>
      <color indexed="81"/>
      <name val="Tahoma"/>
      <family val="2"/>
    </font>
    <font>
      <sz val="10"/>
      <color indexed="81"/>
      <name val="Tahoma"/>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9"/>
        <bgColor indexed="64"/>
      </patternFill>
    </fill>
    <fill>
      <patternFill patternType="solid">
        <fgColor rgb="FF00FF00"/>
        <bgColor indexed="9"/>
      </patternFill>
    </fill>
    <fill>
      <patternFill patternType="solid">
        <fgColor indexed="13"/>
        <bgColor indexed="64"/>
      </patternFill>
    </fill>
    <fill>
      <patternFill patternType="solid">
        <fgColor rgb="FFFFFF00"/>
        <bgColor indexed="9"/>
      </patternFill>
    </fill>
    <fill>
      <patternFill patternType="solid">
        <fgColor theme="1" tint="0.34998626667073579"/>
        <bgColor indexed="64"/>
      </patternFill>
    </fill>
    <fill>
      <patternFill patternType="solid">
        <fgColor rgb="FFFFFF00"/>
        <bgColor indexed="64"/>
      </patternFill>
    </fill>
    <fill>
      <patternFill patternType="solid">
        <fgColor indexed="13"/>
        <bgColor indexed="9"/>
      </patternFill>
    </fill>
    <fill>
      <patternFill patternType="solid">
        <fgColor rgb="FF00FF00"/>
        <bgColor indexed="64"/>
      </patternFill>
    </fill>
    <fill>
      <patternFill patternType="solid">
        <fgColor rgb="FFFF8080"/>
        <bgColor indexed="64"/>
      </patternFill>
    </fill>
    <fill>
      <patternFill patternType="solid">
        <fgColor theme="0" tint="-0.249977111117893"/>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auto="1"/>
      </left>
      <right/>
      <top style="thin">
        <color auto="1"/>
      </top>
      <bottom/>
      <diagonal/>
    </border>
    <border>
      <left/>
      <right/>
      <top style="thin">
        <color indexed="64"/>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indexed="64"/>
      </bottom>
      <diagonal/>
    </border>
    <border>
      <left/>
      <right/>
      <top style="thin">
        <color auto="1"/>
      </top>
      <bottom style="thin">
        <color indexed="64"/>
      </bottom>
      <diagonal/>
    </border>
    <border>
      <left/>
      <right style="thin">
        <color auto="1"/>
      </right>
      <top style="thin">
        <color auto="1"/>
      </top>
      <bottom style="thin">
        <color indexed="64"/>
      </bottom>
      <diagonal/>
    </border>
    <border>
      <left style="thin">
        <color auto="1"/>
      </left>
      <right style="thin">
        <color auto="1"/>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indexed="64"/>
      </right>
      <top style="thin">
        <color indexed="64"/>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s>
  <cellStyleXfs count="6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1" applyNumberFormat="0" applyProtection="0">
      <alignment wrapText="1"/>
    </xf>
    <xf numFmtId="0" fontId="19" fillId="0" borderId="0" applyNumberFormat="0" applyFill="0" applyBorder="0" applyAlignment="0" applyProtection="0"/>
    <xf numFmtId="0" fontId="19" fillId="0" borderId="13" applyNumberFormat="0" applyFont="0" applyFill="0" applyProtection="0">
      <alignment wrapText="1"/>
    </xf>
    <xf numFmtId="0" fontId="19" fillId="0" borderId="11" applyNumberFormat="0" applyProtection="0">
      <alignment vertical="top" wrapText="1"/>
    </xf>
    <xf numFmtId="0" fontId="18" fillId="0" borderId="12" applyNumberFormat="0" applyProtection="0">
      <alignment wrapText="1"/>
    </xf>
    <xf numFmtId="0" fontId="20" fillId="0" borderId="0" applyNumberFormat="0" applyFill="0" applyBorder="0" applyAlignment="0" applyProtection="0">
      <alignment vertical="top"/>
      <protection locked="0"/>
    </xf>
    <xf numFmtId="0" fontId="19" fillId="0" borderId="10" applyNumberFormat="0" applyFont="0" applyProtection="0">
      <alignment wrapText="1"/>
    </xf>
    <xf numFmtId="0" fontId="18" fillId="0" borderId="14" applyNumberFormat="0" applyFill="0" applyProtection="0">
      <alignment wrapText="1"/>
    </xf>
    <xf numFmtId="0" fontId="22" fillId="0" borderId="0" applyNumberFormat="0" applyProtection="0">
      <alignment horizontal="left"/>
    </xf>
    <xf numFmtId="0" fontId="18" fillId="0" borderId="15" applyNumberFormat="0" applyProtection="0">
      <alignment horizontal="left" wrapText="1"/>
    </xf>
    <xf numFmtId="0" fontId="19" fillId="0" borderId="0" applyNumberFormat="0" applyProtection="0">
      <alignment vertical="top" wrapText="1"/>
    </xf>
    <xf numFmtId="0" fontId="21" fillId="0" borderId="0" applyNumberFormat="0" applyFill="0" applyBorder="0" applyAlignment="0" applyProtection="0">
      <alignment vertical="top"/>
      <protection locked="0"/>
    </xf>
    <xf numFmtId="0" fontId="25" fillId="0" borderId="0"/>
    <xf numFmtId="0" fontId="25" fillId="0" borderId="19" applyNumberFormat="0" applyProtection="0">
      <alignment wrapText="1"/>
    </xf>
    <xf numFmtId="0" fontId="26" fillId="0" borderId="17" applyNumberFormat="0" applyProtection="0">
      <alignment wrapText="1"/>
    </xf>
    <xf numFmtId="0" fontId="25" fillId="0" borderId="18" applyNumberFormat="0" applyFont="0" applyProtection="0">
      <alignment wrapText="1"/>
    </xf>
    <xf numFmtId="0" fontId="26" fillId="0" borderId="16" applyNumberFormat="0" applyProtection="0">
      <alignment wrapText="1"/>
    </xf>
    <xf numFmtId="0" fontId="25" fillId="0" borderId="0" applyNumberFormat="0" applyFill="0" applyBorder="0" applyAlignment="0" applyProtection="0"/>
    <xf numFmtId="0" fontId="24" fillId="0" borderId="0" applyNumberFormat="0" applyProtection="0">
      <alignment horizontal="left"/>
    </xf>
    <xf numFmtId="43" fontId="1" fillId="0" borderId="0" applyFont="0" applyFill="0" applyBorder="0" applyAlignment="0" applyProtection="0"/>
    <xf numFmtId="9" fontId="1" fillId="0" borderId="0" applyFont="0" applyFill="0" applyBorder="0" applyAlignment="0" applyProtection="0"/>
  </cellStyleXfs>
  <cellXfs count="203">
    <xf numFmtId="0" fontId="0" fillId="0" borderId="0" xfId="0"/>
    <xf numFmtId="0" fontId="16" fillId="0" borderId="0" xfId="0" applyFont="1"/>
    <xf numFmtId="0" fontId="0" fillId="0" borderId="0" xfId="0"/>
    <xf numFmtId="0" fontId="0" fillId="0" borderId="0" xfId="0" applyAlignment="1">
      <alignment horizontal="left"/>
    </xf>
    <xf numFmtId="0" fontId="23" fillId="0" borderId="0" xfId="47" applyFont="1" applyAlignment="1" applyProtection="1"/>
    <xf numFmtId="165" fontId="0" fillId="0" borderId="0" xfId="0" applyNumberFormat="1"/>
    <xf numFmtId="0" fontId="0" fillId="0" borderId="0" xfId="0" applyNumberFormat="1"/>
    <xf numFmtId="166" fontId="0" fillId="0" borderId="0" xfId="0" applyNumberFormat="1"/>
    <xf numFmtId="0" fontId="25" fillId="0" borderId="0" xfId="54"/>
    <xf numFmtId="0" fontId="27" fillId="0" borderId="0" xfId="54" applyFont="1"/>
    <xf numFmtId="164" fontId="25" fillId="0" borderId="17" xfId="56" applyNumberFormat="1" applyFont="1" applyFill="1" applyAlignment="1">
      <alignment horizontal="right" wrapText="1"/>
    </xf>
    <xf numFmtId="3" fontId="25" fillId="0" borderId="17" xfId="56" applyNumberFormat="1" applyFont="1" applyFill="1" applyAlignment="1">
      <alignment horizontal="right" wrapText="1"/>
    </xf>
    <xf numFmtId="0" fontId="0" fillId="0" borderId="17" xfId="56" applyFont="1" applyFill="1" applyBorder="1" applyAlignment="1">
      <alignment wrapText="1"/>
    </xf>
    <xf numFmtId="0" fontId="28" fillId="0" borderId="0" xfId="54" applyFont="1"/>
    <xf numFmtId="164" fontId="0" fillId="0" borderId="18" xfId="57" applyNumberFormat="1" applyFont="1" applyFill="1" applyAlignment="1">
      <alignment horizontal="right" wrapText="1"/>
    </xf>
    <xf numFmtId="4" fontId="0" fillId="0" borderId="18" xfId="57" applyNumberFormat="1" applyFont="1" applyFill="1" applyAlignment="1">
      <alignment horizontal="right" wrapText="1"/>
    </xf>
    <xf numFmtId="0" fontId="0" fillId="0" borderId="18" xfId="57" applyFont="1" applyFill="1" applyBorder="1" applyAlignment="1">
      <alignment wrapText="1"/>
    </xf>
    <xf numFmtId="0" fontId="26" fillId="0" borderId="17" xfId="56" applyFont="1" applyFill="1" applyBorder="1" applyAlignment="1">
      <alignment wrapText="1"/>
    </xf>
    <xf numFmtId="167" fontId="0" fillId="0" borderId="18" xfId="57" applyNumberFormat="1" applyFont="1" applyFill="1" applyAlignment="1">
      <alignment horizontal="right" wrapText="1"/>
    </xf>
    <xf numFmtId="0" fontId="25" fillId="0" borderId="17" xfId="56" applyFont="1" applyFill="1" applyBorder="1" applyAlignment="1">
      <alignment wrapText="1"/>
    </xf>
    <xf numFmtId="0" fontId="26" fillId="0" borderId="16" xfId="58" applyFont="1" applyFill="1" applyBorder="1" applyAlignment="1">
      <alignment wrapText="1"/>
    </xf>
    <xf numFmtId="0" fontId="25" fillId="0" borderId="0" xfId="54" applyAlignment="1" applyProtection="1">
      <alignment horizontal="left"/>
    </xf>
    <xf numFmtId="0" fontId="25" fillId="0" borderId="0" xfId="59" applyFont="1"/>
    <xf numFmtId="0" fontId="24" fillId="0" borderId="0" xfId="60" applyFont="1" applyFill="1" applyBorder="1" applyAlignment="1">
      <alignment horizontal="left"/>
    </xf>
    <xf numFmtId="0" fontId="29" fillId="0" borderId="0" xfId="54" applyFont="1"/>
    <xf numFmtId="11" fontId="0" fillId="0" borderId="0" xfId="0" applyNumberFormat="1"/>
    <xf numFmtId="0" fontId="30" fillId="0" borderId="0" xfId="0" applyNumberFormat="1" applyFont="1" applyBorder="1" applyAlignment="1"/>
    <xf numFmtId="0" fontId="0" fillId="0" borderId="0" xfId="0" applyNumberFormat="1" applyFont="1" applyBorder="1" applyAlignment="1"/>
    <xf numFmtId="0" fontId="31" fillId="0" borderId="0" xfId="0" applyNumberFormat="1" applyFont="1" applyBorder="1" applyAlignment="1"/>
    <xf numFmtId="0" fontId="32" fillId="0" borderId="20" xfId="0" applyNumberFormat="1" applyFont="1" applyBorder="1" applyAlignment="1">
      <alignment horizontal="left"/>
    </xf>
    <xf numFmtId="0" fontId="32" fillId="0" borderId="20" xfId="0" applyNumberFormat="1" applyFont="1" applyBorder="1" applyAlignment="1">
      <alignment horizontal="centerContinuous"/>
    </xf>
    <xf numFmtId="0" fontId="32" fillId="0" borderId="21" xfId="0" applyNumberFormat="1" applyFont="1" applyBorder="1" applyAlignment="1">
      <alignment horizontal="centerContinuous"/>
    </xf>
    <xf numFmtId="0" fontId="32" fillId="0" borderId="21" xfId="0" applyNumberFormat="1" applyFont="1" applyBorder="1" applyAlignment="1">
      <alignment horizontal="right"/>
    </xf>
    <xf numFmtId="0" fontId="32" fillId="0" borderId="21" xfId="0" applyNumberFormat="1" applyFont="1" applyFill="1" applyBorder="1" applyAlignment="1">
      <alignment horizontal="right"/>
    </xf>
    <xf numFmtId="168" fontId="32" fillId="0" borderId="22" xfId="0" applyNumberFormat="1" applyFont="1" applyFill="1" applyBorder="1" applyAlignment="1">
      <alignment horizontal="right"/>
    </xf>
    <xf numFmtId="0" fontId="32" fillId="0" borderId="23" xfId="0" applyNumberFormat="1" applyFont="1" applyBorder="1" applyAlignment="1">
      <alignment horizontal="right"/>
    </xf>
    <xf numFmtId="0" fontId="32" fillId="0" borderId="23" xfId="0" applyNumberFormat="1" applyFont="1" applyBorder="1" applyAlignment="1">
      <alignment horizontal="right" wrapText="1"/>
    </xf>
    <xf numFmtId="0" fontId="32" fillId="0" borderId="0" xfId="0" applyNumberFormat="1" applyFont="1" applyBorder="1" applyAlignment="1">
      <alignment horizontal="right"/>
    </xf>
    <xf numFmtId="0" fontId="32" fillId="0" borderId="0" xfId="0" applyNumberFormat="1" applyFont="1" applyFill="1" applyBorder="1" applyAlignment="1">
      <alignment horizontal="right" wrapText="1"/>
    </xf>
    <xf numFmtId="168" fontId="32" fillId="0" borderId="24" xfId="0" applyNumberFormat="1" applyFont="1" applyFill="1" applyBorder="1" applyAlignment="1">
      <alignment horizontal="right" wrapText="1"/>
    </xf>
    <xf numFmtId="0" fontId="32" fillId="0" borderId="23" xfId="0" applyNumberFormat="1" applyFont="1" applyBorder="1" applyAlignment="1"/>
    <xf numFmtId="0" fontId="32" fillId="33" borderId="23" xfId="0" applyNumberFormat="1" applyFont="1" applyFill="1" applyBorder="1" applyAlignment="1"/>
    <xf numFmtId="0" fontId="33" fillId="0" borderId="0" xfId="0" applyNumberFormat="1" applyFont="1" applyBorder="1" applyAlignment="1"/>
    <xf numFmtId="0" fontId="32" fillId="0" borderId="0" xfId="0" applyNumberFormat="1" applyFont="1" applyBorder="1" applyAlignment="1"/>
    <xf numFmtId="0" fontId="32" fillId="0" borderId="0" xfId="0" applyNumberFormat="1" applyFont="1" applyFill="1" applyBorder="1" applyAlignment="1"/>
    <xf numFmtId="168" fontId="32" fillId="0" borderId="24" xfId="0" applyNumberFormat="1" applyFont="1" applyFill="1" applyBorder="1" applyAlignment="1"/>
    <xf numFmtId="0" fontId="32" fillId="0" borderId="25" xfId="0" applyNumberFormat="1" applyFont="1" applyBorder="1" applyAlignment="1"/>
    <xf numFmtId="0" fontId="32" fillId="0" borderId="25" xfId="0" applyNumberFormat="1" applyFont="1" applyFill="1" applyBorder="1" applyAlignment="1">
      <alignment horizontal="right"/>
    </xf>
    <xf numFmtId="0" fontId="32" fillId="0" borderId="26" xfId="0" applyNumberFormat="1" applyFont="1" applyBorder="1" applyAlignment="1">
      <alignment horizontal="right"/>
    </xf>
    <xf numFmtId="0" fontId="32" fillId="0" borderId="26" xfId="0" applyNumberFormat="1" applyFont="1" applyBorder="1" applyAlignment="1"/>
    <xf numFmtId="0" fontId="32" fillId="0" borderId="26" xfId="0" applyNumberFormat="1" applyFont="1" applyFill="1" applyBorder="1" applyAlignment="1"/>
    <xf numFmtId="168" fontId="32" fillId="0" borderId="27" xfId="0" applyNumberFormat="1" applyFont="1" applyFill="1" applyBorder="1" applyAlignment="1"/>
    <xf numFmtId="0" fontId="0" fillId="0" borderId="0" xfId="0" applyNumberFormat="1" applyBorder="1" applyAlignment="1"/>
    <xf numFmtId="0" fontId="0" fillId="0" borderId="23" xfId="0" applyNumberFormat="1" applyFont="1" applyBorder="1" applyAlignment="1"/>
    <xf numFmtId="3" fontId="33" fillId="0" borderId="23" xfId="61" applyNumberFormat="1" applyFont="1" applyFill="1" applyBorder="1" applyAlignment="1"/>
    <xf numFmtId="3" fontId="33" fillId="34" borderId="0" xfId="61" applyNumberFormat="1" applyFont="1" applyFill="1" applyBorder="1" applyAlignment="1"/>
    <xf numFmtId="164" fontId="33" fillId="34" borderId="0" xfId="62" applyNumberFormat="1" applyFont="1" applyFill="1" applyBorder="1" applyAlignment="1"/>
    <xf numFmtId="3" fontId="33" fillId="35" borderId="0" xfId="61" applyNumberFormat="1" applyFont="1" applyFill="1" applyBorder="1" applyAlignment="1"/>
    <xf numFmtId="169" fontId="33" fillId="0" borderId="0" xfId="61" applyNumberFormat="1" applyFont="1" applyFill="1" applyBorder="1" applyAlignment="1"/>
    <xf numFmtId="168" fontId="33" fillId="0" borderId="24" xfId="61" applyNumberFormat="1" applyFont="1" applyFill="1" applyBorder="1" applyAlignment="1"/>
    <xf numFmtId="0" fontId="0" fillId="0" borderId="0" xfId="0" applyNumberFormat="1" applyFill="1" applyBorder="1" applyAlignment="1"/>
    <xf numFmtId="3" fontId="33" fillId="36" borderId="0" xfId="61" applyNumberFormat="1" applyFont="1" applyFill="1" applyBorder="1" applyAlignment="1"/>
    <xf numFmtId="164" fontId="33" fillId="36" borderId="0" xfId="62" applyNumberFormat="1" applyFont="1" applyFill="1" applyBorder="1" applyAlignment="1"/>
    <xf numFmtId="3" fontId="33" fillId="0" borderId="0" xfId="61" applyNumberFormat="1" applyFont="1" applyFill="1" applyBorder="1" applyAlignment="1"/>
    <xf numFmtId="164" fontId="33" fillId="0" borderId="0" xfId="62" applyNumberFormat="1" applyFont="1" applyFill="1" applyBorder="1" applyAlignment="1"/>
    <xf numFmtId="168" fontId="33" fillId="0" borderId="0" xfId="61" applyNumberFormat="1" applyFont="1" applyFill="1" applyBorder="1" applyAlignment="1"/>
    <xf numFmtId="3" fontId="0" fillId="0" borderId="0" xfId="0" applyNumberFormat="1" applyFont="1" applyBorder="1" applyAlignment="1"/>
    <xf numFmtId="3" fontId="33" fillId="0" borderId="0" xfId="0" applyNumberFormat="1" applyFont="1" applyFill="1" applyBorder="1" applyAlignment="1">
      <alignment vertical="top"/>
    </xf>
    <xf numFmtId="0" fontId="0" fillId="37" borderId="0" xfId="0" applyNumberFormat="1" applyFont="1" applyFill="1" applyBorder="1" applyAlignment="1"/>
    <xf numFmtId="164" fontId="0" fillId="0" borderId="0" xfId="0" applyNumberFormat="1" applyFont="1" applyBorder="1" applyAlignment="1"/>
    <xf numFmtId="2" fontId="0" fillId="0" borderId="0" xfId="0" applyNumberFormat="1" applyFont="1" applyBorder="1" applyAlignment="1"/>
    <xf numFmtId="1" fontId="33" fillId="0" borderId="0" xfId="62" applyNumberFormat="1" applyFont="1" applyFill="1" applyBorder="1" applyAlignment="1"/>
    <xf numFmtId="0" fontId="0" fillId="0" borderId="23" xfId="0" applyNumberFormat="1" applyBorder="1" applyAlignment="1"/>
    <xf numFmtId="0" fontId="33" fillId="0" borderId="23" xfId="0" applyNumberFormat="1" applyFont="1" applyBorder="1" applyAlignment="1"/>
    <xf numFmtId="164" fontId="33" fillId="0" borderId="0" xfId="61" applyNumberFormat="1" applyFont="1" applyFill="1" applyBorder="1" applyAlignment="1"/>
    <xf numFmtId="0" fontId="0" fillId="0" borderId="23" xfId="0" applyNumberFormat="1" applyFill="1" applyBorder="1" applyAlignment="1"/>
    <xf numFmtId="0" fontId="0" fillId="0" borderId="23" xfId="0" applyNumberFormat="1" applyFont="1" applyFill="1" applyBorder="1" applyAlignment="1"/>
    <xf numFmtId="3" fontId="33" fillId="38" borderId="0" xfId="61" applyNumberFormat="1" applyFont="1" applyFill="1" applyBorder="1" applyAlignment="1"/>
    <xf numFmtId="0" fontId="0" fillId="0" borderId="0" xfId="0" applyNumberFormat="1" applyFont="1" applyFill="1" applyBorder="1" applyAlignment="1"/>
    <xf numFmtId="164" fontId="33" fillId="35" borderId="0" xfId="62" applyNumberFormat="1" applyFont="1" applyFill="1" applyBorder="1" applyAlignment="1"/>
    <xf numFmtId="3" fontId="0" fillId="38" borderId="0" xfId="0" applyNumberFormat="1" applyFont="1" applyFill="1" applyBorder="1" applyAlignment="1"/>
    <xf numFmtId="164" fontId="0" fillId="38" borderId="0" xfId="0" applyNumberFormat="1" applyFont="1" applyFill="1" applyBorder="1" applyAlignment="1"/>
    <xf numFmtId="3" fontId="0" fillId="0" borderId="0" xfId="0" applyNumberFormat="1" applyFont="1" applyFill="1" applyBorder="1" applyAlignment="1"/>
    <xf numFmtId="164" fontId="33" fillId="38" borderId="0" xfId="62" applyNumberFormat="1" applyFont="1" applyFill="1" applyBorder="1" applyAlignment="1"/>
    <xf numFmtId="3" fontId="33" fillId="0" borderId="0" xfId="62" applyNumberFormat="1" applyFont="1" applyFill="1" applyBorder="1" applyAlignment="1"/>
    <xf numFmtId="3" fontId="33" fillId="0" borderId="0" xfId="61" applyNumberFormat="1" applyFont="1" applyBorder="1" applyAlignment="1"/>
    <xf numFmtId="164" fontId="33" fillId="0" borderId="0" xfId="62" applyNumberFormat="1" applyFont="1" applyBorder="1" applyAlignment="1"/>
    <xf numFmtId="3" fontId="32" fillId="0" borderId="25" xfId="61" applyNumberFormat="1" applyFont="1" applyFill="1" applyBorder="1" applyAlignment="1">
      <alignment horizontal="right"/>
    </xf>
    <xf numFmtId="3" fontId="32" fillId="0" borderId="26" xfId="61" applyNumberFormat="1" applyFont="1" applyFill="1" applyBorder="1" applyAlignment="1">
      <alignment horizontal="right"/>
    </xf>
    <xf numFmtId="164" fontId="32" fillId="0" borderId="26" xfId="62" applyNumberFormat="1" applyFont="1" applyFill="1" applyBorder="1" applyAlignment="1"/>
    <xf numFmtId="3" fontId="32" fillId="0" borderId="26" xfId="61" applyNumberFormat="1" applyFont="1" applyBorder="1" applyAlignment="1"/>
    <xf numFmtId="169" fontId="32" fillId="0" borderId="26" xfId="61" applyNumberFormat="1" applyFont="1" applyFill="1" applyBorder="1" applyAlignment="1"/>
    <xf numFmtId="168" fontId="32" fillId="0" borderId="27" xfId="61" applyNumberFormat="1" applyFont="1" applyFill="1" applyBorder="1" applyAlignment="1"/>
    <xf numFmtId="170" fontId="33" fillId="34" borderId="0" xfId="61" applyNumberFormat="1" applyFont="1" applyFill="1" applyBorder="1" applyAlignment="1"/>
    <xf numFmtId="3" fontId="33" fillId="39" borderId="0" xfId="61" applyNumberFormat="1" applyFont="1" applyFill="1" applyBorder="1" applyAlignment="1"/>
    <xf numFmtId="170" fontId="33" fillId="39" borderId="0" xfId="61" applyNumberFormat="1" applyFont="1" applyFill="1" applyBorder="1" applyAlignment="1"/>
    <xf numFmtId="170" fontId="33" fillId="38" borderId="0" xfId="61" applyNumberFormat="1" applyFont="1" applyFill="1" applyBorder="1" applyAlignment="1"/>
    <xf numFmtId="170" fontId="33" fillId="36" borderId="0" xfId="61" applyNumberFormat="1" applyFont="1" applyFill="1" applyBorder="1" applyAlignment="1"/>
    <xf numFmtId="3" fontId="32" fillId="0" borderId="26" xfId="61" applyNumberFormat="1" applyFont="1" applyBorder="1" applyAlignment="1">
      <alignment horizontal="right"/>
    </xf>
    <xf numFmtId="168" fontId="33" fillId="38" borderId="24" xfId="61" applyNumberFormat="1" applyFont="1" applyFill="1" applyBorder="1" applyAlignment="1"/>
    <xf numFmtId="10" fontId="0" fillId="0" borderId="0" xfId="0" applyNumberFormat="1" applyFont="1" applyBorder="1" applyAlignment="1"/>
    <xf numFmtId="3" fontId="33" fillId="40" borderId="0" xfId="61" applyNumberFormat="1" applyFont="1" applyFill="1" applyBorder="1" applyAlignment="1"/>
    <xf numFmtId="0" fontId="33" fillId="0" borderId="0" xfId="62" applyNumberFormat="1" applyFont="1" applyBorder="1" applyAlignment="1"/>
    <xf numFmtId="171" fontId="33" fillId="0" borderId="0" xfId="61" applyNumberFormat="1" applyFont="1" applyFill="1" applyBorder="1" applyAlignment="1"/>
    <xf numFmtId="0" fontId="33" fillId="0" borderId="23" xfId="0" applyNumberFormat="1" applyFont="1" applyFill="1" applyBorder="1" applyAlignment="1"/>
    <xf numFmtId="164" fontId="33" fillId="35" borderId="0" xfId="0" applyNumberFormat="1" applyFont="1" applyFill="1" applyBorder="1" applyAlignment="1"/>
    <xf numFmtId="169" fontId="0" fillId="0" borderId="0" xfId="0" applyNumberFormat="1" applyFont="1" applyFill="1" applyBorder="1" applyAlignment="1"/>
    <xf numFmtId="168" fontId="0" fillId="0" borderId="24" xfId="0" applyNumberFormat="1" applyFont="1" applyFill="1" applyBorder="1" applyAlignment="1"/>
    <xf numFmtId="0" fontId="33" fillId="0" borderId="28" xfId="0" applyNumberFormat="1" applyFont="1" applyFill="1" applyBorder="1" applyAlignment="1"/>
    <xf numFmtId="164" fontId="33" fillId="38" borderId="0" xfId="0" applyNumberFormat="1" applyFont="1" applyFill="1" applyBorder="1" applyAlignment="1"/>
    <xf numFmtId="164" fontId="33" fillId="0" borderId="0" xfId="0" applyNumberFormat="1" applyFont="1" applyFill="1" applyBorder="1" applyAlignment="1"/>
    <xf numFmtId="0" fontId="0" fillId="0" borderId="28" xfId="0" applyNumberFormat="1" applyFont="1" applyFill="1" applyBorder="1" applyAlignment="1"/>
    <xf numFmtId="0" fontId="0" fillId="0" borderId="29" xfId="0" applyNumberFormat="1" applyFont="1" applyFill="1" applyBorder="1" applyAlignment="1"/>
    <xf numFmtId="3" fontId="33" fillId="0" borderId="30" xfId="61" applyNumberFormat="1" applyFont="1" applyFill="1" applyBorder="1" applyAlignment="1"/>
    <xf numFmtId="3" fontId="33" fillId="38" borderId="30" xfId="61" applyNumberFormat="1" applyFont="1" applyFill="1" applyBorder="1" applyAlignment="1"/>
    <xf numFmtId="164" fontId="33" fillId="38" borderId="30" xfId="0" applyNumberFormat="1" applyFont="1" applyFill="1" applyBorder="1" applyAlignment="1"/>
    <xf numFmtId="169" fontId="0" fillId="0" borderId="30" xfId="0" applyNumberFormat="1" applyFont="1" applyFill="1" applyBorder="1" applyAlignment="1"/>
    <xf numFmtId="168" fontId="0" fillId="0" borderId="31" xfId="0" applyNumberFormat="1" applyFont="1" applyFill="1" applyBorder="1" applyAlignment="1"/>
    <xf numFmtId="3" fontId="0" fillId="0" borderId="0" xfId="61" applyNumberFormat="1" applyFont="1" applyFill="1" applyBorder="1" applyAlignment="1"/>
    <xf numFmtId="0" fontId="0" fillId="0" borderId="0" xfId="61" applyNumberFormat="1" applyFont="1" applyFill="1" applyBorder="1" applyAlignment="1"/>
    <xf numFmtId="164" fontId="0" fillId="0" borderId="0" xfId="62" applyNumberFormat="1" applyFont="1" applyFill="1" applyBorder="1" applyAlignment="1"/>
    <xf numFmtId="168" fontId="0" fillId="0" borderId="0" xfId="0" applyNumberFormat="1" applyFont="1" applyFill="1" applyBorder="1" applyAlignment="1"/>
    <xf numFmtId="0" fontId="33" fillId="0" borderId="0" xfId="61" applyNumberFormat="1" applyFont="1" applyBorder="1" applyAlignment="1"/>
    <xf numFmtId="0" fontId="0" fillId="0" borderId="20" xfId="0" applyNumberFormat="1" applyFont="1" applyBorder="1" applyAlignment="1">
      <alignment horizontal="right"/>
    </xf>
    <xf numFmtId="0" fontId="33" fillId="41" borderId="32" xfId="61" applyNumberFormat="1" applyFont="1" applyFill="1" applyBorder="1" applyAlignment="1">
      <alignment horizontal="right"/>
    </xf>
    <xf numFmtId="0" fontId="0" fillId="0" borderId="21" xfId="61" applyNumberFormat="1" applyFont="1" applyBorder="1" applyAlignment="1">
      <alignment horizontal="right"/>
    </xf>
    <xf numFmtId="0" fontId="0" fillId="0" borderId="21" xfId="61" applyNumberFormat="1" applyFont="1" applyFill="1" applyBorder="1" applyAlignment="1">
      <alignment horizontal="right"/>
    </xf>
    <xf numFmtId="0" fontId="0" fillId="0" borderId="22" xfId="61" applyNumberFormat="1" applyFont="1" applyFill="1" applyBorder="1" applyAlignment="1">
      <alignment horizontal="right"/>
    </xf>
    <xf numFmtId="0" fontId="0" fillId="0" borderId="33" xfId="0" applyNumberFormat="1" applyFont="1" applyFill="1" applyBorder="1" applyAlignment="1">
      <alignment horizontal="right"/>
    </xf>
    <xf numFmtId="0" fontId="33" fillId="41" borderId="29" xfId="61" applyNumberFormat="1" applyFont="1" applyFill="1" applyBorder="1" applyAlignment="1">
      <alignment horizontal="right"/>
    </xf>
    <xf numFmtId="0" fontId="33" fillId="0" borderId="30" xfId="61" applyNumberFormat="1" applyFont="1" applyBorder="1" applyAlignment="1">
      <alignment horizontal="right"/>
    </xf>
    <xf numFmtId="0" fontId="33" fillId="0" borderId="31" xfId="61" applyNumberFormat="1" applyFont="1" applyBorder="1" applyAlignment="1">
      <alignment horizontal="right"/>
    </xf>
    <xf numFmtId="0" fontId="0" fillId="0" borderId="23" xfId="0" applyNumberFormat="1" applyFont="1" applyBorder="1" applyAlignment="1">
      <alignment horizontal="right"/>
    </xf>
    <xf numFmtId="3" fontId="0" fillId="0" borderId="28" xfId="0" applyNumberFormat="1" applyFont="1" applyBorder="1" applyAlignment="1"/>
    <xf numFmtId="0" fontId="0" fillId="0" borderId="24" xfId="0" applyNumberFormat="1" applyFont="1" applyBorder="1" applyAlignment="1"/>
    <xf numFmtId="0" fontId="0" fillId="0" borderId="33" xfId="0" applyNumberFormat="1" applyFont="1" applyBorder="1" applyAlignment="1">
      <alignment horizontal="right"/>
    </xf>
    <xf numFmtId="3" fontId="0" fillId="0" borderId="29" xfId="0" applyNumberFormat="1" applyFont="1" applyBorder="1" applyAlignment="1"/>
    <xf numFmtId="0" fontId="0" fillId="0" borderId="30" xfId="0" applyNumberFormat="1" applyFont="1" applyFill="1" applyBorder="1" applyAlignment="1"/>
    <xf numFmtId="0" fontId="0" fillId="0" borderId="30" xfId="0" applyNumberFormat="1" applyFont="1" applyBorder="1" applyAlignment="1"/>
    <xf numFmtId="0" fontId="0" fillId="0" borderId="31" xfId="0" applyNumberFormat="1" applyFont="1" applyBorder="1" applyAlignment="1"/>
    <xf numFmtId="0" fontId="0" fillId="0" borderId="0" xfId="0" applyNumberFormat="1" applyFont="1" applyBorder="1" applyAlignment="1">
      <alignment horizontal="right"/>
    </xf>
    <xf numFmtId="0" fontId="0" fillId="0" borderId="0" xfId="0" applyNumberFormat="1" applyFont="1" applyBorder="1" applyAlignment="1">
      <alignment horizontal="left"/>
    </xf>
    <xf numFmtId="0" fontId="0" fillId="0" borderId="20" xfId="0" applyNumberFormat="1" applyFont="1" applyBorder="1" applyAlignment="1">
      <alignment horizontal="left"/>
    </xf>
    <xf numFmtId="3" fontId="0" fillId="41" borderId="32" xfId="0" applyNumberFormat="1" applyFont="1" applyFill="1" applyBorder="1" applyAlignment="1">
      <alignment horizontal="right"/>
    </xf>
    <xf numFmtId="0" fontId="0" fillId="0" borderId="21" xfId="0" applyNumberFormat="1" applyFont="1" applyFill="1" applyBorder="1" applyAlignment="1">
      <alignment horizontal="right"/>
    </xf>
    <xf numFmtId="0" fontId="0" fillId="0" borderId="22" xfId="0" applyNumberFormat="1" applyFont="1" applyFill="1" applyBorder="1" applyAlignment="1">
      <alignment horizontal="right"/>
    </xf>
    <xf numFmtId="0" fontId="0" fillId="0" borderId="30" xfId="0" applyNumberFormat="1" applyFont="1" applyFill="1" applyBorder="1" applyAlignment="1">
      <alignment horizontal="right"/>
    </xf>
    <xf numFmtId="0" fontId="0" fillId="0" borderId="31" xfId="0" applyNumberFormat="1" applyFont="1" applyFill="1" applyBorder="1" applyAlignment="1">
      <alignment horizontal="right"/>
    </xf>
    <xf numFmtId="0" fontId="0" fillId="40" borderId="0" xfId="0" applyNumberFormat="1" applyFont="1" applyFill="1" applyBorder="1" applyAlignment="1"/>
    <xf numFmtId="0" fontId="0" fillId="40" borderId="24" xfId="0" applyNumberFormat="1" applyFont="1" applyFill="1" applyBorder="1" applyAlignment="1"/>
    <xf numFmtId="2" fontId="0" fillId="0" borderId="22" xfId="0" applyNumberFormat="1" applyFont="1" applyBorder="1" applyAlignment="1"/>
    <xf numFmtId="2" fontId="0" fillId="0" borderId="24" xfId="0" applyNumberFormat="1" applyFont="1" applyBorder="1" applyAlignment="1"/>
    <xf numFmtId="2" fontId="0" fillId="0" borderId="31" xfId="0" applyNumberFormat="1" applyFont="1" applyBorder="1" applyAlignment="1"/>
    <xf numFmtId="0" fontId="31" fillId="0" borderId="0" xfId="0" applyNumberFormat="1" applyFont="1" applyFill="1" applyBorder="1" applyAlignment="1"/>
    <xf numFmtId="0" fontId="0" fillId="35" borderId="0" xfId="0" applyNumberFormat="1" applyFont="1" applyFill="1" applyBorder="1" applyAlignment="1">
      <alignment horizontal="center"/>
    </xf>
    <xf numFmtId="172" fontId="0" fillId="35" borderId="0" xfId="0" applyNumberFormat="1" applyFont="1" applyFill="1" applyBorder="1" applyAlignment="1">
      <alignment horizontal="center"/>
    </xf>
    <xf numFmtId="170" fontId="0" fillId="35" borderId="0" xfId="0" applyNumberFormat="1" applyFont="1" applyFill="1" applyBorder="1" applyAlignment="1">
      <alignment horizontal="center"/>
    </xf>
    <xf numFmtId="0" fontId="0" fillId="0" borderId="0" xfId="0" applyNumberFormat="1" applyFont="1" applyBorder="1" applyAlignment="1">
      <alignment horizontal="center"/>
    </xf>
    <xf numFmtId="172" fontId="0" fillId="0" borderId="0" xfId="0" applyNumberFormat="1" applyFont="1" applyBorder="1" applyAlignment="1">
      <alignment horizontal="center"/>
    </xf>
    <xf numFmtId="170" fontId="0" fillId="0" borderId="0" xfId="0" applyNumberFormat="1" applyFont="1" applyBorder="1" applyAlignment="1">
      <alignment horizontal="center"/>
    </xf>
    <xf numFmtId="0" fontId="32" fillId="0" borderId="25" xfId="0" applyNumberFormat="1" applyFont="1" applyBorder="1" applyAlignment="1">
      <alignment horizontal="right" wrapText="1"/>
    </xf>
    <xf numFmtId="0" fontId="32" fillId="0" borderId="26" xfId="0" applyNumberFormat="1" applyFont="1" applyBorder="1" applyAlignment="1">
      <alignment horizontal="center" wrapText="1"/>
    </xf>
    <xf numFmtId="0" fontId="32" fillId="0" borderId="27" xfId="0" applyNumberFormat="1" applyFont="1" applyBorder="1" applyAlignment="1">
      <alignment horizontal="right" wrapText="1"/>
    </xf>
    <xf numFmtId="0" fontId="32" fillId="0" borderId="26" xfId="0" applyNumberFormat="1" applyFont="1" applyBorder="1" applyAlignment="1">
      <alignment horizontal="right" wrapText="1"/>
    </xf>
    <xf numFmtId="0" fontId="0" fillId="0" borderId="20" xfId="0" applyNumberFormat="1" applyFont="1" applyFill="1" applyBorder="1" applyAlignment="1">
      <alignment horizontal="center"/>
    </xf>
    <xf numFmtId="170" fontId="0" fillId="0" borderId="21" xfId="0" applyNumberFormat="1" applyFont="1" applyFill="1" applyBorder="1" applyAlignment="1">
      <alignment horizontal="center"/>
    </xf>
    <xf numFmtId="164" fontId="0" fillId="0" borderId="22" xfId="0" applyNumberFormat="1" applyFont="1" applyFill="1" applyBorder="1" applyAlignment="1">
      <alignment horizontal="center"/>
    </xf>
    <xf numFmtId="0" fontId="0" fillId="0" borderId="23" xfId="0" applyNumberFormat="1" applyFont="1" applyFill="1" applyBorder="1" applyAlignment="1">
      <alignment horizontal="center"/>
    </xf>
    <xf numFmtId="170" fontId="0" fillId="0" borderId="0" xfId="0" applyNumberFormat="1" applyFont="1" applyFill="1" applyBorder="1" applyAlignment="1">
      <alignment horizontal="center"/>
    </xf>
    <xf numFmtId="164" fontId="0" fillId="0" borderId="24" xfId="0" applyNumberFormat="1" applyFont="1" applyFill="1" applyBorder="1" applyAlignment="1">
      <alignment horizontal="center"/>
    </xf>
    <xf numFmtId="0" fontId="32" fillId="0" borderId="23" xfId="0" applyNumberFormat="1" applyFont="1" applyFill="1" applyBorder="1" applyAlignment="1">
      <alignment horizontal="center"/>
    </xf>
    <xf numFmtId="170" fontId="32" fillId="0" borderId="0" xfId="0" applyNumberFormat="1" applyFont="1" applyFill="1" applyBorder="1" applyAlignment="1">
      <alignment horizontal="center"/>
    </xf>
    <xf numFmtId="164" fontId="32" fillId="0" borderId="24" xfId="0" applyNumberFormat="1" applyFont="1" applyFill="1" applyBorder="1" applyAlignment="1">
      <alignment horizontal="center"/>
    </xf>
    <xf numFmtId="0" fontId="0" fillId="0" borderId="33" xfId="0" applyNumberFormat="1" applyFont="1" applyFill="1" applyBorder="1" applyAlignment="1">
      <alignment horizontal="center"/>
    </xf>
    <xf numFmtId="170" fontId="0" fillId="0" borderId="30" xfId="0" applyNumberFormat="1" applyFont="1" applyFill="1" applyBorder="1" applyAlignment="1">
      <alignment horizontal="center"/>
    </xf>
    <xf numFmtId="164" fontId="0" fillId="0" borderId="31" xfId="0" applyNumberFormat="1" applyFont="1" applyFill="1" applyBorder="1" applyAlignment="1">
      <alignment horizontal="center"/>
    </xf>
    <xf numFmtId="0" fontId="32" fillId="0" borderId="34" xfId="0" applyFont="1" applyFill="1" applyBorder="1" applyAlignment="1">
      <alignment horizontal="center"/>
    </xf>
    <xf numFmtId="0" fontId="0" fillId="0" borderId="26" xfId="0" applyFill="1" applyBorder="1" applyAlignment="1">
      <alignment horizontal="center"/>
    </xf>
    <xf numFmtId="0" fontId="0" fillId="0" borderId="27" xfId="0" applyFill="1" applyBorder="1" applyAlignment="1">
      <alignment horizontal="center"/>
    </xf>
    <xf numFmtId="0" fontId="0" fillId="0" borderId="0" xfId="0" applyFont="1" applyFill="1" applyBorder="1" applyAlignment="1"/>
    <xf numFmtId="0" fontId="0" fillId="0" borderId="28" xfId="0" applyFill="1" applyBorder="1" applyAlignment="1">
      <alignment horizontal="center"/>
    </xf>
    <xf numFmtId="3" fontId="0" fillId="0" borderId="0" xfId="0" applyNumberFormat="1" applyFont="1" applyFill="1" applyBorder="1" applyAlignment="1">
      <alignment horizontal="center"/>
    </xf>
    <xf numFmtId="167" fontId="0" fillId="0" borderId="0" xfId="0" applyNumberFormat="1" applyFont="1" applyFill="1" applyBorder="1" applyAlignment="1">
      <alignment horizontal="center"/>
    </xf>
    <xf numFmtId="3" fontId="0" fillId="0" borderId="24" xfId="0" applyNumberFormat="1" applyFont="1" applyFill="1" applyBorder="1" applyAlignment="1">
      <alignment horizontal="center"/>
    </xf>
    <xf numFmtId="169" fontId="0" fillId="0" borderId="0" xfId="0" applyNumberFormat="1" applyFont="1" applyFill="1" applyBorder="1" applyAlignment="1">
      <alignment horizontal="center"/>
    </xf>
    <xf numFmtId="167" fontId="0" fillId="0" borderId="24" xfId="0" applyNumberFormat="1" applyFont="1" applyFill="1" applyBorder="1" applyAlignment="1">
      <alignment horizontal="center"/>
    </xf>
    <xf numFmtId="0" fontId="0" fillId="0" borderId="29" xfId="0" applyFill="1" applyBorder="1" applyAlignment="1">
      <alignment horizontal="center"/>
    </xf>
    <xf numFmtId="169" fontId="0" fillId="0" borderId="30" xfId="0" applyNumberFormat="1" applyFont="1" applyFill="1" applyBorder="1" applyAlignment="1">
      <alignment horizontal="center"/>
    </xf>
    <xf numFmtId="167" fontId="0" fillId="0" borderId="30" xfId="0" applyNumberFormat="1" applyFont="1" applyFill="1" applyBorder="1" applyAlignment="1">
      <alignment horizontal="center"/>
    </xf>
    <xf numFmtId="3" fontId="0" fillId="0" borderId="31" xfId="0" applyNumberFormat="1" applyFont="1" applyFill="1" applyBorder="1" applyAlignment="1">
      <alignment horizontal="center"/>
    </xf>
    <xf numFmtId="0" fontId="0" fillId="0" borderId="0" xfId="0" applyFont="1" applyFill="1" applyBorder="1" applyAlignment="1">
      <alignment horizontal="center"/>
    </xf>
    <xf numFmtId="171" fontId="0" fillId="0" borderId="0" xfId="0" applyNumberFormat="1" applyFont="1" applyFill="1" applyBorder="1" applyAlignment="1">
      <alignment horizontal="center"/>
    </xf>
    <xf numFmtId="168" fontId="0" fillId="0" borderId="0" xfId="0" applyNumberFormat="1" applyFont="1" applyFill="1" applyBorder="1" applyAlignment="1">
      <alignment horizontal="center"/>
    </xf>
    <xf numFmtId="173" fontId="0" fillId="0" borderId="0" xfId="0" applyNumberFormat="1" applyFont="1" applyFill="1" applyBorder="1" applyAlignment="1">
      <alignment horizontal="center"/>
    </xf>
    <xf numFmtId="173" fontId="0" fillId="0" borderId="24" xfId="0" applyNumberFormat="1" applyFont="1" applyFill="1" applyBorder="1" applyAlignment="1">
      <alignment horizontal="center"/>
    </xf>
    <xf numFmtId="0" fontId="0" fillId="0" borderId="27" xfId="0" applyNumberFormat="1" applyFont="1" applyFill="1" applyBorder="1" applyAlignment="1">
      <alignment horizontal="center"/>
    </xf>
    <xf numFmtId="174" fontId="0" fillId="0" borderId="0" xfId="0" applyNumberFormat="1" applyFont="1" applyFill="1" applyBorder="1" applyAlignment="1">
      <alignment horizontal="center"/>
    </xf>
    <xf numFmtId="175" fontId="0" fillId="0" borderId="0" xfId="0" applyNumberFormat="1" applyFont="1" applyFill="1" applyBorder="1" applyAlignment="1">
      <alignment horizontal="center"/>
    </xf>
    <xf numFmtId="176" fontId="0" fillId="0" borderId="0" xfId="0" applyNumberFormat="1" applyFont="1" applyFill="1" applyBorder="1" applyAlignment="1">
      <alignment horizontal="center"/>
    </xf>
    <xf numFmtId="177" fontId="0" fillId="0" borderId="0" xfId="0" applyNumberFormat="1" applyFont="1" applyFill="1" applyBorder="1" applyAlignment="1">
      <alignment horizontal="center"/>
    </xf>
    <xf numFmtId="0" fontId="0" fillId="0" borderId="29" xfId="0" applyNumberFormat="1" applyFont="1" applyFill="1" applyBorder="1" applyAlignment="1">
      <alignment horizontal="center"/>
    </xf>
    <xf numFmtId="0" fontId="16" fillId="42" borderId="0" xfId="0" applyFont="1" applyFill="1"/>
    <xf numFmtId="0" fontId="25" fillId="0" borderId="19" xfId="55" applyFont="1" applyFill="1" applyBorder="1" applyAlignment="1">
      <alignment wrapText="1"/>
    </xf>
  </cellXfs>
  <cellStyles count="6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Body: normal cell" xfId="48"/>
    <cellStyle name="Body: normal cell 2" xfId="57"/>
    <cellStyle name="Calculation" xfId="11" builtinId="22" customBuiltin="1"/>
    <cellStyle name="Check Cell" xfId="13" builtinId="23" customBuiltin="1"/>
    <cellStyle name="Comma" xfId="61" builtinId="3"/>
    <cellStyle name="Explanatory Text" xfId="16" builtinId="53" customBuiltin="1"/>
    <cellStyle name="Followed Hyperlink" xfId="53" builtinId="9" customBuiltin="1"/>
    <cellStyle name="Font: Calibri, 9pt regular" xfId="43"/>
    <cellStyle name="Font: Calibri, 9pt regular 2" xfId="59"/>
    <cellStyle name="Footnotes: all except top row" xfId="52"/>
    <cellStyle name="Footnotes: top row" xfId="45"/>
    <cellStyle name="Footnotes: top row 2" xfId="55"/>
    <cellStyle name="Good" xfId="6" builtinId="26" customBuiltin="1"/>
    <cellStyle name="Header: bottom row" xfId="42"/>
    <cellStyle name="Header: bottom row 2" xfId="58"/>
    <cellStyle name="Header: top rows" xfId="51"/>
    <cellStyle name="Heading 1" xfId="2" builtinId="16" customBuiltin="1"/>
    <cellStyle name="Heading 2" xfId="3" builtinId="17" customBuiltin="1"/>
    <cellStyle name="Heading 3" xfId="4" builtinId="18" customBuiltin="1"/>
    <cellStyle name="Heading 4" xfId="5" builtinId="19" customBuiltin="1"/>
    <cellStyle name="Hyperlink" xfId="47" builtinId="8" customBuiltin="1"/>
    <cellStyle name="Input" xfId="9" builtinId="20" customBuiltin="1"/>
    <cellStyle name="Linked Cell" xfId="12" builtinId="24" customBuiltin="1"/>
    <cellStyle name="Neutral" xfId="8" builtinId="28" customBuiltin="1"/>
    <cellStyle name="Normal" xfId="0" builtinId="0"/>
    <cellStyle name="Normal 2" xfId="54"/>
    <cellStyle name="Note" xfId="15" builtinId="10" customBuiltin="1"/>
    <cellStyle name="Output" xfId="10" builtinId="21" customBuiltin="1"/>
    <cellStyle name="Parent row" xfId="46"/>
    <cellStyle name="Parent row 2" xfId="56"/>
    <cellStyle name="Percent" xfId="62" builtinId="5"/>
    <cellStyle name="Section Break" xfId="44"/>
    <cellStyle name="Section Break: parent row" xfId="49"/>
    <cellStyle name="Table title" xfId="50"/>
    <cellStyle name="Table title 2" xfId="60"/>
    <cellStyle name="Title" xfId="1" builtinId="15" customBuiltin="1"/>
    <cellStyle name="Total" xfId="17" builtinId="25" customBuiltin="1"/>
    <cellStyle name="Warning Text" xfId="1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2"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heetViews>
  <sheetFormatPr defaultRowHeight="15" x14ac:dyDescent="0.25"/>
  <cols>
    <col min="2" max="2" width="63.7109375" customWidth="1"/>
  </cols>
  <sheetData>
    <row r="1" spans="1:2" x14ac:dyDescent="0.25">
      <c r="A1" s="1" t="s">
        <v>148</v>
      </c>
    </row>
    <row r="2" spans="1:2" s="2" customFormat="1" x14ac:dyDescent="0.25">
      <c r="A2" s="1" t="s">
        <v>57</v>
      </c>
    </row>
    <row r="3" spans="1:2" s="2" customFormat="1" x14ac:dyDescent="0.25">
      <c r="A3" s="1" t="s">
        <v>58</v>
      </c>
    </row>
    <row r="4" spans="1:2" x14ac:dyDescent="0.25">
      <c r="A4" s="1" t="s">
        <v>147</v>
      </c>
    </row>
    <row r="5" spans="1:2" s="2" customFormat="1" x14ac:dyDescent="0.25">
      <c r="A5" s="1"/>
    </row>
    <row r="6" spans="1:2" x14ac:dyDescent="0.25">
      <c r="A6" t="s">
        <v>47</v>
      </c>
      <c r="B6" s="201" t="s">
        <v>332</v>
      </c>
    </row>
    <row r="7" spans="1:2" x14ac:dyDescent="0.25">
      <c r="B7" t="s">
        <v>48</v>
      </c>
    </row>
    <row r="8" spans="1:2" x14ac:dyDescent="0.25">
      <c r="B8" s="3">
        <v>2016</v>
      </c>
    </row>
    <row r="9" spans="1:2" x14ac:dyDescent="0.25">
      <c r="B9" t="s">
        <v>142</v>
      </c>
    </row>
    <row r="10" spans="1:2" x14ac:dyDescent="0.25">
      <c r="B10" s="4" t="s">
        <v>146</v>
      </c>
    </row>
    <row r="11" spans="1:2" x14ac:dyDescent="0.25">
      <c r="B11" t="s">
        <v>145</v>
      </c>
    </row>
    <row r="13" spans="1:2" x14ac:dyDescent="0.25">
      <c r="B13" s="201" t="s">
        <v>333</v>
      </c>
    </row>
    <row r="14" spans="1:2" x14ac:dyDescent="0.25">
      <c r="B14" t="s">
        <v>334</v>
      </c>
    </row>
    <row r="15" spans="1:2" x14ac:dyDescent="0.25">
      <c r="B15" s="3">
        <v>2016</v>
      </c>
    </row>
    <row r="16" spans="1:2" x14ac:dyDescent="0.25">
      <c r="B16" t="s">
        <v>335</v>
      </c>
    </row>
    <row r="17" spans="1:2" x14ac:dyDescent="0.25">
      <c r="B17" t="s">
        <v>337</v>
      </c>
    </row>
    <row r="18" spans="1:2" x14ac:dyDescent="0.25">
      <c r="B18" t="s">
        <v>336</v>
      </c>
    </row>
    <row r="20" spans="1:2" x14ac:dyDescent="0.25">
      <c r="A20" s="1" t="s">
        <v>338</v>
      </c>
    </row>
    <row r="21" spans="1:2" x14ac:dyDescent="0.25">
      <c r="A21" t="s">
        <v>339</v>
      </c>
    </row>
    <row r="22" spans="1:2" x14ac:dyDescent="0.25">
      <c r="A22" t="s">
        <v>340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3"/>
  <sheetViews>
    <sheetView workbookViewId="0">
      <pane xSplit="2" ySplit="1" topLeftCell="C2" activePane="bottomRight" state="frozen"/>
      <selection pane="topRight" activeCell="C1" sqref="C1"/>
      <selection pane="bottomLeft" activeCell="A2" sqref="A2"/>
      <selection pane="bottomRight" activeCell="B1" sqref="B1"/>
    </sheetView>
  </sheetViews>
  <sheetFormatPr defaultRowHeight="15" customHeight="1" x14ac:dyDescent="0.2"/>
  <cols>
    <col min="1" max="1" width="20.85546875" style="8" hidden="1" customWidth="1"/>
    <col min="2" max="2" width="45.7109375" style="8" customWidth="1"/>
    <col min="3" max="31" width="9.140625" style="8"/>
    <col min="32" max="32" width="8" style="8" customWidth="1"/>
    <col min="33" max="16384" width="9.140625" style="8"/>
  </cols>
  <sheetData>
    <row r="1" spans="1:30" ht="15" customHeight="1" thickBot="1" x14ac:dyDescent="0.25">
      <c r="B1" s="22" t="s">
        <v>144</v>
      </c>
      <c r="C1" s="20">
        <v>2014</v>
      </c>
      <c r="D1" s="20">
        <v>2015</v>
      </c>
      <c r="E1" s="20">
        <v>2016</v>
      </c>
      <c r="F1" s="20">
        <v>2017</v>
      </c>
      <c r="G1" s="20">
        <v>2018</v>
      </c>
      <c r="H1" s="20">
        <v>2019</v>
      </c>
      <c r="I1" s="20">
        <v>2020</v>
      </c>
      <c r="J1" s="20">
        <v>2021</v>
      </c>
      <c r="K1" s="20">
        <v>2022</v>
      </c>
      <c r="L1" s="20">
        <v>2023</v>
      </c>
      <c r="M1" s="20">
        <v>2024</v>
      </c>
      <c r="N1" s="20">
        <v>2025</v>
      </c>
      <c r="O1" s="20">
        <v>2026</v>
      </c>
      <c r="P1" s="20">
        <v>2027</v>
      </c>
      <c r="Q1" s="20">
        <v>2028</v>
      </c>
      <c r="R1" s="20">
        <v>2029</v>
      </c>
      <c r="S1" s="20">
        <v>2030</v>
      </c>
      <c r="T1" s="20">
        <v>2031</v>
      </c>
      <c r="U1" s="20">
        <v>2032</v>
      </c>
      <c r="V1" s="20">
        <v>2033</v>
      </c>
      <c r="W1" s="20">
        <v>2034</v>
      </c>
      <c r="X1" s="20">
        <v>2035</v>
      </c>
      <c r="Y1" s="20">
        <v>2036</v>
      </c>
      <c r="Z1" s="20">
        <v>2037</v>
      </c>
      <c r="AA1" s="20">
        <v>2038</v>
      </c>
      <c r="AB1" s="20">
        <v>2039</v>
      </c>
      <c r="AC1" s="20">
        <v>2040</v>
      </c>
    </row>
    <row r="2" spans="1:30" ht="15" customHeight="1" thickTop="1" x14ac:dyDescent="0.2"/>
    <row r="3" spans="1:30" ht="15" customHeight="1" x14ac:dyDescent="0.2">
      <c r="C3" s="24" t="s">
        <v>143</v>
      </c>
      <c r="D3" s="24" t="s">
        <v>142</v>
      </c>
      <c r="E3" s="24"/>
      <c r="F3" s="24"/>
      <c r="G3" s="24"/>
    </row>
    <row r="4" spans="1:30" ht="15" customHeight="1" x14ac:dyDescent="0.2">
      <c r="C4" s="24" t="s">
        <v>141</v>
      </c>
      <c r="D4" s="24" t="s">
        <v>140</v>
      </c>
      <c r="E4" s="24"/>
      <c r="F4" s="24"/>
      <c r="G4" s="24" t="s">
        <v>139</v>
      </c>
    </row>
    <row r="5" spans="1:30" ht="15" customHeight="1" x14ac:dyDescent="0.2">
      <c r="C5" s="24" t="s">
        <v>138</v>
      </c>
      <c r="D5" s="24" t="s">
        <v>137</v>
      </c>
      <c r="E5" s="24"/>
      <c r="F5" s="24"/>
      <c r="G5" s="24"/>
    </row>
    <row r="6" spans="1:30" ht="15" customHeight="1" x14ac:dyDescent="0.2">
      <c r="C6" s="24" t="s">
        <v>136</v>
      </c>
      <c r="D6" s="24"/>
      <c r="E6" s="24" t="s">
        <v>135</v>
      </c>
      <c r="F6" s="24"/>
      <c r="G6" s="24"/>
    </row>
    <row r="10" spans="1:30" ht="15" customHeight="1" x14ac:dyDescent="0.25">
      <c r="A10" s="13" t="s">
        <v>134</v>
      </c>
      <c r="B10" s="23" t="s">
        <v>133</v>
      </c>
    </row>
    <row r="11" spans="1:30" ht="15" customHeight="1" x14ac:dyDescent="0.2">
      <c r="B11" s="22" t="s">
        <v>0</v>
      </c>
    </row>
    <row r="12" spans="1:30" ht="15" customHeight="1" x14ac:dyDescent="0.2">
      <c r="B12" s="22" t="s">
        <v>2</v>
      </c>
      <c r="C12" s="21" t="s">
        <v>2</v>
      </c>
      <c r="D12" s="21" t="s">
        <v>2</v>
      </c>
      <c r="E12" s="21" t="s">
        <v>2</v>
      </c>
      <c r="F12" s="21" t="s">
        <v>2</v>
      </c>
      <c r="G12" s="21" t="s">
        <v>2</v>
      </c>
      <c r="H12" s="21" t="s">
        <v>2</v>
      </c>
      <c r="I12" s="21" t="s">
        <v>2</v>
      </c>
      <c r="J12" s="21" t="s">
        <v>2</v>
      </c>
      <c r="K12" s="21" t="s">
        <v>2</v>
      </c>
      <c r="L12" s="21" t="s">
        <v>2</v>
      </c>
      <c r="M12" s="21" t="s">
        <v>2</v>
      </c>
      <c r="N12" s="21" t="s">
        <v>2</v>
      </c>
      <c r="O12" s="21" t="s">
        <v>2</v>
      </c>
      <c r="P12" s="21" t="s">
        <v>2</v>
      </c>
      <c r="Q12" s="21" t="s">
        <v>2</v>
      </c>
      <c r="R12" s="21" t="s">
        <v>2</v>
      </c>
      <c r="S12" s="21" t="s">
        <v>2</v>
      </c>
      <c r="T12" s="21" t="s">
        <v>2</v>
      </c>
      <c r="U12" s="21" t="s">
        <v>2</v>
      </c>
      <c r="V12" s="21" t="s">
        <v>2</v>
      </c>
      <c r="W12" s="21" t="s">
        <v>2</v>
      </c>
      <c r="X12" s="21" t="s">
        <v>2</v>
      </c>
      <c r="Y12" s="21" t="s">
        <v>2</v>
      </c>
      <c r="Z12" s="21" t="s">
        <v>2</v>
      </c>
      <c r="AA12" s="21" t="s">
        <v>2</v>
      </c>
      <c r="AB12" s="21" t="s">
        <v>2</v>
      </c>
      <c r="AC12" s="21" t="s">
        <v>2</v>
      </c>
      <c r="AD12" s="21" t="s">
        <v>132</v>
      </c>
    </row>
    <row r="13" spans="1:30" ht="15" customHeight="1" thickBot="1" x14ac:dyDescent="0.25">
      <c r="B13" s="20" t="s">
        <v>2</v>
      </c>
      <c r="C13" s="20">
        <v>2014</v>
      </c>
      <c r="D13" s="20">
        <v>2015</v>
      </c>
      <c r="E13" s="20">
        <v>2016</v>
      </c>
      <c r="F13" s="20">
        <v>2017</v>
      </c>
      <c r="G13" s="20">
        <v>2018</v>
      </c>
      <c r="H13" s="20">
        <v>2019</v>
      </c>
      <c r="I13" s="20">
        <v>2020</v>
      </c>
      <c r="J13" s="20">
        <v>2021</v>
      </c>
      <c r="K13" s="20">
        <v>2022</v>
      </c>
      <c r="L13" s="20">
        <v>2023</v>
      </c>
      <c r="M13" s="20">
        <v>2024</v>
      </c>
      <c r="N13" s="20">
        <v>2025</v>
      </c>
      <c r="O13" s="20">
        <v>2026</v>
      </c>
      <c r="P13" s="20">
        <v>2027</v>
      </c>
      <c r="Q13" s="20">
        <v>2028</v>
      </c>
      <c r="R13" s="20">
        <v>2029</v>
      </c>
      <c r="S13" s="20">
        <v>2030</v>
      </c>
      <c r="T13" s="20">
        <v>2031</v>
      </c>
      <c r="U13" s="20">
        <v>2032</v>
      </c>
      <c r="V13" s="20">
        <v>2033</v>
      </c>
      <c r="W13" s="20">
        <v>2034</v>
      </c>
      <c r="X13" s="20">
        <v>2035</v>
      </c>
      <c r="Y13" s="20">
        <v>2036</v>
      </c>
      <c r="Z13" s="20">
        <v>2037</v>
      </c>
      <c r="AA13" s="20">
        <v>2038</v>
      </c>
      <c r="AB13" s="20">
        <v>2039</v>
      </c>
      <c r="AC13" s="20">
        <v>2040</v>
      </c>
      <c r="AD13" s="20">
        <v>2040</v>
      </c>
    </row>
    <row r="14" spans="1:30" ht="15" customHeight="1" thickTop="1" x14ac:dyDescent="0.2">
      <c r="B14" s="17" t="s">
        <v>60</v>
      </c>
    </row>
    <row r="15" spans="1:30" ht="15" customHeight="1" x14ac:dyDescent="0.2">
      <c r="B15" s="17" t="s">
        <v>61</v>
      </c>
    </row>
    <row r="16" spans="1:30" ht="15" customHeight="1" x14ac:dyDescent="0.25">
      <c r="A16" s="13" t="s">
        <v>131</v>
      </c>
      <c r="B16" s="16" t="s">
        <v>3</v>
      </c>
      <c r="C16" s="18">
        <v>6.6360000000000001</v>
      </c>
      <c r="D16" s="18">
        <v>6.6360000000000001</v>
      </c>
      <c r="E16" s="18">
        <v>6.6360000000000001</v>
      </c>
      <c r="F16" s="18">
        <v>6.6360000000000001</v>
      </c>
      <c r="G16" s="18">
        <v>6.6360000000000001</v>
      </c>
      <c r="H16" s="18">
        <v>6.6360000000000001</v>
      </c>
      <c r="I16" s="18">
        <v>6.6360000000000001</v>
      </c>
      <c r="J16" s="18">
        <v>6.6360000000000001</v>
      </c>
      <c r="K16" s="18">
        <v>6.6360000000000001</v>
      </c>
      <c r="L16" s="18">
        <v>6.6360000000000001</v>
      </c>
      <c r="M16" s="18">
        <v>6.6360000000000001</v>
      </c>
      <c r="N16" s="18">
        <v>6.6360000000000001</v>
      </c>
      <c r="O16" s="18">
        <v>6.6360000000000001</v>
      </c>
      <c r="P16" s="18">
        <v>6.6360000000000001</v>
      </c>
      <c r="Q16" s="18">
        <v>6.6360000000000001</v>
      </c>
      <c r="R16" s="18">
        <v>6.6360000000000001</v>
      </c>
      <c r="S16" s="18">
        <v>6.6360000000000001</v>
      </c>
      <c r="T16" s="18">
        <v>6.6360000000000001</v>
      </c>
      <c r="U16" s="18">
        <v>6.6360000000000001</v>
      </c>
      <c r="V16" s="18">
        <v>6.6360000000000001</v>
      </c>
      <c r="W16" s="18">
        <v>6.6360000000000001</v>
      </c>
      <c r="X16" s="18">
        <v>6.6360000000000001</v>
      </c>
      <c r="Y16" s="18">
        <v>6.6360000000000001</v>
      </c>
      <c r="Z16" s="18">
        <v>6.6360000000000001</v>
      </c>
      <c r="AA16" s="18">
        <v>6.6360000000000001</v>
      </c>
      <c r="AB16" s="18">
        <v>6.6360000000000001</v>
      </c>
      <c r="AC16" s="18">
        <v>6.6360000000000001</v>
      </c>
      <c r="AD16" s="14">
        <v>0</v>
      </c>
    </row>
    <row r="17" spans="1:30" ht="15" customHeight="1" x14ac:dyDescent="0.25">
      <c r="A17" s="13" t="s">
        <v>130</v>
      </c>
      <c r="B17" s="16" t="s">
        <v>4</v>
      </c>
      <c r="C17" s="18">
        <v>5.048</v>
      </c>
      <c r="D17" s="18">
        <v>5.048</v>
      </c>
      <c r="E17" s="18">
        <v>5.048</v>
      </c>
      <c r="F17" s="18">
        <v>5.048</v>
      </c>
      <c r="G17" s="18">
        <v>5.048</v>
      </c>
      <c r="H17" s="18">
        <v>5.048</v>
      </c>
      <c r="I17" s="18">
        <v>5.048</v>
      </c>
      <c r="J17" s="18">
        <v>5.048</v>
      </c>
      <c r="K17" s="18">
        <v>5.048</v>
      </c>
      <c r="L17" s="18">
        <v>5.048</v>
      </c>
      <c r="M17" s="18">
        <v>5.048</v>
      </c>
      <c r="N17" s="18">
        <v>5.048</v>
      </c>
      <c r="O17" s="18">
        <v>5.048</v>
      </c>
      <c r="P17" s="18">
        <v>5.048</v>
      </c>
      <c r="Q17" s="18">
        <v>5.048</v>
      </c>
      <c r="R17" s="18">
        <v>5.048</v>
      </c>
      <c r="S17" s="18">
        <v>5.048</v>
      </c>
      <c r="T17" s="18">
        <v>5.048</v>
      </c>
      <c r="U17" s="18">
        <v>5.048</v>
      </c>
      <c r="V17" s="18">
        <v>5.048</v>
      </c>
      <c r="W17" s="18">
        <v>5.048</v>
      </c>
      <c r="X17" s="18">
        <v>5.048</v>
      </c>
      <c r="Y17" s="18">
        <v>5.048</v>
      </c>
      <c r="Z17" s="18">
        <v>5.048</v>
      </c>
      <c r="AA17" s="18">
        <v>5.048</v>
      </c>
      <c r="AB17" s="18">
        <v>5.048</v>
      </c>
      <c r="AC17" s="18">
        <v>5.048</v>
      </c>
      <c r="AD17" s="14">
        <v>0</v>
      </c>
    </row>
    <row r="18" spans="1:30" ht="15" customHeight="1" x14ac:dyDescent="0.25">
      <c r="A18" s="13" t="s">
        <v>129</v>
      </c>
      <c r="B18" s="16" t="s">
        <v>5</v>
      </c>
      <c r="C18" s="18">
        <v>5.359</v>
      </c>
      <c r="D18" s="18">
        <v>5.359</v>
      </c>
      <c r="E18" s="18">
        <v>5.359</v>
      </c>
      <c r="F18" s="18">
        <v>5.359</v>
      </c>
      <c r="G18" s="18">
        <v>5.359</v>
      </c>
      <c r="H18" s="18">
        <v>5.359</v>
      </c>
      <c r="I18" s="18">
        <v>5.359</v>
      </c>
      <c r="J18" s="18">
        <v>5.359</v>
      </c>
      <c r="K18" s="18">
        <v>5.359</v>
      </c>
      <c r="L18" s="18">
        <v>5.359</v>
      </c>
      <c r="M18" s="18">
        <v>5.359</v>
      </c>
      <c r="N18" s="18">
        <v>5.359</v>
      </c>
      <c r="O18" s="18">
        <v>5.359</v>
      </c>
      <c r="P18" s="18">
        <v>5.359</v>
      </c>
      <c r="Q18" s="18">
        <v>5.359</v>
      </c>
      <c r="R18" s="18">
        <v>5.359</v>
      </c>
      <c r="S18" s="18">
        <v>5.359</v>
      </c>
      <c r="T18" s="18">
        <v>5.359</v>
      </c>
      <c r="U18" s="18">
        <v>5.359</v>
      </c>
      <c r="V18" s="18">
        <v>5.359</v>
      </c>
      <c r="W18" s="18">
        <v>5.359</v>
      </c>
      <c r="X18" s="18">
        <v>5.359</v>
      </c>
      <c r="Y18" s="18">
        <v>5.359</v>
      </c>
      <c r="Z18" s="18">
        <v>5.359</v>
      </c>
      <c r="AA18" s="18">
        <v>5.359</v>
      </c>
      <c r="AB18" s="18">
        <v>5.359</v>
      </c>
      <c r="AC18" s="18">
        <v>5.359</v>
      </c>
      <c r="AD18" s="14">
        <v>0</v>
      </c>
    </row>
    <row r="19" spans="1:30" ht="15" customHeight="1" x14ac:dyDescent="0.25">
      <c r="A19" s="13" t="s">
        <v>128</v>
      </c>
      <c r="B19" s="16" t="s">
        <v>6</v>
      </c>
      <c r="C19" s="18">
        <v>5.8250000000000002</v>
      </c>
      <c r="D19" s="18">
        <v>5.8250000000000002</v>
      </c>
      <c r="E19" s="18">
        <v>5.8250000000000002</v>
      </c>
      <c r="F19" s="18">
        <v>5.8250000000000002</v>
      </c>
      <c r="G19" s="18">
        <v>5.8250000000000002</v>
      </c>
      <c r="H19" s="18">
        <v>5.8250000000000002</v>
      </c>
      <c r="I19" s="18">
        <v>5.8250000000000002</v>
      </c>
      <c r="J19" s="18">
        <v>5.8250000000000002</v>
      </c>
      <c r="K19" s="18">
        <v>5.8250000000000002</v>
      </c>
      <c r="L19" s="18">
        <v>5.8250000000000002</v>
      </c>
      <c r="M19" s="18">
        <v>5.8250000000000002</v>
      </c>
      <c r="N19" s="18">
        <v>5.8250000000000002</v>
      </c>
      <c r="O19" s="18">
        <v>5.8250000000000002</v>
      </c>
      <c r="P19" s="18">
        <v>5.8250000000000002</v>
      </c>
      <c r="Q19" s="18">
        <v>5.8250000000000002</v>
      </c>
      <c r="R19" s="18">
        <v>5.8250000000000002</v>
      </c>
      <c r="S19" s="18">
        <v>5.8250000000000002</v>
      </c>
      <c r="T19" s="18">
        <v>5.8250000000000002</v>
      </c>
      <c r="U19" s="18">
        <v>5.8250000000000002</v>
      </c>
      <c r="V19" s="18">
        <v>5.8250000000000002</v>
      </c>
      <c r="W19" s="18">
        <v>5.8250000000000002</v>
      </c>
      <c r="X19" s="18">
        <v>5.8250000000000002</v>
      </c>
      <c r="Y19" s="18">
        <v>5.8250000000000002</v>
      </c>
      <c r="Z19" s="18">
        <v>5.8250000000000002</v>
      </c>
      <c r="AA19" s="18">
        <v>5.8250000000000002</v>
      </c>
      <c r="AB19" s="18">
        <v>5.8250000000000002</v>
      </c>
      <c r="AC19" s="18">
        <v>5.8250000000000002</v>
      </c>
      <c r="AD19" s="14">
        <v>0</v>
      </c>
    </row>
    <row r="20" spans="1:30" ht="15" customHeight="1" x14ac:dyDescent="0.25">
      <c r="A20" s="13" t="s">
        <v>127</v>
      </c>
      <c r="B20" s="16" t="s">
        <v>7</v>
      </c>
      <c r="C20" s="18">
        <v>5.777863</v>
      </c>
      <c r="D20" s="18">
        <v>5.7776040000000002</v>
      </c>
      <c r="E20" s="18">
        <v>5.7768470000000001</v>
      </c>
      <c r="F20" s="18">
        <v>5.7763229999999997</v>
      </c>
      <c r="G20" s="18">
        <v>5.7749090000000001</v>
      </c>
      <c r="H20" s="18">
        <v>5.7742389999999997</v>
      </c>
      <c r="I20" s="18">
        <v>5.7735060000000002</v>
      </c>
      <c r="J20" s="18">
        <v>5.7727560000000002</v>
      </c>
      <c r="K20" s="18">
        <v>5.7718249999999998</v>
      </c>
      <c r="L20" s="18">
        <v>5.7708659999999998</v>
      </c>
      <c r="M20" s="18">
        <v>5.7718049999999996</v>
      </c>
      <c r="N20" s="18">
        <v>5.7717939999999999</v>
      </c>
      <c r="O20" s="18">
        <v>5.7729109999999997</v>
      </c>
      <c r="P20" s="18">
        <v>5.7734620000000003</v>
      </c>
      <c r="Q20" s="18">
        <v>5.7726959999999998</v>
      </c>
      <c r="R20" s="18">
        <v>5.7737030000000003</v>
      </c>
      <c r="S20" s="18">
        <v>5.773695</v>
      </c>
      <c r="T20" s="18">
        <v>5.7735760000000003</v>
      </c>
      <c r="U20" s="18">
        <v>5.7734540000000001</v>
      </c>
      <c r="V20" s="18">
        <v>5.7732770000000002</v>
      </c>
      <c r="W20" s="18">
        <v>5.7731890000000003</v>
      </c>
      <c r="X20" s="18">
        <v>5.7730040000000002</v>
      </c>
      <c r="Y20" s="18">
        <v>5.7730819999999996</v>
      </c>
      <c r="Z20" s="18">
        <v>5.772767</v>
      </c>
      <c r="AA20" s="18">
        <v>5.7722980000000002</v>
      </c>
      <c r="AB20" s="18">
        <v>5.7723940000000002</v>
      </c>
      <c r="AC20" s="18">
        <v>5.7724089999999997</v>
      </c>
      <c r="AD20" s="14">
        <v>-3.6000000000000001E-5</v>
      </c>
    </row>
    <row r="21" spans="1:30" ht="15" customHeight="1" x14ac:dyDescent="0.25">
      <c r="A21" s="13" t="s">
        <v>126</v>
      </c>
      <c r="B21" s="16" t="s">
        <v>8</v>
      </c>
      <c r="C21" s="18">
        <v>5.777863</v>
      </c>
      <c r="D21" s="18">
        <v>5.7776040000000002</v>
      </c>
      <c r="E21" s="18">
        <v>5.7768470000000001</v>
      </c>
      <c r="F21" s="18">
        <v>5.7763229999999997</v>
      </c>
      <c r="G21" s="18">
        <v>5.7749090000000001</v>
      </c>
      <c r="H21" s="18">
        <v>5.7742389999999997</v>
      </c>
      <c r="I21" s="18">
        <v>5.7735060000000002</v>
      </c>
      <c r="J21" s="18">
        <v>5.7727560000000002</v>
      </c>
      <c r="K21" s="18">
        <v>5.7718249999999998</v>
      </c>
      <c r="L21" s="18">
        <v>5.7708659999999998</v>
      </c>
      <c r="M21" s="18">
        <v>5.7718049999999996</v>
      </c>
      <c r="N21" s="18">
        <v>5.7717939999999999</v>
      </c>
      <c r="O21" s="18">
        <v>5.7729109999999997</v>
      </c>
      <c r="P21" s="18">
        <v>5.7734620000000003</v>
      </c>
      <c r="Q21" s="18">
        <v>5.7726959999999998</v>
      </c>
      <c r="R21" s="18">
        <v>5.7737030000000003</v>
      </c>
      <c r="S21" s="18">
        <v>5.773695</v>
      </c>
      <c r="T21" s="18">
        <v>5.7735760000000003</v>
      </c>
      <c r="U21" s="18">
        <v>5.7734540000000001</v>
      </c>
      <c r="V21" s="18">
        <v>5.7732770000000002</v>
      </c>
      <c r="W21" s="18">
        <v>5.7731890000000003</v>
      </c>
      <c r="X21" s="18">
        <v>5.7730040000000002</v>
      </c>
      <c r="Y21" s="18">
        <v>5.7730819999999996</v>
      </c>
      <c r="Z21" s="18">
        <v>5.772767</v>
      </c>
      <c r="AA21" s="18">
        <v>5.7722980000000002</v>
      </c>
      <c r="AB21" s="18">
        <v>5.7723940000000002</v>
      </c>
      <c r="AC21" s="18">
        <v>5.7724089999999997</v>
      </c>
      <c r="AD21" s="14">
        <v>-3.6000000000000001E-5</v>
      </c>
    </row>
    <row r="22" spans="1:30" ht="15" customHeight="1" x14ac:dyDescent="0.25">
      <c r="A22" s="13" t="s">
        <v>125</v>
      </c>
      <c r="B22" s="16" t="s">
        <v>9</v>
      </c>
      <c r="C22" s="18">
        <v>5.777863</v>
      </c>
      <c r="D22" s="18">
        <v>5.7776040000000002</v>
      </c>
      <c r="E22" s="18">
        <v>5.7768470000000001</v>
      </c>
      <c r="F22" s="18">
        <v>5.7763229999999997</v>
      </c>
      <c r="G22" s="18">
        <v>5.7749090000000001</v>
      </c>
      <c r="H22" s="18">
        <v>5.7742389999999997</v>
      </c>
      <c r="I22" s="18">
        <v>5.7735060000000002</v>
      </c>
      <c r="J22" s="18">
        <v>5.7727560000000002</v>
      </c>
      <c r="K22" s="18">
        <v>5.7718249999999998</v>
      </c>
      <c r="L22" s="18">
        <v>5.7708659999999998</v>
      </c>
      <c r="M22" s="18">
        <v>5.7718049999999996</v>
      </c>
      <c r="N22" s="18">
        <v>5.7717939999999999</v>
      </c>
      <c r="O22" s="18">
        <v>5.7729109999999997</v>
      </c>
      <c r="P22" s="18">
        <v>5.7734620000000003</v>
      </c>
      <c r="Q22" s="18">
        <v>5.7726959999999998</v>
      </c>
      <c r="R22" s="18">
        <v>5.7737030000000003</v>
      </c>
      <c r="S22" s="18">
        <v>5.773695</v>
      </c>
      <c r="T22" s="18">
        <v>5.7735760000000003</v>
      </c>
      <c r="U22" s="18">
        <v>5.7734540000000001</v>
      </c>
      <c r="V22" s="18">
        <v>5.7732770000000002</v>
      </c>
      <c r="W22" s="18">
        <v>5.7731890000000003</v>
      </c>
      <c r="X22" s="18">
        <v>5.7730040000000002</v>
      </c>
      <c r="Y22" s="18">
        <v>5.7730819999999996</v>
      </c>
      <c r="Z22" s="18">
        <v>5.772767</v>
      </c>
      <c r="AA22" s="18">
        <v>5.7722980000000002</v>
      </c>
      <c r="AB22" s="18">
        <v>5.7723940000000002</v>
      </c>
      <c r="AC22" s="18">
        <v>5.7724089999999997</v>
      </c>
      <c r="AD22" s="14">
        <v>-3.6000000000000001E-5</v>
      </c>
    </row>
    <row r="23" spans="1:30" ht="15" customHeight="1" x14ac:dyDescent="0.25">
      <c r="A23" s="13" t="s">
        <v>124</v>
      </c>
      <c r="B23" s="16" t="s">
        <v>10</v>
      </c>
      <c r="C23" s="18">
        <v>5.777863</v>
      </c>
      <c r="D23" s="18">
        <v>5.7776040000000002</v>
      </c>
      <c r="E23" s="18">
        <v>5.7768470000000001</v>
      </c>
      <c r="F23" s="18">
        <v>5.7763229999999997</v>
      </c>
      <c r="G23" s="18">
        <v>5.7749090000000001</v>
      </c>
      <c r="H23" s="18">
        <v>5.7742389999999997</v>
      </c>
      <c r="I23" s="18">
        <v>5.7735060000000002</v>
      </c>
      <c r="J23" s="18">
        <v>5.7727560000000002</v>
      </c>
      <c r="K23" s="18">
        <v>5.7718249999999998</v>
      </c>
      <c r="L23" s="18">
        <v>5.7708659999999998</v>
      </c>
      <c r="M23" s="18">
        <v>5.7718049999999996</v>
      </c>
      <c r="N23" s="18">
        <v>5.7717939999999999</v>
      </c>
      <c r="O23" s="18">
        <v>5.7729109999999997</v>
      </c>
      <c r="P23" s="18">
        <v>5.7734620000000003</v>
      </c>
      <c r="Q23" s="18">
        <v>5.7726959999999998</v>
      </c>
      <c r="R23" s="18">
        <v>5.7737030000000003</v>
      </c>
      <c r="S23" s="18">
        <v>5.773695</v>
      </c>
      <c r="T23" s="18">
        <v>5.7735760000000003</v>
      </c>
      <c r="U23" s="18">
        <v>5.7734540000000001</v>
      </c>
      <c r="V23" s="18">
        <v>5.7732770000000002</v>
      </c>
      <c r="W23" s="18">
        <v>5.7731890000000003</v>
      </c>
      <c r="X23" s="18">
        <v>5.7730040000000002</v>
      </c>
      <c r="Y23" s="18">
        <v>5.7730819999999996</v>
      </c>
      <c r="Z23" s="18">
        <v>5.772767</v>
      </c>
      <c r="AA23" s="18">
        <v>5.7722980000000002</v>
      </c>
      <c r="AB23" s="18">
        <v>5.7723940000000002</v>
      </c>
      <c r="AC23" s="18">
        <v>5.7724089999999997</v>
      </c>
      <c r="AD23" s="14">
        <v>-3.6000000000000001E-5</v>
      </c>
    </row>
    <row r="24" spans="1:30" ht="15" customHeight="1" x14ac:dyDescent="0.25">
      <c r="A24" s="13" t="s">
        <v>123</v>
      </c>
      <c r="B24" s="16" t="s">
        <v>11</v>
      </c>
      <c r="C24" s="18">
        <v>5.777863</v>
      </c>
      <c r="D24" s="18">
        <v>5.7776040000000002</v>
      </c>
      <c r="E24" s="18">
        <v>5.7768470000000001</v>
      </c>
      <c r="F24" s="18">
        <v>5.7763229999999997</v>
      </c>
      <c r="G24" s="18">
        <v>5.7749090000000001</v>
      </c>
      <c r="H24" s="18">
        <v>5.7742389999999997</v>
      </c>
      <c r="I24" s="18">
        <v>5.7735060000000002</v>
      </c>
      <c r="J24" s="18">
        <v>5.7727560000000002</v>
      </c>
      <c r="K24" s="18">
        <v>5.7718249999999998</v>
      </c>
      <c r="L24" s="18">
        <v>5.7708659999999998</v>
      </c>
      <c r="M24" s="18">
        <v>5.7718049999999996</v>
      </c>
      <c r="N24" s="18">
        <v>5.7717939999999999</v>
      </c>
      <c r="O24" s="18">
        <v>5.7729109999999997</v>
      </c>
      <c r="P24" s="18">
        <v>5.7734620000000003</v>
      </c>
      <c r="Q24" s="18">
        <v>5.7726959999999998</v>
      </c>
      <c r="R24" s="18">
        <v>5.7737030000000003</v>
      </c>
      <c r="S24" s="18">
        <v>5.773695</v>
      </c>
      <c r="T24" s="18">
        <v>5.7735760000000003</v>
      </c>
      <c r="U24" s="18">
        <v>5.7734540000000001</v>
      </c>
      <c r="V24" s="18">
        <v>5.7732770000000002</v>
      </c>
      <c r="W24" s="18">
        <v>5.7731890000000003</v>
      </c>
      <c r="X24" s="18">
        <v>5.7730040000000002</v>
      </c>
      <c r="Y24" s="18">
        <v>5.7730819999999996</v>
      </c>
      <c r="Z24" s="18">
        <v>5.772767</v>
      </c>
      <c r="AA24" s="18">
        <v>5.7722980000000002</v>
      </c>
      <c r="AB24" s="18">
        <v>5.7723940000000002</v>
      </c>
      <c r="AC24" s="18">
        <v>5.7724089999999997</v>
      </c>
      <c r="AD24" s="14">
        <v>-3.6000000000000001E-5</v>
      </c>
    </row>
    <row r="25" spans="1:30" ht="15" customHeight="1" x14ac:dyDescent="0.25">
      <c r="A25" s="13" t="s">
        <v>122</v>
      </c>
      <c r="B25" s="16" t="s">
        <v>12</v>
      </c>
      <c r="C25" s="18">
        <v>5.777863</v>
      </c>
      <c r="D25" s="18">
        <v>5.7776050000000003</v>
      </c>
      <c r="E25" s="18">
        <v>5.7768470000000001</v>
      </c>
      <c r="F25" s="18">
        <v>5.7763229999999997</v>
      </c>
      <c r="G25" s="18">
        <v>5.7749090000000001</v>
      </c>
      <c r="H25" s="18">
        <v>5.7742389999999997</v>
      </c>
      <c r="I25" s="18">
        <v>5.7735050000000001</v>
      </c>
      <c r="J25" s="18">
        <v>5.7727550000000001</v>
      </c>
      <c r="K25" s="18">
        <v>5.7718249999999998</v>
      </c>
      <c r="L25" s="18">
        <v>5.770867</v>
      </c>
      <c r="M25" s="18">
        <v>5.7718049999999996</v>
      </c>
      <c r="N25" s="18">
        <v>5.7717939999999999</v>
      </c>
      <c r="O25" s="18">
        <v>5.7729109999999997</v>
      </c>
      <c r="P25" s="18">
        <v>5.7734620000000003</v>
      </c>
      <c r="Q25" s="18">
        <v>5.7726959999999998</v>
      </c>
      <c r="R25" s="18">
        <v>5.7737030000000003</v>
      </c>
      <c r="S25" s="18">
        <v>5.773695</v>
      </c>
      <c r="T25" s="18">
        <v>5.7735750000000001</v>
      </c>
      <c r="U25" s="18">
        <v>5.7734529999999999</v>
      </c>
      <c r="V25" s="18">
        <v>5.7732770000000002</v>
      </c>
      <c r="W25" s="18">
        <v>5.7731890000000003</v>
      </c>
      <c r="X25" s="18">
        <v>5.7730030000000001</v>
      </c>
      <c r="Y25" s="18">
        <v>5.7730819999999996</v>
      </c>
      <c r="Z25" s="18">
        <v>5.772767</v>
      </c>
      <c r="AA25" s="18">
        <v>5.7722980000000002</v>
      </c>
      <c r="AB25" s="18">
        <v>5.7723940000000002</v>
      </c>
      <c r="AC25" s="18">
        <v>5.7724089999999997</v>
      </c>
      <c r="AD25" s="14">
        <v>-3.6000000000000001E-5</v>
      </c>
    </row>
    <row r="26" spans="1:30" ht="15" customHeight="1" x14ac:dyDescent="0.25">
      <c r="A26" s="13" t="s">
        <v>121</v>
      </c>
      <c r="B26" s="16" t="s">
        <v>13</v>
      </c>
      <c r="C26" s="18">
        <v>5.8170000000000002</v>
      </c>
      <c r="D26" s="18">
        <v>5.8170000000000002</v>
      </c>
      <c r="E26" s="18">
        <v>5.8170000000000002</v>
      </c>
      <c r="F26" s="18">
        <v>5.8170000000000002</v>
      </c>
      <c r="G26" s="18">
        <v>5.8170000000000002</v>
      </c>
      <c r="H26" s="18">
        <v>5.8170000000000002</v>
      </c>
      <c r="I26" s="18">
        <v>5.8170000000000002</v>
      </c>
      <c r="J26" s="18">
        <v>5.8170000000000002</v>
      </c>
      <c r="K26" s="18">
        <v>5.8170000000000002</v>
      </c>
      <c r="L26" s="18">
        <v>5.8170000000000002</v>
      </c>
      <c r="M26" s="18">
        <v>5.8170000000000002</v>
      </c>
      <c r="N26" s="18">
        <v>5.8170000000000002</v>
      </c>
      <c r="O26" s="18">
        <v>5.8170000000000002</v>
      </c>
      <c r="P26" s="18">
        <v>5.8170000000000002</v>
      </c>
      <c r="Q26" s="18">
        <v>5.8170000000000002</v>
      </c>
      <c r="R26" s="18">
        <v>5.8170000000000002</v>
      </c>
      <c r="S26" s="18">
        <v>5.8170000000000002</v>
      </c>
      <c r="T26" s="18">
        <v>5.8170000000000002</v>
      </c>
      <c r="U26" s="18">
        <v>5.8170000000000002</v>
      </c>
      <c r="V26" s="18">
        <v>5.8170000000000002</v>
      </c>
      <c r="W26" s="18">
        <v>5.8170000000000002</v>
      </c>
      <c r="X26" s="18">
        <v>5.8170000000000002</v>
      </c>
      <c r="Y26" s="18">
        <v>5.8170000000000002</v>
      </c>
      <c r="Z26" s="18">
        <v>5.8170000000000002</v>
      </c>
      <c r="AA26" s="18">
        <v>5.8170000000000002</v>
      </c>
      <c r="AB26" s="18">
        <v>5.8170000000000002</v>
      </c>
      <c r="AC26" s="18">
        <v>5.8170000000000002</v>
      </c>
      <c r="AD26" s="14">
        <v>0</v>
      </c>
    </row>
    <row r="27" spans="1:30" ht="15" customHeight="1" x14ac:dyDescent="0.25">
      <c r="A27" s="13" t="s">
        <v>120</v>
      </c>
      <c r="B27" s="16" t="s">
        <v>14</v>
      </c>
      <c r="C27" s="18">
        <v>5.77</v>
      </c>
      <c r="D27" s="18">
        <v>5.77</v>
      </c>
      <c r="E27" s="18">
        <v>5.77</v>
      </c>
      <c r="F27" s="18">
        <v>5.77</v>
      </c>
      <c r="G27" s="18">
        <v>5.77</v>
      </c>
      <c r="H27" s="18">
        <v>5.77</v>
      </c>
      <c r="I27" s="18">
        <v>5.77</v>
      </c>
      <c r="J27" s="18">
        <v>5.77</v>
      </c>
      <c r="K27" s="18">
        <v>5.77</v>
      </c>
      <c r="L27" s="18">
        <v>5.77</v>
      </c>
      <c r="M27" s="18">
        <v>5.77</v>
      </c>
      <c r="N27" s="18">
        <v>5.77</v>
      </c>
      <c r="O27" s="18">
        <v>5.77</v>
      </c>
      <c r="P27" s="18">
        <v>5.77</v>
      </c>
      <c r="Q27" s="18">
        <v>5.77</v>
      </c>
      <c r="R27" s="18">
        <v>5.77</v>
      </c>
      <c r="S27" s="18">
        <v>5.77</v>
      </c>
      <c r="T27" s="18">
        <v>5.77</v>
      </c>
      <c r="U27" s="18">
        <v>5.77</v>
      </c>
      <c r="V27" s="18">
        <v>5.77</v>
      </c>
      <c r="W27" s="18">
        <v>5.77</v>
      </c>
      <c r="X27" s="18">
        <v>5.77</v>
      </c>
      <c r="Y27" s="18">
        <v>5.77</v>
      </c>
      <c r="Z27" s="18">
        <v>5.77</v>
      </c>
      <c r="AA27" s="18">
        <v>5.77</v>
      </c>
      <c r="AB27" s="18">
        <v>5.77</v>
      </c>
      <c r="AC27" s="18">
        <v>5.77</v>
      </c>
      <c r="AD27" s="14">
        <v>0</v>
      </c>
    </row>
    <row r="28" spans="1:30" ht="15" customHeight="1" x14ac:dyDescent="0.25">
      <c r="A28" s="13" t="s">
        <v>119</v>
      </c>
      <c r="B28" s="16" t="s">
        <v>118</v>
      </c>
      <c r="C28" s="18">
        <v>3.5579999999999998</v>
      </c>
      <c r="D28" s="18">
        <v>3.5579999999999998</v>
      </c>
      <c r="E28" s="18">
        <v>3.5579999999999998</v>
      </c>
      <c r="F28" s="18">
        <v>3.5579999999999998</v>
      </c>
      <c r="G28" s="18">
        <v>3.5579999999999998</v>
      </c>
      <c r="H28" s="18">
        <v>3.5579999999999998</v>
      </c>
      <c r="I28" s="18">
        <v>3.5579999999999998</v>
      </c>
      <c r="J28" s="18">
        <v>3.5579999999999998</v>
      </c>
      <c r="K28" s="18">
        <v>3.5579999999999998</v>
      </c>
      <c r="L28" s="18">
        <v>3.5579999999999998</v>
      </c>
      <c r="M28" s="18">
        <v>3.5579999999999998</v>
      </c>
      <c r="N28" s="18">
        <v>3.5579999999999998</v>
      </c>
      <c r="O28" s="18">
        <v>3.5579999999999998</v>
      </c>
      <c r="P28" s="18">
        <v>3.5579999999999998</v>
      </c>
      <c r="Q28" s="18">
        <v>3.5579999999999998</v>
      </c>
      <c r="R28" s="18">
        <v>3.5579999999999998</v>
      </c>
      <c r="S28" s="18">
        <v>3.5579999999999998</v>
      </c>
      <c r="T28" s="18">
        <v>3.5579999999999998</v>
      </c>
      <c r="U28" s="18">
        <v>3.5579999999999998</v>
      </c>
      <c r="V28" s="18">
        <v>3.5579999999999998</v>
      </c>
      <c r="W28" s="18">
        <v>3.5579999999999998</v>
      </c>
      <c r="X28" s="18">
        <v>3.5579999999999998</v>
      </c>
      <c r="Y28" s="18">
        <v>3.5579999999999998</v>
      </c>
      <c r="Z28" s="18">
        <v>3.5579999999999998</v>
      </c>
      <c r="AA28" s="18">
        <v>3.5579999999999998</v>
      </c>
      <c r="AB28" s="18">
        <v>3.5579999999999998</v>
      </c>
      <c r="AC28" s="18">
        <v>3.5579999999999998</v>
      </c>
      <c r="AD28" s="14">
        <v>0</v>
      </c>
    </row>
    <row r="29" spans="1:30" ht="15" customHeight="1" x14ac:dyDescent="0.25">
      <c r="A29" s="13" t="s">
        <v>117</v>
      </c>
      <c r="B29" s="16" t="s">
        <v>15</v>
      </c>
      <c r="C29" s="18">
        <v>3.9849999999999999</v>
      </c>
      <c r="D29" s="18">
        <v>3.9965709999999999</v>
      </c>
      <c r="E29" s="18">
        <v>3.9965709999999999</v>
      </c>
      <c r="F29" s="18">
        <v>3.9965709999999999</v>
      </c>
      <c r="G29" s="18">
        <v>3.9965709999999999</v>
      </c>
      <c r="H29" s="18">
        <v>3.9965709999999999</v>
      </c>
      <c r="I29" s="18">
        <v>3.9965709999999999</v>
      </c>
      <c r="J29" s="18">
        <v>3.9965709999999999</v>
      </c>
      <c r="K29" s="18">
        <v>3.9965709999999999</v>
      </c>
      <c r="L29" s="18">
        <v>3.9965709999999999</v>
      </c>
      <c r="M29" s="18">
        <v>3.9965709999999999</v>
      </c>
      <c r="N29" s="18">
        <v>3.9965709999999999</v>
      </c>
      <c r="O29" s="18">
        <v>3.9965709999999999</v>
      </c>
      <c r="P29" s="18">
        <v>3.9965709999999999</v>
      </c>
      <c r="Q29" s="18">
        <v>3.9965709999999999</v>
      </c>
      <c r="R29" s="18">
        <v>3.9965709999999999</v>
      </c>
      <c r="S29" s="18">
        <v>3.9965709999999999</v>
      </c>
      <c r="T29" s="18">
        <v>3.9965709999999999</v>
      </c>
      <c r="U29" s="18">
        <v>3.9965709999999999</v>
      </c>
      <c r="V29" s="18">
        <v>3.9965709999999999</v>
      </c>
      <c r="W29" s="18">
        <v>3.9965709999999999</v>
      </c>
      <c r="X29" s="18">
        <v>3.9965709999999999</v>
      </c>
      <c r="Y29" s="18">
        <v>3.9965709999999999</v>
      </c>
      <c r="Z29" s="18">
        <v>3.9965709999999999</v>
      </c>
      <c r="AA29" s="18">
        <v>3.9965709999999999</v>
      </c>
      <c r="AB29" s="18">
        <v>3.9965709999999999</v>
      </c>
      <c r="AC29" s="18">
        <v>3.9965709999999999</v>
      </c>
      <c r="AD29" s="14">
        <v>0</v>
      </c>
    </row>
    <row r="30" spans="1:30" ht="15" customHeight="1" x14ac:dyDescent="0.25">
      <c r="A30" s="13" t="s">
        <v>116</v>
      </c>
      <c r="B30" s="16" t="s">
        <v>16</v>
      </c>
      <c r="C30" s="18">
        <v>5.67</v>
      </c>
      <c r="D30" s="18">
        <v>5.67</v>
      </c>
      <c r="E30" s="18">
        <v>5.67</v>
      </c>
      <c r="F30" s="18">
        <v>5.67</v>
      </c>
      <c r="G30" s="18">
        <v>5.67</v>
      </c>
      <c r="H30" s="18">
        <v>5.67</v>
      </c>
      <c r="I30" s="18">
        <v>5.67</v>
      </c>
      <c r="J30" s="18">
        <v>5.67</v>
      </c>
      <c r="K30" s="18">
        <v>5.67</v>
      </c>
      <c r="L30" s="18">
        <v>5.67</v>
      </c>
      <c r="M30" s="18">
        <v>5.67</v>
      </c>
      <c r="N30" s="18">
        <v>5.67</v>
      </c>
      <c r="O30" s="18">
        <v>5.67</v>
      </c>
      <c r="P30" s="18">
        <v>5.67</v>
      </c>
      <c r="Q30" s="18">
        <v>5.67</v>
      </c>
      <c r="R30" s="18">
        <v>5.67</v>
      </c>
      <c r="S30" s="18">
        <v>5.67</v>
      </c>
      <c r="T30" s="18">
        <v>5.67</v>
      </c>
      <c r="U30" s="18">
        <v>5.67</v>
      </c>
      <c r="V30" s="18">
        <v>5.67</v>
      </c>
      <c r="W30" s="18">
        <v>5.67</v>
      </c>
      <c r="X30" s="18">
        <v>5.67</v>
      </c>
      <c r="Y30" s="18">
        <v>5.67</v>
      </c>
      <c r="Z30" s="18">
        <v>5.67</v>
      </c>
      <c r="AA30" s="18">
        <v>5.67</v>
      </c>
      <c r="AB30" s="18">
        <v>5.67</v>
      </c>
      <c r="AC30" s="18">
        <v>5.67</v>
      </c>
      <c r="AD30" s="14">
        <v>0</v>
      </c>
    </row>
    <row r="31" spans="1:30" ht="15" customHeight="1" x14ac:dyDescent="0.25">
      <c r="A31" s="13" t="s">
        <v>115</v>
      </c>
      <c r="B31" s="16" t="s">
        <v>17</v>
      </c>
      <c r="C31" s="18">
        <v>6.0650000000000004</v>
      </c>
      <c r="D31" s="18">
        <v>6.0650000000000004</v>
      </c>
      <c r="E31" s="18">
        <v>6.0650000000000004</v>
      </c>
      <c r="F31" s="18">
        <v>6.0650000000000004</v>
      </c>
      <c r="G31" s="18">
        <v>6.0650000000000004</v>
      </c>
      <c r="H31" s="18">
        <v>6.0650000000000004</v>
      </c>
      <c r="I31" s="18">
        <v>6.0650000000000004</v>
      </c>
      <c r="J31" s="18">
        <v>6.0650000000000004</v>
      </c>
      <c r="K31" s="18">
        <v>6.0650000000000004</v>
      </c>
      <c r="L31" s="18">
        <v>6.0650000000000004</v>
      </c>
      <c r="M31" s="18">
        <v>6.0650000000000004</v>
      </c>
      <c r="N31" s="18">
        <v>6.0650000000000004</v>
      </c>
      <c r="O31" s="18">
        <v>6.0650000000000004</v>
      </c>
      <c r="P31" s="18">
        <v>6.0650000000000004</v>
      </c>
      <c r="Q31" s="18">
        <v>6.0650000000000004</v>
      </c>
      <c r="R31" s="18">
        <v>6.0650000000000004</v>
      </c>
      <c r="S31" s="18">
        <v>6.0650000000000004</v>
      </c>
      <c r="T31" s="18">
        <v>6.0650000000000004</v>
      </c>
      <c r="U31" s="18">
        <v>6.0650000000000004</v>
      </c>
      <c r="V31" s="18">
        <v>6.0650000000000004</v>
      </c>
      <c r="W31" s="18">
        <v>6.0650000000000004</v>
      </c>
      <c r="X31" s="18">
        <v>6.0650000000000004</v>
      </c>
      <c r="Y31" s="18">
        <v>6.0650000000000004</v>
      </c>
      <c r="Z31" s="18">
        <v>6.0650000000000004</v>
      </c>
      <c r="AA31" s="18">
        <v>6.0650000000000004</v>
      </c>
      <c r="AB31" s="18">
        <v>6.0650000000000004</v>
      </c>
      <c r="AC31" s="18">
        <v>6.0650000000000004</v>
      </c>
      <c r="AD31" s="14">
        <v>0</v>
      </c>
    </row>
    <row r="32" spans="1:30" ht="15" customHeight="1" x14ac:dyDescent="0.25">
      <c r="A32" s="13" t="s">
        <v>114</v>
      </c>
      <c r="B32" s="16" t="s">
        <v>18</v>
      </c>
      <c r="C32" s="18">
        <v>5.0566430000000002</v>
      </c>
      <c r="D32" s="18">
        <v>5.0566430000000002</v>
      </c>
      <c r="E32" s="18">
        <v>5.0566430000000002</v>
      </c>
      <c r="F32" s="18">
        <v>5.0566430000000002</v>
      </c>
      <c r="G32" s="18">
        <v>5.0566430000000002</v>
      </c>
      <c r="H32" s="18">
        <v>5.0566430000000002</v>
      </c>
      <c r="I32" s="18">
        <v>5.0566430000000002</v>
      </c>
      <c r="J32" s="18">
        <v>5.0566430000000002</v>
      </c>
      <c r="K32" s="18">
        <v>5.0566430000000002</v>
      </c>
      <c r="L32" s="18">
        <v>5.0566430000000002</v>
      </c>
      <c r="M32" s="18">
        <v>5.0566430000000002</v>
      </c>
      <c r="N32" s="18">
        <v>5.0553489999999996</v>
      </c>
      <c r="O32" s="18">
        <v>5.0538280000000002</v>
      </c>
      <c r="P32" s="18">
        <v>5.0522629999999999</v>
      </c>
      <c r="Q32" s="18">
        <v>5.0514979999999996</v>
      </c>
      <c r="R32" s="18">
        <v>5.0506010000000003</v>
      </c>
      <c r="S32" s="18">
        <v>5.0495460000000003</v>
      </c>
      <c r="T32" s="18">
        <v>5.0483070000000003</v>
      </c>
      <c r="U32" s="18">
        <v>5.0468520000000003</v>
      </c>
      <c r="V32" s="18">
        <v>5.0451430000000004</v>
      </c>
      <c r="W32" s="18">
        <v>5.0431350000000004</v>
      </c>
      <c r="X32" s="18">
        <v>5.0407760000000001</v>
      </c>
      <c r="Y32" s="18">
        <v>5.0380039999999999</v>
      </c>
      <c r="Z32" s="18">
        <v>5.0347499999999998</v>
      </c>
      <c r="AA32" s="18">
        <v>5.0309280000000003</v>
      </c>
      <c r="AB32" s="18">
        <v>5.0264369999999996</v>
      </c>
      <c r="AC32" s="18">
        <v>5.0211629999999996</v>
      </c>
      <c r="AD32" s="14">
        <v>-2.8200000000000002E-4</v>
      </c>
    </row>
    <row r="33" spans="1:30" ht="15" customHeight="1" x14ac:dyDescent="0.25">
      <c r="A33" s="13" t="s">
        <v>113</v>
      </c>
      <c r="B33" s="16" t="s">
        <v>19</v>
      </c>
      <c r="C33" s="18">
        <v>5.0566430000000002</v>
      </c>
      <c r="D33" s="18">
        <v>5.0566430000000002</v>
      </c>
      <c r="E33" s="18">
        <v>5.0566430000000002</v>
      </c>
      <c r="F33" s="18">
        <v>5.0566430000000002</v>
      </c>
      <c r="G33" s="18">
        <v>5.0566430000000002</v>
      </c>
      <c r="H33" s="18">
        <v>5.0566430000000002</v>
      </c>
      <c r="I33" s="18">
        <v>5.0566430000000002</v>
      </c>
      <c r="J33" s="18">
        <v>5.0566430000000002</v>
      </c>
      <c r="K33" s="18">
        <v>5.0566430000000002</v>
      </c>
      <c r="L33" s="18">
        <v>5.0566430000000002</v>
      </c>
      <c r="M33" s="18">
        <v>5.0566430000000002</v>
      </c>
      <c r="N33" s="18">
        <v>5.0550179999999996</v>
      </c>
      <c r="O33" s="18">
        <v>5.0536269999999996</v>
      </c>
      <c r="P33" s="18">
        <v>5.0518049999999999</v>
      </c>
      <c r="Q33" s="18">
        <v>5.050961</v>
      </c>
      <c r="R33" s="18">
        <v>5.0499679999999998</v>
      </c>
      <c r="S33" s="18">
        <v>5.0488020000000002</v>
      </c>
      <c r="T33" s="18">
        <v>5.0474329999999998</v>
      </c>
      <c r="U33" s="18">
        <v>5.0458249999999998</v>
      </c>
      <c r="V33" s="18">
        <v>5.0439350000000003</v>
      </c>
      <c r="W33" s="18">
        <v>5.0417160000000001</v>
      </c>
      <c r="X33" s="18">
        <v>5.0391089999999998</v>
      </c>
      <c r="Y33" s="18">
        <v>5.0360469999999999</v>
      </c>
      <c r="Z33" s="18">
        <v>5.0324489999999997</v>
      </c>
      <c r="AA33" s="18">
        <v>5.0282239999999998</v>
      </c>
      <c r="AB33" s="18">
        <v>5.0232599999999996</v>
      </c>
      <c r="AC33" s="18">
        <v>5.0174300000000001</v>
      </c>
      <c r="AD33" s="14">
        <v>-3.1100000000000002E-4</v>
      </c>
    </row>
    <row r="34" spans="1:30" ht="15" customHeight="1" x14ac:dyDescent="0.25">
      <c r="A34" s="13" t="s">
        <v>112</v>
      </c>
      <c r="B34" s="16" t="s">
        <v>20</v>
      </c>
      <c r="C34" s="18">
        <v>5.0566430000000002</v>
      </c>
      <c r="D34" s="18">
        <v>5.0566430000000002</v>
      </c>
      <c r="E34" s="18">
        <v>5.0566430000000002</v>
      </c>
      <c r="F34" s="18">
        <v>5.0566430000000002</v>
      </c>
      <c r="G34" s="18">
        <v>5.0566430000000002</v>
      </c>
      <c r="H34" s="18">
        <v>5.0566430000000002</v>
      </c>
      <c r="I34" s="18">
        <v>5.0566430000000002</v>
      </c>
      <c r="J34" s="18">
        <v>5.0566430000000002</v>
      </c>
      <c r="K34" s="18">
        <v>5.0566430000000002</v>
      </c>
      <c r="L34" s="18">
        <v>5.0566430000000002</v>
      </c>
      <c r="M34" s="18">
        <v>5.0566430000000002</v>
      </c>
      <c r="N34" s="18">
        <v>5.0557109999999996</v>
      </c>
      <c r="O34" s="18">
        <v>5.0530799999999996</v>
      </c>
      <c r="P34" s="18">
        <v>5.0515340000000002</v>
      </c>
      <c r="Q34" s="18">
        <v>5.0506409999999997</v>
      </c>
      <c r="R34" s="18">
        <v>5.0495929999999998</v>
      </c>
      <c r="S34" s="18">
        <v>5.048362</v>
      </c>
      <c r="T34" s="18">
        <v>5.0469160000000004</v>
      </c>
      <c r="U34" s="18">
        <v>5.0452170000000001</v>
      </c>
      <c r="V34" s="18">
        <v>5.0432220000000001</v>
      </c>
      <c r="W34" s="18">
        <v>5.0408780000000002</v>
      </c>
      <c r="X34" s="18">
        <v>5.038125</v>
      </c>
      <c r="Y34" s="18">
        <v>5.034891</v>
      </c>
      <c r="Z34" s="18">
        <v>5.0310930000000003</v>
      </c>
      <c r="AA34" s="18">
        <v>5.0266310000000001</v>
      </c>
      <c r="AB34" s="18">
        <v>5.0213900000000002</v>
      </c>
      <c r="AC34" s="18">
        <v>5.0152340000000004</v>
      </c>
      <c r="AD34" s="14">
        <v>-3.2899999999999997E-4</v>
      </c>
    </row>
    <row r="35" spans="1:30" ht="15" customHeight="1" x14ac:dyDescent="0.25">
      <c r="A35" s="13" t="s">
        <v>111</v>
      </c>
      <c r="B35" s="16" t="s">
        <v>21</v>
      </c>
      <c r="C35" s="18">
        <v>5.2530000000000001</v>
      </c>
      <c r="D35" s="18">
        <v>5.2530000000000001</v>
      </c>
      <c r="E35" s="18">
        <v>5.2530000000000001</v>
      </c>
      <c r="F35" s="18">
        <v>5.2530000000000001</v>
      </c>
      <c r="G35" s="18">
        <v>5.2530000000000001</v>
      </c>
      <c r="H35" s="18">
        <v>5.2530000000000001</v>
      </c>
      <c r="I35" s="18">
        <v>5.2530000000000001</v>
      </c>
      <c r="J35" s="18">
        <v>5.2530000000000001</v>
      </c>
      <c r="K35" s="18">
        <v>5.2530000000000001</v>
      </c>
      <c r="L35" s="18">
        <v>5.2530000000000001</v>
      </c>
      <c r="M35" s="18">
        <v>5.2530000000000001</v>
      </c>
      <c r="N35" s="18">
        <v>5.2530000000000001</v>
      </c>
      <c r="O35" s="18">
        <v>5.2530000000000001</v>
      </c>
      <c r="P35" s="18">
        <v>5.2530000000000001</v>
      </c>
      <c r="Q35" s="18">
        <v>5.2530000000000001</v>
      </c>
      <c r="R35" s="18">
        <v>5.2530000000000001</v>
      </c>
      <c r="S35" s="18">
        <v>5.2530000000000001</v>
      </c>
      <c r="T35" s="18">
        <v>5.2530000000000001</v>
      </c>
      <c r="U35" s="18">
        <v>5.2530000000000001</v>
      </c>
      <c r="V35" s="18">
        <v>5.2530000000000001</v>
      </c>
      <c r="W35" s="18">
        <v>5.2530000000000001</v>
      </c>
      <c r="X35" s="18">
        <v>5.2530000000000001</v>
      </c>
      <c r="Y35" s="18">
        <v>5.2530000000000001</v>
      </c>
      <c r="Z35" s="18">
        <v>5.2530000000000001</v>
      </c>
      <c r="AA35" s="18">
        <v>5.2530000000000001</v>
      </c>
      <c r="AB35" s="18">
        <v>5.2530000000000001</v>
      </c>
      <c r="AC35" s="18">
        <v>5.2530000000000001</v>
      </c>
      <c r="AD35" s="14">
        <v>0</v>
      </c>
    </row>
    <row r="36" spans="1:30" ht="15" customHeight="1" x14ac:dyDescent="0.25">
      <c r="A36" s="13" t="s">
        <v>110</v>
      </c>
      <c r="B36" s="16" t="s">
        <v>22</v>
      </c>
      <c r="C36" s="18">
        <v>4.62</v>
      </c>
      <c r="D36" s="18">
        <v>4.62</v>
      </c>
      <c r="E36" s="18">
        <v>4.62</v>
      </c>
      <c r="F36" s="18">
        <v>4.62</v>
      </c>
      <c r="G36" s="18">
        <v>4.62</v>
      </c>
      <c r="H36" s="18">
        <v>4.62</v>
      </c>
      <c r="I36" s="18">
        <v>4.62</v>
      </c>
      <c r="J36" s="18">
        <v>4.62</v>
      </c>
      <c r="K36" s="18">
        <v>4.62</v>
      </c>
      <c r="L36" s="18">
        <v>4.62</v>
      </c>
      <c r="M36" s="18">
        <v>4.62</v>
      </c>
      <c r="N36" s="18">
        <v>4.62</v>
      </c>
      <c r="O36" s="18">
        <v>4.62</v>
      </c>
      <c r="P36" s="18">
        <v>4.62</v>
      </c>
      <c r="Q36" s="18">
        <v>4.62</v>
      </c>
      <c r="R36" s="18">
        <v>4.62</v>
      </c>
      <c r="S36" s="18">
        <v>4.62</v>
      </c>
      <c r="T36" s="18">
        <v>4.62</v>
      </c>
      <c r="U36" s="18">
        <v>4.62</v>
      </c>
      <c r="V36" s="18">
        <v>4.62</v>
      </c>
      <c r="W36" s="18">
        <v>4.62</v>
      </c>
      <c r="X36" s="18">
        <v>4.62</v>
      </c>
      <c r="Y36" s="18">
        <v>4.62</v>
      </c>
      <c r="Z36" s="18">
        <v>4.62</v>
      </c>
      <c r="AA36" s="18">
        <v>4.62</v>
      </c>
      <c r="AB36" s="18">
        <v>4.62</v>
      </c>
      <c r="AC36" s="18">
        <v>4.62</v>
      </c>
      <c r="AD36" s="14">
        <v>0</v>
      </c>
    </row>
    <row r="37" spans="1:30" ht="15" customHeight="1" x14ac:dyDescent="0.25">
      <c r="A37" s="13" t="s">
        <v>109</v>
      </c>
      <c r="B37" s="16" t="s">
        <v>23</v>
      </c>
      <c r="C37" s="18">
        <v>5.8</v>
      </c>
      <c r="D37" s="18">
        <v>5.8</v>
      </c>
      <c r="E37" s="18">
        <v>5.8</v>
      </c>
      <c r="F37" s="18">
        <v>5.8</v>
      </c>
      <c r="G37" s="18">
        <v>5.8</v>
      </c>
      <c r="H37" s="18">
        <v>5.8</v>
      </c>
      <c r="I37" s="18">
        <v>5.8</v>
      </c>
      <c r="J37" s="18">
        <v>5.8</v>
      </c>
      <c r="K37" s="18">
        <v>5.8</v>
      </c>
      <c r="L37" s="18">
        <v>5.8</v>
      </c>
      <c r="M37" s="18">
        <v>5.8</v>
      </c>
      <c r="N37" s="18">
        <v>5.8</v>
      </c>
      <c r="O37" s="18">
        <v>5.8</v>
      </c>
      <c r="P37" s="18">
        <v>5.8</v>
      </c>
      <c r="Q37" s="18">
        <v>5.8</v>
      </c>
      <c r="R37" s="18">
        <v>5.8</v>
      </c>
      <c r="S37" s="18">
        <v>5.8</v>
      </c>
      <c r="T37" s="18">
        <v>5.8</v>
      </c>
      <c r="U37" s="18">
        <v>5.8</v>
      </c>
      <c r="V37" s="18">
        <v>5.8</v>
      </c>
      <c r="W37" s="18">
        <v>5.8</v>
      </c>
      <c r="X37" s="18">
        <v>5.8</v>
      </c>
      <c r="Y37" s="18">
        <v>5.8</v>
      </c>
      <c r="Z37" s="18">
        <v>5.8</v>
      </c>
      <c r="AA37" s="18">
        <v>5.8</v>
      </c>
      <c r="AB37" s="18">
        <v>5.8</v>
      </c>
      <c r="AC37" s="18">
        <v>5.8</v>
      </c>
      <c r="AD37" s="14">
        <v>0</v>
      </c>
    </row>
    <row r="38" spans="1:30" ht="15" customHeight="1" x14ac:dyDescent="0.25">
      <c r="A38" s="13" t="s">
        <v>108</v>
      </c>
      <c r="B38" s="16" t="s">
        <v>24</v>
      </c>
      <c r="C38" s="18">
        <v>5.4411620000000003</v>
      </c>
      <c r="D38" s="18">
        <v>5.4411620000000003</v>
      </c>
      <c r="E38" s="18">
        <v>5.4411620000000003</v>
      </c>
      <c r="F38" s="18">
        <v>5.4411620000000003</v>
      </c>
      <c r="G38" s="18">
        <v>5.4411620000000003</v>
      </c>
      <c r="H38" s="18">
        <v>5.4411620000000003</v>
      </c>
      <c r="I38" s="18">
        <v>5.4411620000000003</v>
      </c>
      <c r="J38" s="18">
        <v>5.4411620000000003</v>
      </c>
      <c r="K38" s="18">
        <v>5.4411620000000003</v>
      </c>
      <c r="L38" s="18">
        <v>5.4411620000000003</v>
      </c>
      <c r="M38" s="18">
        <v>5.4411620000000003</v>
      </c>
      <c r="N38" s="18">
        <v>5.4411620000000003</v>
      </c>
      <c r="O38" s="18">
        <v>5.4411620000000003</v>
      </c>
      <c r="P38" s="18">
        <v>5.4411620000000003</v>
      </c>
      <c r="Q38" s="18">
        <v>5.4411620000000003</v>
      </c>
      <c r="R38" s="18">
        <v>5.4411620000000003</v>
      </c>
      <c r="S38" s="18">
        <v>5.4411620000000003</v>
      </c>
      <c r="T38" s="18">
        <v>5.4411620000000003</v>
      </c>
      <c r="U38" s="18">
        <v>5.4411620000000003</v>
      </c>
      <c r="V38" s="18">
        <v>5.4411620000000003</v>
      </c>
      <c r="W38" s="18">
        <v>5.4411620000000003</v>
      </c>
      <c r="X38" s="18">
        <v>5.4411620000000003</v>
      </c>
      <c r="Y38" s="18">
        <v>5.4411620000000003</v>
      </c>
      <c r="Z38" s="18">
        <v>5.4411620000000003</v>
      </c>
      <c r="AA38" s="18">
        <v>5.4411620000000003</v>
      </c>
      <c r="AB38" s="18">
        <v>5.4411620000000003</v>
      </c>
      <c r="AC38" s="18">
        <v>5.4411620000000003</v>
      </c>
      <c r="AD38" s="14">
        <v>0</v>
      </c>
    </row>
    <row r="39" spans="1:30" ht="15" customHeight="1" x14ac:dyDescent="0.25">
      <c r="A39" s="13" t="s">
        <v>107</v>
      </c>
      <c r="B39" s="16" t="s">
        <v>25</v>
      </c>
      <c r="C39" s="18">
        <v>6.2869999999999999</v>
      </c>
      <c r="D39" s="18">
        <v>6.2869999999999999</v>
      </c>
      <c r="E39" s="18">
        <v>6.2869999999999999</v>
      </c>
      <c r="F39" s="18">
        <v>6.2869999999999999</v>
      </c>
      <c r="G39" s="18">
        <v>6.2869999999999999</v>
      </c>
      <c r="H39" s="18">
        <v>6.2869999999999999</v>
      </c>
      <c r="I39" s="18">
        <v>6.2869999999999999</v>
      </c>
      <c r="J39" s="18">
        <v>6.2869999999999999</v>
      </c>
      <c r="K39" s="18">
        <v>6.2869999999999999</v>
      </c>
      <c r="L39" s="18">
        <v>6.2869999999999999</v>
      </c>
      <c r="M39" s="18">
        <v>6.2869999999999999</v>
      </c>
      <c r="N39" s="18">
        <v>6.2869999999999999</v>
      </c>
      <c r="O39" s="18">
        <v>6.2869999999999999</v>
      </c>
      <c r="P39" s="18">
        <v>6.2869999999999999</v>
      </c>
      <c r="Q39" s="18">
        <v>6.2869999999999999</v>
      </c>
      <c r="R39" s="18">
        <v>6.2869999999999999</v>
      </c>
      <c r="S39" s="18">
        <v>6.2869999999999999</v>
      </c>
      <c r="T39" s="18">
        <v>6.2869999999999999</v>
      </c>
      <c r="U39" s="18">
        <v>6.2869999999999999</v>
      </c>
      <c r="V39" s="18">
        <v>6.2869999999999999</v>
      </c>
      <c r="W39" s="18">
        <v>6.2869999999999999</v>
      </c>
      <c r="X39" s="18">
        <v>6.2869999999999999</v>
      </c>
      <c r="Y39" s="18">
        <v>6.2869999999999999</v>
      </c>
      <c r="Z39" s="18">
        <v>6.2869999999999999</v>
      </c>
      <c r="AA39" s="18">
        <v>6.2869999999999999</v>
      </c>
      <c r="AB39" s="18">
        <v>6.2869999999999999</v>
      </c>
      <c r="AC39" s="18">
        <v>6.2869999999999999</v>
      </c>
      <c r="AD39" s="14">
        <v>0</v>
      </c>
    </row>
    <row r="40" spans="1:30" ht="15" customHeight="1" x14ac:dyDescent="0.25">
      <c r="A40" s="13" t="s">
        <v>106</v>
      </c>
      <c r="B40" s="16" t="s">
        <v>26</v>
      </c>
      <c r="C40" s="18">
        <v>6.2869999999999999</v>
      </c>
      <c r="D40" s="18">
        <v>6.2869999999999999</v>
      </c>
      <c r="E40" s="18">
        <v>6.2869999999999999</v>
      </c>
      <c r="F40" s="18">
        <v>6.2869999999999999</v>
      </c>
      <c r="G40" s="18">
        <v>6.2869999999999999</v>
      </c>
      <c r="H40" s="18">
        <v>6.2869999999999999</v>
      </c>
      <c r="I40" s="18">
        <v>6.2869999999999999</v>
      </c>
      <c r="J40" s="18">
        <v>6.2869999999999999</v>
      </c>
      <c r="K40" s="18">
        <v>6.2869999999999999</v>
      </c>
      <c r="L40" s="18">
        <v>6.2869999999999999</v>
      </c>
      <c r="M40" s="18">
        <v>6.2869999999999999</v>
      </c>
      <c r="N40" s="18">
        <v>6.2869999999999999</v>
      </c>
      <c r="O40" s="18">
        <v>6.2869999999999999</v>
      </c>
      <c r="P40" s="18">
        <v>6.2869999999999999</v>
      </c>
      <c r="Q40" s="18">
        <v>6.2869999999999999</v>
      </c>
      <c r="R40" s="18">
        <v>6.2869999999999999</v>
      </c>
      <c r="S40" s="18">
        <v>6.2869999999999999</v>
      </c>
      <c r="T40" s="18">
        <v>6.2869999999999999</v>
      </c>
      <c r="U40" s="18">
        <v>6.2869999999999999</v>
      </c>
      <c r="V40" s="18">
        <v>6.2869999999999999</v>
      </c>
      <c r="W40" s="18">
        <v>6.2869999999999999</v>
      </c>
      <c r="X40" s="18">
        <v>6.2869999999999999</v>
      </c>
      <c r="Y40" s="18">
        <v>6.2869999999999999</v>
      </c>
      <c r="Z40" s="18">
        <v>6.2869999999999999</v>
      </c>
      <c r="AA40" s="18">
        <v>6.2869999999999999</v>
      </c>
      <c r="AB40" s="18">
        <v>6.2869999999999999</v>
      </c>
      <c r="AC40" s="18">
        <v>6.2869999999999999</v>
      </c>
      <c r="AD40" s="14">
        <v>0</v>
      </c>
    </row>
    <row r="41" spans="1:30" ht="15" customHeight="1" x14ac:dyDescent="0.25">
      <c r="A41" s="13" t="s">
        <v>105</v>
      </c>
      <c r="B41" s="16" t="s">
        <v>27</v>
      </c>
      <c r="C41" s="18">
        <v>6.2869999999999999</v>
      </c>
      <c r="D41" s="18">
        <v>6.2869999999999999</v>
      </c>
      <c r="E41" s="18">
        <v>6.2869999999999999</v>
      </c>
      <c r="F41" s="18">
        <v>6.2869999999999999</v>
      </c>
      <c r="G41" s="18">
        <v>6.2869999999999999</v>
      </c>
      <c r="H41" s="18">
        <v>6.2869999999999999</v>
      </c>
      <c r="I41" s="18">
        <v>6.2869999999999999</v>
      </c>
      <c r="J41" s="18">
        <v>6.2869999999999999</v>
      </c>
      <c r="K41" s="18">
        <v>6.2869999999999999</v>
      </c>
      <c r="L41" s="18">
        <v>6.2869999999999999</v>
      </c>
      <c r="M41" s="18">
        <v>6.2869999999999999</v>
      </c>
      <c r="N41" s="18">
        <v>6.2869999999999999</v>
      </c>
      <c r="O41" s="18">
        <v>6.2869999999999999</v>
      </c>
      <c r="P41" s="18">
        <v>6.2869999999999999</v>
      </c>
      <c r="Q41" s="18">
        <v>6.2869999999999999</v>
      </c>
      <c r="R41" s="18">
        <v>6.2869999999999999</v>
      </c>
      <c r="S41" s="18">
        <v>6.2869999999999999</v>
      </c>
      <c r="T41" s="18">
        <v>6.2869999999999999</v>
      </c>
      <c r="U41" s="18">
        <v>6.2869999999999999</v>
      </c>
      <c r="V41" s="18">
        <v>6.2869999999999999</v>
      </c>
      <c r="W41" s="18">
        <v>6.2869999999999999</v>
      </c>
      <c r="X41" s="18">
        <v>6.2869999999999999</v>
      </c>
      <c r="Y41" s="18">
        <v>6.2869999999999999</v>
      </c>
      <c r="Z41" s="18">
        <v>6.2869999999999999</v>
      </c>
      <c r="AA41" s="18">
        <v>6.2869999999999999</v>
      </c>
      <c r="AB41" s="18">
        <v>6.2869999999999999</v>
      </c>
      <c r="AC41" s="18">
        <v>6.2869999999999999</v>
      </c>
      <c r="AD41" s="14">
        <v>0</v>
      </c>
    </row>
    <row r="42" spans="1:30" ht="15" customHeight="1" x14ac:dyDescent="0.25">
      <c r="A42" s="13" t="s">
        <v>104</v>
      </c>
      <c r="B42" s="16" t="s">
        <v>28</v>
      </c>
      <c r="C42" s="18">
        <v>6.0975380000000001</v>
      </c>
      <c r="D42" s="18">
        <v>6.1105450000000001</v>
      </c>
      <c r="E42" s="18">
        <v>6.1078970000000004</v>
      </c>
      <c r="F42" s="18">
        <v>6.1129179999999996</v>
      </c>
      <c r="G42" s="18">
        <v>6.1085560000000001</v>
      </c>
      <c r="H42" s="18">
        <v>6.1092560000000002</v>
      </c>
      <c r="I42" s="18">
        <v>6.1089130000000003</v>
      </c>
      <c r="J42" s="18">
        <v>6.1085580000000004</v>
      </c>
      <c r="K42" s="18">
        <v>6.1081960000000004</v>
      </c>
      <c r="L42" s="18">
        <v>6.1078210000000004</v>
      </c>
      <c r="M42" s="18">
        <v>6.1074359999999999</v>
      </c>
      <c r="N42" s="18">
        <v>6.1070399999999996</v>
      </c>
      <c r="O42" s="18">
        <v>6.1066330000000004</v>
      </c>
      <c r="P42" s="18">
        <v>6.1062130000000003</v>
      </c>
      <c r="Q42" s="18">
        <v>6.1057800000000002</v>
      </c>
      <c r="R42" s="18">
        <v>6.1053329999999999</v>
      </c>
      <c r="S42" s="18">
        <v>6.1048720000000003</v>
      </c>
      <c r="T42" s="18">
        <v>6.1043960000000004</v>
      </c>
      <c r="U42" s="18">
        <v>6.1039060000000003</v>
      </c>
      <c r="V42" s="18">
        <v>6.1033980000000003</v>
      </c>
      <c r="W42" s="18">
        <v>6.1028729999999998</v>
      </c>
      <c r="X42" s="18">
        <v>6.1023310000000004</v>
      </c>
      <c r="Y42" s="18">
        <v>6.1022509999999999</v>
      </c>
      <c r="Z42" s="18">
        <v>6.1011879999999996</v>
      </c>
      <c r="AA42" s="18">
        <v>6.1005849999999997</v>
      </c>
      <c r="AB42" s="18">
        <v>6.0999610000000004</v>
      </c>
      <c r="AC42" s="18">
        <v>6.0997760000000003</v>
      </c>
      <c r="AD42" s="14">
        <v>-7.1000000000000005E-5</v>
      </c>
    </row>
    <row r="43" spans="1:30" ht="15" customHeight="1" x14ac:dyDescent="0.25">
      <c r="A43" s="13" t="s">
        <v>103</v>
      </c>
      <c r="B43" s="16" t="s">
        <v>29</v>
      </c>
      <c r="C43" s="18">
        <v>5.1417510000000002</v>
      </c>
      <c r="D43" s="18">
        <v>5.1478799999999998</v>
      </c>
      <c r="E43" s="18">
        <v>5.1704879999999998</v>
      </c>
      <c r="F43" s="18">
        <v>5.1513</v>
      </c>
      <c r="G43" s="18">
        <v>5.1785410000000001</v>
      </c>
      <c r="H43" s="18">
        <v>5.1647489999999996</v>
      </c>
      <c r="I43" s="18">
        <v>5.1569799999999999</v>
      </c>
      <c r="J43" s="18">
        <v>5.1508399999999996</v>
      </c>
      <c r="K43" s="18">
        <v>5.1465909999999999</v>
      </c>
      <c r="L43" s="18">
        <v>5.1443719999999997</v>
      </c>
      <c r="M43" s="18">
        <v>5.1418010000000001</v>
      </c>
      <c r="N43" s="18">
        <v>5.1379599999999996</v>
      </c>
      <c r="O43" s="18">
        <v>5.1348250000000002</v>
      </c>
      <c r="P43" s="18">
        <v>5.1342939999999997</v>
      </c>
      <c r="Q43" s="18">
        <v>5.1339290000000002</v>
      </c>
      <c r="R43" s="18">
        <v>5.1331829999999998</v>
      </c>
      <c r="S43" s="18">
        <v>5.1326539999999996</v>
      </c>
      <c r="T43" s="18">
        <v>5.1310690000000001</v>
      </c>
      <c r="U43" s="18">
        <v>5.1285319999999999</v>
      </c>
      <c r="V43" s="18">
        <v>5.1257479999999997</v>
      </c>
      <c r="W43" s="18">
        <v>5.122954</v>
      </c>
      <c r="X43" s="18">
        <v>5.1210230000000001</v>
      </c>
      <c r="Y43" s="18">
        <v>5.1177950000000001</v>
      </c>
      <c r="Z43" s="18">
        <v>5.114414</v>
      </c>
      <c r="AA43" s="18">
        <v>5.1103459999999998</v>
      </c>
      <c r="AB43" s="18">
        <v>5.1072939999999996</v>
      </c>
      <c r="AC43" s="18">
        <v>5.1040419999999997</v>
      </c>
      <c r="AD43" s="14">
        <v>-3.4200000000000002E-4</v>
      </c>
    </row>
    <row r="44" spans="1:30" ht="15" customHeight="1" x14ac:dyDescent="0.25">
      <c r="A44" s="13" t="s">
        <v>102</v>
      </c>
      <c r="B44" s="16" t="s">
        <v>30</v>
      </c>
      <c r="C44" s="18">
        <v>5.5918049999999999</v>
      </c>
      <c r="D44" s="18">
        <v>5.5175729999999996</v>
      </c>
      <c r="E44" s="18">
        <v>5.5210980000000003</v>
      </c>
      <c r="F44" s="18">
        <v>5.465814</v>
      </c>
      <c r="G44" s="18">
        <v>5.375591</v>
      </c>
      <c r="H44" s="18">
        <v>5.3618040000000002</v>
      </c>
      <c r="I44" s="18">
        <v>5.3507110000000004</v>
      </c>
      <c r="J44" s="18">
        <v>5.346603</v>
      </c>
      <c r="K44" s="18">
        <v>5.3310279999999999</v>
      </c>
      <c r="L44" s="18">
        <v>5.2768110000000004</v>
      </c>
      <c r="M44" s="18">
        <v>5.2560849999999997</v>
      </c>
      <c r="N44" s="18">
        <v>5.2141320000000002</v>
      </c>
      <c r="O44" s="18">
        <v>5.1887480000000004</v>
      </c>
      <c r="P44" s="18">
        <v>5.1824649999999997</v>
      </c>
      <c r="Q44" s="18">
        <v>5.1673109999999998</v>
      </c>
      <c r="R44" s="18">
        <v>5.1520049999999999</v>
      </c>
      <c r="S44" s="18">
        <v>5.1463400000000004</v>
      </c>
      <c r="T44" s="18">
        <v>5.1226989999999999</v>
      </c>
      <c r="U44" s="18">
        <v>5.08826</v>
      </c>
      <c r="V44" s="18">
        <v>5.0572229999999996</v>
      </c>
      <c r="W44" s="18">
        <v>5.0293659999999996</v>
      </c>
      <c r="X44" s="18">
        <v>5.0090539999999999</v>
      </c>
      <c r="Y44" s="18">
        <v>4.9793710000000004</v>
      </c>
      <c r="Z44" s="18">
        <v>4.9400899999999996</v>
      </c>
      <c r="AA44" s="18">
        <v>4.8954060000000004</v>
      </c>
      <c r="AB44" s="18">
        <v>4.861332</v>
      </c>
      <c r="AC44" s="18">
        <v>4.833539</v>
      </c>
      <c r="AD44" s="14">
        <v>-5.28E-3</v>
      </c>
    </row>
    <row r="45" spans="1:30" ht="15" customHeight="1" x14ac:dyDescent="0.25">
      <c r="A45" s="13" t="s">
        <v>101</v>
      </c>
      <c r="B45" s="16" t="s">
        <v>31</v>
      </c>
      <c r="C45" s="18">
        <v>5.3650000000000002</v>
      </c>
      <c r="D45" s="18">
        <v>5.3979419999999996</v>
      </c>
      <c r="E45" s="18">
        <v>5.3383430000000001</v>
      </c>
      <c r="F45" s="18">
        <v>5.2375829999999999</v>
      </c>
      <c r="G45" s="18">
        <v>5.1244560000000003</v>
      </c>
      <c r="H45" s="18">
        <v>5.1068410000000002</v>
      </c>
      <c r="I45" s="18">
        <v>5.1130599999999999</v>
      </c>
      <c r="J45" s="18">
        <v>5.1204729999999996</v>
      </c>
      <c r="K45" s="18">
        <v>5.1298199999999996</v>
      </c>
      <c r="L45" s="18">
        <v>5.1253330000000004</v>
      </c>
      <c r="M45" s="18">
        <v>5.1150549999999999</v>
      </c>
      <c r="N45" s="18">
        <v>5.1100279999999998</v>
      </c>
      <c r="O45" s="18">
        <v>5.1130019999999998</v>
      </c>
      <c r="P45" s="18">
        <v>5.114554</v>
      </c>
      <c r="Q45" s="18">
        <v>5.111809</v>
      </c>
      <c r="R45" s="18">
        <v>5.1093080000000004</v>
      </c>
      <c r="S45" s="18">
        <v>5.1086840000000002</v>
      </c>
      <c r="T45" s="18">
        <v>5.1113119999999999</v>
      </c>
      <c r="U45" s="18">
        <v>5.1197499999999998</v>
      </c>
      <c r="V45" s="18">
        <v>5.1222659999999998</v>
      </c>
      <c r="W45" s="18">
        <v>5.1273999999999997</v>
      </c>
      <c r="X45" s="18">
        <v>5.1282759999999996</v>
      </c>
      <c r="Y45" s="18">
        <v>5.1265549999999998</v>
      </c>
      <c r="Z45" s="18">
        <v>5.1280210000000004</v>
      </c>
      <c r="AA45" s="18">
        <v>5.1324449999999997</v>
      </c>
      <c r="AB45" s="18">
        <v>5.1398720000000004</v>
      </c>
      <c r="AC45" s="18">
        <v>5.1397680000000001</v>
      </c>
      <c r="AD45" s="14">
        <v>-1.9580000000000001E-3</v>
      </c>
    </row>
    <row r="46" spans="1:30" ht="15" customHeight="1" x14ac:dyDescent="0.2">
      <c r="B46" s="19" t="s">
        <v>62</v>
      </c>
    </row>
    <row r="47" spans="1:30" ht="15" customHeight="1" x14ac:dyDescent="0.25">
      <c r="A47" s="13" t="s">
        <v>100</v>
      </c>
      <c r="B47" s="16" t="s">
        <v>63</v>
      </c>
      <c r="C47" s="18">
        <v>5.8</v>
      </c>
      <c r="D47" s="18">
        <v>5.7187770000000002</v>
      </c>
      <c r="E47" s="18">
        <v>5.7347659999999996</v>
      </c>
      <c r="F47" s="18">
        <v>5.7384000000000004</v>
      </c>
      <c r="G47" s="18">
        <v>5.7260939999999998</v>
      </c>
      <c r="H47" s="18">
        <v>5.7253970000000001</v>
      </c>
      <c r="I47" s="18">
        <v>5.7248849999999996</v>
      </c>
      <c r="J47" s="18">
        <v>5.7245819999999998</v>
      </c>
      <c r="K47" s="18">
        <v>5.7226059999999999</v>
      </c>
      <c r="L47" s="18">
        <v>5.7222410000000004</v>
      </c>
      <c r="M47" s="18">
        <v>5.7223620000000004</v>
      </c>
      <c r="N47" s="18">
        <v>5.7216509999999996</v>
      </c>
      <c r="O47" s="18">
        <v>5.7200829999999998</v>
      </c>
      <c r="P47" s="18">
        <v>5.7180569999999999</v>
      </c>
      <c r="Q47" s="18">
        <v>5.7179859999999998</v>
      </c>
      <c r="R47" s="18">
        <v>5.7168850000000004</v>
      </c>
      <c r="S47" s="18">
        <v>5.7160219999999997</v>
      </c>
      <c r="T47" s="18">
        <v>5.7167820000000003</v>
      </c>
      <c r="U47" s="18">
        <v>5.7170949999999996</v>
      </c>
      <c r="V47" s="18">
        <v>5.7161350000000004</v>
      </c>
      <c r="W47" s="18">
        <v>5.7195859999999996</v>
      </c>
      <c r="X47" s="18">
        <v>5.7207080000000001</v>
      </c>
      <c r="Y47" s="18">
        <v>5.7225460000000004</v>
      </c>
      <c r="Z47" s="18">
        <v>5.7244149999999996</v>
      </c>
      <c r="AA47" s="18">
        <v>5.7255779999999996</v>
      </c>
      <c r="AB47" s="18">
        <v>5.7251919999999998</v>
      </c>
      <c r="AC47" s="18">
        <v>5.7252369999999999</v>
      </c>
      <c r="AD47" s="14">
        <v>4.5000000000000003E-5</v>
      </c>
    </row>
    <row r="48" spans="1:30" ht="15" customHeight="1" x14ac:dyDescent="0.25">
      <c r="A48" s="13" t="s">
        <v>99</v>
      </c>
      <c r="B48" s="16" t="s">
        <v>64</v>
      </c>
      <c r="C48" s="18">
        <v>6.0860000000000003</v>
      </c>
      <c r="D48" s="18">
        <v>6.0633790000000003</v>
      </c>
      <c r="E48" s="18">
        <v>6.0282910000000003</v>
      </c>
      <c r="F48" s="18">
        <v>6.037852</v>
      </c>
      <c r="G48" s="18">
        <v>6.0537049999999999</v>
      </c>
      <c r="H48" s="18">
        <v>6.0581100000000001</v>
      </c>
      <c r="I48" s="18">
        <v>6.060791</v>
      </c>
      <c r="J48" s="18">
        <v>6.0587970000000002</v>
      </c>
      <c r="K48" s="18">
        <v>6.0554519999999998</v>
      </c>
      <c r="L48" s="18">
        <v>6.0556330000000003</v>
      </c>
      <c r="M48" s="18">
        <v>6.0576889999999999</v>
      </c>
      <c r="N48" s="18">
        <v>6.0590590000000004</v>
      </c>
      <c r="O48" s="18">
        <v>6.055993</v>
      </c>
      <c r="P48" s="18">
        <v>6.0620500000000002</v>
      </c>
      <c r="Q48" s="18">
        <v>6.0782920000000003</v>
      </c>
      <c r="R48" s="18">
        <v>6.0902539999999998</v>
      </c>
      <c r="S48" s="18">
        <v>6.0952390000000003</v>
      </c>
      <c r="T48" s="18">
        <v>6.1003730000000003</v>
      </c>
      <c r="U48" s="18">
        <v>6.1012969999999997</v>
      </c>
      <c r="V48" s="18">
        <v>6.1043500000000002</v>
      </c>
      <c r="W48" s="18">
        <v>6.1023329999999998</v>
      </c>
      <c r="X48" s="18">
        <v>6.107761</v>
      </c>
      <c r="Y48" s="18">
        <v>6.1101960000000002</v>
      </c>
      <c r="Z48" s="18">
        <v>6.1149769999999997</v>
      </c>
      <c r="AA48" s="18">
        <v>6.1142580000000004</v>
      </c>
      <c r="AB48" s="18">
        <v>6.1134700000000004</v>
      </c>
      <c r="AC48" s="18">
        <v>6.1115019999999998</v>
      </c>
      <c r="AD48" s="14">
        <v>3.1599999999999998E-4</v>
      </c>
    </row>
    <row r="49" spans="1:30" ht="15" customHeight="1" x14ac:dyDescent="0.25">
      <c r="A49" s="13" t="s">
        <v>98</v>
      </c>
      <c r="B49" s="16" t="s">
        <v>65</v>
      </c>
      <c r="C49" s="18">
        <v>5.8</v>
      </c>
      <c r="D49" s="18">
        <v>5.6432310000000001</v>
      </c>
      <c r="E49" s="18">
        <v>5.6432830000000003</v>
      </c>
      <c r="F49" s="18">
        <v>5.6430899999999999</v>
      </c>
      <c r="G49" s="18">
        <v>5.6429239999999998</v>
      </c>
      <c r="H49" s="18">
        <v>5.6427849999999999</v>
      </c>
      <c r="I49" s="18">
        <v>5.6426629999999998</v>
      </c>
      <c r="J49" s="18">
        <v>5.6426369999999997</v>
      </c>
      <c r="K49" s="18">
        <v>5.6426119999999997</v>
      </c>
      <c r="L49" s="18">
        <v>5.6425879999999999</v>
      </c>
      <c r="M49" s="18">
        <v>5.642563</v>
      </c>
      <c r="N49" s="18">
        <v>5.6425390000000002</v>
      </c>
      <c r="O49" s="18">
        <v>5.6425159999999996</v>
      </c>
      <c r="P49" s="18">
        <v>5.6424940000000001</v>
      </c>
      <c r="Q49" s="18">
        <v>5.6424709999999996</v>
      </c>
      <c r="R49" s="18">
        <v>5.6424500000000002</v>
      </c>
      <c r="S49" s="18">
        <v>5.6424269999999996</v>
      </c>
      <c r="T49" s="18">
        <v>5.6424070000000004</v>
      </c>
      <c r="U49" s="18">
        <v>5.6276020000000004</v>
      </c>
      <c r="V49" s="18">
        <v>5.620215</v>
      </c>
      <c r="W49" s="18">
        <v>5.6145680000000002</v>
      </c>
      <c r="X49" s="18">
        <v>5.5869140000000002</v>
      </c>
      <c r="Y49" s="18">
        <v>5.5788289999999998</v>
      </c>
      <c r="Z49" s="18">
        <v>5.5770390000000001</v>
      </c>
      <c r="AA49" s="18">
        <v>5.5711259999999996</v>
      </c>
      <c r="AB49" s="18">
        <v>5.5670299999999999</v>
      </c>
      <c r="AC49" s="18">
        <v>5.5576150000000002</v>
      </c>
      <c r="AD49" s="14">
        <v>-6.11E-4</v>
      </c>
    </row>
    <row r="50" spans="1:30" ht="15" customHeight="1" x14ac:dyDescent="0.25">
      <c r="A50" s="13" t="s">
        <v>97</v>
      </c>
      <c r="B50" s="16" t="s">
        <v>32</v>
      </c>
      <c r="C50" s="18">
        <v>3.723112</v>
      </c>
      <c r="D50" s="18">
        <v>3.7453189999999998</v>
      </c>
      <c r="E50" s="18">
        <v>3.719398</v>
      </c>
      <c r="F50" s="18">
        <v>3.6971780000000001</v>
      </c>
      <c r="G50" s="18">
        <v>3.6662089999999998</v>
      </c>
      <c r="H50" s="18">
        <v>3.655983</v>
      </c>
      <c r="I50" s="18">
        <v>3.6530269999999998</v>
      </c>
      <c r="J50" s="18">
        <v>3.6508129999999999</v>
      </c>
      <c r="K50" s="18">
        <v>3.6504219999999998</v>
      </c>
      <c r="L50" s="18">
        <v>3.6502699999999999</v>
      </c>
      <c r="M50" s="18">
        <v>3.650296</v>
      </c>
      <c r="N50" s="18">
        <v>3.6504340000000002</v>
      </c>
      <c r="O50" s="18">
        <v>3.6514000000000002</v>
      </c>
      <c r="P50" s="18">
        <v>3.652072</v>
      </c>
      <c r="Q50" s="18">
        <v>3.6527150000000002</v>
      </c>
      <c r="R50" s="18">
        <v>3.6538059999999999</v>
      </c>
      <c r="S50" s="18">
        <v>3.6539459999999999</v>
      </c>
      <c r="T50" s="18">
        <v>3.6552549999999999</v>
      </c>
      <c r="U50" s="18">
        <v>3.6566350000000001</v>
      </c>
      <c r="V50" s="18">
        <v>3.6583109999999999</v>
      </c>
      <c r="W50" s="18">
        <v>3.6592009999999999</v>
      </c>
      <c r="X50" s="18">
        <v>3.6601590000000002</v>
      </c>
      <c r="Y50" s="18">
        <v>3.6613370000000001</v>
      </c>
      <c r="Z50" s="18">
        <v>3.661673</v>
      </c>
      <c r="AA50" s="18">
        <v>3.661667</v>
      </c>
      <c r="AB50" s="18">
        <v>3.6620010000000001</v>
      </c>
      <c r="AC50" s="18">
        <v>3.6623260000000002</v>
      </c>
      <c r="AD50" s="14">
        <v>-8.9599999999999999E-4</v>
      </c>
    </row>
    <row r="52" spans="1:30" ht="15" customHeight="1" x14ac:dyDescent="0.2">
      <c r="B52" s="17" t="s">
        <v>33</v>
      </c>
    </row>
    <row r="53" spans="1:30" ht="15" customHeight="1" x14ac:dyDescent="0.25">
      <c r="A53" s="13" t="s">
        <v>96</v>
      </c>
      <c r="B53" s="16" t="s">
        <v>34</v>
      </c>
      <c r="C53" s="18">
        <v>1.0309999999999999</v>
      </c>
      <c r="D53" s="18">
        <v>1.0309999999999999</v>
      </c>
      <c r="E53" s="18">
        <v>1.0309999999999999</v>
      </c>
      <c r="F53" s="18">
        <v>1.0309999999999999</v>
      </c>
      <c r="G53" s="18">
        <v>1.0309999999999999</v>
      </c>
      <c r="H53" s="18">
        <v>1.0309999999999999</v>
      </c>
      <c r="I53" s="18">
        <v>1.0309999999999999</v>
      </c>
      <c r="J53" s="18">
        <v>1.0309999999999999</v>
      </c>
      <c r="K53" s="18">
        <v>1.0309999999999999</v>
      </c>
      <c r="L53" s="18">
        <v>1.0309999999999999</v>
      </c>
      <c r="M53" s="18">
        <v>1.0309999999999999</v>
      </c>
      <c r="N53" s="18">
        <v>1.0309999999999999</v>
      </c>
      <c r="O53" s="18">
        <v>1.0309999999999999</v>
      </c>
      <c r="P53" s="18">
        <v>1.0309999999999999</v>
      </c>
      <c r="Q53" s="18">
        <v>1.0309999999999999</v>
      </c>
      <c r="R53" s="18">
        <v>1.0309999999999999</v>
      </c>
      <c r="S53" s="18">
        <v>1.0309999999999999</v>
      </c>
      <c r="T53" s="18">
        <v>1.0309999999999999</v>
      </c>
      <c r="U53" s="18">
        <v>1.0309999999999999</v>
      </c>
      <c r="V53" s="18">
        <v>1.0309999999999999</v>
      </c>
      <c r="W53" s="18">
        <v>1.0309999999999999</v>
      </c>
      <c r="X53" s="18">
        <v>1.0309999999999999</v>
      </c>
      <c r="Y53" s="18">
        <v>1.0309999999999999</v>
      </c>
      <c r="Z53" s="18">
        <v>1.0309999999999999</v>
      </c>
      <c r="AA53" s="18">
        <v>1.0309999999999999</v>
      </c>
      <c r="AB53" s="18">
        <v>1.0309999999999999</v>
      </c>
      <c r="AC53" s="18">
        <v>1.0309999999999999</v>
      </c>
      <c r="AD53" s="14">
        <v>0</v>
      </c>
    </row>
    <row r="54" spans="1:30" ht="15" customHeight="1" x14ac:dyDescent="0.25">
      <c r="A54" s="13" t="s">
        <v>95</v>
      </c>
      <c r="B54" s="16" t="s">
        <v>66</v>
      </c>
      <c r="C54" s="18">
        <v>1.0289999999999999</v>
      </c>
      <c r="D54" s="18">
        <v>1.0289999999999999</v>
      </c>
      <c r="E54" s="18">
        <v>1.0289999999999999</v>
      </c>
      <c r="F54" s="18">
        <v>1.0289999999999999</v>
      </c>
      <c r="G54" s="18">
        <v>1.0289999999999999</v>
      </c>
      <c r="H54" s="18">
        <v>1.0289999999999999</v>
      </c>
      <c r="I54" s="18">
        <v>1.0289999999999999</v>
      </c>
      <c r="J54" s="18">
        <v>1.0289999999999999</v>
      </c>
      <c r="K54" s="18">
        <v>1.0289999999999999</v>
      </c>
      <c r="L54" s="18">
        <v>1.0289999999999999</v>
      </c>
      <c r="M54" s="18">
        <v>1.0289999999999999</v>
      </c>
      <c r="N54" s="18">
        <v>1.0289999999999999</v>
      </c>
      <c r="O54" s="18">
        <v>1.0289999999999999</v>
      </c>
      <c r="P54" s="18">
        <v>1.0289999999999999</v>
      </c>
      <c r="Q54" s="18">
        <v>1.0289999999999999</v>
      </c>
      <c r="R54" s="18">
        <v>1.0289999999999999</v>
      </c>
      <c r="S54" s="18">
        <v>1.0289999999999999</v>
      </c>
      <c r="T54" s="18">
        <v>1.0289999999999999</v>
      </c>
      <c r="U54" s="18">
        <v>1.0289999999999999</v>
      </c>
      <c r="V54" s="18">
        <v>1.0289999999999999</v>
      </c>
      <c r="W54" s="18">
        <v>1.0289999999999999</v>
      </c>
      <c r="X54" s="18">
        <v>1.0289999999999999</v>
      </c>
      <c r="Y54" s="18">
        <v>1.0289999999999999</v>
      </c>
      <c r="Z54" s="18">
        <v>1.0289999999999999</v>
      </c>
      <c r="AA54" s="18">
        <v>1.0289999999999999</v>
      </c>
      <c r="AB54" s="18">
        <v>1.0289999999999999</v>
      </c>
      <c r="AC54" s="18">
        <v>1.0289999999999999</v>
      </c>
      <c r="AD54" s="14">
        <v>0</v>
      </c>
    </row>
    <row r="55" spans="1:30" ht="15" customHeight="1" x14ac:dyDescent="0.25">
      <c r="A55" s="13" t="s">
        <v>94</v>
      </c>
      <c r="B55" s="16" t="s">
        <v>35</v>
      </c>
      <c r="C55" s="18">
        <v>1.032</v>
      </c>
      <c r="D55" s="18">
        <v>1.032</v>
      </c>
      <c r="E55" s="18">
        <v>1.032</v>
      </c>
      <c r="F55" s="18">
        <v>1.032</v>
      </c>
      <c r="G55" s="18">
        <v>1.032</v>
      </c>
      <c r="H55" s="18">
        <v>1.032</v>
      </c>
      <c r="I55" s="18">
        <v>1.032</v>
      </c>
      <c r="J55" s="18">
        <v>1.032</v>
      </c>
      <c r="K55" s="18">
        <v>1.032</v>
      </c>
      <c r="L55" s="18">
        <v>1.032</v>
      </c>
      <c r="M55" s="18">
        <v>1.032</v>
      </c>
      <c r="N55" s="18">
        <v>1.032</v>
      </c>
      <c r="O55" s="18">
        <v>1.032</v>
      </c>
      <c r="P55" s="18">
        <v>1.032</v>
      </c>
      <c r="Q55" s="18">
        <v>1.032</v>
      </c>
      <c r="R55" s="18">
        <v>1.032</v>
      </c>
      <c r="S55" s="18">
        <v>1.032</v>
      </c>
      <c r="T55" s="18">
        <v>1.032</v>
      </c>
      <c r="U55" s="18">
        <v>1.032</v>
      </c>
      <c r="V55" s="18">
        <v>1.032</v>
      </c>
      <c r="W55" s="18">
        <v>1.032</v>
      </c>
      <c r="X55" s="18">
        <v>1.032</v>
      </c>
      <c r="Y55" s="18">
        <v>1.032</v>
      </c>
      <c r="Z55" s="18">
        <v>1.032</v>
      </c>
      <c r="AA55" s="18">
        <v>1.032</v>
      </c>
      <c r="AB55" s="18">
        <v>1.032</v>
      </c>
      <c r="AC55" s="18">
        <v>1.032</v>
      </c>
      <c r="AD55" s="14">
        <v>0</v>
      </c>
    </row>
    <row r="56" spans="1:30" ht="15" customHeight="1" x14ac:dyDescent="0.25">
      <c r="A56" s="13" t="s">
        <v>93</v>
      </c>
      <c r="B56" s="16" t="s">
        <v>36</v>
      </c>
      <c r="C56" s="18">
        <v>1.0309999999999999</v>
      </c>
      <c r="D56" s="18">
        <v>1.0309999999999999</v>
      </c>
      <c r="E56" s="18">
        <v>1.0309999999999999</v>
      </c>
      <c r="F56" s="18">
        <v>1.0309999999999999</v>
      </c>
      <c r="G56" s="18">
        <v>1.0309999999999999</v>
      </c>
      <c r="H56" s="18">
        <v>1.0309999999999999</v>
      </c>
      <c r="I56" s="18">
        <v>1.0309999999999999</v>
      </c>
      <c r="J56" s="18">
        <v>1.0309999999999999</v>
      </c>
      <c r="K56" s="18">
        <v>1.0309999999999999</v>
      </c>
      <c r="L56" s="18">
        <v>1.0309999999999999</v>
      </c>
      <c r="M56" s="18">
        <v>1.0309999999999999</v>
      </c>
      <c r="N56" s="18">
        <v>1.0309999999999999</v>
      </c>
      <c r="O56" s="18">
        <v>1.0309999999999999</v>
      </c>
      <c r="P56" s="18">
        <v>1.0309999999999999</v>
      </c>
      <c r="Q56" s="18">
        <v>1.0309999999999999</v>
      </c>
      <c r="R56" s="18">
        <v>1.0309999999999999</v>
      </c>
      <c r="S56" s="18">
        <v>1.0309999999999999</v>
      </c>
      <c r="T56" s="18">
        <v>1.0309999999999999</v>
      </c>
      <c r="U56" s="18">
        <v>1.0309999999999999</v>
      </c>
      <c r="V56" s="18">
        <v>1.0309999999999999</v>
      </c>
      <c r="W56" s="18">
        <v>1.0309999999999999</v>
      </c>
      <c r="X56" s="18">
        <v>1.0309999999999999</v>
      </c>
      <c r="Y56" s="18">
        <v>1.0309999999999999</v>
      </c>
      <c r="Z56" s="18">
        <v>1.0309999999999999</v>
      </c>
      <c r="AA56" s="18">
        <v>1.0309999999999999</v>
      </c>
      <c r="AB56" s="18">
        <v>1.0309999999999999</v>
      </c>
      <c r="AC56" s="18">
        <v>1.0309999999999999</v>
      </c>
      <c r="AD56" s="14">
        <v>0</v>
      </c>
    </row>
    <row r="57" spans="1:30" ht="15" customHeight="1" x14ac:dyDescent="0.25">
      <c r="A57" s="13" t="s">
        <v>92</v>
      </c>
      <c r="B57" s="16" t="s">
        <v>37</v>
      </c>
      <c r="C57" s="18">
        <v>1.0249999999999999</v>
      </c>
      <c r="D57" s="18">
        <v>1.0249999999999999</v>
      </c>
      <c r="E57" s="18">
        <v>1.0249999999999999</v>
      </c>
      <c r="F57" s="18">
        <v>1.0249999999999999</v>
      </c>
      <c r="G57" s="18">
        <v>1.0249999999999999</v>
      </c>
      <c r="H57" s="18">
        <v>1.0249999999999999</v>
      </c>
      <c r="I57" s="18">
        <v>1.0249999999999999</v>
      </c>
      <c r="J57" s="18">
        <v>1.0249999999999999</v>
      </c>
      <c r="K57" s="18">
        <v>1.0249999999999999</v>
      </c>
      <c r="L57" s="18">
        <v>1.0249999999999999</v>
      </c>
      <c r="M57" s="18">
        <v>1.0249999999999999</v>
      </c>
      <c r="N57" s="18">
        <v>1.0249999999999999</v>
      </c>
      <c r="O57" s="18">
        <v>1.0249999999999999</v>
      </c>
      <c r="P57" s="18">
        <v>1.0249999999999999</v>
      </c>
      <c r="Q57" s="18">
        <v>1.0249999999999999</v>
      </c>
      <c r="R57" s="18">
        <v>1.0249999999999999</v>
      </c>
      <c r="S57" s="18">
        <v>1.0249999999999999</v>
      </c>
      <c r="T57" s="18">
        <v>1.0249999999999999</v>
      </c>
      <c r="U57" s="18">
        <v>1.0249999999999999</v>
      </c>
      <c r="V57" s="18">
        <v>1.0249999999999999</v>
      </c>
      <c r="W57" s="18">
        <v>1.0249999999999999</v>
      </c>
      <c r="X57" s="18">
        <v>1.0249999999999999</v>
      </c>
      <c r="Y57" s="18">
        <v>1.0249999999999999</v>
      </c>
      <c r="Z57" s="18">
        <v>1.0249999999999999</v>
      </c>
      <c r="AA57" s="18">
        <v>1.0249999999999999</v>
      </c>
      <c r="AB57" s="18">
        <v>1.0249999999999999</v>
      </c>
      <c r="AC57" s="18">
        <v>1.0249999999999999</v>
      </c>
      <c r="AD57" s="14">
        <v>0</v>
      </c>
    </row>
    <row r="58" spans="1:30" ht="15" customHeight="1" x14ac:dyDescent="0.25">
      <c r="A58" s="13" t="s">
        <v>91</v>
      </c>
      <c r="B58" s="16" t="s">
        <v>38</v>
      </c>
      <c r="C58" s="18">
        <v>1.0089999999999999</v>
      </c>
      <c r="D58" s="18">
        <v>1.0089999999999999</v>
      </c>
      <c r="E58" s="18">
        <v>1.0089999999999999</v>
      </c>
      <c r="F58" s="18">
        <v>1.0089999999999999</v>
      </c>
      <c r="G58" s="18">
        <v>1.0089999999999999</v>
      </c>
      <c r="H58" s="18">
        <v>1.0089999999999999</v>
      </c>
      <c r="I58" s="18">
        <v>1.0089999999999999</v>
      </c>
      <c r="J58" s="18">
        <v>1.0089999999999999</v>
      </c>
      <c r="K58" s="18">
        <v>1.0089999999999999</v>
      </c>
      <c r="L58" s="18">
        <v>1.0089999999999999</v>
      </c>
      <c r="M58" s="18">
        <v>1.0089999999999999</v>
      </c>
      <c r="N58" s="18">
        <v>1.0089999999999999</v>
      </c>
      <c r="O58" s="18">
        <v>1.0089999999999999</v>
      </c>
      <c r="P58" s="18">
        <v>1.0089999999999999</v>
      </c>
      <c r="Q58" s="18">
        <v>1.0089999999999999</v>
      </c>
      <c r="R58" s="18">
        <v>1.0089999999999999</v>
      </c>
      <c r="S58" s="18">
        <v>1.0089999999999999</v>
      </c>
      <c r="T58" s="18">
        <v>1.0089999999999999</v>
      </c>
      <c r="U58" s="18">
        <v>1.0089999999999999</v>
      </c>
      <c r="V58" s="18">
        <v>1.0089999999999999</v>
      </c>
      <c r="W58" s="18">
        <v>1.0089999999999999</v>
      </c>
      <c r="X58" s="18">
        <v>1.0089999999999999</v>
      </c>
      <c r="Y58" s="18">
        <v>1.0089999999999999</v>
      </c>
      <c r="Z58" s="18">
        <v>1.0089999999999999</v>
      </c>
      <c r="AA58" s="18">
        <v>1.0089999999999999</v>
      </c>
      <c r="AB58" s="18">
        <v>1.0089999999999999</v>
      </c>
      <c r="AC58" s="18">
        <v>1.0089999999999999</v>
      </c>
      <c r="AD58" s="14">
        <v>0</v>
      </c>
    </row>
    <row r="59" spans="1:30" ht="15" customHeight="1" x14ac:dyDescent="0.25">
      <c r="A59" s="13" t="s">
        <v>90</v>
      </c>
      <c r="B59" s="16" t="s">
        <v>39</v>
      </c>
      <c r="C59" s="18">
        <v>0.96</v>
      </c>
      <c r="D59" s="18">
        <v>0.96</v>
      </c>
      <c r="E59" s="18">
        <v>0.96</v>
      </c>
      <c r="F59" s="18">
        <v>0.96</v>
      </c>
      <c r="G59" s="18">
        <v>0.96</v>
      </c>
      <c r="H59" s="18">
        <v>0.96</v>
      </c>
      <c r="I59" s="18">
        <v>0.96</v>
      </c>
      <c r="J59" s="18">
        <v>0.96</v>
      </c>
      <c r="K59" s="18">
        <v>0.96</v>
      </c>
      <c r="L59" s="18">
        <v>0.96</v>
      </c>
      <c r="M59" s="18">
        <v>0.96</v>
      </c>
      <c r="N59" s="18">
        <v>0.96</v>
      </c>
      <c r="O59" s="18">
        <v>0.96</v>
      </c>
      <c r="P59" s="18">
        <v>0.96</v>
      </c>
      <c r="Q59" s="18">
        <v>0.96</v>
      </c>
      <c r="R59" s="18">
        <v>0.96</v>
      </c>
      <c r="S59" s="18">
        <v>0.96</v>
      </c>
      <c r="T59" s="18">
        <v>0.96</v>
      </c>
      <c r="U59" s="18">
        <v>0.96</v>
      </c>
      <c r="V59" s="18">
        <v>0.96</v>
      </c>
      <c r="W59" s="18">
        <v>0.96</v>
      </c>
      <c r="X59" s="18">
        <v>0.96</v>
      </c>
      <c r="Y59" s="18">
        <v>0.96</v>
      </c>
      <c r="Z59" s="18">
        <v>0.96</v>
      </c>
      <c r="AA59" s="18">
        <v>0.96</v>
      </c>
      <c r="AB59" s="18">
        <v>0.96</v>
      </c>
      <c r="AC59" s="18">
        <v>0.96</v>
      </c>
      <c r="AD59" s="14">
        <v>0</v>
      </c>
    </row>
    <row r="61" spans="1:30" ht="15" customHeight="1" x14ac:dyDescent="0.2">
      <c r="B61" s="17" t="s">
        <v>40</v>
      </c>
    </row>
    <row r="62" spans="1:30" ht="15" customHeight="1" x14ac:dyDescent="0.25">
      <c r="A62" s="13" t="s">
        <v>89</v>
      </c>
      <c r="B62" s="16" t="s">
        <v>36</v>
      </c>
      <c r="C62" s="15">
        <v>20.546782</v>
      </c>
      <c r="D62" s="15">
        <v>20.017552999999999</v>
      </c>
      <c r="E62" s="15">
        <v>19.945554999999999</v>
      </c>
      <c r="F62" s="15">
        <v>19.789207000000001</v>
      </c>
      <c r="G62" s="15">
        <v>19.732267</v>
      </c>
      <c r="H62" s="15">
        <v>19.730547000000001</v>
      </c>
      <c r="I62" s="15">
        <v>19.985742999999999</v>
      </c>
      <c r="J62" s="15">
        <v>19.979469000000002</v>
      </c>
      <c r="K62" s="15">
        <v>20.001135000000001</v>
      </c>
      <c r="L62" s="15">
        <v>19.987636999999999</v>
      </c>
      <c r="M62" s="15">
        <v>19.944527000000001</v>
      </c>
      <c r="N62" s="15">
        <v>19.909984999999999</v>
      </c>
      <c r="O62" s="15">
        <v>19.896563</v>
      </c>
      <c r="P62" s="15">
        <v>19.886492000000001</v>
      </c>
      <c r="Q62" s="15">
        <v>19.870794</v>
      </c>
      <c r="R62" s="15">
        <v>19.856766</v>
      </c>
      <c r="S62" s="15">
        <v>19.81794</v>
      </c>
      <c r="T62" s="15">
        <v>19.955249999999999</v>
      </c>
      <c r="U62" s="15">
        <v>20.134809000000001</v>
      </c>
      <c r="V62" s="15">
        <v>20.197821000000001</v>
      </c>
      <c r="W62" s="15">
        <v>20.223606</v>
      </c>
      <c r="X62" s="15">
        <v>20.199667000000002</v>
      </c>
      <c r="Y62" s="15">
        <v>20.196009</v>
      </c>
      <c r="Z62" s="15">
        <v>20.191931</v>
      </c>
      <c r="AA62" s="15">
        <v>20.216885000000001</v>
      </c>
      <c r="AB62" s="15">
        <v>20.255329</v>
      </c>
      <c r="AC62" s="15">
        <v>20.265633000000001</v>
      </c>
      <c r="AD62" s="14">
        <v>4.9299999999999995E-4</v>
      </c>
    </row>
    <row r="63" spans="1:30" ht="15" customHeight="1" x14ac:dyDescent="0.25">
      <c r="A63" s="13" t="s">
        <v>88</v>
      </c>
      <c r="B63" s="16" t="s">
        <v>41</v>
      </c>
      <c r="C63" s="15">
        <v>24.750941999999998</v>
      </c>
      <c r="D63" s="15">
        <v>24.508413000000001</v>
      </c>
      <c r="E63" s="15">
        <v>24.489640999999999</v>
      </c>
      <c r="F63" s="15">
        <v>24.436803999999999</v>
      </c>
      <c r="G63" s="15">
        <v>24.212833</v>
      </c>
      <c r="H63" s="15">
        <v>24.204908</v>
      </c>
      <c r="I63" s="15">
        <v>24.245358</v>
      </c>
      <c r="J63" s="15">
        <v>24.306328000000001</v>
      </c>
      <c r="K63" s="15">
        <v>24.289370999999999</v>
      </c>
      <c r="L63" s="15">
        <v>24.239661999999999</v>
      </c>
      <c r="M63" s="15">
        <v>24.271232999999999</v>
      </c>
      <c r="N63" s="15">
        <v>24.310614000000001</v>
      </c>
      <c r="O63" s="15">
        <v>24.375084000000001</v>
      </c>
      <c r="P63" s="15">
        <v>24.451134</v>
      </c>
      <c r="Q63" s="15">
        <v>24.525877000000001</v>
      </c>
      <c r="R63" s="15">
        <v>24.607603000000001</v>
      </c>
      <c r="S63" s="15">
        <v>24.677374</v>
      </c>
      <c r="T63" s="15">
        <v>24.603292</v>
      </c>
      <c r="U63" s="15">
        <v>24.557552000000001</v>
      </c>
      <c r="V63" s="15">
        <v>24.586417999999998</v>
      </c>
      <c r="W63" s="15">
        <v>24.587147000000002</v>
      </c>
      <c r="X63" s="15">
        <v>24.557219</v>
      </c>
      <c r="Y63" s="15">
        <v>24.539107999999999</v>
      </c>
      <c r="Z63" s="15">
        <v>24.513408999999999</v>
      </c>
      <c r="AA63" s="15">
        <v>24.479984000000002</v>
      </c>
      <c r="AB63" s="15">
        <v>24.462161999999999</v>
      </c>
      <c r="AC63" s="15">
        <v>24.434926999999998</v>
      </c>
      <c r="AD63" s="14">
        <v>-1.2E-4</v>
      </c>
    </row>
    <row r="64" spans="1:30" ht="15" customHeight="1" x14ac:dyDescent="0.25">
      <c r="A64" s="13" t="s">
        <v>87</v>
      </c>
      <c r="B64" s="16" t="s">
        <v>42</v>
      </c>
      <c r="C64" s="15">
        <v>17.503388999999999</v>
      </c>
      <c r="D64" s="15">
        <v>17.199857999999999</v>
      </c>
      <c r="E64" s="15">
        <v>17.128494</v>
      </c>
      <c r="F64" s="15">
        <v>17.066008</v>
      </c>
      <c r="G64" s="15">
        <v>17.085999000000001</v>
      </c>
      <c r="H64" s="15">
        <v>17.029385000000001</v>
      </c>
      <c r="I64" s="15">
        <v>17.121866000000001</v>
      </c>
      <c r="J64" s="15">
        <v>17.143345</v>
      </c>
      <c r="K64" s="15">
        <v>17.110132</v>
      </c>
      <c r="L64" s="15">
        <v>17.107735000000002</v>
      </c>
      <c r="M64" s="15">
        <v>17.022763999999999</v>
      </c>
      <c r="N64" s="15">
        <v>16.972470999999999</v>
      </c>
      <c r="O64" s="15">
        <v>16.973938</v>
      </c>
      <c r="P64" s="15">
        <v>16.970746999999999</v>
      </c>
      <c r="Q64" s="15">
        <v>16.993141000000001</v>
      </c>
      <c r="R64" s="15">
        <v>17.027866</v>
      </c>
      <c r="S64" s="15">
        <v>17.021892999999999</v>
      </c>
      <c r="T64" s="15">
        <v>16.993227000000001</v>
      </c>
      <c r="U64" s="15">
        <v>16.946459000000001</v>
      </c>
      <c r="V64" s="15">
        <v>16.961233</v>
      </c>
      <c r="W64" s="15">
        <v>16.970934</v>
      </c>
      <c r="X64" s="15">
        <v>16.972847000000002</v>
      </c>
      <c r="Y64" s="15">
        <v>16.989706000000002</v>
      </c>
      <c r="Z64" s="15">
        <v>17.006226999999999</v>
      </c>
      <c r="AA64" s="15">
        <v>17.031321999999999</v>
      </c>
      <c r="AB64" s="15">
        <v>17.097902000000001</v>
      </c>
      <c r="AC64" s="15">
        <v>17.125944</v>
      </c>
      <c r="AD64" s="14">
        <v>-1.7200000000000001E-4</v>
      </c>
    </row>
    <row r="65" spans="1:30" ht="15" customHeight="1" x14ac:dyDescent="0.25">
      <c r="A65" s="13" t="s">
        <v>86</v>
      </c>
      <c r="B65" s="16" t="s">
        <v>34</v>
      </c>
      <c r="C65" s="15">
        <v>19.708914</v>
      </c>
      <c r="D65" s="15">
        <v>19.487677000000001</v>
      </c>
      <c r="E65" s="15">
        <v>19.471087000000001</v>
      </c>
      <c r="F65" s="15">
        <v>19.328623</v>
      </c>
      <c r="G65" s="15">
        <v>19.204224</v>
      </c>
      <c r="H65" s="15">
        <v>19.179859</v>
      </c>
      <c r="I65" s="15">
        <v>19.400303000000001</v>
      </c>
      <c r="J65" s="15">
        <v>19.360610999999999</v>
      </c>
      <c r="K65" s="15">
        <v>19.396339000000001</v>
      </c>
      <c r="L65" s="15">
        <v>19.416988</v>
      </c>
      <c r="M65" s="15">
        <v>19.366198000000001</v>
      </c>
      <c r="N65" s="15">
        <v>19.332066000000001</v>
      </c>
      <c r="O65" s="15">
        <v>19.312370000000001</v>
      </c>
      <c r="P65" s="15">
        <v>19.276178000000002</v>
      </c>
      <c r="Q65" s="15">
        <v>19.243832000000001</v>
      </c>
      <c r="R65" s="15">
        <v>19.210739</v>
      </c>
      <c r="S65" s="15">
        <v>19.151665000000001</v>
      </c>
      <c r="T65" s="15">
        <v>19.281292000000001</v>
      </c>
      <c r="U65" s="15">
        <v>19.453402000000001</v>
      </c>
      <c r="V65" s="15">
        <v>19.47006</v>
      </c>
      <c r="W65" s="15">
        <v>19.473199999999999</v>
      </c>
      <c r="X65" s="15">
        <v>19.457369</v>
      </c>
      <c r="Y65" s="15">
        <v>19.448553</v>
      </c>
      <c r="Z65" s="15">
        <v>19.444700000000001</v>
      </c>
      <c r="AA65" s="15">
        <v>19.473761</v>
      </c>
      <c r="AB65" s="15">
        <v>19.505586999999998</v>
      </c>
      <c r="AC65" s="15">
        <v>19.513538</v>
      </c>
      <c r="AD65" s="14">
        <v>5.3000000000000001E-5</v>
      </c>
    </row>
    <row r="66" spans="1:30" ht="15" customHeight="1" x14ac:dyDescent="0.25">
      <c r="A66" s="13" t="s">
        <v>85</v>
      </c>
      <c r="B66" s="16" t="s">
        <v>67</v>
      </c>
      <c r="C66" s="15">
        <v>21.653051000000001</v>
      </c>
      <c r="D66" s="15">
        <v>23.109563999999999</v>
      </c>
      <c r="E66" s="15">
        <v>23.089400999999999</v>
      </c>
      <c r="F66" s="15">
        <v>23.06823</v>
      </c>
      <c r="G66" s="15">
        <v>22.975125999999999</v>
      </c>
      <c r="H66" s="15">
        <v>22.975037</v>
      </c>
      <c r="I66" s="15">
        <v>22.974723999999998</v>
      </c>
      <c r="J66" s="15">
        <v>22.974333000000001</v>
      </c>
      <c r="K66" s="15">
        <v>22.974066000000001</v>
      </c>
      <c r="L66" s="15">
        <v>22.973927</v>
      </c>
      <c r="M66" s="15">
        <v>22.973814000000001</v>
      </c>
      <c r="N66" s="15">
        <v>22.973721999999999</v>
      </c>
      <c r="O66" s="15">
        <v>22.973628999999999</v>
      </c>
      <c r="P66" s="15">
        <v>22.973686000000001</v>
      </c>
      <c r="Q66" s="15">
        <v>22.973683999999999</v>
      </c>
      <c r="R66" s="15">
        <v>22.973918999999999</v>
      </c>
      <c r="S66" s="15">
        <v>22.971867</v>
      </c>
      <c r="T66" s="15">
        <v>22.970589</v>
      </c>
      <c r="U66" s="15">
        <v>23.042363999999999</v>
      </c>
      <c r="V66" s="15">
        <v>23.043081000000001</v>
      </c>
      <c r="W66" s="15">
        <v>23.040987000000001</v>
      </c>
      <c r="X66" s="15">
        <v>23.042171</v>
      </c>
      <c r="Y66" s="15">
        <v>23.044107</v>
      </c>
      <c r="Z66" s="15">
        <v>23.043980000000001</v>
      </c>
      <c r="AA66" s="15">
        <v>23.04365</v>
      </c>
      <c r="AB66" s="15">
        <v>23.043447</v>
      </c>
      <c r="AC66" s="15">
        <v>23.043163</v>
      </c>
      <c r="AD66" s="14">
        <v>-1.15E-4</v>
      </c>
    </row>
    <row r="67" spans="1:30" ht="15" customHeight="1" x14ac:dyDescent="0.25">
      <c r="A67" s="13" t="s">
        <v>84</v>
      </c>
      <c r="B67" s="16" t="s">
        <v>68</v>
      </c>
      <c r="C67" s="15">
        <v>21.50902</v>
      </c>
      <c r="D67" s="15">
        <v>20.733450000000001</v>
      </c>
      <c r="E67" s="15">
        <v>20.741576999999999</v>
      </c>
      <c r="F67" s="15">
        <v>20.736522999999998</v>
      </c>
      <c r="G67" s="15">
        <v>20.804200999999999</v>
      </c>
      <c r="H67" s="15">
        <v>20.806467000000001</v>
      </c>
      <c r="I67" s="15">
        <v>20.812287999999999</v>
      </c>
      <c r="J67" s="15">
        <v>20.816407999999999</v>
      </c>
      <c r="K67" s="15">
        <v>20.857154999999999</v>
      </c>
      <c r="L67" s="15">
        <v>20.859062000000002</v>
      </c>
      <c r="M67" s="15">
        <v>20.862010999999999</v>
      </c>
      <c r="N67" s="15">
        <v>20.865310999999998</v>
      </c>
      <c r="O67" s="15">
        <v>20.892652999999999</v>
      </c>
      <c r="P67" s="15">
        <v>20.890633000000001</v>
      </c>
      <c r="Q67" s="15">
        <v>20.892285999999999</v>
      </c>
      <c r="R67" s="15">
        <v>20.894590000000001</v>
      </c>
      <c r="S67" s="15">
        <v>20.897264</v>
      </c>
      <c r="T67" s="15">
        <v>20.899729000000001</v>
      </c>
      <c r="U67" s="15">
        <v>20.903212</v>
      </c>
      <c r="V67" s="15">
        <v>20.907506999999999</v>
      </c>
      <c r="W67" s="15">
        <v>20.912872</v>
      </c>
      <c r="X67" s="15">
        <v>20.918585</v>
      </c>
      <c r="Y67" s="15">
        <v>20.925007000000001</v>
      </c>
      <c r="Z67" s="15">
        <v>20.932224000000001</v>
      </c>
      <c r="AA67" s="15">
        <v>20.940010000000001</v>
      </c>
      <c r="AB67" s="15">
        <v>20.948578000000001</v>
      </c>
      <c r="AC67" s="15">
        <v>20.958888999999999</v>
      </c>
      <c r="AD67" s="14">
        <v>4.3300000000000001E-4</v>
      </c>
    </row>
    <row r="68" spans="1:30" ht="15" customHeight="1" x14ac:dyDescent="0.25">
      <c r="A68" s="13" t="s">
        <v>83</v>
      </c>
      <c r="B68" s="16" t="s">
        <v>43</v>
      </c>
      <c r="C68" s="15">
        <v>28.613444999999999</v>
      </c>
      <c r="D68" s="15">
        <v>28.685873000000001</v>
      </c>
      <c r="E68" s="15">
        <v>28.685870999999999</v>
      </c>
      <c r="F68" s="15">
        <v>28.685870999999999</v>
      </c>
      <c r="G68" s="15">
        <v>28.685870999999999</v>
      </c>
      <c r="H68" s="15">
        <v>28.685873000000001</v>
      </c>
      <c r="I68" s="15">
        <v>28.685870999999999</v>
      </c>
      <c r="J68" s="15">
        <v>28.685870999999999</v>
      </c>
      <c r="K68" s="15">
        <v>28.685870999999999</v>
      </c>
      <c r="L68" s="15">
        <v>28.685870999999999</v>
      </c>
      <c r="M68" s="15">
        <v>28.685870999999999</v>
      </c>
      <c r="N68" s="15">
        <v>28.685870999999999</v>
      </c>
      <c r="O68" s="15">
        <v>28.685870999999999</v>
      </c>
      <c r="P68" s="15">
        <v>28.685870999999999</v>
      </c>
      <c r="Q68" s="15">
        <v>28.685870999999999</v>
      </c>
      <c r="R68" s="15">
        <v>28.685873000000001</v>
      </c>
      <c r="S68" s="15">
        <v>28.685870999999999</v>
      </c>
      <c r="T68" s="15">
        <v>28.685870999999999</v>
      </c>
      <c r="U68" s="15">
        <v>28.685873000000001</v>
      </c>
      <c r="V68" s="15">
        <v>28.685874999999999</v>
      </c>
      <c r="W68" s="15">
        <v>28.685869</v>
      </c>
      <c r="X68" s="15">
        <v>28.685870999999999</v>
      </c>
      <c r="Y68" s="15">
        <v>28.685870999999999</v>
      </c>
      <c r="Z68" s="15">
        <v>28.685870999999999</v>
      </c>
      <c r="AA68" s="15">
        <v>28.685870999999999</v>
      </c>
      <c r="AB68" s="15">
        <v>28.685870999999999</v>
      </c>
      <c r="AC68" s="15">
        <v>28.685870999999999</v>
      </c>
      <c r="AD68" s="14">
        <v>0</v>
      </c>
    </row>
    <row r="69" spans="1:30" ht="15" customHeight="1" x14ac:dyDescent="0.25">
      <c r="A69" s="13" t="s">
        <v>82</v>
      </c>
      <c r="B69" s="16" t="s">
        <v>69</v>
      </c>
      <c r="C69" s="15">
        <v>19.285844999999998</v>
      </c>
      <c r="D69" s="15">
        <v>19.044066999999998</v>
      </c>
      <c r="E69" s="15">
        <v>19.058865000000001</v>
      </c>
      <c r="F69" s="15">
        <v>18.919758000000002</v>
      </c>
      <c r="G69" s="15">
        <v>18.799503000000001</v>
      </c>
      <c r="H69" s="15">
        <v>18.772376999999999</v>
      </c>
      <c r="I69" s="15">
        <v>19.032232</v>
      </c>
      <c r="J69" s="15">
        <v>18.964504000000002</v>
      </c>
      <c r="K69" s="15">
        <v>18.976559000000002</v>
      </c>
      <c r="L69" s="15">
        <v>18.99081</v>
      </c>
      <c r="M69" s="15">
        <v>18.917760999999999</v>
      </c>
      <c r="N69" s="15">
        <v>18.852188000000002</v>
      </c>
      <c r="O69" s="15">
        <v>18.805031</v>
      </c>
      <c r="P69" s="15">
        <v>18.748857000000001</v>
      </c>
      <c r="Q69" s="15">
        <v>18.693707</v>
      </c>
      <c r="R69" s="15">
        <v>18.612843000000002</v>
      </c>
      <c r="S69" s="15">
        <v>18.518539000000001</v>
      </c>
      <c r="T69" s="15">
        <v>18.673615999999999</v>
      </c>
      <c r="U69" s="15">
        <v>18.881717999999999</v>
      </c>
      <c r="V69" s="15">
        <v>18.900632999999999</v>
      </c>
      <c r="W69" s="15">
        <v>18.905194999999999</v>
      </c>
      <c r="X69" s="15">
        <v>18.889956999999999</v>
      </c>
      <c r="Y69" s="15">
        <v>18.880223999999998</v>
      </c>
      <c r="Z69" s="15">
        <v>18.875568000000001</v>
      </c>
      <c r="AA69" s="15">
        <v>18.904968</v>
      </c>
      <c r="AB69" s="15">
        <v>18.945854000000001</v>
      </c>
      <c r="AC69" s="15">
        <v>18.954556</v>
      </c>
      <c r="AD69" s="14">
        <v>-1.8799999999999999E-4</v>
      </c>
    </row>
    <row r="70" spans="1:30" ht="15" customHeight="1" x14ac:dyDescent="0.25">
      <c r="A70" s="13" t="s">
        <v>81</v>
      </c>
      <c r="B70" s="16" t="s">
        <v>37</v>
      </c>
      <c r="C70" s="15">
        <v>22.026432</v>
      </c>
      <c r="D70" s="15">
        <v>22.728527</v>
      </c>
      <c r="E70" s="15">
        <v>23.737219</v>
      </c>
      <c r="F70" s="15">
        <v>23.740417000000001</v>
      </c>
      <c r="G70" s="15">
        <v>25</v>
      </c>
      <c r="H70" s="15">
        <v>25</v>
      </c>
      <c r="I70" s="15">
        <v>25</v>
      </c>
      <c r="J70" s="15">
        <v>25</v>
      </c>
      <c r="K70" s="15">
        <v>25</v>
      </c>
      <c r="L70" s="15">
        <v>25</v>
      </c>
      <c r="M70" s="15">
        <v>25</v>
      </c>
      <c r="N70" s="15">
        <v>25</v>
      </c>
      <c r="O70" s="15">
        <v>25</v>
      </c>
      <c r="P70" s="15">
        <v>25</v>
      </c>
      <c r="Q70" s="15">
        <v>25</v>
      </c>
      <c r="R70" s="15">
        <v>25</v>
      </c>
      <c r="S70" s="15">
        <v>25</v>
      </c>
      <c r="T70" s="15">
        <v>25</v>
      </c>
      <c r="U70" s="15">
        <v>25</v>
      </c>
      <c r="V70" s="15">
        <v>25</v>
      </c>
      <c r="W70" s="15">
        <v>25</v>
      </c>
      <c r="X70" s="15">
        <v>25</v>
      </c>
      <c r="Y70" s="15">
        <v>25</v>
      </c>
      <c r="Z70" s="15">
        <v>25</v>
      </c>
      <c r="AA70" s="15">
        <v>25</v>
      </c>
      <c r="AB70" s="15">
        <v>25</v>
      </c>
      <c r="AC70" s="15">
        <v>25</v>
      </c>
      <c r="AD70" s="14">
        <v>3.8170000000000001E-3</v>
      </c>
    </row>
    <row r="71" spans="1:30" ht="15" customHeight="1" x14ac:dyDescent="0.25">
      <c r="A71" s="13" t="s">
        <v>80</v>
      </c>
      <c r="B71" s="16" t="s">
        <v>38</v>
      </c>
      <c r="C71" s="15">
        <v>25.395845000000001</v>
      </c>
      <c r="D71" s="15">
        <v>26.207944999999999</v>
      </c>
      <c r="E71" s="15">
        <v>26.224329000000001</v>
      </c>
      <c r="F71" s="15">
        <v>26.293924000000001</v>
      </c>
      <c r="G71" s="15">
        <v>26.301344</v>
      </c>
      <c r="H71" s="15">
        <v>26.317816000000001</v>
      </c>
      <c r="I71" s="15">
        <v>26.318556000000001</v>
      </c>
      <c r="J71" s="15">
        <v>26.332820999999999</v>
      </c>
      <c r="K71" s="15">
        <v>26.238844</v>
      </c>
      <c r="L71" s="15">
        <v>26.038919</v>
      </c>
      <c r="M71" s="15">
        <v>25.954287000000001</v>
      </c>
      <c r="N71" s="15">
        <v>25.851853999999999</v>
      </c>
      <c r="O71" s="15">
        <v>25.765066000000001</v>
      </c>
      <c r="P71" s="15">
        <v>25.696791000000001</v>
      </c>
      <c r="Q71" s="15">
        <v>25.624115</v>
      </c>
      <c r="R71" s="15">
        <v>25.516024000000002</v>
      </c>
      <c r="S71" s="15">
        <v>25.472111000000002</v>
      </c>
      <c r="T71" s="15">
        <v>25.407532</v>
      </c>
      <c r="U71" s="15">
        <v>25.31439</v>
      </c>
      <c r="V71" s="15">
        <v>25.358727999999999</v>
      </c>
      <c r="W71" s="15">
        <v>25.326415999999998</v>
      </c>
      <c r="X71" s="15">
        <v>25.189838000000002</v>
      </c>
      <c r="Y71" s="15">
        <v>25.068681999999999</v>
      </c>
      <c r="Z71" s="15">
        <v>24.959811999999999</v>
      </c>
      <c r="AA71" s="15">
        <v>24.840862000000001</v>
      </c>
      <c r="AB71" s="15">
        <v>24.718992</v>
      </c>
      <c r="AC71" s="15">
        <v>24.597601000000001</v>
      </c>
      <c r="AD71" s="14">
        <v>-2.5330000000000001E-3</v>
      </c>
    </row>
    <row r="72" spans="1:30" ht="15" customHeight="1" x14ac:dyDescent="0.25">
      <c r="A72" s="13" t="s">
        <v>79</v>
      </c>
      <c r="B72" s="16" t="s">
        <v>44</v>
      </c>
      <c r="C72" s="15">
        <v>0</v>
      </c>
      <c r="D72" s="15">
        <v>0</v>
      </c>
      <c r="E72" s="15">
        <v>0</v>
      </c>
      <c r="F72" s="15">
        <v>0</v>
      </c>
      <c r="G72" s="15">
        <v>0</v>
      </c>
      <c r="H72" s="15">
        <v>0</v>
      </c>
      <c r="I72" s="15">
        <v>0</v>
      </c>
      <c r="J72" s="15">
        <v>0</v>
      </c>
      <c r="K72" s="15">
        <v>0</v>
      </c>
      <c r="L72" s="15">
        <v>0</v>
      </c>
      <c r="M72" s="15">
        <v>0</v>
      </c>
      <c r="N72" s="15">
        <v>0</v>
      </c>
      <c r="O72" s="15">
        <v>0</v>
      </c>
      <c r="P72" s="15">
        <v>0</v>
      </c>
      <c r="Q72" s="15">
        <v>0</v>
      </c>
      <c r="R72" s="15">
        <v>0</v>
      </c>
      <c r="S72" s="15">
        <v>0</v>
      </c>
      <c r="T72" s="15">
        <v>0</v>
      </c>
      <c r="U72" s="15">
        <v>0</v>
      </c>
      <c r="V72" s="15">
        <v>0</v>
      </c>
      <c r="W72" s="15">
        <v>0</v>
      </c>
      <c r="X72" s="15">
        <v>0</v>
      </c>
      <c r="Y72" s="15">
        <v>0</v>
      </c>
      <c r="Z72" s="15">
        <v>0</v>
      </c>
      <c r="AA72" s="15">
        <v>0</v>
      </c>
      <c r="AB72" s="15">
        <v>0</v>
      </c>
      <c r="AC72" s="15">
        <v>0</v>
      </c>
      <c r="AD72" s="14" t="s">
        <v>1</v>
      </c>
    </row>
    <row r="73" spans="1:30" ht="15" customHeight="1" x14ac:dyDescent="0.25">
      <c r="A73" s="13" t="s">
        <v>78</v>
      </c>
      <c r="B73" s="16" t="s">
        <v>45</v>
      </c>
      <c r="C73" s="15">
        <v>13.304736</v>
      </c>
      <c r="D73" s="15">
        <v>10.700692999999999</v>
      </c>
      <c r="E73" s="15">
        <v>10.700692999999999</v>
      </c>
      <c r="F73" s="15">
        <v>10.700692999999999</v>
      </c>
      <c r="G73" s="15">
        <v>10.700692999999999</v>
      </c>
      <c r="H73" s="15">
        <v>10.700692999999999</v>
      </c>
      <c r="I73" s="15">
        <v>10.700692999999999</v>
      </c>
      <c r="J73" s="15">
        <v>10.700694</v>
      </c>
      <c r="K73" s="15">
        <v>10.700692999999999</v>
      </c>
      <c r="L73" s="15">
        <v>10.700694</v>
      </c>
      <c r="M73" s="15">
        <v>10.700692999999999</v>
      </c>
      <c r="N73" s="15">
        <v>10.700692999999999</v>
      </c>
      <c r="O73" s="15">
        <v>10.700694</v>
      </c>
      <c r="P73" s="15">
        <v>10.700692999999999</v>
      </c>
      <c r="Q73" s="15">
        <v>10.700692999999999</v>
      </c>
      <c r="R73" s="15">
        <v>10.700692999999999</v>
      </c>
      <c r="S73" s="15">
        <v>10.700692999999999</v>
      </c>
      <c r="T73" s="15">
        <v>10.700692999999999</v>
      </c>
      <c r="U73" s="15">
        <v>10.700692999999999</v>
      </c>
      <c r="V73" s="15">
        <v>10.700692999999999</v>
      </c>
      <c r="W73" s="15">
        <v>10.700692999999999</v>
      </c>
      <c r="X73" s="15">
        <v>10.700692</v>
      </c>
      <c r="Y73" s="15">
        <v>10.700694</v>
      </c>
      <c r="Z73" s="15">
        <v>10.700692999999999</v>
      </c>
      <c r="AA73" s="15">
        <v>10.700694</v>
      </c>
      <c r="AB73" s="15">
        <v>10.700694</v>
      </c>
      <c r="AC73" s="15">
        <v>10.700692999999999</v>
      </c>
      <c r="AD73" s="14">
        <v>0</v>
      </c>
    </row>
    <row r="75" spans="1:30" ht="15" customHeight="1" x14ac:dyDescent="0.25">
      <c r="A75" s="13" t="s">
        <v>77</v>
      </c>
      <c r="B75" s="12" t="s">
        <v>76</v>
      </c>
      <c r="C75" s="11">
        <v>3412</v>
      </c>
      <c r="D75" s="11">
        <v>3412</v>
      </c>
      <c r="E75" s="11">
        <v>3412</v>
      </c>
      <c r="F75" s="11">
        <v>3412</v>
      </c>
      <c r="G75" s="11">
        <v>3412</v>
      </c>
      <c r="H75" s="11">
        <v>3412</v>
      </c>
      <c r="I75" s="11">
        <v>3412</v>
      </c>
      <c r="J75" s="11">
        <v>3412</v>
      </c>
      <c r="K75" s="11">
        <v>3412</v>
      </c>
      <c r="L75" s="11">
        <v>3412</v>
      </c>
      <c r="M75" s="11">
        <v>3412</v>
      </c>
      <c r="N75" s="11">
        <v>3412</v>
      </c>
      <c r="O75" s="11">
        <v>3412</v>
      </c>
      <c r="P75" s="11">
        <v>3412</v>
      </c>
      <c r="Q75" s="11">
        <v>3412</v>
      </c>
      <c r="R75" s="11">
        <v>3412</v>
      </c>
      <c r="S75" s="11">
        <v>3412</v>
      </c>
      <c r="T75" s="11">
        <v>3412</v>
      </c>
      <c r="U75" s="11">
        <v>3412</v>
      </c>
      <c r="V75" s="11">
        <v>3412</v>
      </c>
      <c r="W75" s="11">
        <v>3412</v>
      </c>
      <c r="X75" s="11">
        <v>3412</v>
      </c>
      <c r="Y75" s="11">
        <v>3412</v>
      </c>
      <c r="Z75" s="11">
        <v>3412</v>
      </c>
      <c r="AA75" s="11">
        <v>3412</v>
      </c>
      <c r="AB75" s="11">
        <v>3412</v>
      </c>
      <c r="AC75" s="11">
        <v>3412</v>
      </c>
      <c r="AD75" s="10">
        <v>0</v>
      </c>
    </row>
    <row r="76" spans="1:30" ht="15" customHeight="1" thickBot="1" x14ac:dyDescent="0.25"/>
    <row r="77" spans="1:30" ht="15" customHeight="1" x14ac:dyDescent="0.2">
      <c r="B77" s="202" t="s">
        <v>70</v>
      </c>
      <c r="C77" s="202"/>
      <c r="D77" s="202"/>
      <c r="E77" s="202"/>
      <c r="F77" s="202"/>
      <c r="G77" s="202"/>
      <c r="H77" s="202"/>
      <c r="I77" s="202"/>
      <c r="J77" s="202"/>
      <c r="K77" s="202"/>
      <c r="L77" s="202"/>
      <c r="M77" s="202"/>
      <c r="N77" s="202"/>
      <c r="O77" s="202"/>
      <c r="P77" s="202"/>
      <c r="Q77" s="202"/>
      <c r="R77" s="202"/>
      <c r="S77" s="202"/>
      <c r="T77" s="202"/>
      <c r="U77" s="202"/>
      <c r="V77" s="202"/>
      <c r="W77" s="202"/>
      <c r="X77" s="202"/>
      <c r="Y77" s="202"/>
      <c r="Z77" s="202"/>
      <c r="AA77" s="202"/>
      <c r="AB77" s="202"/>
      <c r="AC77" s="202"/>
      <c r="AD77" s="202"/>
    </row>
    <row r="78" spans="1:30" ht="15" customHeight="1" x14ac:dyDescent="0.2">
      <c r="B78" s="9" t="s">
        <v>71</v>
      </c>
    </row>
    <row r="79" spans="1:30" ht="15" customHeight="1" x14ac:dyDescent="0.2">
      <c r="B79" s="9" t="s">
        <v>72</v>
      </c>
    </row>
    <row r="80" spans="1:30" ht="15" customHeight="1" x14ac:dyDescent="0.2">
      <c r="B80" s="9" t="s">
        <v>46</v>
      </c>
    </row>
    <row r="81" spans="2:2" ht="15" customHeight="1" x14ac:dyDescent="0.2">
      <c r="B81" s="9" t="s">
        <v>75</v>
      </c>
    </row>
    <row r="82" spans="2:2" ht="15" customHeight="1" x14ac:dyDescent="0.2">
      <c r="B82" s="9" t="s">
        <v>74</v>
      </c>
    </row>
    <row r="83" spans="2:2" ht="15" customHeight="1" x14ac:dyDescent="0.2">
      <c r="B83" s="9" t="s">
        <v>73</v>
      </c>
    </row>
  </sheetData>
  <mergeCells count="1">
    <mergeCell ref="B77:AD77"/>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51"/>
  <sheetViews>
    <sheetView zoomScale="80" zoomScaleNormal="80" workbookViewId="0"/>
  </sheetViews>
  <sheetFormatPr defaultColWidth="9.140625" defaultRowHeight="15" x14ac:dyDescent="0.25"/>
  <cols>
    <col min="1" max="1" width="33.140625" style="27" customWidth="1"/>
    <col min="2" max="2" width="13.42578125" style="27" bestFit="1" customWidth="1"/>
    <col min="3" max="3" width="11.5703125" style="27" customWidth="1"/>
    <col min="4" max="4" width="12.85546875" style="27" bestFit="1" customWidth="1"/>
    <col min="5" max="5" width="10.42578125" style="27" bestFit="1" customWidth="1"/>
    <col min="6" max="6" width="11.28515625" style="27" customWidth="1"/>
    <col min="7" max="7" width="13.42578125" style="27" customWidth="1"/>
    <col min="8" max="8" width="12.7109375" style="27" bestFit="1" customWidth="1"/>
    <col min="9" max="9" width="9.7109375" style="27" bestFit="1" customWidth="1"/>
    <col min="10" max="10" width="9.140625" style="27"/>
    <col min="11" max="11" width="10.42578125" style="27" customWidth="1"/>
    <col min="12" max="12" width="12.42578125" style="27" bestFit="1" customWidth="1"/>
    <col min="13" max="14" width="9.140625" style="27"/>
    <col min="15" max="15" width="12.85546875" style="27" bestFit="1" customWidth="1"/>
    <col min="16" max="18" width="9.140625" style="27"/>
    <col min="19" max="19" width="10.42578125" style="27" customWidth="1"/>
    <col min="20" max="22" width="9.140625" style="27"/>
    <col min="23" max="23" width="10.7109375" style="27" customWidth="1"/>
    <col min="24" max="16384" width="9.140625" style="27"/>
  </cols>
  <sheetData>
    <row r="1" spans="1:23" ht="15.75" x14ac:dyDescent="0.25">
      <c r="A1" s="26" t="s">
        <v>151</v>
      </c>
    </row>
    <row r="2" spans="1:23" x14ac:dyDescent="0.25">
      <c r="A2" s="28" t="s">
        <v>152</v>
      </c>
    </row>
    <row r="3" spans="1:23" ht="12.75" customHeight="1" x14ac:dyDescent="0.25">
      <c r="A3" s="29" t="s">
        <v>153</v>
      </c>
      <c r="B3" s="30" t="s">
        <v>154</v>
      </c>
      <c r="C3" s="31"/>
      <c r="D3" s="31"/>
      <c r="E3" s="32" t="s">
        <v>155</v>
      </c>
      <c r="F3" s="32" t="s">
        <v>156</v>
      </c>
      <c r="G3" s="32" t="s">
        <v>157</v>
      </c>
      <c r="H3" s="33" t="s">
        <v>157</v>
      </c>
      <c r="I3" s="34"/>
    </row>
    <row r="4" spans="1:23" ht="26.25" x14ac:dyDescent="0.25">
      <c r="A4" s="35"/>
      <c r="B4" s="36" t="s">
        <v>330</v>
      </c>
      <c r="C4" s="37" t="s">
        <v>158</v>
      </c>
      <c r="D4" s="37" t="s">
        <v>159</v>
      </c>
      <c r="E4" s="37"/>
      <c r="F4" s="37" t="s">
        <v>160</v>
      </c>
      <c r="G4" s="37" t="s">
        <v>161</v>
      </c>
      <c r="H4" s="38" t="s">
        <v>162</v>
      </c>
      <c r="I4" s="39" t="s">
        <v>163</v>
      </c>
    </row>
    <row r="5" spans="1:23" x14ac:dyDescent="0.25">
      <c r="A5" s="40" t="s">
        <v>164</v>
      </c>
      <c r="B5" s="41">
        <v>1</v>
      </c>
      <c r="C5" s="42" t="s">
        <v>165</v>
      </c>
      <c r="D5" s="42"/>
      <c r="E5" s="43"/>
      <c r="F5" s="43"/>
      <c r="G5" s="43"/>
      <c r="H5" s="44"/>
      <c r="I5" s="45"/>
    </row>
    <row r="6" spans="1:23" x14ac:dyDescent="0.25">
      <c r="A6" s="46" t="s">
        <v>166</v>
      </c>
      <c r="B6" s="47" t="s">
        <v>167</v>
      </c>
      <c r="C6" s="48" t="s">
        <v>167</v>
      </c>
      <c r="D6" s="48" t="s">
        <v>167</v>
      </c>
      <c r="E6" s="48" t="s">
        <v>168</v>
      </c>
      <c r="F6" s="49"/>
      <c r="G6" s="49"/>
      <c r="H6" s="50"/>
      <c r="I6" s="51"/>
      <c r="P6" s="52"/>
      <c r="R6" s="52"/>
      <c r="T6" s="52"/>
      <c r="V6" s="52"/>
    </row>
    <row r="7" spans="1:23" x14ac:dyDescent="0.25">
      <c r="A7" s="53" t="s">
        <v>169</v>
      </c>
      <c r="B7" s="54">
        <v>129670</v>
      </c>
      <c r="C7" s="55">
        <v>129670</v>
      </c>
      <c r="D7" s="55">
        <v>138350</v>
      </c>
      <c r="E7" s="55">
        <v>3205</v>
      </c>
      <c r="F7" s="56">
        <v>0.85299999999999998</v>
      </c>
      <c r="G7" s="57">
        <v>16000</v>
      </c>
      <c r="H7" s="58">
        <v>1.6E-2</v>
      </c>
      <c r="I7" s="59">
        <v>0.93726057101554028</v>
      </c>
      <c r="P7" s="52"/>
      <c r="Q7" s="52"/>
      <c r="R7" s="52"/>
      <c r="S7" s="52"/>
      <c r="T7" s="52"/>
      <c r="U7" s="52"/>
      <c r="V7" s="60"/>
      <c r="W7" s="60"/>
    </row>
    <row r="8" spans="1:23" x14ac:dyDescent="0.25">
      <c r="A8" s="53" t="s">
        <v>170</v>
      </c>
      <c r="B8" s="54">
        <v>135084.91292306196</v>
      </c>
      <c r="C8" s="61">
        <v>135084.91292306196</v>
      </c>
      <c r="D8" s="61">
        <v>144475.84269846199</v>
      </c>
      <c r="E8" s="61">
        <v>3266</v>
      </c>
      <c r="F8" s="62">
        <v>0.85562068501529054</v>
      </c>
      <c r="G8" s="57">
        <v>1800</v>
      </c>
      <c r="H8" s="58">
        <v>1.8E-3</v>
      </c>
      <c r="I8" s="59">
        <v>0.93500000000000005</v>
      </c>
      <c r="P8" s="52"/>
      <c r="Q8" s="52"/>
      <c r="R8" s="52"/>
      <c r="S8" s="52"/>
      <c r="T8" s="52"/>
      <c r="U8" s="52"/>
      <c r="V8" s="60"/>
      <c r="W8" s="60"/>
    </row>
    <row r="9" spans="1:23" x14ac:dyDescent="0.25">
      <c r="A9" s="53" t="s">
        <v>171</v>
      </c>
      <c r="B9" s="54">
        <v>152370.90134048002</v>
      </c>
      <c r="C9" s="61">
        <v>152370.90134048002</v>
      </c>
      <c r="D9" s="61">
        <v>162963.53084543315</v>
      </c>
      <c r="E9" s="61">
        <v>3839.6821254480283</v>
      </c>
      <c r="F9" s="62">
        <v>0.83</v>
      </c>
      <c r="G9" s="57">
        <v>48000</v>
      </c>
      <c r="H9" s="58">
        <v>4.8000000000000001E-2</v>
      </c>
      <c r="I9" s="59">
        <v>0.93500000000000016</v>
      </c>
      <c r="P9" s="52"/>
      <c r="Q9" s="52"/>
      <c r="R9" s="52"/>
      <c r="S9" s="52"/>
      <c r="T9" s="52"/>
      <c r="U9" s="52"/>
      <c r="V9" s="60"/>
      <c r="W9" s="60"/>
    </row>
    <row r="10" spans="1:23" x14ac:dyDescent="0.25">
      <c r="A10" s="53" t="s">
        <v>172</v>
      </c>
      <c r="B10" s="54">
        <v>152370.90134048002</v>
      </c>
      <c r="C10" s="63">
        <v>152370.90134048002</v>
      </c>
      <c r="D10" s="63">
        <v>162963.53084543315</v>
      </c>
      <c r="E10" s="63">
        <v>3839.6821254480283</v>
      </c>
      <c r="F10" s="64">
        <v>0.83</v>
      </c>
      <c r="G10" s="63">
        <v>48000</v>
      </c>
      <c r="H10" s="58">
        <v>4.8000000000000001E-2</v>
      </c>
      <c r="I10" s="59">
        <v>0.93500000000000016</v>
      </c>
      <c r="T10" s="52"/>
      <c r="U10" s="52"/>
      <c r="V10" s="60"/>
      <c r="W10" s="60"/>
    </row>
    <row r="11" spans="1:23" x14ac:dyDescent="0.25">
      <c r="A11" s="53" t="s">
        <v>173</v>
      </c>
      <c r="B11" s="54">
        <v>145194.18901496602</v>
      </c>
      <c r="C11" s="63">
        <v>145194.18901496602</v>
      </c>
      <c r="D11" s="63">
        <v>155287.90268980322</v>
      </c>
      <c r="E11" s="63">
        <v>3500.47748781362</v>
      </c>
      <c r="F11" s="64">
        <v>0.83245885654014951</v>
      </c>
      <c r="G11" s="63">
        <v>37227.389654331695</v>
      </c>
      <c r="H11" s="58">
        <v>3.7227389654331693E-2</v>
      </c>
      <c r="I11" s="59">
        <v>0.93500000000000005</v>
      </c>
      <c r="L11" s="63"/>
      <c r="M11" s="63"/>
      <c r="N11" s="63"/>
      <c r="O11" s="63"/>
      <c r="P11" s="64"/>
      <c r="Q11" s="63"/>
      <c r="R11" s="58"/>
      <c r="S11" s="65"/>
      <c r="T11" s="52"/>
      <c r="U11" s="52"/>
      <c r="V11" s="60"/>
      <c r="W11" s="60"/>
    </row>
    <row r="12" spans="1:23" x14ac:dyDescent="0.25">
      <c r="A12" s="53" t="s">
        <v>174</v>
      </c>
      <c r="B12" s="54">
        <v>128448.52692210001</v>
      </c>
      <c r="C12" s="61">
        <v>128448.52692210001</v>
      </c>
      <c r="D12" s="61">
        <v>137378.10365999999</v>
      </c>
      <c r="E12" s="61">
        <v>2709</v>
      </c>
      <c r="F12" s="62">
        <v>0.84059083544303792</v>
      </c>
      <c r="G12" s="57">
        <v>1600</v>
      </c>
      <c r="H12" s="58">
        <v>1.6000000000000001E-3</v>
      </c>
      <c r="I12" s="59">
        <v>0.93500000000000005</v>
      </c>
      <c r="L12" s="52"/>
      <c r="M12" s="52"/>
      <c r="N12" s="52"/>
      <c r="O12" s="52"/>
      <c r="P12" s="52"/>
      <c r="Q12" s="52"/>
      <c r="R12" s="60"/>
      <c r="S12" s="60"/>
    </row>
    <row r="13" spans="1:23" x14ac:dyDescent="0.25">
      <c r="A13" s="27" t="s">
        <v>175</v>
      </c>
      <c r="B13" s="54">
        <v>125600.90733399388</v>
      </c>
      <c r="C13" s="66">
        <v>125600.90733399388</v>
      </c>
      <c r="D13" s="66">
        <v>134008.52571649614</v>
      </c>
      <c r="E13" s="67">
        <v>3087.2372132564833</v>
      </c>
      <c r="F13" s="68">
        <v>0.85299999999999998</v>
      </c>
      <c r="G13" s="68">
        <v>16000</v>
      </c>
      <c r="H13" s="58">
        <v>1.6E-2</v>
      </c>
      <c r="I13" s="59">
        <v>0.93726057101554028</v>
      </c>
    </row>
    <row r="14" spans="1:23" x14ac:dyDescent="0.25">
      <c r="A14" s="27" t="s">
        <v>176</v>
      </c>
      <c r="B14" s="54">
        <v>122492.60888766299</v>
      </c>
      <c r="C14" s="66">
        <v>122492.60888766299</v>
      </c>
      <c r="D14" s="66">
        <v>130692.16040416578</v>
      </c>
      <c r="E14" s="67">
        <v>2984.0426545960995</v>
      </c>
      <c r="F14" s="68">
        <v>0.85299999999999998</v>
      </c>
      <c r="G14" s="68">
        <v>16000</v>
      </c>
      <c r="H14" s="58">
        <v>1.6E-2</v>
      </c>
      <c r="I14" s="59">
        <v>0.93726057101554017</v>
      </c>
    </row>
    <row r="15" spans="1:23" x14ac:dyDescent="0.25">
      <c r="A15" s="53" t="s">
        <v>177</v>
      </c>
      <c r="B15" s="54">
        <v>116090</v>
      </c>
      <c r="C15" s="55">
        <v>116090</v>
      </c>
      <c r="D15" s="55">
        <v>124340</v>
      </c>
      <c r="E15" s="55">
        <v>2819</v>
      </c>
      <c r="F15" s="56">
        <v>0.86299999999999999</v>
      </c>
      <c r="G15" s="63">
        <v>25.5</v>
      </c>
      <c r="H15" s="58">
        <v>2.55E-5</v>
      </c>
      <c r="I15" s="59">
        <v>0.93364967025896739</v>
      </c>
      <c r="O15" s="52"/>
      <c r="P15" s="69"/>
      <c r="Q15" s="69"/>
      <c r="R15" s="69"/>
      <c r="S15" s="69"/>
      <c r="T15" s="69"/>
      <c r="U15" s="69"/>
      <c r="V15" s="70"/>
      <c r="W15" s="66"/>
    </row>
    <row r="16" spans="1:23" x14ac:dyDescent="0.25">
      <c r="A16" s="53" t="s">
        <v>178</v>
      </c>
      <c r="B16" s="54">
        <v>112193.52</v>
      </c>
      <c r="C16" s="63">
        <v>112193.52</v>
      </c>
      <c r="D16" s="63">
        <v>120438.62000000001</v>
      </c>
      <c r="E16" s="63">
        <v>2835.5620000000004</v>
      </c>
      <c r="F16" s="64">
        <v>0.82778546968819577</v>
      </c>
      <c r="G16" s="71">
        <v>22.925518367368763</v>
      </c>
      <c r="H16" s="58">
        <v>2.2925518367368762E-5</v>
      </c>
      <c r="I16" s="59">
        <v>0.931541062160958</v>
      </c>
      <c r="S16" s="69"/>
      <c r="T16" s="69"/>
      <c r="U16" s="69"/>
      <c r="V16" s="70"/>
      <c r="W16" s="66"/>
    </row>
    <row r="17" spans="1:23" x14ac:dyDescent="0.25">
      <c r="A17" s="53" t="s">
        <v>179</v>
      </c>
      <c r="B17" s="54">
        <v>112193.52</v>
      </c>
      <c r="C17" s="63">
        <v>112193.52</v>
      </c>
      <c r="D17" s="63">
        <v>120438.62000000001</v>
      </c>
      <c r="E17" s="63">
        <v>2835.5620000000004</v>
      </c>
      <c r="F17" s="64">
        <v>0.82778546968819577</v>
      </c>
      <c r="G17" s="71">
        <v>22.925518367368763</v>
      </c>
      <c r="H17" s="58">
        <v>2.2925518367368762E-5</v>
      </c>
      <c r="I17" s="59">
        <v>0.931541062160958</v>
      </c>
      <c r="O17" s="52"/>
      <c r="P17" s="69"/>
      <c r="Q17" s="69"/>
      <c r="R17" s="69"/>
      <c r="S17" s="69"/>
      <c r="T17" s="69"/>
      <c r="U17" s="69"/>
      <c r="V17" s="70"/>
      <c r="W17" s="66"/>
    </row>
    <row r="18" spans="1:23" x14ac:dyDescent="0.25">
      <c r="A18" s="53" t="s">
        <v>180</v>
      </c>
      <c r="B18" s="54">
        <v>106150</v>
      </c>
      <c r="C18" s="63">
        <v>106150</v>
      </c>
      <c r="D18" s="63">
        <v>114387.5</v>
      </c>
      <c r="E18" s="63">
        <v>2861.25</v>
      </c>
      <c r="F18" s="64">
        <v>0.77774999999999994</v>
      </c>
      <c r="G18" s="71">
        <v>19.267500028014183</v>
      </c>
      <c r="H18" s="58">
        <v>1.9267500028014183E-5</v>
      </c>
      <c r="I18" s="59">
        <v>0.92798601245765489</v>
      </c>
      <c r="S18" s="69"/>
      <c r="T18" s="69"/>
      <c r="U18" s="69"/>
      <c r="V18" s="70"/>
      <c r="W18" s="66"/>
    </row>
    <row r="19" spans="1:23" x14ac:dyDescent="0.25">
      <c r="A19" s="53" t="s">
        <v>181</v>
      </c>
      <c r="B19" s="54">
        <v>100186</v>
      </c>
      <c r="C19" s="63">
        <v>100186</v>
      </c>
      <c r="D19" s="63">
        <v>108416</v>
      </c>
      <c r="E19" s="63">
        <v>2886.6</v>
      </c>
      <c r="F19" s="64">
        <v>0.72659999999999991</v>
      </c>
      <c r="G19" s="71">
        <v>15.528000044822692</v>
      </c>
      <c r="H19" s="58">
        <v>1.5528000044822691E-5</v>
      </c>
      <c r="I19" s="59">
        <v>0.92408869539551353</v>
      </c>
      <c r="J19" s="69"/>
      <c r="K19" s="69"/>
      <c r="L19" s="69"/>
      <c r="M19" s="70"/>
      <c r="N19" s="66"/>
    </row>
    <row r="20" spans="1:23" x14ac:dyDescent="0.25">
      <c r="A20" s="72" t="s">
        <v>331</v>
      </c>
      <c r="B20" s="54">
        <v>128450</v>
      </c>
      <c r="C20" s="55">
        <v>128450</v>
      </c>
      <c r="D20" s="55">
        <v>137380</v>
      </c>
      <c r="E20" s="55">
        <v>3167</v>
      </c>
      <c r="F20" s="56">
        <v>0.86499999999999999</v>
      </c>
      <c r="G20" s="63">
        <v>200</v>
      </c>
      <c r="H20" s="58">
        <v>2.0000000000000001E-4</v>
      </c>
      <c r="I20" s="59">
        <v>0.93499781627602274</v>
      </c>
      <c r="O20" s="60"/>
      <c r="W20" s="66"/>
    </row>
    <row r="21" spans="1:23" x14ac:dyDescent="0.25">
      <c r="A21" s="73" t="s">
        <v>182</v>
      </c>
      <c r="B21" s="54"/>
      <c r="C21" s="63"/>
      <c r="D21" s="63"/>
      <c r="E21" s="63"/>
      <c r="F21" s="74"/>
      <c r="G21" s="63">
        <v>120</v>
      </c>
      <c r="H21" s="58">
        <v>1.2E-4</v>
      </c>
      <c r="I21" s="59"/>
    </row>
    <row r="22" spans="1:23" x14ac:dyDescent="0.25">
      <c r="A22" s="53" t="s">
        <v>183</v>
      </c>
      <c r="B22" s="54">
        <v>128450</v>
      </c>
      <c r="C22" s="63">
        <v>128450</v>
      </c>
      <c r="D22" s="63">
        <v>137380</v>
      </c>
      <c r="E22" s="63">
        <v>3167</v>
      </c>
      <c r="F22" s="64">
        <v>0.86499999999999999</v>
      </c>
      <c r="G22" s="63">
        <v>11</v>
      </c>
      <c r="H22" s="58">
        <v>1.1E-5</v>
      </c>
      <c r="I22" s="59">
        <v>0.93499781627602274</v>
      </c>
    </row>
    <row r="23" spans="1:23" x14ac:dyDescent="0.25">
      <c r="A23" s="53" t="s">
        <v>184</v>
      </c>
      <c r="B23" s="54">
        <v>129487.84757606639</v>
      </c>
      <c r="C23" s="63">
        <v>129487.84757606639</v>
      </c>
      <c r="D23" s="55">
        <v>138490</v>
      </c>
      <c r="E23" s="55">
        <v>3206</v>
      </c>
      <c r="F23" s="56">
        <v>0.871</v>
      </c>
      <c r="G23" s="57">
        <v>11</v>
      </c>
      <c r="H23" s="58">
        <v>1.1E-5</v>
      </c>
      <c r="I23" s="59">
        <v>0.93499781627602274</v>
      </c>
    </row>
    <row r="24" spans="1:23" x14ac:dyDescent="0.25">
      <c r="A24" s="53" t="s">
        <v>185</v>
      </c>
      <c r="B24" s="54">
        <v>116920</v>
      </c>
      <c r="C24" s="55">
        <v>116920</v>
      </c>
      <c r="D24" s="55">
        <v>125080</v>
      </c>
      <c r="E24" s="55">
        <v>2745</v>
      </c>
      <c r="F24" s="56">
        <v>0.85</v>
      </c>
      <c r="G24" s="57">
        <v>1</v>
      </c>
      <c r="H24" s="58">
        <v>9.9999999999999995E-7</v>
      </c>
      <c r="I24" s="59">
        <v>0.93476175247841387</v>
      </c>
    </row>
    <row r="25" spans="1:23" x14ac:dyDescent="0.25">
      <c r="A25" s="75" t="s">
        <v>186</v>
      </c>
      <c r="B25" s="54">
        <v>124307.03423937227</v>
      </c>
      <c r="C25" s="63">
        <v>124307.03423937227</v>
      </c>
      <c r="D25" s="63">
        <v>132948.69438683367</v>
      </c>
      <c r="E25" s="63">
        <v>3035.8996219999995</v>
      </c>
      <c r="F25" s="64">
        <v>0.86199999999999999</v>
      </c>
      <c r="G25" s="63">
        <v>700</v>
      </c>
      <c r="H25" s="58">
        <v>6.9999999999999999E-4</v>
      </c>
      <c r="I25" s="59">
        <v>0.93500003751584637</v>
      </c>
    </row>
    <row r="26" spans="1:23" x14ac:dyDescent="0.25">
      <c r="A26" s="76" t="s">
        <v>187</v>
      </c>
      <c r="B26" s="54">
        <v>123041.23110601204</v>
      </c>
      <c r="C26" s="63">
        <v>123041.23110601204</v>
      </c>
      <c r="D26" s="63">
        <v>131594.89429852215</v>
      </c>
      <c r="E26" s="63">
        <v>2998.0455119999997</v>
      </c>
      <c r="F26" s="64">
        <v>0.86</v>
      </c>
      <c r="G26" s="63">
        <v>11</v>
      </c>
      <c r="H26" s="58">
        <v>1.1E-5</v>
      </c>
      <c r="I26" s="59">
        <v>0.93500003751584626</v>
      </c>
    </row>
    <row r="27" spans="1:23" x14ac:dyDescent="0.25">
      <c r="A27" s="76" t="s">
        <v>188</v>
      </c>
      <c r="B27" s="54">
        <v>111520</v>
      </c>
      <c r="C27" s="55">
        <v>111520</v>
      </c>
      <c r="D27" s="55">
        <v>119740</v>
      </c>
      <c r="E27" s="77">
        <v>2651</v>
      </c>
      <c r="F27" s="56">
        <v>0.84199999999999997</v>
      </c>
      <c r="G27" s="57">
        <v>0</v>
      </c>
      <c r="H27" s="58">
        <v>0</v>
      </c>
      <c r="I27" s="59">
        <v>0.93135126106564226</v>
      </c>
    </row>
    <row r="28" spans="1:23" x14ac:dyDescent="0.25">
      <c r="A28" s="76" t="s">
        <v>189</v>
      </c>
      <c r="B28" s="54">
        <v>140352.52220119376</v>
      </c>
      <c r="C28" s="63">
        <v>140352.52220119376</v>
      </c>
      <c r="D28" s="55">
        <v>150110</v>
      </c>
      <c r="E28" s="55">
        <v>3752</v>
      </c>
      <c r="F28" s="56">
        <v>0.86799999999999999</v>
      </c>
      <c r="G28" s="57">
        <v>5000</v>
      </c>
      <c r="H28" s="58">
        <v>5.0000000000000001E-3</v>
      </c>
      <c r="I28" s="59">
        <v>0.93499781627602263</v>
      </c>
      <c r="J28" s="78"/>
    </row>
    <row r="29" spans="1:23" x14ac:dyDescent="0.25">
      <c r="A29" s="76" t="s">
        <v>190</v>
      </c>
      <c r="B29" s="54">
        <v>140352.52220119376</v>
      </c>
      <c r="C29" s="63">
        <v>140352.52220119376</v>
      </c>
      <c r="D29" s="63">
        <v>150110</v>
      </c>
      <c r="E29" s="63">
        <v>3752</v>
      </c>
      <c r="F29" s="64">
        <v>0.86799999999999999</v>
      </c>
      <c r="G29" s="57">
        <v>27000</v>
      </c>
      <c r="H29" s="58">
        <v>2.7E-2</v>
      </c>
      <c r="I29" s="59">
        <v>0.93499781627602263</v>
      </c>
    </row>
    <row r="30" spans="1:23" x14ac:dyDescent="0.25">
      <c r="A30" s="76" t="s">
        <v>191</v>
      </c>
      <c r="B30" s="54">
        <v>57250</v>
      </c>
      <c r="C30" s="55">
        <v>57250</v>
      </c>
      <c r="D30" s="55">
        <v>65200</v>
      </c>
      <c r="E30" s="55">
        <v>3006</v>
      </c>
      <c r="F30" s="79">
        <v>0.375</v>
      </c>
      <c r="G30" s="57">
        <v>0</v>
      </c>
      <c r="H30" s="58">
        <v>0</v>
      </c>
      <c r="I30" s="59">
        <v>0.87806748466257667</v>
      </c>
    </row>
    <row r="31" spans="1:23" x14ac:dyDescent="0.25">
      <c r="A31" s="76" t="s">
        <v>192</v>
      </c>
      <c r="B31" s="54">
        <v>76330</v>
      </c>
      <c r="C31" s="55">
        <v>76330</v>
      </c>
      <c r="D31" s="55">
        <v>84530</v>
      </c>
      <c r="E31" s="55">
        <v>2988</v>
      </c>
      <c r="F31" s="79">
        <v>0.52200000000000002</v>
      </c>
      <c r="G31" s="63">
        <v>0.57000011205673218</v>
      </c>
      <c r="H31" s="58">
        <v>5.7000011205673218E-7</v>
      </c>
      <c r="I31" s="59">
        <v>0.90299302022950434</v>
      </c>
      <c r="J31" s="78"/>
    </row>
    <row r="32" spans="1:23" x14ac:dyDescent="0.25">
      <c r="A32" s="76" t="s">
        <v>193</v>
      </c>
      <c r="B32" s="54">
        <v>99837</v>
      </c>
      <c r="C32" s="80">
        <v>99837</v>
      </c>
      <c r="D32" s="77">
        <v>108458</v>
      </c>
      <c r="E32" s="80">
        <v>3065</v>
      </c>
      <c r="F32" s="81">
        <v>0.64859999999999995</v>
      </c>
      <c r="G32" s="82">
        <v>0</v>
      </c>
      <c r="H32" s="58">
        <v>0</v>
      </c>
      <c r="I32" s="59">
        <v>0.92051300964428628</v>
      </c>
    </row>
    <row r="33" spans="1:11" x14ac:dyDescent="0.25">
      <c r="A33" s="76" t="s">
        <v>194</v>
      </c>
      <c r="B33" s="54">
        <v>83127</v>
      </c>
      <c r="C33" s="80">
        <v>83127</v>
      </c>
      <c r="D33" s="77">
        <v>89511</v>
      </c>
      <c r="E33" s="80">
        <v>2964</v>
      </c>
      <c r="F33" s="81">
        <v>0.61980000000000002</v>
      </c>
      <c r="G33" s="82">
        <v>0</v>
      </c>
      <c r="H33" s="58">
        <v>0</v>
      </c>
      <c r="I33" s="59">
        <v>0.92867915675168411</v>
      </c>
      <c r="J33" s="78"/>
    </row>
    <row r="34" spans="1:11" x14ac:dyDescent="0.25">
      <c r="A34" s="76" t="s">
        <v>195</v>
      </c>
      <c r="B34" s="54">
        <v>116090</v>
      </c>
      <c r="C34" s="63">
        <v>116090</v>
      </c>
      <c r="D34" s="63">
        <v>124340</v>
      </c>
      <c r="E34" s="63">
        <v>2819</v>
      </c>
      <c r="F34" s="64">
        <v>0.86299999999999999</v>
      </c>
      <c r="G34" s="63">
        <v>25.5</v>
      </c>
      <c r="H34" s="58">
        <v>2.55E-5</v>
      </c>
      <c r="I34" s="59">
        <v>0.93364967025896739</v>
      </c>
    </row>
    <row r="35" spans="1:11" x14ac:dyDescent="0.25">
      <c r="A35" s="76" t="s">
        <v>196</v>
      </c>
      <c r="B35" s="54">
        <v>84950</v>
      </c>
      <c r="C35" s="55">
        <v>84950</v>
      </c>
      <c r="D35" s="55">
        <v>91410</v>
      </c>
      <c r="E35" s="57">
        <v>1923</v>
      </c>
      <c r="F35" s="79">
        <v>0.82</v>
      </c>
      <c r="G35" s="57">
        <v>0</v>
      </c>
      <c r="H35" s="58">
        <v>0</v>
      </c>
      <c r="I35" s="59">
        <v>0.9293293950333662</v>
      </c>
      <c r="J35" s="78"/>
    </row>
    <row r="36" spans="1:11" x14ac:dyDescent="0.25">
      <c r="A36" s="76" t="s">
        <v>197</v>
      </c>
      <c r="B36" s="54">
        <v>74720</v>
      </c>
      <c r="C36" s="55">
        <v>74720</v>
      </c>
      <c r="D36" s="55">
        <v>84820</v>
      </c>
      <c r="E36" s="55">
        <v>1621</v>
      </c>
      <c r="F36" s="56">
        <v>0.75</v>
      </c>
      <c r="G36" s="57">
        <v>0</v>
      </c>
      <c r="H36" s="58">
        <v>0</v>
      </c>
      <c r="I36" s="59">
        <v>0.88092431030417351</v>
      </c>
      <c r="J36" s="78"/>
    </row>
    <row r="37" spans="1:11" x14ac:dyDescent="0.25">
      <c r="A37" s="76" t="s">
        <v>198</v>
      </c>
      <c r="B37" s="54">
        <v>68930</v>
      </c>
      <c r="C37" s="55">
        <v>68930</v>
      </c>
      <c r="D37" s="55">
        <v>75610</v>
      </c>
      <c r="E37" s="55">
        <v>2518</v>
      </c>
      <c r="F37" s="83">
        <v>0.52200000000000002</v>
      </c>
      <c r="G37" s="57">
        <v>0</v>
      </c>
      <c r="H37" s="58">
        <v>0</v>
      </c>
      <c r="I37" s="59">
        <v>0.91165189789710355</v>
      </c>
      <c r="J37" s="78"/>
    </row>
    <row r="38" spans="1:11" x14ac:dyDescent="0.25">
      <c r="A38" s="76" t="s">
        <v>199</v>
      </c>
      <c r="B38" s="54">
        <v>72200</v>
      </c>
      <c r="C38" s="57">
        <v>72200</v>
      </c>
      <c r="D38" s="63">
        <v>79196.89540113158</v>
      </c>
      <c r="E38" s="57">
        <v>3255</v>
      </c>
      <c r="F38" s="79">
        <v>0.47399999999999998</v>
      </c>
      <c r="G38" s="57">
        <v>0</v>
      </c>
      <c r="H38" s="58">
        <v>0</v>
      </c>
      <c r="I38" s="59">
        <v>0.91165189789710355</v>
      </c>
      <c r="J38" s="78"/>
    </row>
    <row r="39" spans="1:11" x14ac:dyDescent="0.25">
      <c r="A39" s="76" t="s">
        <v>200</v>
      </c>
      <c r="B39" s="54">
        <v>119550</v>
      </c>
      <c r="C39" s="55">
        <v>119550</v>
      </c>
      <c r="D39" s="55">
        <v>127960</v>
      </c>
      <c r="E39" s="55">
        <v>3361</v>
      </c>
      <c r="F39" s="56">
        <v>0.77600000000000002</v>
      </c>
      <c r="G39" s="57">
        <v>0</v>
      </c>
      <c r="H39" s="58">
        <v>0</v>
      </c>
      <c r="I39" s="59">
        <v>0.93427633635511098</v>
      </c>
      <c r="J39" s="78"/>
      <c r="K39" s="78"/>
    </row>
    <row r="40" spans="1:11" x14ac:dyDescent="0.25">
      <c r="A40" s="76" t="s">
        <v>201</v>
      </c>
      <c r="B40" s="54">
        <v>123670</v>
      </c>
      <c r="C40" s="55">
        <v>123670</v>
      </c>
      <c r="D40" s="55">
        <v>130030</v>
      </c>
      <c r="E40" s="55">
        <v>3017</v>
      </c>
      <c r="F40" s="56">
        <v>0.85299999999999998</v>
      </c>
      <c r="G40" s="57">
        <v>0</v>
      </c>
      <c r="H40" s="58">
        <v>0</v>
      </c>
      <c r="I40" s="59">
        <v>0.95108821041298164</v>
      </c>
      <c r="J40" s="78"/>
      <c r="K40" s="78"/>
    </row>
    <row r="41" spans="1:11" x14ac:dyDescent="0.25">
      <c r="A41" s="76" t="s">
        <v>202</v>
      </c>
      <c r="B41" s="54">
        <v>117059</v>
      </c>
      <c r="C41" s="57">
        <v>117059</v>
      </c>
      <c r="D41" s="57">
        <v>125293.76528649101</v>
      </c>
      <c r="E41" s="57">
        <v>2835</v>
      </c>
      <c r="F41" s="79">
        <v>0.871</v>
      </c>
      <c r="G41" s="63">
        <v>0</v>
      </c>
      <c r="H41" s="58">
        <v>0</v>
      </c>
      <c r="I41" s="59">
        <v>0.93427633635511098</v>
      </c>
      <c r="K41" s="78"/>
    </row>
    <row r="42" spans="1:11" x14ac:dyDescent="0.25">
      <c r="A42" s="75" t="s">
        <v>203</v>
      </c>
      <c r="B42" s="54">
        <v>122887</v>
      </c>
      <c r="C42" s="77">
        <v>122887</v>
      </c>
      <c r="D42" s="77">
        <v>130817</v>
      </c>
      <c r="E42" s="77">
        <v>2948</v>
      </c>
      <c r="F42" s="79">
        <v>0.871</v>
      </c>
      <c r="G42" s="63">
        <v>0</v>
      </c>
      <c r="H42" s="58">
        <v>0</v>
      </c>
      <c r="I42" s="59">
        <v>0.93938096730547249</v>
      </c>
      <c r="K42" s="78"/>
    </row>
    <row r="43" spans="1:11" x14ac:dyDescent="0.25">
      <c r="A43" s="75" t="s">
        <v>204</v>
      </c>
      <c r="B43" s="54">
        <v>123542.426446789</v>
      </c>
      <c r="C43" s="77">
        <v>123542.426446789</v>
      </c>
      <c r="D43" s="77">
        <v>133070.13702382601</v>
      </c>
      <c r="E43" s="77">
        <v>3003.2639480974099</v>
      </c>
      <c r="F43" s="79">
        <v>0.871</v>
      </c>
      <c r="G43" s="63">
        <v>0</v>
      </c>
      <c r="H43" s="58">
        <v>0</v>
      </c>
      <c r="I43" s="59">
        <v>0.92840083590406852</v>
      </c>
      <c r="K43" s="78"/>
    </row>
    <row r="44" spans="1:11" x14ac:dyDescent="0.25">
      <c r="A44" s="76" t="s">
        <v>205</v>
      </c>
      <c r="B44" s="54">
        <v>115983</v>
      </c>
      <c r="C44" s="77">
        <v>115983</v>
      </c>
      <c r="D44" s="77">
        <v>124230</v>
      </c>
      <c r="E44" s="77">
        <v>2830</v>
      </c>
      <c r="F44" s="79">
        <v>0.84</v>
      </c>
      <c r="G44" s="63">
        <v>0</v>
      </c>
      <c r="H44" s="58">
        <v>0</v>
      </c>
      <c r="I44" s="59">
        <v>0.93361506882395562</v>
      </c>
      <c r="K44" s="78"/>
    </row>
    <row r="45" spans="1:11" x14ac:dyDescent="0.25">
      <c r="A45" s="27" t="s">
        <v>206</v>
      </c>
      <c r="B45" s="54">
        <v>111560</v>
      </c>
      <c r="C45" s="61">
        <v>111560</v>
      </c>
      <c r="D45" s="63">
        <v>119492.50148728694</v>
      </c>
      <c r="E45" s="61">
        <v>2654.6482049815622</v>
      </c>
      <c r="F45" s="62">
        <v>0.8337</v>
      </c>
      <c r="G45" s="57">
        <v>10</v>
      </c>
      <c r="H45" s="58">
        <v>1.0000000000000001E-5</v>
      </c>
      <c r="I45" s="59">
        <v>0.93361506882395551</v>
      </c>
    </row>
    <row r="46" spans="1:11" x14ac:dyDescent="0.25">
      <c r="A46" s="76" t="s">
        <v>207</v>
      </c>
      <c r="B46" s="54">
        <v>119776.6214942081</v>
      </c>
      <c r="C46" s="63">
        <v>119776.6214942081</v>
      </c>
      <c r="D46" s="63">
        <v>128103.33335647394</v>
      </c>
      <c r="E46" s="63">
        <v>2865.5561269999994</v>
      </c>
      <c r="F46" s="64">
        <v>0.84699999999999998</v>
      </c>
      <c r="G46" s="84">
        <v>0</v>
      </c>
      <c r="H46" s="58">
        <v>0</v>
      </c>
      <c r="I46" s="59">
        <v>0.93500003751584626</v>
      </c>
      <c r="K46" s="78"/>
    </row>
    <row r="47" spans="1:11" x14ac:dyDescent="0.25">
      <c r="A47" s="53" t="s">
        <v>208</v>
      </c>
      <c r="B47" s="54">
        <v>30500</v>
      </c>
      <c r="C47" s="55">
        <v>30500</v>
      </c>
      <c r="D47" s="55">
        <v>36020</v>
      </c>
      <c r="E47" s="55">
        <v>268</v>
      </c>
      <c r="F47" s="79">
        <v>0</v>
      </c>
      <c r="G47" s="57">
        <v>0</v>
      </c>
      <c r="H47" s="58">
        <v>0</v>
      </c>
      <c r="I47" s="59">
        <v>0.84675180455302612</v>
      </c>
    </row>
    <row r="48" spans="1:11" x14ac:dyDescent="0.25">
      <c r="A48" s="53" t="s">
        <v>209</v>
      </c>
      <c r="B48" s="54">
        <v>93540</v>
      </c>
      <c r="C48" s="55">
        <v>93540</v>
      </c>
      <c r="D48" s="55">
        <v>101130</v>
      </c>
      <c r="E48" s="55">
        <v>2811</v>
      </c>
      <c r="F48" s="79">
        <v>0.68100000000000005</v>
      </c>
      <c r="G48" s="57">
        <v>0</v>
      </c>
      <c r="H48" s="58">
        <v>0</v>
      </c>
      <c r="I48" s="59">
        <v>0.92494808662118067</v>
      </c>
    </row>
    <row r="49" spans="1:12" x14ac:dyDescent="0.25">
      <c r="A49" s="53" t="s">
        <v>210</v>
      </c>
      <c r="B49" s="54">
        <v>96720</v>
      </c>
      <c r="C49" s="55">
        <v>96720</v>
      </c>
      <c r="D49" s="55">
        <v>104530</v>
      </c>
      <c r="E49" s="55">
        <v>2810</v>
      </c>
      <c r="F49" s="79">
        <v>0.70599999999999996</v>
      </c>
      <c r="G49" s="57">
        <v>0</v>
      </c>
      <c r="H49" s="58">
        <v>0</v>
      </c>
      <c r="I49" s="59">
        <v>0.92528460728977324</v>
      </c>
      <c r="J49" s="78"/>
    </row>
    <row r="50" spans="1:12" x14ac:dyDescent="0.25">
      <c r="A50" s="53" t="s">
        <v>211</v>
      </c>
      <c r="B50" s="54">
        <v>100480</v>
      </c>
      <c r="C50" s="55">
        <v>100480</v>
      </c>
      <c r="D50" s="55">
        <v>108570</v>
      </c>
      <c r="E50" s="55">
        <v>2913</v>
      </c>
      <c r="F50" s="79">
        <v>0.70599999999999996</v>
      </c>
      <c r="G50" s="57">
        <v>0</v>
      </c>
      <c r="H50" s="58">
        <v>0</v>
      </c>
      <c r="I50" s="59">
        <v>0.92548586165607438</v>
      </c>
      <c r="J50" s="78"/>
    </row>
    <row r="51" spans="1:12" x14ac:dyDescent="0.25">
      <c r="A51" s="53" t="s">
        <v>212</v>
      </c>
      <c r="B51" s="54">
        <v>94970</v>
      </c>
      <c r="C51" s="55">
        <v>94970</v>
      </c>
      <c r="D51" s="55">
        <v>103220</v>
      </c>
      <c r="E51" s="55">
        <v>2213</v>
      </c>
      <c r="F51" s="79">
        <v>0.82799999999999996</v>
      </c>
      <c r="G51" s="57">
        <v>0</v>
      </c>
      <c r="H51" s="58">
        <v>0</v>
      </c>
      <c r="I51" s="59">
        <v>0.92007362914163926</v>
      </c>
      <c r="J51" s="78"/>
    </row>
    <row r="52" spans="1:12" x14ac:dyDescent="0.25">
      <c r="A52" s="53" t="s">
        <v>213</v>
      </c>
      <c r="B52" s="54">
        <v>90060</v>
      </c>
      <c r="C52" s="55">
        <v>90060</v>
      </c>
      <c r="D52" s="55">
        <v>98560</v>
      </c>
      <c r="E52" s="55">
        <v>2118</v>
      </c>
      <c r="F52" s="79">
        <v>0.82799999999999996</v>
      </c>
      <c r="G52" s="57">
        <v>0</v>
      </c>
      <c r="H52" s="58">
        <v>0</v>
      </c>
      <c r="I52" s="59">
        <v>0.91375811688311692</v>
      </c>
      <c r="J52" s="78"/>
    </row>
    <row r="53" spans="1:12" x14ac:dyDescent="0.25">
      <c r="A53" s="53" t="s">
        <v>214</v>
      </c>
      <c r="B53" s="54">
        <v>95720</v>
      </c>
      <c r="C53" s="55">
        <v>95720</v>
      </c>
      <c r="D53" s="55">
        <v>103010</v>
      </c>
      <c r="E53" s="55">
        <v>2253</v>
      </c>
      <c r="F53" s="79">
        <v>0.85699999999999998</v>
      </c>
      <c r="G53" s="57">
        <v>0</v>
      </c>
      <c r="H53" s="58">
        <v>0</v>
      </c>
      <c r="I53" s="59">
        <v>0.92923017182797785</v>
      </c>
      <c r="J53" s="78"/>
    </row>
    <row r="54" spans="1:12" x14ac:dyDescent="0.25">
      <c r="A54" s="53" t="s">
        <v>215</v>
      </c>
      <c r="B54" s="54">
        <v>84250</v>
      </c>
      <c r="C54" s="55">
        <v>84250</v>
      </c>
      <c r="D54" s="55">
        <v>91420</v>
      </c>
      <c r="E54" s="55">
        <v>1920</v>
      </c>
      <c r="F54" s="79">
        <v>0.81799999999999995</v>
      </c>
      <c r="G54" s="57">
        <v>0</v>
      </c>
      <c r="H54" s="58">
        <v>0</v>
      </c>
      <c r="I54" s="59">
        <v>0.92157077225989936</v>
      </c>
      <c r="J54" s="78"/>
    </row>
    <row r="55" spans="1:12" x14ac:dyDescent="0.25">
      <c r="A55" s="53" t="s">
        <v>216</v>
      </c>
      <c r="B55" s="54">
        <v>83686.11202275462</v>
      </c>
      <c r="C55" s="63">
        <v>83686.11202275462</v>
      </c>
      <c r="D55" s="55">
        <v>90050</v>
      </c>
      <c r="E55" s="63">
        <v>2532</v>
      </c>
      <c r="F55" s="64"/>
      <c r="G55" s="57">
        <v>0</v>
      </c>
      <c r="H55" s="58">
        <v>0</v>
      </c>
      <c r="I55" s="59">
        <v>0.92932939503336609</v>
      </c>
      <c r="J55" s="78"/>
    </row>
    <row r="56" spans="1:12" x14ac:dyDescent="0.25">
      <c r="A56" s="72" t="s">
        <v>217</v>
      </c>
      <c r="B56" s="54">
        <v>105124.8</v>
      </c>
      <c r="C56" s="85">
        <v>105124.8</v>
      </c>
      <c r="D56" s="63">
        <v>112166.3</v>
      </c>
      <c r="E56" s="85">
        <v>2478.6999999999998</v>
      </c>
      <c r="F56" s="86">
        <v>0.83625099999999997</v>
      </c>
      <c r="G56" s="57">
        <v>0</v>
      </c>
      <c r="H56" s="58">
        <v>0</v>
      </c>
      <c r="I56" s="59">
        <v>0.93722267739953979</v>
      </c>
    </row>
    <row r="57" spans="1:12" x14ac:dyDescent="0.25">
      <c r="A57" s="53" t="s">
        <v>218</v>
      </c>
      <c r="B57" s="54">
        <v>128590</v>
      </c>
      <c r="C57" s="57">
        <v>128590</v>
      </c>
      <c r="D57" s="57">
        <v>142860</v>
      </c>
      <c r="E57" s="85"/>
      <c r="F57" s="86"/>
      <c r="G57" s="57">
        <v>0</v>
      </c>
      <c r="H57" s="58">
        <v>0</v>
      </c>
      <c r="I57" s="59">
        <v>0.9001119977600448</v>
      </c>
    </row>
    <row r="58" spans="1:12" x14ac:dyDescent="0.25">
      <c r="A58" s="46" t="s">
        <v>219</v>
      </c>
      <c r="B58" s="87" t="s">
        <v>220</v>
      </c>
      <c r="C58" s="88" t="s">
        <v>220</v>
      </c>
      <c r="D58" s="88" t="s">
        <v>220</v>
      </c>
      <c r="E58" s="88" t="s">
        <v>221</v>
      </c>
      <c r="F58" s="89"/>
      <c r="G58" s="90"/>
      <c r="H58" s="91"/>
      <c r="I58" s="92" t="s">
        <v>163</v>
      </c>
    </row>
    <row r="59" spans="1:12" x14ac:dyDescent="0.25">
      <c r="A59" s="53" t="s">
        <v>222</v>
      </c>
      <c r="B59" s="54">
        <v>983</v>
      </c>
      <c r="C59" s="55">
        <v>983</v>
      </c>
      <c r="D59" s="55">
        <v>1089</v>
      </c>
      <c r="E59" s="93">
        <v>22</v>
      </c>
      <c r="F59" s="56">
        <v>0.72399999999999998</v>
      </c>
      <c r="G59" s="57">
        <v>6</v>
      </c>
      <c r="H59" s="58">
        <v>6.0000000000000002E-6</v>
      </c>
      <c r="I59" s="59">
        <v>0.90266299357208446</v>
      </c>
    </row>
    <row r="60" spans="1:12" x14ac:dyDescent="0.25">
      <c r="A60" s="72" t="s">
        <v>223</v>
      </c>
      <c r="B60" s="54">
        <v>962.18504920853229</v>
      </c>
      <c r="C60" s="94">
        <v>962.18504920853229</v>
      </c>
      <c r="D60" s="94">
        <v>1068.0254046214709</v>
      </c>
      <c r="E60" s="95">
        <v>20.303179298999996</v>
      </c>
      <c r="F60" s="79">
        <v>0.75</v>
      </c>
      <c r="G60" s="57">
        <v>0</v>
      </c>
      <c r="H60" s="58">
        <v>0</v>
      </c>
      <c r="I60" s="59">
        <v>0.9009009009009008</v>
      </c>
    </row>
    <row r="61" spans="1:12" x14ac:dyDescent="0.25">
      <c r="A61" s="53" t="s">
        <v>224</v>
      </c>
      <c r="B61" s="54">
        <v>290</v>
      </c>
      <c r="C61" s="94">
        <v>290</v>
      </c>
      <c r="D61" s="94">
        <v>343</v>
      </c>
      <c r="E61" s="95">
        <v>2.5499999999999998</v>
      </c>
      <c r="F61" s="79">
        <v>0</v>
      </c>
      <c r="G61" s="57">
        <v>0</v>
      </c>
      <c r="H61" s="58">
        <v>0</v>
      </c>
      <c r="I61" s="59">
        <v>0.84548104956268222</v>
      </c>
      <c r="L61" s="52"/>
    </row>
    <row r="62" spans="1:12" x14ac:dyDescent="0.25">
      <c r="A62" s="53" t="s">
        <v>225</v>
      </c>
      <c r="B62" s="54"/>
      <c r="C62" s="63"/>
      <c r="D62" s="63"/>
      <c r="E62" s="96">
        <v>55.977829999999997</v>
      </c>
      <c r="F62" s="83">
        <v>0.27272727272727271</v>
      </c>
      <c r="G62" s="57">
        <v>0</v>
      </c>
      <c r="H62" s="58">
        <v>0</v>
      </c>
      <c r="I62" s="59"/>
    </row>
    <row r="63" spans="1:12" x14ac:dyDescent="0.25">
      <c r="A63" s="76" t="s">
        <v>218</v>
      </c>
      <c r="B63" s="54">
        <v>982</v>
      </c>
      <c r="C63" s="61">
        <v>982</v>
      </c>
      <c r="D63" s="61">
        <v>1043.738844</v>
      </c>
      <c r="E63" s="97">
        <v>20.3</v>
      </c>
      <c r="F63" s="83">
        <v>0.75800000000000001</v>
      </c>
      <c r="G63" s="77">
        <v>6</v>
      </c>
      <c r="H63" s="58">
        <v>6.0000000000000002E-6</v>
      </c>
      <c r="I63" s="59">
        <v>0.94084837950133815</v>
      </c>
    </row>
    <row r="64" spans="1:12" x14ac:dyDescent="0.25">
      <c r="A64" s="46" t="s">
        <v>226</v>
      </c>
      <c r="B64" s="87" t="s">
        <v>227</v>
      </c>
      <c r="C64" s="98" t="s">
        <v>227</v>
      </c>
      <c r="D64" s="88" t="s">
        <v>227</v>
      </c>
      <c r="E64" s="90"/>
      <c r="F64" s="89"/>
      <c r="G64" s="90"/>
      <c r="H64" s="91"/>
      <c r="I64" s="92" t="s">
        <v>163</v>
      </c>
      <c r="K64" s="52"/>
    </row>
    <row r="65" spans="1:13" x14ac:dyDescent="0.25">
      <c r="A65" s="72" t="s">
        <v>228</v>
      </c>
      <c r="B65" s="54">
        <v>19474169.219601419</v>
      </c>
      <c r="C65" s="63">
        <v>19474169.219601419</v>
      </c>
      <c r="D65" s="63">
        <v>20673610.116392747</v>
      </c>
      <c r="E65" s="63"/>
      <c r="F65" s="64">
        <v>0.58571109877499994</v>
      </c>
      <c r="G65" s="63">
        <v>10455.988337376644</v>
      </c>
      <c r="H65" s="58">
        <v>1.0455988337376645E-2</v>
      </c>
      <c r="I65" s="59"/>
    </row>
    <row r="66" spans="1:13" x14ac:dyDescent="0.25">
      <c r="A66" s="73" t="s">
        <v>229</v>
      </c>
      <c r="B66" s="54">
        <v>22639319.979813498</v>
      </c>
      <c r="C66" s="63">
        <v>22639319.979813498</v>
      </c>
      <c r="D66" s="55">
        <v>23633492.9618803</v>
      </c>
      <c r="E66" s="85"/>
      <c r="F66" s="56">
        <v>0.61199999999999999</v>
      </c>
      <c r="G66" s="77">
        <v>15352.092718927001</v>
      </c>
      <c r="H66" s="58">
        <v>1.5352092718927001E-2</v>
      </c>
      <c r="I66" s="99">
        <v>0.95793372635732021</v>
      </c>
      <c r="K66" s="100"/>
    </row>
    <row r="67" spans="1:13" x14ac:dyDescent="0.25">
      <c r="A67" s="73" t="s">
        <v>230</v>
      </c>
      <c r="B67" s="54">
        <v>16085444.010446707</v>
      </c>
      <c r="C67" s="63">
        <v>16085444.010446707</v>
      </c>
      <c r="D67" s="55">
        <v>17449319.671483699</v>
      </c>
      <c r="E67" s="85"/>
      <c r="F67" s="83">
        <v>0.53700000000000003</v>
      </c>
      <c r="G67" s="77">
        <v>3568.253687975</v>
      </c>
      <c r="H67" s="58">
        <v>3.5682536879749998E-3</v>
      </c>
      <c r="I67" s="99">
        <v>0.92183788899999997</v>
      </c>
      <c r="K67" s="100"/>
    </row>
    <row r="68" spans="1:13" x14ac:dyDescent="0.25">
      <c r="A68" s="73" t="s">
        <v>231</v>
      </c>
      <c r="B68" s="54">
        <v>10805182.822031699</v>
      </c>
      <c r="C68" s="63">
        <v>10805182.822031699</v>
      </c>
      <c r="D68" s="77">
        <v>12992301.9717196</v>
      </c>
      <c r="E68" s="85"/>
      <c r="F68" s="83">
        <v>0.49099999999999999</v>
      </c>
      <c r="G68" s="77">
        <v>9064.2347162629994</v>
      </c>
      <c r="H68" s="58">
        <v>9.0642347162629994E-3</v>
      </c>
      <c r="I68" s="99">
        <v>0.83166038209020898</v>
      </c>
      <c r="K68" s="100"/>
    </row>
    <row r="69" spans="1:13" x14ac:dyDescent="0.25">
      <c r="A69" s="73" t="s">
        <v>232</v>
      </c>
      <c r="B69" s="54">
        <v>22639319.979813498</v>
      </c>
      <c r="C69" s="63">
        <v>22639319.979813498</v>
      </c>
      <c r="D69" s="77">
        <v>23633492.9618803</v>
      </c>
      <c r="E69" s="85"/>
      <c r="F69" s="62">
        <v>0.80642049800000004</v>
      </c>
      <c r="G69" s="77">
        <v>16142.739251388</v>
      </c>
      <c r="H69" s="58">
        <v>1.6142739251388E-2</v>
      </c>
      <c r="I69" s="59">
        <v>0.95793372635732021</v>
      </c>
      <c r="K69" s="100"/>
    </row>
    <row r="70" spans="1:13" x14ac:dyDescent="0.25">
      <c r="A70" s="73" t="s">
        <v>233</v>
      </c>
      <c r="B70" s="54">
        <v>9945646.340310514</v>
      </c>
      <c r="C70" s="63">
        <v>9945646.340310514</v>
      </c>
      <c r="D70" s="61">
        <v>11958783.362163</v>
      </c>
      <c r="E70" s="85"/>
      <c r="F70" s="62">
        <v>0.32642858499999999</v>
      </c>
      <c r="G70" s="77">
        <v>9064.2347162629994</v>
      </c>
      <c r="H70" s="58">
        <v>9.0642347162629994E-3</v>
      </c>
      <c r="I70" s="59">
        <v>0.83166038209020898</v>
      </c>
      <c r="K70" s="100"/>
      <c r="M70" s="78"/>
    </row>
    <row r="71" spans="1:13" x14ac:dyDescent="0.25">
      <c r="A71" s="76" t="s">
        <v>234</v>
      </c>
      <c r="B71" s="54">
        <v>26949428.734871496</v>
      </c>
      <c r="C71" s="63">
        <v>26949428.734871496</v>
      </c>
      <c r="D71" s="77">
        <v>28595925.1717753</v>
      </c>
      <c r="E71" s="63"/>
      <c r="F71" s="83">
        <v>0.86670000000000003</v>
      </c>
      <c r="G71" s="101">
        <v>45137.714412408997</v>
      </c>
      <c r="H71" s="58">
        <v>4.5137714412408998E-2</v>
      </c>
      <c r="I71" s="99">
        <v>0.94242199100000001</v>
      </c>
      <c r="K71" s="100"/>
      <c r="L71" s="100"/>
    </row>
    <row r="72" spans="1:13" x14ac:dyDescent="0.25">
      <c r="A72" s="75" t="s">
        <v>235</v>
      </c>
      <c r="B72" s="54">
        <v>26664354.295994278</v>
      </c>
      <c r="C72" s="63">
        <v>26664354.295994278</v>
      </c>
      <c r="D72" s="77">
        <v>28293433.886979699</v>
      </c>
      <c r="E72" s="63"/>
      <c r="F72" s="83">
        <v>0.48798697000000002</v>
      </c>
      <c r="G72" s="63">
        <v>45137.714412408997</v>
      </c>
      <c r="H72" s="58">
        <v>4.5137714412408998E-2</v>
      </c>
      <c r="I72" s="59">
        <v>0.94242199100000001</v>
      </c>
      <c r="K72" s="100"/>
    </row>
    <row r="73" spans="1:13" x14ac:dyDescent="0.25">
      <c r="A73" s="53" t="s">
        <v>236</v>
      </c>
      <c r="B73" s="54">
        <v>24599421.97472629</v>
      </c>
      <c r="C73" s="63">
        <v>24599421.97472629</v>
      </c>
      <c r="D73" s="55">
        <v>25679670</v>
      </c>
      <c r="E73" s="85"/>
      <c r="F73" s="83">
        <v>0.747</v>
      </c>
      <c r="G73" s="57">
        <v>11800</v>
      </c>
      <c r="H73" s="58">
        <v>1.18E-2</v>
      </c>
      <c r="I73" s="59">
        <v>0.95793372635732044</v>
      </c>
    </row>
    <row r="74" spans="1:13" ht="12.6" customHeight="1" x14ac:dyDescent="0.25">
      <c r="A74" s="53" t="s">
        <v>237</v>
      </c>
      <c r="B74" s="54">
        <v>15396000</v>
      </c>
      <c r="C74" s="77">
        <v>15396000</v>
      </c>
      <c r="D74" s="77">
        <v>16524000</v>
      </c>
      <c r="E74" s="85"/>
      <c r="F74" s="83">
        <v>0.48699999999999999</v>
      </c>
      <c r="G74" s="57">
        <v>500</v>
      </c>
      <c r="H74" s="58">
        <v>5.0000000000000001E-4</v>
      </c>
      <c r="I74" s="59">
        <v>0.93173565722585328</v>
      </c>
      <c r="K74" s="102"/>
    </row>
    <row r="75" spans="1:13" x14ac:dyDescent="0.25">
      <c r="A75" s="53" t="s">
        <v>238</v>
      </c>
      <c r="B75" s="54">
        <v>15929000</v>
      </c>
      <c r="C75" s="77">
        <v>15929000</v>
      </c>
      <c r="D75" s="77">
        <v>17062000</v>
      </c>
      <c r="E75" s="63"/>
      <c r="F75" s="83">
        <v>0.501</v>
      </c>
      <c r="G75" s="77">
        <v>200</v>
      </c>
      <c r="H75" s="58">
        <v>2.0000000000000001E-4</v>
      </c>
      <c r="I75" s="59">
        <v>0.93359512366662756</v>
      </c>
      <c r="K75" s="102"/>
    </row>
    <row r="76" spans="1:13" x14ac:dyDescent="0.25">
      <c r="A76" s="53" t="s">
        <v>239</v>
      </c>
      <c r="B76" s="54">
        <v>14447000</v>
      </c>
      <c r="C76" s="77">
        <v>14447000</v>
      </c>
      <c r="D76" s="55">
        <v>15583000</v>
      </c>
      <c r="E76" s="85"/>
      <c r="F76" s="56">
        <v>0.46600000000000003</v>
      </c>
      <c r="G76" s="57">
        <v>1100</v>
      </c>
      <c r="H76" s="58">
        <v>1.1000000000000001E-3</v>
      </c>
      <c r="I76" s="59">
        <v>0.92710004492074694</v>
      </c>
    </row>
    <row r="77" spans="1:13" x14ac:dyDescent="0.25">
      <c r="A77" s="75" t="s">
        <v>240</v>
      </c>
      <c r="B77" s="54">
        <v>15342000</v>
      </c>
      <c r="C77" s="101">
        <v>15342000</v>
      </c>
      <c r="D77" s="55">
        <v>16377000</v>
      </c>
      <c r="E77" s="85"/>
      <c r="F77" s="56">
        <v>0.47599999999999998</v>
      </c>
      <c r="G77" s="57">
        <v>800</v>
      </c>
      <c r="H77" s="58">
        <v>8.0000000000000004E-4</v>
      </c>
      <c r="I77" s="59">
        <v>0.93680161201685286</v>
      </c>
      <c r="J77" s="60"/>
      <c r="K77" s="103"/>
    </row>
    <row r="78" spans="1:13" x14ac:dyDescent="0.25">
      <c r="A78" s="76" t="s">
        <v>241</v>
      </c>
      <c r="B78" s="54">
        <v>14716000</v>
      </c>
      <c r="C78" s="57">
        <v>14716000</v>
      </c>
      <c r="D78" s="57">
        <v>15774000</v>
      </c>
      <c r="E78" s="63"/>
      <c r="F78" s="79">
        <v>0.46700000000000003</v>
      </c>
      <c r="G78" s="57">
        <v>1000</v>
      </c>
      <c r="H78" s="58">
        <v>1E-3</v>
      </c>
      <c r="I78" s="59">
        <v>0.93292760238366934</v>
      </c>
      <c r="K78" s="102"/>
    </row>
    <row r="79" spans="1:13" x14ac:dyDescent="0.25">
      <c r="A79" s="76" t="s">
        <v>242</v>
      </c>
      <c r="B79" s="54">
        <v>17289000</v>
      </c>
      <c r="C79" s="57">
        <v>17289000</v>
      </c>
      <c r="D79" s="57">
        <v>17906000</v>
      </c>
      <c r="E79" s="63"/>
      <c r="F79" s="79">
        <v>0.503</v>
      </c>
      <c r="G79" s="57">
        <v>400</v>
      </c>
      <c r="H79" s="58">
        <v>4.0000000000000002E-4</v>
      </c>
      <c r="I79" s="59">
        <v>0.96554227633195577</v>
      </c>
    </row>
    <row r="80" spans="1:13" x14ac:dyDescent="0.25">
      <c r="A80" s="76" t="s">
        <v>243</v>
      </c>
      <c r="B80" s="54">
        <v>14999999.999999998</v>
      </c>
      <c r="C80" s="57">
        <v>14999999.999999998</v>
      </c>
      <c r="D80" s="63"/>
      <c r="E80" s="63"/>
      <c r="F80" s="79">
        <v>0.47799999999999998</v>
      </c>
      <c r="G80" s="57">
        <v>400</v>
      </c>
      <c r="H80" s="58">
        <v>4.0000000000000002E-4</v>
      </c>
      <c r="I80" s="59"/>
    </row>
    <row r="81" spans="1:14" x14ac:dyDescent="0.25">
      <c r="A81" s="76" t="s">
        <v>244</v>
      </c>
      <c r="B81" s="54">
        <v>13454048.892850777</v>
      </c>
      <c r="C81" s="77">
        <v>13454048.892850777</v>
      </c>
      <c r="D81" s="63">
        <v>15774000</v>
      </c>
      <c r="E81" s="63"/>
      <c r="F81" s="79">
        <v>0.5</v>
      </c>
      <c r="G81" s="63"/>
      <c r="H81" s="58"/>
      <c r="I81" s="59">
        <v>0.85292563033160751</v>
      </c>
    </row>
    <row r="82" spans="1:14" x14ac:dyDescent="0.25">
      <c r="A82" s="76" t="s">
        <v>245</v>
      </c>
      <c r="B82" s="54">
        <v>12381771.311916806</v>
      </c>
      <c r="C82" s="57">
        <v>12381771.311916806</v>
      </c>
      <c r="D82" s="77">
        <v>14062678</v>
      </c>
      <c r="E82" s="63"/>
      <c r="F82" s="79">
        <v>0.46300000000000002</v>
      </c>
      <c r="G82" s="63"/>
      <c r="H82" s="58"/>
      <c r="I82" s="59">
        <v>0.88047037071579148</v>
      </c>
    </row>
    <row r="83" spans="1:14" x14ac:dyDescent="0.25">
      <c r="A83" s="104" t="s">
        <v>246</v>
      </c>
      <c r="B83" s="54">
        <v>18916910.5715716</v>
      </c>
      <c r="C83" s="57">
        <v>18916910.5715716</v>
      </c>
      <c r="D83" s="57">
        <v>18916910.5715716</v>
      </c>
      <c r="E83" s="63"/>
      <c r="F83" s="105">
        <v>0.51200000000000001</v>
      </c>
      <c r="G83" s="57">
        <v>0</v>
      </c>
      <c r="H83" s="106">
        <v>0</v>
      </c>
      <c r="I83" s="107">
        <v>1</v>
      </c>
    </row>
    <row r="84" spans="1:14" x14ac:dyDescent="0.25">
      <c r="A84" s="108" t="s">
        <v>247</v>
      </c>
      <c r="B84" s="63">
        <v>12781599.343864119</v>
      </c>
      <c r="C84" s="77">
        <v>12781599.343864119</v>
      </c>
      <c r="D84" s="77">
        <v>14131556.354955051</v>
      </c>
      <c r="E84" s="63"/>
      <c r="F84" s="109">
        <v>0.39339999999999997</v>
      </c>
      <c r="G84" s="57">
        <v>0</v>
      </c>
      <c r="H84" s="106">
        <v>0</v>
      </c>
      <c r="I84" s="107">
        <v>0.90447216306662592</v>
      </c>
    </row>
    <row r="85" spans="1:14" x14ac:dyDescent="0.25">
      <c r="A85" s="108" t="s">
        <v>248</v>
      </c>
      <c r="B85" s="63">
        <v>14409931.248165678</v>
      </c>
      <c r="C85" s="77">
        <v>14409931.248165678</v>
      </c>
      <c r="D85" s="77">
        <v>15305245.093897162</v>
      </c>
      <c r="E85" s="63"/>
      <c r="F85" s="109">
        <v>0.41985</v>
      </c>
      <c r="G85" s="57">
        <v>0</v>
      </c>
      <c r="H85" s="106">
        <v>0</v>
      </c>
      <c r="I85" s="107">
        <v>0.94150280898876404</v>
      </c>
    </row>
    <row r="86" spans="1:14" x14ac:dyDescent="0.25">
      <c r="A86" s="108" t="s">
        <v>249</v>
      </c>
      <c r="B86" s="63">
        <v>14409931.248165678</v>
      </c>
      <c r="C86" s="63">
        <v>14409931.248165678</v>
      </c>
      <c r="D86" s="63">
        <v>15305245.093897162</v>
      </c>
      <c r="E86" s="63"/>
      <c r="F86" s="110">
        <v>0.41985</v>
      </c>
      <c r="G86" s="77">
        <v>0</v>
      </c>
      <c r="H86" s="106">
        <v>0</v>
      </c>
      <c r="I86" s="107">
        <v>0.94150280898876404</v>
      </c>
    </row>
    <row r="87" spans="1:14" x14ac:dyDescent="0.25">
      <c r="A87" s="111" t="s">
        <v>250</v>
      </c>
      <c r="B87" s="63">
        <v>11209638.734587256</v>
      </c>
      <c r="C87" s="77">
        <v>11209638.734587256</v>
      </c>
      <c r="D87" s="77">
        <v>13583444.58426456</v>
      </c>
      <c r="E87" s="63"/>
      <c r="F87" s="109">
        <v>0.49161518093556933</v>
      </c>
      <c r="G87" s="57">
        <v>1765.2250661959399</v>
      </c>
      <c r="H87" s="106">
        <v>1.7652250661959398E-3</v>
      </c>
      <c r="I87" s="107">
        <v>0.8252427184466018</v>
      </c>
    </row>
    <row r="88" spans="1:14" x14ac:dyDescent="0.25">
      <c r="A88" s="112" t="s">
        <v>251</v>
      </c>
      <c r="B88" s="113">
        <v>14155275.214870876</v>
      </c>
      <c r="C88" s="114">
        <v>14155275.214870876</v>
      </c>
      <c r="D88" s="114">
        <v>16144032.889687445</v>
      </c>
      <c r="E88" s="113"/>
      <c r="F88" s="115">
        <v>0.50491510277033058</v>
      </c>
      <c r="G88" s="114">
        <v>1787.3100983020554</v>
      </c>
      <c r="H88" s="116">
        <v>1.7873100983020554E-3</v>
      </c>
      <c r="I88" s="117">
        <v>0.87681159420289856</v>
      </c>
    </row>
    <row r="89" spans="1:14" s="78" customFormat="1" x14ac:dyDescent="0.25">
      <c r="B89" s="63"/>
      <c r="C89" s="118"/>
      <c r="D89" s="118"/>
      <c r="E89" s="119"/>
      <c r="F89" s="120"/>
      <c r="G89" s="82"/>
      <c r="H89" s="106"/>
      <c r="I89" s="121"/>
    </row>
    <row r="90" spans="1:14" x14ac:dyDescent="0.25">
      <c r="A90" s="28" t="s">
        <v>252</v>
      </c>
      <c r="B90" s="122"/>
      <c r="C90" s="122"/>
      <c r="D90" s="122"/>
      <c r="E90" s="122"/>
      <c r="F90" s="122"/>
    </row>
    <row r="91" spans="1:14" x14ac:dyDescent="0.25">
      <c r="A91" s="78" t="s">
        <v>253</v>
      </c>
      <c r="B91" s="122"/>
      <c r="C91" s="122"/>
      <c r="D91" s="122"/>
      <c r="E91" s="122"/>
      <c r="F91" s="122"/>
    </row>
    <row r="92" spans="1:14" x14ac:dyDescent="0.25">
      <c r="A92" s="123" t="s">
        <v>254</v>
      </c>
      <c r="B92" s="124" t="s">
        <v>255</v>
      </c>
      <c r="C92" s="125" t="s">
        <v>255</v>
      </c>
      <c r="D92" s="125" t="s">
        <v>255</v>
      </c>
      <c r="E92" s="125" t="s">
        <v>256</v>
      </c>
      <c r="F92" s="125" t="s">
        <v>256</v>
      </c>
      <c r="G92" s="126" t="s">
        <v>257</v>
      </c>
      <c r="H92" s="126" t="s">
        <v>257</v>
      </c>
      <c r="I92" s="126" t="s">
        <v>258</v>
      </c>
      <c r="J92" s="126" t="s">
        <v>258</v>
      </c>
      <c r="K92" s="126" t="s">
        <v>259</v>
      </c>
      <c r="L92" s="126" t="s">
        <v>259</v>
      </c>
      <c r="M92" s="126" t="s">
        <v>260</v>
      </c>
      <c r="N92" s="127" t="s">
        <v>260</v>
      </c>
    </row>
    <row r="93" spans="1:14" x14ac:dyDescent="0.25">
      <c r="A93" s="128" t="s">
        <v>261</v>
      </c>
      <c r="B93" s="129">
        <v>100</v>
      </c>
      <c r="C93" s="130">
        <v>100</v>
      </c>
      <c r="D93" s="130">
        <v>20</v>
      </c>
      <c r="E93" s="130">
        <v>100</v>
      </c>
      <c r="F93" s="130">
        <v>20</v>
      </c>
      <c r="G93" s="130">
        <v>100</v>
      </c>
      <c r="H93" s="130">
        <v>20</v>
      </c>
      <c r="I93" s="130">
        <v>100</v>
      </c>
      <c r="J93" s="130">
        <v>20</v>
      </c>
      <c r="K93" s="130">
        <v>100</v>
      </c>
      <c r="L93" s="130">
        <v>20</v>
      </c>
      <c r="M93" s="130">
        <v>100</v>
      </c>
      <c r="N93" s="131">
        <v>20</v>
      </c>
    </row>
    <row r="94" spans="1:14" x14ac:dyDescent="0.25">
      <c r="A94" s="132" t="s">
        <v>262</v>
      </c>
      <c r="B94" s="133">
        <v>1</v>
      </c>
      <c r="C94" s="27">
        <v>1</v>
      </c>
      <c r="D94" s="27">
        <v>1</v>
      </c>
      <c r="E94" s="27">
        <v>1</v>
      </c>
      <c r="F94" s="27">
        <v>1</v>
      </c>
      <c r="G94" s="27">
        <v>1</v>
      </c>
      <c r="H94" s="27">
        <v>1</v>
      </c>
      <c r="I94" s="27">
        <v>1</v>
      </c>
      <c r="J94" s="27">
        <v>1</v>
      </c>
      <c r="K94" s="27">
        <v>1</v>
      </c>
      <c r="L94" s="27">
        <v>1</v>
      </c>
      <c r="M94" s="27">
        <v>1</v>
      </c>
      <c r="N94" s="134">
        <v>1</v>
      </c>
    </row>
    <row r="95" spans="1:14" x14ac:dyDescent="0.25">
      <c r="A95" s="132" t="s">
        <v>263</v>
      </c>
      <c r="B95" s="133">
        <v>30</v>
      </c>
      <c r="C95" s="27">
        <v>30</v>
      </c>
      <c r="D95" s="27">
        <v>85</v>
      </c>
      <c r="E95" s="27">
        <v>6</v>
      </c>
      <c r="F95" s="78">
        <v>68</v>
      </c>
      <c r="G95" s="78">
        <v>25</v>
      </c>
      <c r="H95" s="78">
        <v>72</v>
      </c>
      <c r="I95" s="78">
        <v>23</v>
      </c>
      <c r="J95" s="78">
        <v>62</v>
      </c>
      <c r="K95" s="78">
        <v>21</v>
      </c>
      <c r="L95" s="78">
        <v>56</v>
      </c>
      <c r="M95" s="78">
        <v>21</v>
      </c>
      <c r="N95" s="134">
        <v>63</v>
      </c>
    </row>
    <row r="96" spans="1:14" x14ac:dyDescent="0.25">
      <c r="A96" s="135" t="s">
        <v>264</v>
      </c>
      <c r="B96" s="136">
        <v>265</v>
      </c>
      <c r="C96" s="137">
        <v>265</v>
      </c>
      <c r="D96" s="137">
        <v>264</v>
      </c>
      <c r="E96" s="137">
        <v>234</v>
      </c>
      <c r="F96" s="137">
        <v>277</v>
      </c>
      <c r="G96" s="138">
        <v>298</v>
      </c>
      <c r="H96" s="138">
        <v>289</v>
      </c>
      <c r="I96" s="137">
        <v>296</v>
      </c>
      <c r="J96" s="138">
        <v>275</v>
      </c>
      <c r="K96" s="138">
        <v>310</v>
      </c>
      <c r="L96" s="138">
        <v>280</v>
      </c>
      <c r="M96" s="138">
        <v>290</v>
      </c>
      <c r="N96" s="139">
        <v>270</v>
      </c>
    </row>
    <row r="97" spans="1:9" x14ac:dyDescent="0.25">
      <c r="A97" s="140"/>
      <c r="B97" s="66"/>
      <c r="C97" s="78"/>
      <c r="D97" s="78"/>
      <c r="E97" s="78"/>
      <c r="F97" s="78"/>
      <c r="I97" s="78"/>
    </row>
    <row r="98" spans="1:9" x14ac:dyDescent="0.25">
      <c r="A98" s="141" t="s">
        <v>265</v>
      </c>
      <c r="B98" s="66"/>
      <c r="C98" s="78"/>
      <c r="D98" s="78"/>
      <c r="E98" s="78"/>
      <c r="F98" s="78"/>
      <c r="I98" s="78"/>
    </row>
    <row r="99" spans="1:9" x14ac:dyDescent="0.25">
      <c r="A99" s="142" t="s">
        <v>266</v>
      </c>
      <c r="B99" s="143" t="s">
        <v>267</v>
      </c>
      <c r="C99" s="144" t="s">
        <v>267</v>
      </c>
      <c r="D99" s="144" t="s">
        <v>268</v>
      </c>
      <c r="E99" s="144" t="s">
        <v>268</v>
      </c>
      <c r="F99" s="144" t="s">
        <v>269</v>
      </c>
      <c r="G99" s="145" t="s">
        <v>269</v>
      </c>
      <c r="I99" s="78"/>
    </row>
    <row r="100" spans="1:9" x14ac:dyDescent="0.25">
      <c r="A100" s="128" t="s">
        <v>261</v>
      </c>
      <c r="B100" s="129">
        <v>100</v>
      </c>
      <c r="C100" s="146"/>
      <c r="D100" s="146">
        <v>100</v>
      </c>
      <c r="E100" s="146">
        <v>20</v>
      </c>
      <c r="F100" s="146">
        <v>100</v>
      </c>
      <c r="G100" s="147">
        <v>20</v>
      </c>
      <c r="I100" s="78"/>
    </row>
    <row r="101" spans="1:9" x14ac:dyDescent="0.25">
      <c r="A101" s="132" t="s">
        <v>270</v>
      </c>
      <c r="B101" s="133">
        <v>0</v>
      </c>
      <c r="C101" s="27">
        <v>0</v>
      </c>
      <c r="D101" s="27">
        <v>4.5</v>
      </c>
      <c r="E101" s="66">
        <v>14</v>
      </c>
      <c r="F101" s="27">
        <v>0.66</v>
      </c>
      <c r="G101" s="134">
        <v>7.5</v>
      </c>
    </row>
    <row r="102" spans="1:9" x14ac:dyDescent="0.25">
      <c r="A102" s="132" t="s">
        <v>271</v>
      </c>
      <c r="B102" s="133">
        <v>0</v>
      </c>
      <c r="C102" s="27">
        <v>0</v>
      </c>
      <c r="D102" s="27">
        <v>2.65</v>
      </c>
      <c r="E102" s="27">
        <v>7.65</v>
      </c>
      <c r="F102" s="78">
        <v>0.42</v>
      </c>
      <c r="G102" s="134">
        <v>4.9000000000000004</v>
      </c>
    </row>
    <row r="103" spans="1:9" x14ac:dyDescent="0.25">
      <c r="A103" s="132" t="s">
        <v>272</v>
      </c>
      <c r="B103" s="133">
        <v>0</v>
      </c>
      <c r="C103" s="27">
        <v>0</v>
      </c>
      <c r="D103" s="78">
        <v>-11</v>
      </c>
      <c r="E103" s="27">
        <v>19</v>
      </c>
      <c r="F103" s="78">
        <v>-2.9</v>
      </c>
      <c r="G103" s="134">
        <v>-87</v>
      </c>
    </row>
    <row r="104" spans="1:9" x14ac:dyDescent="0.25">
      <c r="A104" s="132" t="s">
        <v>273</v>
      </c>
      <c r="B104" s="133">
        <v>0</v>
      </c>
      <c r="C104" s="78">
        <v>0</v>
      </c>
      <c r="D104" s="148">
        <v>900</v>
      </c>
      <c r="E104" s="148">
        <v>3200</v>
      </c>
      <c r="F104" s="148">
        <v>130</v>
      </c>
      <c r="G104" s="149">
        <v>920</v>
      </c>
    </row>
    <row r="105" spans="1:9" x14ac:dyDescent="0.25">
      <c r="A105" s="135" t="s">
        <v>274</v>
      </c>
      <c r="B105" s="136">
        <v>0</v>
      </c>
      <c r="C105" s="138">
        <v>0</v>
      </c>
      <c r="D105" s="138">
        <v>-69</v>
      </c>
      <c r="E105" s="138">
        <v>-240</v>
      </c>
      <c r="F105" s="138">
        <v>-10</v>
      </c>
      <c r="G105" s="139">
        <v>-71</v>
      </c>
    </row>
    <row r="107" spans="1:9" x14ac:dyDescent="0.25">
      <c r="A107" s="28" t="s">
        <v>275</v>
      </c>
    </row>
    <row r="108" spans="1:9" x14ac:dyDescent="0.25">
      <c r="A108" s="123" t="s">
        <v>276</v>
      </c>
      <c r="B108" s="150">
        <v>0.85</v>
      </c>
    </row>
    <row r="109" spans="1:9" x14ac:dyDescent="0.25">
      <c r="A109" s="132" t="s">
        <v>277</v>
      </c>
      <c r="B109" s="151">
        <v>0.42857142857142855</v>
      </c>
      <c r="F109" s="78"/>
    </row>
    <row r="110" spans="1:9" x14ac:dyDescent="0.25">
      <c r="A110" s="132" t="s">
        <v>278</v>
      </c>
      <c r="B110" s="151">
        <v>0.75</v>
      </c>
    </row>
    <row r="111" spans="1:9" x14ac:dyDescent="0.25">
      <c r="A111" s="132" t="s">
        <v>279</v>
      </c>
      <c r="B111" s="151">
        <v>0.27272727272727271</v>
      </c>
    </row>
    <row r="112" spans="1:9" x14ac:dyDescent="0.25">
      <c r="A112" s="135" t="s">
        <v>280</v>
      </c>
      <c r="B112" s="152">
        <v>0.5</v>
      </c>
    </row>
    <row r="114" spans="1:24" x14ac:dyDescent="0.25">
      <c r="A114" s="153" t="s">
        <v>281</v>
      </c>
      <c r="B114" s="78"/>
      <c r="C114" s="78"/>
      <c r="D114" s="78"/>
    </row>
    <row r="115" spans="1:24" x14ac:dyDescent="0.25">
      <c r="A115" s="78"/>
    </row>
    <row r="116" spans="1:24" x14ac:dyDescent="0.25">
      <c r="B116" s="154">
        <v>25.5</v>
      </c>
      <c r="F116" s="155">
        <v>200</v>
      </c>
      <c r="J116" s="155">
        <v>120</v>
      </c>
      <c r="N116" s="155">
        <v>11</v>
      </c>
      <c r="R116" s="156">
        <v>27000</v>
      </c>
      <c r="V116" s="156">
        <v>1000</v>
      </c>
    </row>
    <row r="117" spans="1:24" x14ac:dyDescent="0.25">
      <c r="B117" s="157">
        <v>25.5</v>
      </c>
      <c r="F117" s="158">
        <v>200</v>
      </c>
      <c r="J117" s="158">
        <v>120</v>
      </c>
      <c r="N117" s="158">
        <v>11</v>
      </c>
      <c r="R117" s="159">
        <v>27000</v>
      </c>
      <c r="V117" s="159">
        <v>1000</v>
      </c>
    </row>
    <row r="118" spans="1:24" ht="64.5" x14ac:dyDescent="0.25">
      <c r="B118" s="160" t="s">
        <v>282</v>
      </c>
      <c r="C118" s="161" t="s">
        <v>283</v>
      </c>
      <c r="D118" s="162" t="s">
        <v>284</v>
      </c>
      <c r="F118" s="160" t="s">
        <v>282</v>
      </c>
      <c r="G118" s="161" t="s">
        <v>285</v>
      </c>
      <c r="H118" s="162" t="s">
        <v>284</v>
      </c>
      <c r="J118" s="160" t="s">
        <v>282</v>
      </c>
      <c r="K118" s="163" t="s">
        <v>286</v>
      </c>
      <c r="L118" s="162" t="s">
        <v>284</v>
      </c>
      <c r="N118" s="160" t="s">
        <v>282</v>
      </c>
      <c r="O118" s="163" t="s">
        <v>287</v>
      </c>
      <c r="P118" s="162" t="s">
        <v>284</v>
      </c>
      <c r="R118" s="160" t="s">
        <v>282</v>
      </c>
      <c r="S118" s="163" t="s">
        <v>288</v>
      </c>
      <c r="T118" s="162" t="s">
        <v>284</v>
      </c>
      <c r="V118" s="160" t="s">
        <v>282</v>
      </c>
      <c r="W118" s="163" t="s">
        <v>289</v>
      </c>
      <c r="X118" s="162" t="s">
        <v>284</v>
      </c>
    </row>
    <row r="119" spans="1:24" s="78" customFormat="1" x14ac:dyDescent="0.25">
      <c r="B119" s="164">
        <v>1990</v>
      </c>
      <c r="C119" s="165">
        <v>500</v>
      </c>
      <c r="D119" s="166">
        <v>19.607843137254903</v>
      </c>
      <c r="F119" s="164">
        <v>1990</v>
      </c>
      <c r="G119" s="165">
        <v>600</v>
      </c>
      <c r="H119" s="166">
        <v>3</v>
      </c>
      <c r="J119" s="164">
        <v>1990</v>
      </c>
      <c r="K119" s="165">
        <v>350</v>
      </c>
      <c r="L119" s="166">
        <v>2.9166666666666665</v>
      </c>
      <c r="N119" s="164">
        <v>1990</v>
      </c>
      <c r="O119" s="165">
        <v>2283</v>
      </c>
      <c r="P119" s="166">
        <v>14.006134969325153</v>
      </c>
      <c r="R119" s="164">
        <v>1990</v>
      </c>
      <c r="S119" s="165">
        <v>27000</v>
      </c>
      <c r="T119" s="166">
        <v>1</v>
      </c>
      <c r="V119" s="164">
        <v>1990</v>
      </c>
      <c r="W119" s="165">
        <v>2000</v>
      </c>
      <c r="X119" s="166">
        <v>1</v>
      </c>
    </row>
    <row r="120" spans="1:24" s="78" customFormat="1" x14ac:dyDescent="0.25">
      <c r="B120" s="167">
        <v>1995</v>
      </c>
      <c r="C120" s="168">
        <v>340</v>
      </c>
      <c r="D120" s="169">
        <v>13.333333333333334</v>
      </c>
      <c r="F120" s="167">
        <v>1995</v>
      </c>
      <c r="G120" s="168">
        <v>350</v>
      </c>
      <c r="H120" s="169">
        <v>1.75</v>
      </c>
      <c r="J120" s="167">
        <v>1995</v>
      </c>
      <c r="K120" s="168">
        <v>200</v>
      </c>
      <c r="L120" s="169">
        <v>1.6666666666666667</v>
      </c>
      <c r="N120" s="167">
        <v>1995</v>
      </c>
      <c r="O120" s="168">
        <v>2283</v>
      </c>
      <c r="P120" s="169">
        <v>14.006134969325153</v>
      </c>
      <c r="R120" s="167">
        <v>1995</v>
      </c>
      <c r="S120" s="168">
        <v>27000</v>
      </c>
      <c r="T120" s="169">
        <v>1</v>
      </c>
      <c r="V120" s="167">
        <v>1995</v>
      </c>
      <c r="W120" s="168">
        <v>2000</v>
      </c>
      <c r="X120" s="169">
        <v>1</v>
      </c>
    </row>
    <row r="121" spans="1:24" s="78" customFormat="1" x14ac:dyDescent="0.25">
      <c r="B121" s="167">
        <v>2000</v>
      </c>
      <c r="C121" s="168">
        <v>200</v>
      </c>
      <c r="D121" s="169">
        <v>7.8431372549019605</v>
      </c>
      <c r="F121" s="167">
        <v>2000</v>
      </c>
      <c r="G121" s="168">
        <v>200</v>
      </c>
      <c r="H121" s="169">
        <v>1</v>
      </c>
      <c r="J121" s="167">
        <v>2000</v>
      </c>
      <c r="K121" s="168">
        <v>120</v>
      </c>
      <c r="L121" s="169">
        <v>1</v>
      </c>
      <c r="N121" s="167">
        <v>2000</v>
      </c>
      <c r="O121" s="168">
        <v>2283</v>
      </c>
      <c r="P121" s="169">
        <v>14.006134969325153</v>
      </c>
      <c r="R121" s="167">
        <v>2000</v>
      </c>
      <c r="S121" s="168">
        <v>27000</v>
      </c>
      <c r="T121" s="169">
        <v>1</v>
      </c>
      <c r="V121" s="167">
        <v>2000</v>
      </c>
      <c r="W121" s="168">
        <v>2000</v>
      </c>
      <c r="X121" s="169">
        <v>1</v>
      </c>
    </row>
    <row r="122" spans="1:24" s="78" customFormat="1" x14ac:dyDescent="0.25">
      <c r="B122" s="167">
        <v>2005</v>
      </c>
      <c r="C122" s="168">
        <v>25.5</v>
      </c>
      <c r="D122" s="169">
        <v>1</v>
      </c>
      <c r="F122" s="167">
        <v>2005</v>
      </c>
      <c r="G122" s="168">
        <v>200</v>
      </c>
      <c r="H122" s="169">
        <v>1</v>
      </c>
      <c r="J122" s="167">
        <v>2005</v>
      </c>
      <c r="K122" s="168">
        <v>120</v>
      </c>
      <c r="L122" s="169">
        <v>1</v>
      </c>
      <c r="N122" s="167">
        <v>2005</v>
      </c>
      <c r="O122" s="168">
        <v>2283</v>
      </c>
      <c r="P122" s="169">
        <v>14.006134969325153</v>
      </c>
      <c r="R122" s="167">
        <v>2005</v>
      </c>
      <c r="S122" s="168">
        <v>27000</v>
      </c>
      <c r="T122" s="169">
        <v>1</v>
      </c>
      <c r="V122" s="167">
        <v>2005</v>
      </c>
      <c r="W122" s="168">
        <v>2000</v>
      </c>
      <c r="X122" s="169">
        <v>1</v>
      </c>
    </row>
    <row r="123" spans="1:24" s="78" customFormat="1" x14ac:dyDescent="0.25">
      <c r="B123" s="167">
        <v>2010</v>
      </c>
      <c r="C123" s="168">
        <v>25.5</v>
      </c>
      <c r="D123" s="169">
        <v>1</v>
      </c>
      <c r="F123" s="170">
        <v>2010</v>
      </c>
      <c r="G123" s="171">
        <v>200</v>
      </c>
      <c r="H123" s="172">
        <v>1</v>
      </c>
      <c r="J123" s="170">
        <v>2010</v>
      </c>
      <c r="K123" s="171">
        <v>120</v>
      </c>
      <c r="L123" s="172">
        <v>1</v>
      </c>
      <c r="N123" s="170">
        <v>2010</v>
      </c>
      <c r="O123" s="171">
        <v>163</v>
      </c>
      <c r="P123" s="172">
        <v>1</v>
      </c>
      <c r="R123" s="170">
        <v>2010</v>
      </c>
      <c r="S123" s="171">
        <v>27000</v>
      </c>
      <c r="T123" s="172">
        <v>1</v>
      </c>
      <c r="V123" s="170">
        <v>2010</v>
      </c>
      <c r="W123" s="171">
        <v>2000</v>
      </c>
      <c r="X123" s="172">
        <v>1</v>
      </c>
    </row>
    <row r="124" spans="1:24" s="78" customFormat="1" x14ac:dyDescent="0.25">
      <c r="B124" s="167">
        <v>2015</v>
      </c>
      <c r="C124" s="168">
        <v>25.5</v>
      </c>
      <c r="D124" s="169">
        <v>1</v>
      </c>
      <c r="F124" s="167">
        <v>2015</v>
      </c>
      <c r="G124" s="168">
        <v>200</v>
      </c>
      <c r="H124" s="169">
        <v>1</v>
      </c>
      <c r="J124" s="167">
        <v>2015</v>
      </c>
      <c r="K124" s="168">
        <v>120</v>
      </c>
      <c r="L124" s="169">
        <v>1</v>
      </c>
      <c r="N124" s="167">
        <v>2015</v>
      </c>
      <c r="O124" s="168">
        <v>11</v>
      </c>
      <c r="P124" s="169">
        <v>6.7484662576687116E-2</v>
      </c>
      <c r="R124" s="167">
        <v>2015</v>
      </c>
      <c r="S124" s="168">
        <v>27000</v>
      </c>
      <c r="T124" s="169">
        <v>1</v>
      </c>
      <c r="V124" s="167">
        <v>2015</v>
      </c>
      <c r="W124" s="168">
        <v>1000</v>
      </c>
      <c r="X124" s="169">
        <v>0.5</v>
      </c>
    </row>
    <row r="125" spans="1:24" s="78" customFormat="1" x14ac:dyDescent="0.25">
      <c r="B125" s="167">
        <v>2017</v>
      </c>
      <c r="C125" s="168">
        <v>10</v>
      </c>
      <c r="D125" s="169">
        <v>0.39215686274509803</v>
      </c>
      <c r="F125" s="173">
        <v>2020</v>
      </c>
      <c r="G125" s="174">
        <v>200</v>
      </c>
      <c r="H125" s="175">
        <v>1</v>
      </c>
      <c r="J125" s="173">
        <v>2020</v>
      </c>
      <c r="K125" s="174">
        <v>120</v>
      </c>
      <c r="L125" s="175">
        <v>1</v>
      </c>
      <c r="N125" s="173">
        <v>2020</v>
      </c>
      <c r="O125" s="174">
        <v>11</v>
      </c>
      <c r="P125" s="175">
        <v>6.7484662576687116E-2</v>
      </c>
      <c r="R125" s="173">
        <v>2020</v>
      </c>
      <c r="S125" s="174">
        <v>5000</v>
      </c>
      <c r="T125" s="175">
        <v>0.185</v>
      </c>
      <c r="V125" s="173">
        <v>2020</v>
      </c>
      <c r="W125" s="174">
        <v>1000</v>
      </c>
      <c r="X125" s="175">
        <v>0.5</v>
      </c>
    </row>
    <row r="126" spans="1:24" x14ac:dyDescent="0.25">
      <c r="B126" s="173">
        <v>2020</v>
      </c>
      <c r="C126" s="174">
        <v>10</v>
      </c>
      <c r="D126" s="175">
        <v>0.39215686274509803</v>
      </c>
    </row>
    <row r="128" spans="1:24" x14ac:dyDescent="0.25">
      <c r="A128" s="153" t="s">
        <v>290</v>
      </c>
    </row>
    <row r="129" spans="1:9" x14ac:dyDescent="0.25">
      <c r="A129" s="176" t="s">
        <v>291</v>
      </c>
      <c r="B129" s="177" t="s">
        <v>292</v>
      </c>
      <c r="C129" s="177" t="s">
        <v>293</v>
      </c>
      <c r="D129" s="177" t="s">
        <v>294</v>
      </c>
      <c r="E129" s="177" t="s">
        <v>295</v>
      </c>
      <c r="F129" s="178" t="s">
        <v>296</v>
      </c>
      <c r="G129" s="179"/>
      <c r="H129" s="179"/>
    </row>
    <row r="130" spans="1:9" x14ac:dyDescent="0.25">
      <c r="A130" s="180" t="s">
        <v>297</v>
      </c>
      <c r="B130" s="181">
        <v>1</v>
      </c>
      <c r="C130" s="181">
        <v>1000</v>
      </c>
      <c r="D130" s="181">
        <v>1000000</v>
      </c>
      <c r="E130" s="182">
        <v>453.59237000000002</v>
      </c>
      <c r="F130" s="183">
        <v>907184.74</v>
      </c>
      <c r="G130" s="179"/>
      <c r="H130" s="179"/>
    </row>
    <row r="131" spans="1:9" x14ac:dyDescent="0.25">
      <c r="A131" s="180" t="s">
        <v>298</v>
      </c>
      <c r="B131" s="184">
        <v>1E-3</v>
      </c>
      <c r="C131" s="181">
        <v>1</v>
      </c>
      <c r="D131" s="181">
        <v>1000</v>
      </c>
      <c r="E131" s="182">
        <v>0.45359237000000002</v>
      </c>
      <c r="F131" s="185">
        <v>907.18474000000003</v>
      </c>
      <c r="G131" s="179"/>
      <c r="H131" s="179"/>
    </row>
    <row r="132" spans="1:9" x14ac:dyDescent="0.25">
      <c r="A132" s="180" t="s">
        <v>299</v>
      </c>
      <c r="B132" s="184">
        <v>9.9999999999999995E-7</v>
      </c>
      <c r="C132" s="184">
        <v>1E-3</v>
      </c>
      <c r="D132" s="181">
        <v>1</v>
      </c>
      <c r="E132" s="184">
        <v>4.5359237000000004E-4</v>
      </c>
      <c r="F132" s="185">
        <v>0.90718474000000004</v>
      </c>
      <c r="G132" s="179"/>
      <c r="H132" s="179"/>
    </row>
    <row r="133" spans="1:9" x14ac:dyDescent="0.25">
      <c r="A133" s="180" t="s">
        <v>300</v>
      </c>
      <c r="B133" s="184">
        <v>2.2046226218487759E-3</v>
      </c>
      <c r="C133" s="182">
        <v>2.2046226218487757</v>
      </c>
      <c r="D133" s="181">
        <v>2204.6226218487759</v>
      </c>
      <c r="E133" s="181">
        <v>1</v>
      </c>
      <c r="F133" s="183">
        <v>2000</v>
      </c>
      <c r="G133" s="179"/>
      <c r="H133" s="179"/>
    </row>
    <row r="134" spans="1:9" x14ac:dyDescent="0.25">
      <c r="A134" s="186" t="s">
        <v>301</v>
      </c>
      <c r="B134" s="187">
        <v>1.102311310924388E-6</v>
      </c>
      <c r="C134" s="187">
        <v>1.1023113109243879E-3</v>
      </c>
      <c r="D134" s="188">
        <v>1.1023113109243878</v>
      </c>
      <c r="E134" s="187">
        <v>5.0000000000000001E-4</v>
      </c>
      <c r="F134" s="189">
        <v>1</v>
      </c>
      <c r="G134" s="179"/>
      <c r="H134" s="179"/>
    </row>
    <row r="135" spans="1:9" x14ac:dyDescent="0.25">
      <c r="A135" s="179"/>
      <c r="B135" s="179"/>
      <c r="C135" s="179"/>
      <c r="D135" s="179"/>
      <c r="E135" s="179"/>
      <c r="F135" s="179"/>
      <c r="G135" s="179"/>
      <c r="H135" s="179"/>
    </row>
    <row r="136" spans="1:9" x14ac:dyDescent="0.25">
      <c r="A136" s="176" t="s">
        <v>302</v>
      </c>
      <c r="B136" s="177" t="s">
        <v>303</v>
      </c>
      <c r="C136" s="177" t="s">
        <v>304</v>
      </c>
      <c r="D136" s="177" t="s">
        <v>305</v>
      </c>
      <c r="E136" s="177" t="s">
        <v>306</v>
      </c>
      <c r="F136" s="178" t="s">
        <v>307</v>
      </c>
      <c r="G136" s="179"/>
      <c r="H136" s="179"/>
    </row>
    <row r="137" spans="1:9" x14ac:dyDescent="0.25">
      <c r="A137" s="180" t="s">
        <v>308</v>
      </c>
      <c r="B137" s="190">
        <v>1</v>
      </c>
      <c r="C137" s="191">
        <v>9.9999999999999995E-7</v>
      </c>
      <c r="D137" s="192">
        <v>1E-3</v>
      </c>
      <c r="E137" s="193">
        <v>3.7854109999999998E-3</v>
      </c>
      <c r="F137" s="194">
        <v>2.8316846999999999E-2</v>
      </c>
      <c r="G137" s="179"/>
      <c r="H137" s="179"/>
    </row>
    <row r="138" spans="1:9" x14ac:dyDescent="0.25">
      <c r="A138" s="180" t="s">
        <v>309</v>
      </c>
      <c r="B138" s="181">
        <v>1000000</v>
      </c>
      <c r="C138" s="181">
        <v>1</v>
      </c>
      <c r="D138" s="181">
        <v>1000.0000000000001</v>
      </c>
      <c r="E138" s="181">
        <v>3785.4110000000001</v>
      </c>
      <c r="F138" s="183">
        <v>28316.847000000002</v>
      </c>
      <c r="G138" s="179"/>
      <c r="H138" s="179"/>
    </row>
    <row r="139" spans="1:9" x14ac:dyDescent="0.25">
      <c r="A139" s="180" t="s">
        <v>310</v>
      </c>
      <c r="B139" s="181">
        <v>1000</v>
      </c>
      <c r="C139" s="182">
        <v>1E-3</v>
      </c>
      <c r="D139" s="181">
        <v>1</v>
      </c>
      <c r="E139" s="182">
        <v>3.7854109999999999</v>
      </c>
      <c r="F139" s="185">
        <v>28.316846999999999</v>
      </c>
      <c r="G139" s="179"/>
      <c r="H139" s="179"/>
    </row>
    <row r="140" spans="1:9" x14ac:dyDescent="0.25">
      <c r="A140" s="180" t="s">
        <v>311</v>
      </c>
      <c r="B140" s="168">
        <v>264.17210707106841</v>
      </c>
      <c r="C140" s="184">
        <v>2.6417210707106839E-4</v>
      </c>
      <c r="D140" s="182">
        <v>0.26417210707106842</v>
      </c>
      <c r="E140" s="181">
        <v>1</v>
      </c>
      <c r="F140" s="185">
        <v>7.4805211375990615</v>
      </c>
      <c r="G140" s="179"/>
      <c r="H140" s="179"/>
    </row>
    <row r="141" spans="1:9" x14ac:dyDescent="0.25">
      <c r="A141" s="186" t="s">
        <v>312</v>
      </c>
      <c r="B141" s="174">
        <v>35.314666212661322</v>
      </c>
      <c r="C141" s="187">
        <v>3.5314666212661319E-5</v>
      </c>
      <c r="D141" s="188">
        <v>3.5314666212661321E-2</v>
      </c>
      <c r="E141" s="188">
        <v>0.13368052594273649</v>
      </c>
      <c r="F141" s="189">
        <v>1</v>
      </c>
      <c r="G141" s="179"/>
      <c r="H141" s="179"/>
    </row>
    <row r="142" spans="1:9" x14ac:dyDescent="0.25">
      <c r="A142" s="179"/>
      <c r="B142" s="179"/>
      <c r="C142" s="179"/>
      <c r="D142" s="179"/>
      <c r="E142" s="179"/>
      <c r="F142" s="179"/>
      <c r="G142" s="179"/>
      <c r="H142" s="179"/>
    </row>
    <row r="143" spans="1:9" x14ac:dyDescent="0.25">
      <c r="A143" s="176" t="s">
        <v>313</v>
      </c>
      <c r="B143" s="177" t="s">
        <v>314</v>
      </c>
      <c r="C143" s="177" t="s">
        <v>315</v>
      </c>
      <c r="D143" s="177" t="s">
        <v>316</v>
      </c>
      <c r="E143" s="177" t="s">
        <v>317</v>
      </c>
      <c r="F143" s="177" t="s">
        <v>318</v>
      </c>
      <c r="G143" s="177" t="s">
        <v>319</v>
      </c>
      <c r="H143" s="177" t="s">
        <v>320</v>
      </c>
      <c r="I143" s="195" t="s">
        <v>321</v>
      </c>
    </row>
    <row r="144" spans="1:9" x14ac:dyDescent="0.25">
      <c r="A144" s="180" t="s">
        <v>322</v>
      </c>
      <c r="B144" s="181">
        <v>1</v>
      </c>
      <c r="C144" s="181">
        <v>1000</v>
      </c>
      <c r="D144" s="181">
        <v>1000000</v>
      </c>
      <c r="E144" s="181">
        <v>3600</v>
      </c>
      <c r="F144" s="181">
        <v>3600000</v>
      </c>
      <c r="G144" s="181">
        <v>1055.05585</v>
      </c>
      <c r="H144" s="181">
        <v>1055055850</v>
      </c>
      <c r="I144" s="134">
        <v>2684519.5376862194</v>
      </c>
    </row>
    <row r="145" spans="1:9" x14ac:dyDescent="0.25">
      <c r="A145" s="180" t="s">
        <v>323</v>
      </c>
      <c r="B145" s="182">
        <v>1E-3</v>
      </c>
      <c r="C145" s="181">
        <v>1</v>
      </c>
      <c r="D145" s="181">
        <v>1000</v>
      </c>
      <c r="E145" s="168">
        <v>3.6</v>
      </c>
      <c r="F145" s="181">
        <v>3600</v>
      </c>
      <c r="G145" s="182">
        <v>1.05505585</v>
      </c>
      <c r="H145" s="181">
        <v>1055055.8500000001</v>
      </c>
      <c r="I145" s="134">
        <v>2684.5195376862198</v>
      </c>
    </row>
    <row r="146" spans="1:9" x14ac:dyDescent="0.25">
      <c r="A146" s="180" t="s">
        <v>324</v>
      </c>
      <c r="B146" s="184">
        <v>9.9999999999999995E-7</v>
      </c>
      <c r="C146" s="182">
        <v>1E-3</v>
      </c>
      <c r="D146" s="181">
        <v>1</v>
      </c>
      <c r="E146" s="196">
        <v>3.5999999999999999E-3</v>
      </c>
      <c r="F146" s="168">
        <v>3.6</v>
      </c>
      <c r="G146" s="184">
        <v>1.0550558499999999E-3</v>
      </c>
      <c r="H146" s="181">
        <v>1055.05585</v>
      </c>
      <c r="I146" s="134">
        <v>2.6845195376862194</v>
      </c>
    </row>
    <row r="147" spans="1:9" x14ac:dyDescent="0.25">
      <c r="A147" s="180" t="s">
        <v>325</v>
      </c>
      <c r="B147" s="184">
        <v>2.7777777777777778E-4</v>
      </c>
      <c r="C147" s="182">
        <v>0.27777777777777779</v>
      </c>
      <c r="D147" s="181">
        <v>277.77777777777777</v>
      </c>
      <c r="E147" s="181">
        <v>1</v>
      </c>
      <c r="F147" s="181">
        <v>1000</v>
      </c>
      <c r="G147" s="182">
        <v>0.29307106944444444</v>
      </c>
      <c r="H147" s="181">
        <v>293071.06944444444</v>
      </c>
      <c r="I147" s="134">
        <v>745.69987157950538</v>
      </c>
    </row>
    <row r="148" spans="1:9" x14ac:dyDescent="0.25">
      <c r="A148" s="180" t="s">
        <v>326</v>
      </c>
      <c r="B148" s="197">
        <v>2.7777777777777776E-7</v>
      </c>
      <c r="C148" s="184">
        <v>2.7777777777777778E-4</v>
      </c>
      <c r="D148" s="182">
        <v>0.27777777777777779</v>
      </c>
      <c r="E148" s="182">
        <v>1E-3</v>
      </c>
      <c r="F148" s="181">
        <v>1</v>
      </c>
      <c r="G148" s="184">
        <v>2.9307106944444444E-4</v>
      </c>
      <c r="H148" s="181">
        <v>293.07106944444445</v>
      </c>
      <c r="I148" s="134">
        <v>0.74569987157950535</v>
      </c>
    </row>
    <row r="149" spans="1:9" x14ac:dyDescent="0.25">
      <c r="A149" s="180" t="s">
        <v>327</v>
      </c>
      <c r="B149" s="184">
        <v>9.4781712266701337E-4</v>
      </c>
      <c r="C149" s="182">
        <v>0.94781712266701335</v>
      </c>
      <c r="D149" s="181">
        <v>947.81712266701334</v>
      </c>
      <c r="E149" s="182">
        <v>3.4121416416012482</v>
      </c>
      <c r="F149" s="181">
        <v>3412.141641601248</v>
      </c>
      <c r="G149" s="181">
        <v>1</v>
      </c>
      <c r="H149" s="181">
        <v>1000000</v>
      </c>
      <c r="I149" s="134">
        <v>2544.4335839531336</v>
      </c>
    </row>
    <row r="150" spans="1:9" x14ac:dyDescent="0.25">
      <c r="A150" s="180" t="s">
        <v>328</v>
      </c>
      <c r="B150" s="198">
        <v>9.4781712266701324E-10</v>
      </c>
      <c r="C150" s="184">
        <v>9.4781712266701326E-7</v>
      </c>
      <c r="D150" s="184">
        <v>9.4781712266701326E-4</v>
      </c>
      <c r="E150" s="199">
        <v>3.4121416416012478E-6</v>
      </c>
      <c r="F150" s="184">
        <v>3.4121416416012479E-3</v>
      </c>
      <c r="G150" s="184">
        <v>9.9999999999999995E-7</v>
      </c>
      <c r="H150" s="181">
        <v>1</v>
      </c>
      <c r="I150" s="134">
        <v>2.5444335839531337E-3</v>
      </c>
    </row>
    <row r="151" spans="1:9" x14ac:dyDescent="0.25">
      <c r="A151" s="200" t="s">
        <v>329</v>
      </c>
      <c r="B151" s="138">
        <v>3.72506136E-7</v>
      </c>
      <c r="C151" s="138">
        <v>3.7250613599999999E-4</v>
      </c>
      <c r="D151" s="138">
        <v>0.37250613599999999</v>
      </c>
      <c r="E151" s="138">
        <v>1.3410220896E-3</v>
      </c>
      <c r="F151" s="138">
        <v>1.3410220896</v>
      </c>
      <c r="G151" s="138">
        <v>3.9301477794769559E-4</v>
      </c>
      <c r="H151" s="138">
        <v>393.01477794769556</v>
      </c>
      <c r="I151" s="139">
        <v>1</v>
      </c>
    </row>
  </sheetData>
  <dataValidations count="5">
    <dataValidation type="list" allowBlank="1" showInputMessage="1" showErrorMessage="1" sqref="B100">
      <formula1>$D$100:$E$100</formula1>
    </dataValidation>
    <dataValidation type="list" allowBlank="1" showInputMessage="1" showErrorMessage="1" sqref="B99">
      <formula1>"None, GWP, GTP"</formula1>
    </dataValidation>
    <dataValidation type="list" allowBlank="1" showInputMessage="1" showErrorMessage="1" sqref="B93">
      <formula1>$C$93:$D$93</formula1>
    </dataValidation>
    <dataValidation type="list" allowBlank="1" showInputMessage="1" showErrorMessage="1" sqref="B92">
      <formula1>"AR5/GWP,AR5/GTP,AR4/GWP,AR3/GWP,AR2/GWP,AR1/GWP"</formula1>
    </dataValidation>
    <dataValidation type="list" allowBlank="1" showInputMessage="1" showErrorMessage="1" sqref="B5">
      <formula1>"1,2"</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2"/>
  <sheetViews>
    <sheetView workbookViewId="0"/>
  </sheetViews>
  <sheetFormatPr defaultRowHeight="15" x14ac:dyDescent="0.25"/>
  <cols>
    <col min="1" max="1" width="39.7109375" style="2" customWidth="1"/>
    <col min="2" max="37" width="10.140625" style="6" customWidth="1"/>
    <col min="38" max="16384" width="9.140625" style="2"/>
  </cols>
  <sheetData>
    <row r="1" spans="1:37" x14ac:dyDescent="0.25">
      <c r="A1" s="2" t="s">
        <v>49</v>
      </c>
      <c r="B1" s="6">
        <v>2015</v>
      </c>
      <c r="C1" s="6">
        <v>2016</v>
      </c>
      <c r="D1" s="6">
        <v>2017</v>
      </c>
      <c r="E1" s="6">
        <v>2018</v>
      </c>
      <c r="F1" s="6">
        <v>2019</v>
      </c>
      <c r="G1" s="6">
        <v>2020</v>
      </c>
      <c r="H1" s="6">
        <v>2021</v>
      </c>
      <c r="I1" s="6">
        <v>2022</v>
      </c>
      <c r="J1" s="6">
        <v>2023</v>
      </c>
      <c r="K1" s="6">
        <v>2024</v>
      </c>
      <c r="L1" s="6">
        <v>2025</v>
      </c>
      <c r="M1" s="6">
        <v>2026</v>
      </c>
      <c r="N1" s="6">
        <v>2027</v>
      </c>
      <c r="O1" s="6">
        <v>2028</v>
      </c>
      <c r="P1" s="6">
        <v>2029</v>
      </c>
      <c r="Q1" s="6">
        <v>2030</v>
      </c>
      <c r="R1" s="6">
        <v>2031</v>
      </c>
      <c r="S1" s="6">
        <v>2032</v>
      </c>
      <c r="T1" s="6">
        <v>2033</v>
      </c>
      <c r="U1" s="6">
        <v>2034</v>
      </c>
      <c r="V1" s="6">
        <v>2035</v>
      </c>
      <c r="W1" s="6">
        <v>2036</v>
      </c>
      <c r="X1" s="6">
        <v>2037</v>
      </c>
      <c r="Y1" s="6">
        <v>2038</v>
      </c>
      <c r="Z1" s="6">
        <v>2039</v>
      </c>
      <c r="AA1" s="6">
        <v>2040</v>
      </c>
      <c r="AB1" s="6">
        <v>2041</v>
      </c>
      <c r="AC1" s="6">
        <v>2042</v>
      </c>
      <c r="AD1" s="6">
        <v>2043</v>
      </c>
      <c r="AE1" s="6">
        <v>2044</v>
      </c>
      <c r="AF1" s="6">
        <v>2045</v>
      </c>
      <c r="AG1" s="6">
        <v>2046</v>
      </c>
      <c r="AH1" s="6">
        <v>2047</v>
      </c>
      <c r="AI1" s="6">
        <v>2048</v>
      </c>
      <c r="AJ1" s="6">
        <v>2049</v>
      </c>
      <c r="AK1" s="6">
        <v>2050</v>
      </c>
    </row>
    <row r="2" spans="1:37" x14ac:dyDescent="0.25">
      <c r="A2" s="2" t="s">
        <v>149</v>
      </c>
      <c r="B2" s="6">
        <f>'AEO Table 73'!D65*10^12</f>
        <v>19487677000000</v>
      </c>
      <c r="C2" s="6">
        <f>'AEO Table 73'!E65*10^12</f>
        <v>19471087000000</v>
      </c>
      <c r="D2" s="6">
        <f>'AEO Table 73'!F65*10^12</f>
        <v>19328623000000</v>
      </c>
      <c r="E2" s="6">
        <f>'AEO Table 73'!G65*10^12</f>
        <v>19204224000000</v>
      </c>
      <c r="F2" s="6">
        <f>'AEO Table 73'!H65*10^12</f>
        <v>19179859000000</v>
      </c>
      <c r="G2" s="6">
        <f>'AEO Table 73'!I65*10^12</f>
        <v>19400303000000</v>
      </c>
      <c r="H2" s="6">
        <f>'AEO Table 73'!J65*10^12</f>
        <v>19360611000000</v>
      </c>
      <c r="I2" s="6">
        <f>'AEO Table 73'!K65*10^12</f>
        <v>19396339000000</v>
      </c>
      <c r="J2" s="6">
        <f>'AEO Table 73'!L65*10^12</f>
        <v>19416988000000</v>
      </c>
      <c r="K2" s="6">
        <f>'AEO Table 73'!M65*10^12</f>
        <v>19366198000000</v>
      </c>
      <c r="L2" s="6">
        <f>'AEO Table 73'!N65*10^12</f>
        <v>19332066000000</v>
      </c>
      <c r="M2" s="6">
        <f>'AEO Table 73'!O65*10^12</f>
        <v>19312370000000</v>
      </c>
      <c r="N2" s="6">
        <f>'AEO Table 73'!P65*10^12</f>
        <v>19276178000000</v>
      </c>
      <c r="O2" s="6">
        <f>'AEO Table 73'!Q65*10^12</f>
        <v>19243832000000</v>
      </c>
      <c r="P2" s="6">
        <f>'AEO Table 73'!R65*10^12</f>
        <v>19210739000000</v>
      </c>
      <c r="Q2" s="6">
        <f>'AEO Table 73'!S65*10^12</f>
        <v>19151665000000</v>
      </c>
      <c r="R2" s="6">
        <f>'AEO Table 73'!T65*10^12</f>
        <v>19281292000000</v>
      </c>
      <c r="S2" s="6">
        <f>'AEO Table 73'!U65*10^12</f>
        <v>19453402000000</v>
      </c>
      <c r="T2" s="6">
        <f>'AEO Table 73'!V65*10^12</f>
        <v>19470060000000</v>
      </c>
      <c r="U2" s="6">
        <f>'AEO Table 73'!W65*10^12</f>
        <v>19473200000000</v>
      </c>
      <c r="V2" s="6">
        <f>'AEO Table 73'!X65*10^12</f>
        <v>19457369000000</v>
      </c>
      <c r="W2" s="6">
        <f>'AEO Table 73'!Y65*10^12</f>
        <v>19448553000000</v>
      </c>
      <c r="X2" s="6">
        <f>'AEO Table 73'!Z65*10^12</f>
        <v>19444700000000</v>
      </c>
      <c r="Y2" s="6">
        <f>'AEO Table 73'!AA65*10^12</f>
        <v>19473761000000</v>
      </c>
      <c r="Z2" s="6">
        <f>'AEO Table 73'!AB65*10^12</f>
        <v>19505587000000</v>
      </c>
      <c r="AA2" s="6">
        <f>'AEO Table 73'!AC65*10^12</f>
        <v>19513538000000</v>
      </c>
      <c r="AB2" s="6">
        <f>TREND($R2:$AA2,$R$1:$AA$1,AB$1)</f>
        <v>19531469466666.668</v>
      </c>
      <c r="AC2" s="6">
        <f t="shared" ref="AC2:AK2" si="0">TREND($R2:$AA2,$R$1:$AA$1,AC$1)</f>
        <v>19545891878787.879</v>
      </c>
      <c r="AD2" s="6">
        <f t="shared" si="0"/>
        <v>19560314290909.09</v>
      </c>
      <c r="AE2" s="6">
        <f t="shared" si="0"/>
        <v>19574736703030.305</v>
      </c>
      <c r="AF2" s="6">
        <f t="shared" si="0"/>
        <v>19589159115151.516</v>
      </c>
      <c r="AG2" s="6">
        <f t="shared" si="0"/>
        <v>19603581527272.727</v>
      </c>
      <c r="AH2" s="6">
        <f t="shared" si="0"/>
        <v>19618003939393.941</v>
      </c>
      <c r="AI2" s="6">
        <f t="shared" si="0"/>
        <v>19632426351515.152</v>
      </c>
      <c r="AJ2" s="6">
        <f t="shared" si="0"/>
        <v>19646848763636.363</v>
      </c>
      <c r="AK2" s="6">
        <f t="shared" si="0"/>
        <v>19661271175757.578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2"/>
  <sheetViews>
    <sheetView workbookViewId="0"/>
  </sheetViews>
  <sheetFormatPr defaultRowHeight="15" x14ac:dyDescent="0.25"/>
  <cols>
    <col min="1" max="1" width="39.7109375" style="2" customWidth="1"/>
    <col min="2" max="37" width="11.28515625" style="2" customWidth="1"/>
    <col min="38" max="16384" width="9.140625" style="2"/>
  </cols>
  <sheetData>
    <row r="1" spans="1:37" x14ac:dyDescent="0.25">
      <c r="A1" s="2" t="s">
        <v>49</v>
      </c>
      <c r="B1" s="2">
        <v>2015</v>
      </c>
      <c r="C1" s="2">
        <v>2016</v>
      </c>
      <c r="D1" s="2">
        <v>2017</v>
      </c>
      <c r="E1" s="2">
        <v>2018</v>
      </c>
      <c r="F1" s="2">
        <v>2019</v>
      </c>
      <c r="G1" s="2">
        <v>2020</v>
      </c>
      <c r="H1" s="2">
        <v>2021</v>
      </c>
      <c r="I1" s="2">
        <v>2022</v>
      </c>
      <c r="J1" s="2">
        <v>2023</v>
      </c>
      <c r="K1" s="2">
        <v>2024</v>
      </c>
      <c r="L1" s="2">
        <v>2025</v>
      </c>
      <c r="M1" s="2">
        <v>2026</v>
      </c>
      <c r="N1" s="2">
        <v>2027</v>
      </c>
      <c r="O1" s="2">
        <v>2028</v>
      </c>
      <c r="P1" s="2">
        <v>2029</v>
      </c>
      <c r="Q1" s="2">
        <v>2030</v>
      </c>
      <c r="R1" s="2">
        <v>2031</v>
      </c>
      <c r="S1" s="2">
        <v>2032</v>
      </c>
      <c r="T1" s="2">
        <v>2033</v>
      </c>
      <c r="U1" s="2">
        <v>2034</v>
      </c>
      <c r="V1" s="2">
        <v>2035</v>
      </c>
      <c r="W1" s="2">
        <v>2036</v>
      </c>
      <c r="X1" s="2">
        <v>2037</v>
      </c>
      <c r="Y1" s="2">
        <v>2038</v>
      </c>
      <c r="Z1" s="2">
        <v>2039</v>
      </c>
      <c r="AA1" s="2">
        <v>2040</v>
      </c>
      <c r="AB1" s="6">
        <v>2041</v>
      </c>
      <c r="AC1" s="6">
        <v>2042</v>
      </c>
      <c r="AD1" s="6">
        <v>2043</v>
      </c>
      <c r="AE1" s="6">
        <v>2044</v>
      </c>
      <c r="AF1" s="6">
        <v>2045</v>
      </c>
      <c r="AG1" s="6">
        <v>2046</v>
      </c>
      <c r="AH1" s="6">
        <v>2047</v>
      </c>
      <c r="AI1" s="6">
        <v>2048</v>
      </c>
      <c r="AJ1" s="6">
        <v>2049</v>
      </c>
      <c r="AK1" s="6">
        <v>2050</v>
      </c>
    </row>
    <row r="2" spans="1:37" x14ac:dyDescent="0.25">
      <c r="A2" s="2" t="s">
        <v>59</v>
      </c>
      <c r="B2" s="7">
        <f>'AEO Table 73'!D53*10^15</f>
        <v>1030999999999999.9</v>
      </c>
      <c r="C2" s="7">
        <f>'AEO Table 73'!E53*10^15</f>
        <v>1030999999999999.9</v>
      </c>
      <c r="D2" s="7">
        <f>'AEO Table 73'!F53*10^15</f>
        <v>1030999999999999.9</v>
      </c>
      <c r="E2" s="7">
        <f>'AEO Table 73'!G53*10^15</f>
        <v>1030999999999999.9</v>
      </c>
      <c r="F2" s="7">
        <f>'AEO Table 73'!H53*10^15</f>
        <v>1030999999999999.9</v>
      </c>
      <c r="G2" s="7">
        <f>'AEO Table 73'!I53*10^15</f>
        <v>1030999999999999.9</v>
      </c>
      <c r="H2" s="7">
        <f>'AEO Table 73'!J53*10^15</f>
        <v>1030999999999999.9</v>
      </c>
      <c r="I2" s="7">
        <f>'AEO Table 73'!K53*10^15</f>
        <v>1030999999999999.9</v>
      </c>
      <c r="J2" s="7">
        <f>'AEO Table 73'!L53*10^15</f>
        <v>1030999999999999.9</v>
      </c>
      <c r="K2" s="7">
        <f>'AEO Table 73'!M53*10^15</f>
        <v>1030999999999999.9</v>
      </c>
      <c r="L2" s="7">
        <f>'AEO Table 73'!N53*10^15</f>
        <v>1030999999999999.9</v>
      </c>
      <c r="M2" s="7">
        <f>'AEO Table 73'!O53*10^15</f>
        <v>1030999999999999.9</v>
      </c>
      <c r="N2" s="7">
        <f>'AEO Table 73'!P53*10^15</f>
        <v>1030999999999999.9</v>
      </c>
      <c r="O2" s="7">
        <f>'AEO Table 73'!Q53*10^15</f>
        <v>1030999999999999.9</v>
      </c>
      <c r="P2" s="7">
        <f>'AEO Table 73'!R53*10^15</f>
        <v>1030999999999999.9</v>
      </c>
      <c r="Q2" s="7">
        <f>'AEO Table 73'!S53*10^15</f>
        <v>1030999999999999.9</v>
      </c>
      <c r="R2" s="7">
        <f>'AEO Table 73'!T53*10^15</f>
        <v>1030999999999999.9</v>
      </c>
      <c r="S2" s="7">
        <f>'AEO Table 73'!U53*10^15</f>
        <v>1030999999999999.9</v>
      </c>
      <c r="T2" s="7">
        <f>'AEO Table 73'!V53*10^15</f>
        <v>1030999999999999.9</v>
      </c>
      <c r="U2" s="7">
        <f>'AEO Table 73'!W53*10^15</f>
        <v>1030999999999999.9</v>
      </c>
      <c r="V2" s="7">
        <f>'AEO Table 73'!X53*10^15</f>
        <v>1030999999999999.9</v>
      </c>
      <c r="W2" s="7">
        <f>'AEO Table 73'!Y53*10^15</f>
        <v>1030999999999999.9</v>
      </c>
      <c r="X2" s="7">
        <f>'AEO Table 73'!Z53*10^15</f>
        <v>1030999999999999.9</v>
      </c>
      <c r="Y2" s="7">
        <f>'AEO Table 73'!AA53*10^15</f>
        <v>1030999999999999.9</v>
      </c>
      <c r="Z2" s="7">
        <f>'AEO Table 73'!AB53*10^15</f>
        <v>1030999999999999.9</v>
      </c>
      <c r="AA2" s="7">
        <f>'AEO Table 73'!AC53*10^15</f>
        <v>1030999999999999.9</v>
      </c>
      <c r="AB2" s="6">
        <f>TREND($R2:$AA2,$R$1:$AA$1,AB$1)</f>
        <v>1030999999999999.7</v>
      </c>
      <c r="AC2" s="6">
        <f t="shared" ref="AC2:AK2" si="0">TREND($R2:$AA2,$R$1:$AA$1,AC$1)</f>
        <v>1030999999999999.7</v>
      </c>
      <c r="AD2" s="6">
        <f t="shared" si="0"/>
        <v>1030999999999999.7</v>
      </c>
      <c r="AE2" s="6">
        <f t="shared" si="0"/>
        <v>1030999999999999.7</v>
      </c>
      <c r="AF2" s="6">
        <f t="shared" si="0"/>
        <v>1030999999999999.7</v>
      </c>
      <c r="AG2" s="6">
        <f t="shared" si="0"/>
        <v>1030999999999999.7</v>
      </c>
      <c r="AH2" s="6">
        <f t="shared" si="0"/>
        <v>1030999999999999.7</v>
      </c>
      <c r="AI2" s="6">
        <f t="shared" si="0"/>
        <v>1030999999999999.7</v>
      </c>
      <c r="AJ2" s="6">
        <f t="shared" si="0"/>
        <v>1030999999999999.7</v>
      </c>
      <c r="AK2" s="6">
        <f t="shared" si="0"/>
        <v>1030999999999999.7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8"/>
  <sheetViews>
    <sheetView workbookViewId="0"/>
  </sheetViews>
  <sheetFormatPr defaultRowHeight="15" x14ac:dyDescent="0.25"/>
  <cols>
    <col min="1" max="1" width="39.7109375" customWidth="1"/>
    <col min="2" max="37" width="11.85546875" customWidth="1"/>
  </cols>
  <sheetData>
    <row r="1" spans="1:37" x14ac:dyDescent="0.25">
      <c r="A1" t="s">
        <v>49</v>
      </c>
      <c r="B1" s="2">
        <v>2015</v>
      </c>
      <c r="C1" s="2">
        <v>2016</v>
      </c>
      <c r="D1" s="2">
        <v>2017</v>
      </c>
      <c r="E1" s="2">
        <v>2018</v>
      </c>
      <c r="F1" s="2">
        <v>2019</v>
      </c>
      <c r="G1" s="2">
        <v>2020</v>
      </c>
      <c r="H1" s="2">
        <v>2021</v>
      </c>
      <c r="I1" s="2">
        <v>2022</v>
      </c>
      <c r="J1" s="2">
        <v>2023</v>
      </c>
      <c r="K1" s="2">
        <v>2024</v>
      </c>
      <c r="L1" s="2">
        <v>2025</v>
      </c>
      <c r="M1" s="2">
        <v>2026</v>
      </c>
      <c r="N1" s="2">
        <v>2027</v>
      </c>
      <c r="O1" s="2">
        <v>2028</v>
      </c>
      <c r="P1" s="2">
        <v>2029</v>
      </c>
      <c r="Q1" s="2">
        <v>2030</v>
      </c>
      <c r="R1" s="2">
        <v>2031</v>
      </c>
      <c r="S1" s="2">
        <v>2032</v>
      </c>
      <c r="T1" s="2">
        <v>2033</v>
      </c>
      <c r="U1" s="2">
        <v>2034</v>
      </c>
      <c r="V1" s="2">
        <v>2035</v>
      </c>
      <c r="W1" s="2">
        <v>2036</v>
      </c>
      <c r="X1" s="2">
        <v>2037</v>
      </c>
      <c r="Y1" s="2">
        <v>2038</v>
      </c>
      <c r="Z1" s="2">
        <v>2039</v>
      </c>
      <c r="AA1" s="2">
        <v>2040</v>
      </c>
      <c r="AB1" s="2">
        <v>2041</v>
      </c>
      <c r="AC1" s="2">
        <v>2042</v>
      </c>
      <c r="AD1" s="2">
        <v>2043</v>
      </c>
      <c r="AE1" s="2">
        <v>2044</v>
      </c>
      <c r="AF1" s="2">
        <v>2045</v>
      </c>
      <c r="AG1" s="2">
        <v>2046</v>
      </c>
      <c r="AH1" s="2">
        <v>2047</v>
      </c>
      <c r="AI1" s="2">
        <v>2048</v>
      </c>
      <c r="AJ1" s="2">
        <v>2049</v>
      </c>
      <c r="AK1" s="2">
        <v>2050</v>
      </c>
    </row>
    <row r="2" spans="1:37" x14ac:dyDescent="0.25">
      <c r="A2" t="s">
        <v>55</v>
      </c>
      <c r="B2" s="6">
        <v>0</v>
      </c>
      <c r="C2" s="6">
        <v>0</v>
      </c>
      <c r="D2" s="6">
        <v>0</v>
      </c>
      <c r="E2" s="6">
        <v>0</v>
      </c>
      <c r="F2" s="6">
        <v>0</v>
      </c>
      <c r="G2" s="6">
        <v>0</v>
      </c>
      <c r="H2" s="6">
        <v>0</v>
      </c>
      <c r="I2" s="6">
        <v>0</v>
      </c>
      <c r="J2" s="6">
        <v>0</v>
      </c>
      <c r="K2" s="6">
        <v>0</v>
      </c>
      <c r="L2" s="6">
        <v>0</v>
      </c>
      <c r="M2" s="6">
        <v>0</v>
      </c>
      <c r="N2" s="6">
        <v>0</v>
      </c>
      <c r="O2" s="6">
        <v>0</v>
      </c>
      <c r="P2" s="6">
        <v>0</v>
      </c>
      <c r="Q2" s="6">
        <v>0</v>
      </c>
      <c r="R2" s="6">
        <v>0</v>
      </c>
      <c r="S2" s="6">
        <v>0</v>
      </c>
      <c r="T2" s="6">
        <v>0</v>
      </c>
      <c r="U2" s="6">
        <v>0</v>
      </c>
      <c r="V2" s="6">
        <v>0</v>
      </c>
      <c r="W2" s="6">
        <v>0</v>
      </c>
      <c r="X2" s="6">
        <v>0</v>
      </c>
      <c r="Y2" s="6">
        <v>0</v>
      </c>
      <c r="Z2" s="6">
        <v>0</v>
      </c>
      <c r="AA2" s="6">
        <v>0</v>
      </c>
      <c r="AB2" s="6">
        <f>TREND($R2:$AA2,$R$1:$AA$1,AB$1)</f>
        <v>0</v>
      </c>
      <c r="AC2" s="6">
        <f t="shared" ref="AC2:AK8" si="0">TREND($R2:$AA2,$R$1:$AA$1,AC$1)</f>
        <v>0</v>
      </c>
      <c r="AD2" s="6">
        <f t="shared" si="0"/>
        <v>0</v>
      </c>
      <c r="AE2" s="6">
        <f t="shared" si="0"/>
        <v>0</v>
      </c>
      <c r="AF2" s="6">
        <f t="shared" si="0"/>
        <v>0</v>
      </c>
      <c r="AG2" s="6">
        <f t="shared" si="0"/>
        <v>0</v>
      </c>
      <c r="AH2" s="6">
        <f t="shared" si="0"/>
        <v>0</v>
      </c>
      <c r="AI2" s="6">
        <f t="shared" si="0"/>
        <v>0</v>
      </c>
      <c r="AJ2" s="6">
        <f t="shared" si="0"/>
        <v>0</v>
      </c>
      <c r="AK2" s="6">
        <f t="shared" si="0"/>
        <v>0</v>
      </c>
    </row>
    <row r="3" spans="1:37" x14ac:dyDescent="0.25">
      <c r="A3" t="s">
        <v>56</v>
      </c>
      <c r="B3" s="6">
        <v>0</v>
      </c>
      <c r="C3" s="6">
        <v>0</v>
      </c>
      <c r="D3" s="6">
        <v>0</v>
      </c>
      <c r="E3" s="6">
        <v>0</v>
      </c>
      <c r="F3" s="6">
        <v>0</v>
      </c>
      <c r="G3" s="6">
        <v>0</v>
      </c>
      <c r="H3" s="6">
        <v>0</v>
      </c>
      <c r="I3" s="6">
        <v>0</v>
      </c>
      <c r="J3" s="6">
        <v>0</v>
      </c>
      <c r="K3" s="6">
        <v>0</v>
      </c>
      <c r="L3" s="6">
        <v>0</v>
      </c>
      <c r="M3" s="6">
        <v>0</v>
      </c>
      <c r="N3" s="6">
        <v>0</v>
      </c>
      <c r="O3" s="6">
        <v>0</v>
      </c>
      <c r="P3" s="6">
        <v>0</v>
      </c>
      <c r="Q3" s="6">
        <v>0</v>
      </c>
      <c r="R3" s="6">
        <v>0</v>
      </c>
      <c r="S3" s="6">
        <v>0</v>
      </c>
      <c r="T3" s="6">
        <v>0</v>
      </c>
      <c r="U3" s="6">
        <v>0</v>
      </c>
      <c r="V3" s="6">
        <v>0</v>
      </c>
      <c r="W3" s="6">
        <v>0</v>
      </c>
      <c r="X3" s="6">
        <v>0</v>
      </c>
      <c r="Y3" s="6">
        <v>0</v>
      </c>
      <c r="Z3" s="6">
        <v>0</v>
      </c>
      <c r="AA3" s="6">
        <v>0</v>
      </c>
      <c r="AB3" s="6">
        <f t="shared" ref="AB3:AB8" si="1">TREND($R3:$AA3,$R$1:$AA$1,AB$1)</f>
        <v>0</v>
      </c>
      <c r="AC3" s="6">
        <f t="shared" si="0"/>
        <v>0</v>
      </c>
      <c r="AD3" s="6">
        <f t="shared" si="0"/>
        <v>0</v>
      </c>
      <c r="AE3" s="6">
        <f t="shared" si="0"/>
        <v>0</v>
      </c>
      <c r="AF3" s="6">
        <f t="shared" si="0"/>
        <v>0</v>
      </c>
      <c r="AG3" s="6">
        <f t="shared" si="0"/>
        <v>0</v>
      </c>
      <c r="AH3" s="6">
        <f t="shared" si="0"/>
        <v>0</v>
      </c>
      <c r="AI3" s="6">
        <f t="shared" si="0"/>
        <v>0</v>
      </c>
      <c r="AJ3" s="6">
        <f t="shared" si="0"/>
        <v>0</v>
      </c>
      <c r="AK3" s="6">
        <f t="shared" si="0"/>
        <v>0</v>
      </c>
    </row>
    <row r="4" spans="1:37" x14ac:dyDescent="0.25">
      <c r="A4" t="s">
        <v>50</v>
      </c>
      <c r="B4" s="5">
        <f>'AEO Table 73'!D32*10^12</f>
        <v>5056643000000</v>
      </c>
      <c r="C4" s="5">
        <f>'AEO Table 73'!E32*10^12</f>
        <v>5056643000000</v>
      </c>
      <c r="D4" s="5">
        <f>'AEO Table 73'!F32*10^12</f>
        <v>5056643000000</v>
      </c>
      <c r="E4" s="5">
        <f>'AEO Table 73'!G32*10^12</f>
        <v>5056643000000</v>
      </c>
      <c r="F4" s="5">
        <f>'AEO Table 73'!H32*10^12</f>
        <v>5056643000000</v>
      </c>
      <c r="G4" s="5">
        <f>'AEO Table 73'!I32*10^12</f>
        <v>5056643000000</v>
      </c>
      <c r="H4" s="5">
        <f>'AEO Table 73'!J32*10^12</f>
        <v>5056643000000</v>
      </c>
      <c r="I4" s="5">
        <f>'AEO Table 73'!K32*10^12</f>
        <v>5056643000000</v>
      </c>
      <c r="J4" s="5">
        <f>'AEO Table 73'!L32*10^12</f>
        <v>5056643000000</v>
      </c>
      <c r="K4" s="5">
        <f>'AEO Table 73'!M32*10^12</f>
        <v>5056643000000</v>
      </c>
      <c r="L4" s="5">
        <f>'AEO Table 73'!N32*10^12</f>
        <v>5055349000000</v>
      </c>
      <c r="M4" s="5">
        <f>'AEO Table 73'!O32*10^12</f>
        <v>5053828000000</v>
      </c>
      <c r="N4" s="5">
        <f>'AEO Table 73'!P32*10^12</f>
        <v>5052263000000</v>
      </c>
      <c r="O4" s="5">
        <f>'AEO Table 73'!Q32*10^12</f>
        <v>5051498000000</v>
      </c>
      <c r="P4" s="5">
        <f>'AEO Table 73'!R32*10^12</f>
        <v>5050601000000</v>
      </c>
      <c r="Q4" s="5">
        <f>'AEO Table 73'!S32*10^12</f>
        <v>5049546000000</v>
      </c>
      <c r="R4" s="5">
        <f>'AEO Table 73'!T32*10^12</f>
        <v>5048307000000</v>
      </c>
      <c r="S4" s="5">
        <f>'AEO Table 73'!U32*10^12</f>
        <v>5046852000000</v>
      </c>
      <c r="T4" s="5">
        <f>'AEO Table 73'!V32*10^12</f>
        <v>5045143000000</v>
      </c>
      <c r="U4" s="5">
        <f>'AEO Table 73'!W32*10^12</f>
        <v>5043135000000</v>
      </c>
      <c r="V4" s="5">
        <f>'AEO Table 73'!X32*10^12</f>
        <v>5040776000000</v>
      </c>
      <c r="W4" s="5">
        <f>'AEO Table 73'!Y32*10^12</f>
        <v>5038004000000</v>
      </c>
      <c r="X4" s="5">
        <f>'AEO Table 73'!Z32*10^12</f>
        <v>5034750000000</v>
      </c>
      <c r="Y4" s="5">
        <f>'AEO Table 73'!AA32*10^12</f>
        <v>5030928000000</v>
      </c>
      <c r="Z4" s="5">
        <f>'AEO Table 73'!AB32*10^12</f>
        <v>5026437000000</v>
      </c>
      <c r="AA4" s="5">
        <f>'AEO Table 73'!AC32*10^12</f>
        <v>5021163000000</v>
      </c>
      <c r="AB4" s="25">
        <f t="shared" si="1"/>
        <v>5021342733333.333</v>
      </c>
      <c r="AC4" s="25">
        <f t="shared" si="0"/>
        <v>5018396048484.8486</v>
      </c>
      <c r="AD4" s="25">
        <f t="shared" si="0"/>
        <v>5015449363636.3633</v>
      </c>
      <c r="AE4" s="25">
        <f t="shared" si="0"/>
        <v>5012502678787.8789</v>
      </c>
      <c r="AF4" s="25">
        <f t="shared" si="0"/>
        <v>5009555993939.3936</v>
      </c>
      <c r="AG4" s="25">
        <f t="shared" si="0"/>
        <v>5006609309090.9092</v>
      </c>
      <c r="AH4" s="25">
        <f t="shared" si="0"/>
        <v>5003662624242.4238</v>
      </c>
      <c r="AI4" s="25">
        <f t="shared" si="0"/>
        <v>5000715939393.9395</v>
      </c>
      <c r="AJ4" s="25">
        <f t="shared" si="0"/>
        <v>4997769254545.4551</v>
      </c>
      <c r="AK4" s="25">
        <f t="shared" si="0"/>
        <v>4994822569696.9697</v>
      </c>
    </row>
    <row r="5" spans="1:37" x14ac:dyDescent="0.25">
      <c r="A5" t="s">
        <v>51</v>
      </c>
      <c r="B5" s="5">
        <f>'AEO Table 73'!D19*10^12</f>
        <v>5825000000000</v>
      </c>
      <c r="C5" s="5">
        <f>'AEO Table 73'!E19*10^12</f>
        <v>5825000000000</v>
      </c>
      <c r="D5" s="5">
        <f>'AEO Table 73'!F19*10^12</f>
        <v>5825000000000</v>
      </c>
      <c r="E5" s="5">
        <f>'AEO Table 73'!G19*10^12</f>
        <v>5825000000000</v>
      </c>
      <c r="F5" s="5">
        <f>'AEO Table 73'!H19*10^12</f>
        <v>5825000000000</v>
      </c>
      <c r="G5" s="5">
        <f>'AEO Table 73'!I19*10^12</f>
        <v>5825000000000</v>
      </c>
      <c r="H5" s="5">
        <f>'AEO Table 73'!J19*10^12</f>
        <v>5825000000000</v>
      </c>
      <c r="I5" s="5">
        <f>'AEO Table 73'!K19*10^12</f>
        <v>5825000000000</v>
      </c>
      <c r="J5" s="5">
        <f>'AEO Table 73'!L19*10^12</f>
        <v>5825000000000</v>
      </c>
      <c r="K5" s="5">
        <f>'AEO Table 73'!M19*10^12</f>
        <v>5825000000000</v>
      </c>
      <c r="L5" s="5">
        <f>'AEO Table 73'!N19*10^12</f>
        <v>5825000000000</v>
      </c>
      <c r="M5" s="5">
        <f>'AEO Table 73'!O19*10^12</f>
        <v>5825000000000</v>
      </c>
      <c r="N5" s="5">
        <f>'AEO Table 73'!P19*10^12</f>
        <v>5825000000000</v>
      </c>
      <c r="O5" s="5">
        <f>'AEO Table 73'!Q19*10^12</f>
        <v>5825000000000</v>
      </c>
      <c r="P5" s="5">
        <f>'AEO Table 73'!R19*10^12</f>
        <v>5825000000000</v>
      </c>
      <c r="Q5" s="5">
        <f>'AEO Table 73'!S19*10^12</f>
        <v>5825000000000</v>
      </c>
      <c r="R5" s="5">
        <f>'AEO Table 73'!T19*10^12</f>
        <v>5825000000000</v>
      </c>
      <c r="S5" s="5">
        <f>'AEO Table 73'!U19*10^12</f>
        <v>5825000000000</v>
      </c>
      <c r="T5" s="5">
        <f>'AEO Table 73'!V19*10^12</f>
        <v>5825000000000</v>
      </c>
      <c r="U5" s="5">
        <f>'AEO Table 73'!W19*10^12</f>
        <v>5825000000000</v>
      </c>
      <c r="V5" s="5">
        <f>'AEO Table 73'!X19*10^12</f>
        <v>5825000000000</v>
      </c>
      <c r="W5" s="5">
        <f>'AEO Table 73'!Y19*10^12</f>
        <v>5825000000000</v>
      </c>
      <c r="X5" s="5">
        <f>'AEO Table 73'!Z19*10^12</f>
        <v>5825000000000</v>
      </c>
      <c r="Y5" s="5">
        <f>'AEO Table 73'!AA19*10^12</f>
        <v>5825000000000</v>
      </c>
      <c r="Z5" s="5">
        <f>'AEO Table 73'!AB19*10^12</f>
        <v>5825000000000</v>
      </c>
      <c r="AA5" s="5">
        <f>'AEO Table 73'!AC19*10^12</f>
        <v>5825000000000</v>
      </c>
      <c r="AB5" s="25">
        <f t="shared" si="1"/>
        <v>5825000000000</v>
      </c>
      <c r="AC5" s="25">
        <f t="shared" si="0"/>
        <v>5825000000000</v>
      </c>
      <c r="AD5" s="25">
        <f t="shared" si="0"/>
        <v>5825000000000</v>
      </c>
      <c r="AE5" s="25">
        <f t="shared" si="0"/>
        <v>5825000000000</v>
      </c>
      <c r="AF5" s="25">
        <f t="shared" si="0"/>
        <v>5825000000000</v>
      </c>
      <c r="AG5" s="25">
        <f t="shared" si="0"/>
        <v>5825000000000</v>
      </c>
      <c r="AH5" s="25">
        <f t="shared" si="0"/>
        <v>5825000000000</v>
      </c>
      <c r="AI5" s="25">
        <f t="shared" si="0"/>
        <v>5825000000000</v>
      </c>
      <c r="AJ5" s="25">
        <f t="shared" si="0"/>
        <v>5825000000000</v>
      </c>
      <c r="AK5" s="25">
        <f t="shared" si="0"/>
        <v>5825000000000</v>
      </c>
    </row>
    <row r="6" spans="1:37" x14ac:dyDescent="0.25">
      <c r="A6" t="s">
        <v>52</v>
      </c>
      <c r="B6" s="5">
        <f>'AEO Table 73'!D29*10^12</f>
        <v>3996571000000</v>
      </c>
      <c r="C6" s="5">
        <f>'AEO Table 73'!E29*10^12</f>
        <v>3996571000000</v>
      </c>
      <c r="D6" s="5">
        <f>'AEO Table 73'!F29*10^12</f>
        <v>3996571000000</v>
      </c>
      <c r="E6" s="5">
        <f>'AEO Table 73'!G29*10^12</f>
        <v>3996571000000</v>
      </c>
      <c r="F6" s="5">
        <f>'AEO Table 73'!H29*10^12</f>
        <v>3996571000000</v>
      </c>
      <c r="G6" s="5">
        <f>'AEO Table 73'!I29*10^12</f>
        <v>3996571000000</v>
      </c>
      <c r="H6" s="5">
        <f>'AEO Table 73'!J29*10^12</f>
        <v>3996571000000</v>
      </c>
      <c r="I6" s="5">
        <f>'AEO Table 73'!K29*10^12</f>
        <v>3996571000000</v>
      </c>
      <c r="J6" s="5">
        <f>'AEO Table 73'!L29*10^12</f>
        <v>3996571000000</v>
      </c>
      <c r="K6" s="5">
        <f>'AEO Table 73'!M29*10^12</f>
        <v>3996571000000</v>
      </c>
      <c r="L6" s="5">
        <f>'AEO Table 73'!N29*10^12</f>
        <v>3996571000000</v>
      </c>
      <c r="M6" s="5">
        <f>'AEO Table 73'!O29*10^12</f>
        <v>3996571000000</v>
      </c>
      <c r="N6" s="5">
        <f>'AEO Table 73'!P29*10^12</f>
        <v>3996571000000</v>
      </c>
      <c r="O6" s="5">
        <f>'AEO Table 73'!Q29*10^12</f>
        <v>3996571000000</v>
      </c>
      <c r="P6" s="5">
        <f>'AEO Table 73'!R29*10^12</f>
        <v>3996571000000</v>
      </c>
      <c r="Q6" s="5">
        <f>'AEO Table 73'!S29*10^12</f>
        <v>3996571000000</v>
      </c>
      <c r="R6" s="5">
        <f>'AEO Table 73'!T29*10^12</f>
        <v>3996571000000</v>
      </c>
      <c r="S6" s="5">
        <f>'AEO Table 73'!U29*10^12</f>
        <v>3996571000000</v>
      </c>
      <c r="T6" s="5">
        <f>'AEO Table 73'!V29*10^12</f>
        <v>3996571000000</v>
      </c>
      <c r="U6" s="5">
        <f>'AEO Table 73'!W29*10^12</f>
        <v>3996571000000</v>
      </c>
      <c r="V6" s="5">
        <f>'AEO Table 73'!X29*10^12</f>
        <v>3996571000000</v>
      </c>
      <c r="W6" s="5">
        <f>'AEO Table 73'!Y29*10^12</f>
        <v>3996571000000</v>
      </c>
      <c r="X6" s="5">
        <f>'AEO Table 73'!Z29*10^12</f>
        <v>3996571000000</v>
      </c>
      <c r="Y6" s="5">
        <f>'AEO Table 73'!AA29*10^12</f>
        <v>3996571000000</v>
      </c>
      <c r="Z6" s="5">
        <f>'AEO Table 73'!AB29*10^12</f>
        <v>3996571000000</v>
      </c>
      <c r="AA6" s="5">
        <f>'AEO Table 73'!AC29*10^12</f>
        <v>3996571000000</v>
      </c>
      <c r="AB6" s="25">
        <f t="shared" si="1"/>
        <v>3996571000000</v>
      </c>
      <c r="AC6" s="25">
        <f t="shared" si="0"/>
        <v>3996571000000</v>
      </c>
      <c r="AD6" s="25">
        <f t="shared" si="0"/>
        <v>3996571000000</v>
      </c>
      <c r="AE6" s="25">
        <f t="shared" si="0"/>
        <v>3996571000000</v>
      </c>
      <c r="AF6" s="25">
        <f t="shared" si="0"/>
        <v>3996571000000</v>
      </c>
      <c r="AG6" s="25">
        <f t="shared" si="0"/>
        <v>3996571000000</v>
      </c>
      <c r="AH6" s="25">
        <f t="shared" si="0"/>
        <v>3996571000000</v>
      </c>
      <c r="AI6" s="25">
        <f t="shared" si="0"/>
        <v>3996571000000</v>
      </c>
      <c r="AJ6" s="25">
        <f t="shared" si="0"/>
        <v>3996571000000</v>
      </c>
      <c r="AK6" s="25">
        <f t="shared" si="0"/>
        <v>3996571000000</v>
      </c>
    </row>
    <row r="7" spans="1:37" x14ac:dyDescent="0.25">
      <c r="A7" t="s">
        <v>53</v>
      </c>
      <c r="B7" s="5">
        <f>'AEO Table 73'!D18*10^12</f>
        <v>5359000000000</v>
      </c>
      <c r="C7" s="5">
        <f>'AEO Table 73'!E18*10^12</f>
        <v>5359000000000</v>
      </c>
      <c r="D7" s="5">
        <f>'AEO Table 73'!F18*10^12</f>
        <v>5359000000000</v>
      </c>
      <c r="E7" s="5">
        <f>'AEO Table 73'!G18*10^12</f>
        <v>5359000000000</v>
      </c>
      <c r="F7" s="5">
        <f>'AEO Table 73'!H18*10^12</f>
        <v>5359000000000</v>
      </c>
      <c r="G7" s="5">
        <f>'AEO Table 73'!I18*10^12</f>
        <v>5359000000000</v>
      </c>
      <c r="H7" s="5">
        <f>'AEO Table 73'!J18*10^12</f>
        <v>5359000000000</v>
      </c>
      <c r="I7" s="5">
        <f>'AEO Table 73'!K18*10^12</f>
        <v>5359000000000</v>
      </c>
      <c r="J7" s="5">
        <f>'AEO Table 73'!L18*10^12</f>
        <v>5359000000000</v>
      </c>
      <c r="K7" s="5">
        <f>'AEO Table 73'!M18*10^12</f>
        <v>5359000000000</v>
      </c>
      <c r="L7" s="5">
        <f>'AEO Table 73'!N18*10^12</f>
        <v>5359000000000</v>
      </c>
      <c r="M7" s="5">
        <f>'AEO Table 73'!O18*10^12</f>
        <v>5359000000000</v>
      </c>
      <c r="N7" s="5">
        <f>'AEO Table 73'!P18*10^12</f>
        <v>5359000000000</v>
      </c>
      <c r="O7" s="5">
        <f>'AEO Table 73'!Q18*10^12</f>
        <v>5359000000000</v>
      </c>
      <c r="P7" s="5">
        <f>'AEO Table 73'!R18*10^12</f>
        <v>5359000000000</v>
      </c>
      <c r="Q7" s="5">
        <f>'AEO Table 73'!S18*10^12</f>
        <v>5359000000000</v>
      </c>
      <c r="R7" s="5">
        <f>'AEO Table 73'!T18*10^12</f>
        <v>5359000000000</v>
      </c>
      <c r="S7" s="5">
        <f>'AEO Table 73'!U18*10^12</f>
        <v>5359000000000</v>
      </c>
      <c r="T7" s="5">
        <f>'AEO Table 73'!V18*10^12</f>
        <v>5359000000000</v>
      </c>
      <c r="U7" s="5">
        <f>'AEO Table 73'!W18*10^12</f>
        <v>5359000000000</v>
      </c>
      <c r="V7" s="5">
        <f>'AEO Table 73'!X18*10^12</f>
        <v>5359000000000</v>
      </c>
      <c r="W7" s="5">
        <f>'AEO Table 73'!Y18*10^12</f>
        <v>5359000000000</v>
      </c>
      <c r="X7" s="5">
        <f>'AEO Table 73'!Z18*10^12</f>
        <v>5359000000000</v>
      </c>
      <c r="Y7" s="5">
        <f>'AEO Table 73'!AA18*10^12</f>
        <v>5359000000000</v>
      </c>
      <c r="Z7" s="5">
        <f>'AEO Table 73'!AB18*10^12</f>
        <v>5359000000000</v>
      </c>
      <c r="AA7" s="5">
        <f>'AEO Table 73'!AC18*10^12</f>
        <v>5359000000000</v>
      </c>
      <c r="AB7" s="25">
        <f t="shared" si="1"/>
        <v>5359000000000</v>
      </c>
      <c r="AC7" s="25">
        <f t="shared" si="0"/>
        <v>5359000000000</v>
      </c>
      <c r="AD7" s="25">
        <f t="shared" si="0"/>
        <v>5359000000000</v>
      </c>
      <c r="AE7" s="25">
        <f t="shared" si="0"/>
        <v>5359000000000</v>
      </c>
      <c r="AF7" s="25">
        <f t="shared" si="0"/>
        <v>5359000000000</v>
      </c>
      <c r="AG7" s="25">
        <f t="shared" si="0"/>
        <v>5359000000000</v>
      </c>
      <c r="AH7" s="25">
        <f t="shared" si="0"/>
        <v>5359000000000</v>
      </c>
      <c r="AI7" s="25">
        <f t="shared" si="0"/>
        <v>5359000000000</v>
      </c>
      <c r="AJ7" s="25">
        <f t="shared" si="0"/>
        <v>5359000000000</v>
      </c>
      <c r="AK7" s="25">
        <f t="shared" si="0"/>
        <v>5359000000000</v>
      </c>
    </row>
    <row r="8" spans="1:37" x14ac:dyDescent="0.25">
      <c r="A8" t="s">
        <v>54</v>
      </c>
      <c r="B8" s="5">
        <f>'AEO Table 73'!D30*10^12</f>
        <v>5670000000000</v>
      </c>
      <c r="C8" s="5">
        <f>'AEO Table 73'!E30*10^12</f>
        <v>5670000000000</v>
      </c>
      <c r="D8" s="5">
        <f>'AEO Table 73'!F30*10^12</f>
        <v>5670000000000</v>
      </c>
      <c r="E8" s="5">
        <f>'AEO Table 73'!G30*10^12</f>
        <v>5670000000000</v>
      </c>
      <c r="F8" s="5">
        <f>'AEO Table 73'!H30*10^12</f>
        <v>5670000000000</v>
      </c>
      <c r="G8" s="5">
        <f>'AEO Table 73'!I30*10^12</f>
        <v>5670000000000</v>
      </c>
      <c r="H8" s="5">
        <f>'AEO Table 73'!J30*10^12</f>
        <v>5670000000000</v>
      </c>
      <c r="I8" s="5">
        <f>'AEO Table 73'!K30*10^12</f>
        <v>5670000000000</v>
      </c>
      <c r="J8" s="5">
        <f>'AEO Table 73'!L30*10^12</f>
        <v>5670000000000</v>
      </c>
      <c r="K8" s="5">
        <f>'AEO Table 73'!M30*10^12</f>
        <v>5670000000000</v>
      </c>
      <c r="L8" s="5">
        <f>'AEO Table 73'!N30*10^12</f>
        <v>5670000000000</v>
      </c>
      <c r="M8" s="5">
        <f>'AEO Table 73'!O30*10^12</f>
        <v>5670000000000</v>
      </c>
      <c r="N8" s="5">
        <f>'AEO Table 73'!P30*10^12</f>
        <v>5670000000000</v>
      </c>
      <c r="O8" s="5">
        <f>'AEO Table 73'!Q30*10^12</f>
        <v>5670000000000</v>
      </c>
      <c r="P8" s="5">
        <f>'AEO Table 73'!R30*10^12</f>
        <v>5670000000000</v>
      </c>
      <c r="Q8" s="5">
        <f>'AEO Table 73'!S30*10^12</f>
        <v>5670000000000</v>
      </c>
      <c r="R8" s="5">
        <f>'AEO Table 73'!T30*10^12</f>
        <v>5670000000000</v>
      </c>
      <c r="S8" s="5">
        <f>'AEO Table 73'!U30*10^12</f>
        <v>5670000000000</v>
      </c>
      <c r="T8" s="5">
        <f>'AEO Table 73'!V30*10^12</f>
        <v>5670000000000</v>
      </c>
      <c r="U8" s="5">
        <f>'AEO Table 73'!W30*10^12</f>
        <v>5670000000000</v>
      </c>
      <c r="V8" s="5">
        <f>'AEO Table 73'!X30*10^12</f>
        <v>5670000000000</v>
      </c>
      <c r="W8" s="5">
        <f>'AEO Table 73'!Y30*10^12</f>
        <v>5670000000000</v>
      </c>
      <c r="X8" s="5">
        <f>'AEO Table 73'!Z30*10^12</f>
        <v>5670000000000</v>
      </c>
      <c r="Y8" s="5">
        <f>'AEO Table 73'!AA30*10^12</f>
        <v>5670000000000</v>
      </c>
      <c r="Z8" s="5">
        <f>'AEO Table 73'!AB30*10^12</f>
        <v>5670000000000</v>
      </c>
      <c r="AA8" s="5">
        <f>'AEO Table 73'!AC30*10^12</f>
        <v>5670000000000</v>
      </c>
      <c r="AB8" s="25">
        <f t="shared" si="1"/>
        <v>5670000000000</v>
      </c>
      <c r="AC8" s="25">
        <f t="shared" si="0"/>
        <v>5670000000000</v>
      </c>
      <c r="AD8" s="25">
        <f t="shared" si="0"/>
        <v>5670000000000</v>
      </c>
      <c r="AE8" s="25">
        <f t="shared" si="0"/>
        <v>5670000000000</v>
      </c>
      <c r="AF8" s="25">
        <f t="shared" si="0"/>
        <v>5670000000000</v>
      </c>
      <c r="AG8" s="25">
        <f t="shared" si="0"/>
        <v>5670000000000</v>
      </c>
      <c r="AH8" s="25">
        <f t="shared" si="0"/>
        <v>5670000000000</v>
      </c>
      <c r="AI8" s="25">
        <f t="shared" si="0"/>
        <v>5670000000000</v>
      </c>
      <c r="AJ8" s="25">
        <f t="shared" si="0"/>
        <v>5670000000000</v>
      </c>
      <c r="AK8" s="25">
        <f t="shared" si="0"/>
        <v>5670000000000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2"/>
  <sheetViews>
    <sheetView workbookViewId="0"/>
  </sheetViews>
  <sheetFormatPr defaultRowHeight="15" x14ac:dyDescent="0.25"/>
  <cols>
    <col min="1" max="1" width="39.7109375" style="2" customWidth="1"/>
    <col min="2" max="37" width="10.140625" style="6" customWidth="1"/>
    <col min="38" max="16384" width="9.140625" style="2"/>
  </cols>
  <sheetData>
    <row r="1" spans="1:37" x14ac:dyDescent="0.25">
      <c r="A1" s="2" t="s">
        <v>49</v>
      </c>
      <c r="B1" s="6">
        <v>2015</v>
      </c>
      <c r="C1" s="6">
        <v>2016</v>
      </c>
      <c r="D1" s="6">
        <v>2017</v>
      </c>
      <c r="E1" s="6">
        <v>2018</v>
      </c>
      <c r="F1" s="6">
        <v>2019</v>
      </c>
      <c r="G1" s="6">
        <v>2020</v>
      </c>
      <c r="H1" s="6">
        <v>2021</v>
      </c>
      <c r="I1" s="6">
        <v>2022</v>
      </c>
      <c r="J1" s="6">
        <v>2023</v>
      </c>
      <c r="K1" s="6">
        <v>2024</v>
      </c>
      <c r="L1" s="6">
        <v>2025</v>
      </c>
      <c r="M1" s="6">
        <v>2026</v>
      </c>
      <c r="N1" s="6">
        <v>2027</v>
      </c>
      <c r="O1" s="6">
        <v>2028</v>
      </c>
      <c r="P1" s="6">
        <v>2029</v>
      </c>
      <c r="Q1" s="6">
        <v>2030</v>
      </c>
      <c r="R1" s="6">
        <v>2031</v>
      </c>
      <c r="S1" s="6">
        <v>2032</v>
      </c>
      <c r="T1" s="6">
        <v>2033</v>
      </c>
      <c r="U1" s="6">
        <v>2034</v>
      </c>
      <c r="V1" s="6">
        <v>2035</v>
      </c>
      <c r="W1" s="6">
        <v>2036</v>
      </c>
      <c r="X1" s="6">
        <v>2037</v>
      </c>
      <c r="Y1" s="6">
        <v>2038</v>
      </c>
      <c r="Z1" s="6">
        <v>2039</v>
      </c>
      <c r="AA1" s="6">
        <v>2040</v>
      </c>
      <c r="AB1" s="6">
        <v>2041</v>
      </c>
      <c r="AC1" s="6">
        <v>2042</v>
      </c>
      <c r="AD1" s="6">
        <v>2043</v>
      </c>
      <c r="AE1" s="6">
        <v>2044</v>
      </c>
      <c r="AF1" s="6">
        <v>2045</v>
      </c>
      <c r="AG1" s="6">
        <v>2046</v>
      </c>
      <c r="AH1" s="6">
        <v>2047</v>
      </c>
      <c r="AI1" s="6">
        <v>2048</v>
      </c>
      <c r="AJ1" s="6">
        <v>2049</v>
      </c>
      <c r="AK1" s="6">
        <v>2050</v>
      </c>
    </row>
    <row r="2" spans="1:37" x14ac:dyDescent="0.25">
      <c r="A2" s="2" t="s">
        <v>150</v>
      </c>
      <c r="B2" s="25">
        <f>'GREET1 Fuel_Specs'!$D$68</f>
        <v>12992301.9717196</v>
      </c>
      <c r="C2" s="25">
        <f>'GREET1 Fuel_Specs'!$D$68</f>
        <v>12992301.9717196</v>
      </c>
      <c r="D2" s="25">
        <f>'GREET1 Fuel_Specs'!$D$68</f>
        <v>12992301.9717196</v>
      </c>
      <c r="E2" s="25">
        <f>'GREET1 Fuel_Specs'!$D$68</f>
        <v>12992301.9717196</v>
      </c>
      <c r="F2" s="25">
        <f>'GREET1 Fuel_Specs'!$D$68</f>
        <v>12992301.9717196</v>
      </c>
      <c r="G2" s="25">
        <f>'GREET1 Fuel_Specs'!$D$68</f>
        <v>12992301.9717196</v>
      </c>
      <c r="H2" s="25">
        <f>'GREET1 Fuel_Specs'!$D$68</f>
        <v>12992301.9717196</v>
      </c>
      <c r="I2" s="25">
        <f>'GREET1 Fuel_Specs'!$D$68</f>
        <v>12992301.9717196</v>
      </c>
      <c r="J2" s="25">
        <f>'GREET1 Fuel_Specs'!$D$68</f>
        <v>12992301.9717196</v>
      </c>
      <c r="K2" s="25">
        <f>'GREET1 Fuel_Specs'!$D$68</f>
        <v>12992301.9717196</v>
      </c>
      <c r="L2" s="25">
        <f>'GREET1 Fuel_Specs'!$D$68</f>
        <v>12992301.9717196</v>
      </c>
      <c r="M2" s="25">
        <f>'GREET1 Fuel_Specs'!$D$68</f>
        <v>12992301.9717196</v>
      </c>
      <c r="N2" s="25">
        <f>'GREET1 Fuel_Specs'!$D$68</f>
        <v>12992301.9717196</v>
      </c>
      <c r="O2" s="25">
        <f>'GREET1 Fuel_Specs'!$D$68</f>
        <v>12992301.9717196</v>
      </c>
      <c r="P2" s="25">
        <f>'GREET1 Fuel_Specs'!$D$68</f>
        <v>12992301.9717196</v>
      </c>
      <c r="Q2" s="25">
        <f>'GREET1 Fuel_Specs'!$D$68</f>
        <v>12992301.9717196</v>
      </c>
      <c r="R2" s="25">
        <f>'GREET1 Fuel_Specs'!$D$68</f>
        <v>12992301.9717196</v>
      </c>
      <c r="S2" s="25">
        <f>'GREET1 Fuel_Specs'!$D$68</f>
        <v>12992301.9717196</v>
      </c>
      <c r="T2" s="25">
        <f>'GREET1 Fuel_Specs'!$D$68</f>
        <v>12992301.9717196</v>
      </c>
      <c r="U2" s="25">
        <f>'GREET1 Fuel_Specs'!$D$68</f>
        <v>12992301.9717196</v>
      </c>
      <c r="V2" s="25">
        <f>'GREET1 Fuel_Specs'!$D$68</f>
        <v>12992301.9717196</v>
      </c>
      <c r="W2" s="25">
        <f>'GREET1 Fuel_Specs'!$D$68</f>
        <v>12992301.9717196</v>
      </c>
      <c r="X2" s="25">
        <f>'GREET1 Fuel_Specs'!$D$68</f>
        <v>12992301.9717196</v>
      </c>
      <c r="Y2" s="25">
        <f>'GREET1 Fuel_Specs'!$D$68</f>
        <v>12992301.9717196</v>
      </c>
      <c r="Z2" s="25">
        <f>'GREET1 Fuel_Specs'!$D$68</f>
        <v>12992301.9717196</v>
      </c>
      <c r="AA2" s="25">
        <f>'GREET1 Fuel_Specs'!$D$68</f>
        <v>12992301.9717196</v>
      </c>
      <c r="AB2" s="25">
        <f>'GREET1 Fuel_Specs'!$D$68</f>
        <v>12992301.9717196</v>
      </c>
      <c r="AC2" s="25">
        <f>'GREET1 Fuel_Specs'!$D$68</f>
        <v>12992301.9717196</v>
      </c>
      <c r="AD2" s="25">
        <f>'GREET1 Fuel_Specs'!$D$68</f>
        <v>12992301.9717196</v>
      </c>
      <c r="AE2" s="25">
        <f>'GREET1 Fuel_Specs'!$D$68</f>
        <v>12992301.9717196</v>
      </c>
      <c r="AF2" s="25">
        <f>'GREET1 Fuel_Specs'!$D$68</f>
        <v>12992301.9717196</v>
      </c>
      <c r="AG2" s="25">
        <f>'GREET1 Fuel_Specs'!$D$68</f>
        <v>12992301.9717196</v>
      </c>
      <c r="AH2" s="25">
        <f>'GREET1 Fuel_Specs'!$D$68</f>
        <v>12992301.9717196</v>
      </c>
      <c r="AI2" s="25">
        <f>'GREET1 Fuel_Specs'!$D$68</f>
        <v>12992301.9717196</v>
      </c>
      <c r="AJ2" s="25">
        <f>'GREET1 Fuel_Specs'!$D$68</f>
        <v>12992301.9717196</v>
      </c>
      <c r="AK2" s="25">
        <f>'GREET1 Fuel_Specs'!$D$68</f>
        <v>12992301.9717196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AEO Table 73</vt:lpstr>
      <vt:lpstr>GREET1 Fuel_Specs</vt:lpstr>
      <vt:lpstr>BCF-BpMSTHC</vt:lpstr>
      <vt:lpstr>BCF-BpTCFNG</vt:lpstr>
      <vt:lpstr>BCF-LFBCF</vt:lpstr>
      <vt:lpstr>BCF-BpMSTL</vt:lpstr>
    </vt:vector>
  </TitlesOfParts>
  <Company>EnergyInnovation.org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2014-08-06T22:04:45Z</dcterms:created>
  <dcterms:modified xsi:type="dcterms:W3CDTF">2017-05-11T23:54:14Z</dcterms:modified>
</cp:coreProperties>
</file>