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120" yWindow="105" windowWidth="22995" windowHeight="10800"/>
  </bookViews>
  <sheets>
    <sheet name="About" sheetId="1" r:id="rId1"/>
    <sheet name="Country Selector" sheetId="20" r:id="rId2"/>
    <sheet name="Cross-Page Data" sheetId="62" r:id="rId3"/>
    <sheet name="BAU Process Emissions" sheetId="52" r:id="rId4"/>
    <sheet name="Chem - ODS" sheetId="64" r:id="rId5"/>
    <sheet name="Process Emissions Multipliers" sheetId="51" r:id="rId6"/>
    <sheet name="Chemicals Calcs" sheetId="65" r:id="rId7"/>
    <sheet name="Cement" sheetId="30" r:id="rId8"/>
    <sheet name="PERAC-MCAbMC-cement-CC" sheetId="29" r:id="rId9"/>
    <sheet name="PERAC-MCAbMC-mining-MR" sheetId="19" r:id="rId10"/>
    <sheet name="PERAC-MCAbMC-mining-MD" sheetId="21" r:id="rId11"/>
    <sheet name="PERAC-MCAbMC-chemicals-CP" sheetId="22" r:id="rId12"/>
    <sheet name="PERAC-MCAbMC-ngps-WT" sheetId="25" r:id="rId13"/>
    <sheet name="PERAC-MCAbMC-ngps-MR" sheetId="26" r:id="rId14"/>
    <sheet name="PERAC-MCAbMC-waste-MR" sheetId="23" r:id="rId15"/>
    <sheet name="PERAC-MCAbMC-waste-MD" sheetId="24" r:id="rId16"/>
    <sheet name="PERAC-MCAbMC-ag-CM" sheetId="40" r:id="rId17"/>
    <sheet name="PERAC-MCAbMC-ag-RC" sheetId="41" r:id="rId18"/>
    <sheet name="PERAC-MCAbMC-ag-LM" sheetId="42" r:id="rId19"/>
    <sheet name="PERAC-MCAbMC-other-WT" sheetId="27" r:id="rId20"/>
    <sheet name="PERAC-MCAbMC-other-CP" sheetId="28" r:id="rId21"/>
    <sheet name="Coal Baselines" sheetId="54" r:id="rId22"/>
    <sheet name="Coal mining 2010" sheetId="4" r:id="rId23"/>
    <sheet name="Coal mining 2020" sheetId="5" r:id="rId24"/>
    <sheet name="Coal mining 2030" sheetId="6" r:id="rId25"/>
    <sheet name="Chemicals Baselines" sheetId="55" r:id="rId26"/>
    <sheet name="Chemicals 2010" sheetId="7" r:id="rId27"/>
    <sheet name="Chemicals 2020" sheetId="8" r:id="rId28"/>
    <sheet name="Chemicals 2030" sheetId="9" r:id="rId29"/>
    <sheet name="NGPS Baselines" sheetId="56" r:id="rId30"/>
    <sheet name="NGPS 2010" sheetId="10" r:id="rId31"/>
    <sheet name="NGPS 2020" sheetId="11" r:id="rId32"/>
    <sheet name="NGPS 2030" sheetId="12" r:id="rId33"/>
    <sheet name="Waste Baselines" sheetId="57" r:id="rId34"/>
    <sheet name="Waste 2010" sheetId="13" r:id="rId35"/>
    <sheet name="Waste 2020" sheetId="14" r:id="rId36"/>
    <sheet name="Waste 2030" sheetId="15" r:id="rId37"/>
    <sheet name="Other Baselines" sheetId="58" r:id="rId38"/>
    <sheet name="Other 2010" sheetId="16" r:id="rId39"/>
    <sheet name="Other 2020" sheetId="17" r:id="rId40"/>
    <sheet name="Other 2030" sheetId="18" r:id="rId41"/>
    <sheet name="Soil Baselines" sheetId="59" r:id="rId42"/>
    <sheet name="Soil 2010" sheetId="31" r:id="rId43"/>
    <sheet name="Soil 2020" sheetId="32" r:id="rId44"/>
    <sheet name="Soil 2030" sheetId="33" r:id="rId45"/>
    <sheet name="Rice Baselines" sheetId="60" r:id="rId46"/>
    <sheet name="Ric 2010" sheetId="34" r:id="rId47"/>
    <sheet name="Ric 2020" sheetId="35" r:id="rId48"/>
    <sheet name="Ric 2030" sheetId="36" r:id="rId49"/>
    <sheet name="Livestock Baselines" sheetId="61" r:id="rId50"/>
    <sheet name="Liv 2010" sheetId="37" r:id="rId51"/>
    <sheet name="Liv 2020" sheetId="38" r:id="rId52"/>
    <sheet name="Liv 2030" sheetId="39" r:id="rId53"/>
  </sheets>
  <definedNames>
    <definedName name="_xlnm._FilterDatabase" localSheetId="4" hidden="1">'Chem - ODS'!#REF!</definedName>
    <definedName name="CH4_to_CO2e" localSheetId="4">'Cross-Page Data'!$C$12</definedName>
    <definedName name="CH4_to_CO2e">'Cross-Page Data'!$C$12</definedName>
    <definedName name="data_2010" localSheetId="22">'Coal mining 2010'!$B$9:$S$185</definedName>
    <definedName name="data_2010" localSheetId="30">'NGPS 2010'!$B$9:$S$185</definedName>
    <definedName name="data_2020" localSheetId="23">'Coal mining 2020'!$B$8:$S$184</definedName>
    <definedName name="data_2020" localSheetId="31">'NGPS 2020'!$B$9:$S$185</definedName>
    <definedName name="data_2030" localSheetId="24">'Coal mining 2030'!$B$9:$S$185</definedName>
    <definedName name="data_2030" localSheetId="32">'NGPS 2030'!$B$9:$S$185</definedName>
    <definedName name="N2O_to_CO2e" localSheetId="4">'Cross-Page Data'!$C$13</definedName>
    <definedName name="N2O_to_CO2e">'Cross-Page Data'!$C$13</definedName>
    <definedName name="Regions">'Country Selector'!$D$2:$D$18</definedName>
  </definedNames>
  <calcPr calcId="145621" concurrentCalc="0"/>
</workbook>
</file>

<file path=xl/calcChain.xml><?xml version="1.0" encoding="utf-8"?>
<calcChain xmlns="http://schemas.openxmlformats.org/spreadsheetml/2006/main">
  <c r="E4" i="51" l="1"/>
  <c r="D4" i="51"/>
  <c r="C4" i="51"/>
  <c r="B4" i="51"/>
  <c r="B23" i="51"/>
  <c r="E20" i="51"/>
  <c r="D20" i="51"/>
  <c r="C20" i="51"/>
  <c r="B20" i="51"/>
  <c r="E8" i="51"/>
  <c r="D8" i="51"/>
  <c r="C8" i="51"/>
  <c r="B8" i="51"/>
  <c r="B2" i="65"/>
  <c r="B3" i="51"/>
  <c r="B28" i="51"/>
  <c r="L2" i="65"/>
  <c r="G2" i="65"/>
  <c r="G2" i="22"/>
  <c r="H2" i="65"/>
  <c r="H2" i="22"/>
  <c r="I2" i="65"/>
  <c r="I2" i="22"/>
  <c r="J2" i="65"/>
  <c r="J2" i="22"/>
  <c r="K2" i="65"/>
  <c r="K2" i="22"/>
  <c r="L2" i="22"/>
  <c r="D3" i="51"/>
  <c r="D28" i="51"/>
  <c r="V2" i="65"/>
  <c r="M2" i="65"/>
  <c r="M2" i="22"/>
  <c r="N2" i="65"/>
  <c r="N2" i="22"/>
  <c r="O2" i="65"/>
  <c r="O2" i="22"/>
  <c r="P2" i="65"/>
  <c r="P2" i="22"/>
  <c r="Q2" i="65"/>
  <c r="Q2" i="22"/>
  <c r="R2" i="65"/>
  <c r="R2" i="22"/>
  <c r="S2" i="65"/>
  <c r="S2" i="22"/>
  <c r="T2" i="65"/>
  <c r="T2" i="22"/>
  <c r="U2" i="65"/>
  <c r="U2" i="22"/>
  <c r="V2" i="22"/>
  <c r="E28" i="51"/>
  <c r="AP2" i="65"/>
  <c r="W2" i="65"/>
  <c r="W2" i="22"/>
  <c r="X2" i="65"/>
  <c r="X2" i="22"/>
  <c r="Y2" i="65"/>
  <c r="Y2" i="22"/>
  <c r="Z2" i="65"/>
  <c r="Z2" i="22"/>
  <c r="AA2" i="65"/>
  <c r="AA2" i="22"/>
  <c r="AB2" i="65"/>
  <c r="AB2" i="22"/>
  <c r="AC2" i="65"/>
  <c r="AC2" i="22"/>
  <c r="AD2" i="65"/>
  <c r="AD2" i="22"/>
  <c r="AE2" i="65"/>
  <c r="AE2" i="22"/>
  <c r="AF2" i="65"/>
  <c r="AF2" i="22"/>
  <c r="AG2" i="65"/>
  <c r="AG2" i="22"/>
  <c r="AH2" i="65"/>
  <c r="AH2" i="22"/>
  <c r="AI2" i="65"/>
  <c r="AI2" i="22"/>
  <c r="AJ2" i="65"/>
  <c r="AJ2" i="22"/>
  <c r="AK2" i="65"/>
  <c r="AK2" i="22"/>
  <c r="AL2" i="65"/>
  <c r="AL2" i="22"/>
  <c r="AM2" i="65"/>
  <c r="AM2" i="22"/>
  <c r="AN2" i="65"/>
  <c r="AN2" i="22"/>
  <c r="AO2" i="65"/>
  <c r="AO2" i="22"/>
  <c r="AP2" i="22"/>
  <c r="C15" i="64"/>
  <c r="D15" i="64"/>
  <c r="E15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AE15" i="64"/>
  <c r="AF15" i="64"/>
  <c r="AG15" i="64"/>
  <c r="AH15" i="64"/>
  <c r="AI15" i="64"/>
  <c r="AJ15" i="64"/>
  <c r="AK15" i="64"/>
  <c r="B15" i="64"/>
  <c r="AK9" i="64"/>
  <c r="AK11" i="64"/>
  <c r="AJ9" i="64"/>
  <c r="AJ11" i="64"/>
  <c r="AI9" i="64"/>
  <c r="AI11" i="64"/>
  <c r="AH9" i="64"/>
  <c r="AH11" i="64"/>
  <c r="AG9" i="64"/>
  <c r="AG11" i="64"/>
  <c r="AF9" i="64"/>
  <c r="AF11" i="64"/>
  <c r="AE9" i="64"/>
  <c r="AE11" i="64"/>
  <c r="AD9" i="64"/>
  <c r="AD11" i="64"/>
  <c r="AC9" i="64"/>
  <c r="AC11" i="64"/>
  <c r="AB9" i="64"/>
  <c r="AB11" i="64"/>
  <c r="AA9" i="64"/>
  <c r="AA11" i="64"/>
  <c r="Z9" i="64"/>
  <c r="Z11" i="64"/>
  <c r="Y9" i="64"/>
  <c r="Y11" i="64"/>
  <c r="X9" i="64"/>
  <c r="X11" i="64"/>
  <c r="W9" i="64"/>
  <c r="W11" i="64"/>
  <c r="V9" i="64"/>
  <c r="V11" i="64"/>
  <c r="U9" i="64"/>
  <c r="U11" i="64"/>
  <c r="T9" i="64"/>
  <c r="T11" i="64"/>
  <c r="S9" i="64"/>
  <c r="S11" i="64"/>
  <c r="R9" i="64"/>
  <c r="R11" i="64"/>
  <c r="Q9" i="64"/>
  <c r="Q11" i="64"/>
  <c r="P9" i="64"/>
  <c r="P11" i="64"/>
  <c r="O9" i="64"/>
  <c r="O11" i="64"/>
  <c r="N9" i="64"/>
  <c r="N11" i="64"/>
  <c r="M9" i="64"/>
  <c r="M11" i="64"/>
  <c r="L9" i="64"/>
  <c r="L11" i="64"/>
  <c r="K9" i="64"/>
  <c r="K11" i="64"/>
  <c r="J9" i="64"/>
  <c r="J11" i="64"/>
  <c r="I9" i="64"/>
  <c r="I11" i="64"/>
  <c r="H9" i="64"/>
  <c r="H11" i="64"/>
  <c r="G9" i="64"/>
  <c r="G11" i="64"/>
  <c r="F9" i="64"/>
  <c r="F11" i="64"/>
  <c r="E9" i="64"/>
  <c r="E11" i="64"/>
  <c r="D9" i="64"/>
  <c r="D11" i="64"/>
  <c r="C9" i="64"/>
  <c r="C11" i="64"/>
  <c r="B9" i="64"/>
  <c r="B11" i="64"/>
  <c r="AK8" i="64"/>
  <c r="AJ8" i="64"/>
  <c r="AI8" i="64"/>
  <c r="AH8" i="64"/>
  <c r="AG8" i="64"/>
  <c r="AF8" i="64"/>
  <c r="AE8" i="64"/>
  <c r="AD8" i="64"/>
  <c r="AC8" i="64"/>
  <c r="AB8" i="64"/>
  <c r="AA8" i="64"/>
  <c r="Z8" i="64"/>
  <c r="Y8" i="64"/>
  <c r="X8" i="64"/>
  <c r="W8" i="64"/>
  <c r="V8" i="64"/>
  <c r="U8" i="64"/>
  <c r="T8" i="64"/>
  <c r="S8" i="64"/>
  <c r="R8" i="64"/>
  <c r="Q8" i="64"/>
  <c r="P8" i="64"/>
  <c r="O8" i="64"/>
  <c r="N8" i="64"/>
  <c r="M8" i="64"/>
  <c r="L8" i="64"/>
  <c r="K8" i="64"/>
  <c r="J8" i="64"/>
  <c r="I8" i="64"/>
  <c r="H8" i="64"/>
  <c r="G8" i="64"/>
  <c r="F8" i="64"/>
  <c r="E8" i="64"/>
  <c r="D8" i="64"/>
  <c r="C8" i="64"/>
  <c r="B8" i="64"/>
  <c r="B3" i="65"/>
  <c r="L3" i="65"/>
  <c r="G3" i="65"/>
  <c r="G3" i="22"/>
  <c r="H3" i="65"/>
  <c r="H3" i="22"/>
  <c r="I3" i="65"/>
  <c r="I3" i="22"/>
  <c r="J3" i="65"/>
  <c r="J3" i="22"/>
  <c r="K3" i="65"/>
  <c r="K3" i="22"/>
  <c r="L3" i="22"/>
  <c r="V3" i="65"/>
  <c r="M3" i="65"/>
  <c r="M3" i="22"/>
  <c r="N3" i="65"/>
  <c r="N3" i="22"/>
  <c r="O3" i="65"/>
  <c r="O3" i="22"/>
  <c r="P3" i="65"/>
  <c r="P3" i="22"/>
  <c r="Q3" i="65"/>
  <c r="Q3" i="22"/>
  <c r="R3" i="65"/>
  <c r="R3" i="22"/>
  <c r="S3" i="65"/>
  <c r="S3" i="22"/>
  <c r="T3" i="65"/>
  <c r="T3" i="22"/>
  <c r="U3" i="65"/>
  <c r="U3" i="22"/>
  <c r="V3" i="22"/>
  <c r="AP3" i="65"/>
  <c r="W3" i="65"/>
  <c r="W3" i="22"/>
  <c r="X3" i="65"/>
  <c r="X3" i="22"/>
  <c r="Y3" i="65"/>
  <c r="Y3" i="22"/>
  <c r="Z3" i="65"/>
  <c r="Z3" i="22"/>
  <c r="AA3" i="65"/>
  <c r="AA3" i="22"/>
  <c r="AB3" i="65"/>
  <c r="AB3" i="22"/>
  <c r="AC3" i="65"/>
  <c r="AC3" i="22"/>
  <c r="AD3" i="65"/>
  <c r="AD3" i="22"/>
  <c r="AE3" i="65"/>
  <c r="AE3" i="22"/>
  <c r="AF3" i="65"/>
  <c r="AF3" i="22"/>
  <c r="AG3" i="65"/>
  <c r="AG3" i="22"/>
  <c r="AH3" i="65"/>
  <c r="AH3" i="22"/>
  <c r="AI3" i="65"/>
  <c r="AI3" i="22"/>
  <c r="AJ3" i="65"/>
  <c r="AJ3" i="22"/>
  <c r="AK3" i="65"/>
  <c r="AK3" i="22"/>
  <c r="AL3" i="65"/>
  <c r="AL3" i="22"/>
  <c r="AM3" i="65"/>
  <c r="AM3" i="22"/>
  <c r="AN3" i="65"/>
  <c r="AN3" i="22"/>
  <c r="AO3" i="65"/>
  <c r="AO3" i="22"/>
  <c r="AP3" i="22"/>
  <c r="B4" i="65"/>
  <c r="L4" i="65"/>
  <c r="G4" i="65"/>
  <c r="G4" i="22"/>
  <c r="H4" i="65"/>
  <c r="H4" i="22"/>
  <c r="I4" i="65"/>
  <c r="I4" i="22"/>
  <c r="J4" i="65"/>
  <c r="J4" i="22"/>
  <c r="K4" i="65"/>
  <c r="K4" i="22"/>
  <c r="L4" i="22"/>
  <c r="V4" i="65"/>
  <c r="M4" i="65"/>
  <c r="M4" i="22"/>
  <c r="N4" i="65"/>
  <c r="N4" i="22"/>
  <c r="O4" i="65"/>
  <c r="O4" i="22"/>
  <c r="P4" i="65"/>
  <c r="P4" i="22"/>
  <c r="Q4" i="65"/>
  <c r="Q4" i="22"/>
  <c r="R4" i="65"/>
  <c r="R4" i="22"/>
  <c r="S4" i="65"/>
  <c r="S4" i="22"/>
  <c r="T4" i="65"/>
  <c r="T4" i="22"/>
  <c r="U4" i="65"/>
  <c r="U4" i="22"/>
  <c r="V4" i="22"/>
  <c r="AP4" i="65"/>
  <c r="W4" i="65"/>
  <c r="W4" i="22"/>
  <c r="X4" i="65"/>
  <c r="X4" i="22"/>
  <c r="Y4" i="65"/>
  <c r="Y4" i="22"/>
  <c r="Z4" i="65"/>
  <c r="Z4" i="22"/>
  <c r="AA4" i="65"/>
  <c r="AA4" i="22"/>
  <c r="AB4" i="65"/>
  <c r="AB4" i="22"/>
  <c r="AC4" i="65"/>
  <c r="AC4" i="22"/>
  <c r="AD4" i="65"/>
  <c r="AD4" i="22"/>
  <c r="AE4" i="65"/>
  <c r="AE4" i="22"/>
  <c r="AF4" i="65"/>
  <c r="AF4" i="22"/>
  <c r="AG4" i="65"/>
  <c r="AG4" i="22"/>
  <c r="AH4" i="65"/>
  <c r="AH4" i="22"/>
  <c r="AI4" i="65"/>
  <c r="AI4" i="22"/>
  <c r="AJ4" i="65"/>
  <c r="AJ4" i="22"/>
  <c r="AK4" i="65"/>
  <c r="AK4" i="22"/>
  <c r="AL4" i="65"/>
  <c r="AL4" i="22"/>
  <c r="AM4" i="65"/>
  <c r="AM4" i="22"/>
  <c r="AN4" i="65"/>
  <c r="AN4" i="22"/>
  <c r="AO4" i="65"/>
  <c r="AO4" i="22"/>
  <c r="AP4" i="22"/>
  <c r="B5" i="65"/>
  <c r="L5" i="65"/>
  <c r="G5" i="65"/>
  <c r="G5" i="22"/>
  <c r="H5" i="65"/>
  <c r="H5" i="22"/>
  <c r="I5" i="65"/>
  <c r="I5" i="22"/>
  <c r="J5" i="65"/>
  <c r="J5" i="22"/>
  <c r="K5" i="65"/>
  <c r="K5" i="22"/>
  <c r="L5" i="22"/>
  <c r="V5" i="65"/>
  <c r="M5" i="65"/>
  <c r="M5" i="22"/>
  <c r="N5" i="65"/>
  <c r="N5" i="22"/>
  <c r="O5" i="65"/>
  <c r="O5" i="22"/>
  <c r="P5" i="65"/>
  <c r="P5" i="22"/>
  <c r="Q5" i="65"/>
  <c r="Q5" i="22"/>
  <c r="R5" i="65"/>
  <c r="R5" i="22"/>
  <c r="S5" i="65"/>
  <c r="S5" i="22"/>
  <c r="T5" i="65"/>
  <c r="T5" i="22"/>
  <c r="U5" i="65"/>
  <c r="U5" i="22"/>
  <c r="V5" i="22"/>
  <c r="AP5" i="65"/>
  <c r="W5" i="65"/>
  <c r="W5" i="22"/>
  <c r="X5" i="65"/>
  <c r="X5" i="22"/>
  <c r="Y5" i="65"/>
  <c r="Y5" i="22"/>
  <c r="Z5" i="65"/>
  <c r="Z5" i="22"/>
  <c r="AA5" i="65"/>
  <c r="AA5" i="22"/>
  <c r="AB5" i="65"/>
  <c r="AB5" i="22"/>
  <c r="AC5" i="65"/>
  <c r="AC5" i="22"/>
  <c r="AD5" i="65"/>
  <c r="AD5" i="22"/>
  <c r="AE5" i="65"/>
  <c r="AE5" i="22"/>
  <c r="AF5" i="65"/>
  <c r="AF5" i="22"/>
  <c r="AG5" i="65"/>
  <c r="AG5" i="22"/>
  <c r="AH5" i="65"/>
  <c r="AH5" i="22"/>
  <c r="AI5" i="65"/>
  <c r="AI5" i="22"/>
  <c r="AJ5" i="65"/>
  <c r="AJ5" i="22"/>
  <c r="AK5" i="65"/>
  <c r="AK5" i="22"/>
  <c r="AL5" i="65"/>
  <c r="AL5" i="22"/>
  <c r="AM5" i="65"/>
  <c r="AM5" i="22"/>
  <c r="AN5" i="65"/>
  <c r="AN5" i="22"/>
  <c r="AO5" i="65"/>
  <c r="AO5" i="22"/>
  <c r="AP5" i="22"/>
  <c r="B6" i="65"/>
  <c r="L6" i="65"/>
  <c r="G6" i="65"/>
  <c r="G6" i="22"/>
  <c r="H6" i="65"/>
  <c r="H6" i="22"/>
  <c r="I6" i="65"/>
  <c r="I6" i="22"/>
  <c r="J6" i="65"/>
  <c r="J6" i="22"/>
  <c r="K6" i="65"/>
  <c r="K6" i="22"/>
  <c r="L6" i="22"/>
  <c r="V6" i="65"/>
  <c r="M6" i="65"/>
  <c r="M6" i="22"/>
  <c r="N6" i="65"/>
  <c r="N6" i="22"/>
  <c r="O6" i="65"/>
  <c r="O6" i="22"/>
  <c r="P6" i="65"/>
  <c r="P6" i="22"/>
  <c r="Q6" i="65"/>
  <c r="Q6" i="22"/>
  <c r="R6" i="65"/>
  <c r="R6" i="22"/>
  <c r="S6" i="65"/>
  <c r="S6" i="22"/>
  <c r="T6" i="65"/>
  <c r="T6" i="22"/>
  <c r="U6" i="65"/>
  <c r="U6" i="22"/>
  <c r="V6" i="22"/>
  <c r="AP6" i="65"/>
  <c r="W6" i="65"/>
  <c r="W6" i="22"/>
  <c r="X6" i="65"/>
  <c r="X6" i="22"/>
  <c r="Y6" i="65"/>
  <c r="Y6" i="22"/>
  <c r="Z6" i="65"/>
  <c r="Z6" i="22"/>
  <c r="AA6" i="65"/>
  <c r="AA6" i="22"/>
  <c r="AB6" i="65"/>
  <c r="AB6" i="22"/>
  <c r="AC6" i="65"/>
  <c r="AC6" i="22"/>
  <c r="AD6" i="65"/>
  <c r="AD6" i="22"/>
  <c r="AE6" i="65"/>
  <c r="AE6" i="22"/>
  <c r="AF6" i="65"/>
  <c r="AF6" i="22"/>
  <c r="AG6" i="65"/>
  <c r="AG6" i="22"/>
  <c r="AH6" i="65"/>
  <c r="AH6" i="22"/>
  <c r="AI6" i="65"/>
  <c r="AI6" i="22"/>
  <c r="AJ6" i="65"/>
  <c r="AJ6" i="22"/>
  <c r="AK6" i="65"/>
  <c r="AK6" i="22"/>
  <c r="AL6" i="65"/>
  <c r="AL6" i="22"/>
  <c r="AM6" i="65"/>
  <c r="AM6" i="22"/>
  <c r="AN6" i="65"/>
  <c r="AN6" i="22"/>
  <c r="AO6" i="65"/>
  <c r="AO6" i="22"/>
  <c r="AP6" i="22"/>
  <c r="B7" i="65"/>
  <c r="L7" i="65"/>
  <c r="G7" i="65"/>
  <c r="G7" i="22"/>
  <c r="H7" i="65"/>
  <c r="H7" i="22"/>
  <c r="I7" i="65"/>
  <c r="I7" i="22"/>
  <c r="J7" i="65"/>
  <c r="J7" i="22"/>
  <c r="K7" i="65"/>
  <c r="K7" i="22"/>
  <c r="L7" i="22"/>
  <c r="V7" i="65"/>
  <c r="M7" i="65"/>
  <c r="M7" i="22"/>
  <c r="N7" i="65"/>
  <c r="N7" i="22"/>
  <c r="O7" i="65"/>
  <c r="O7" i="22"/>
  <c r="P7" i="65"/>
  <c r="P7" i="22"/>
  <c r="Q7" i="65"/>
  <c r="Q7" i="22"/>
  <c r="R7" i="65"/>
  <c r="R7" i="22"/>
  <c r="S7" i="65"/>
  <c r="S7" i="22"/>
  <c r="T7" i="65"/>
  <c r="T7" i="22"/>
  <c r="U7" i="65"/>
  <c r="U7" i="22"/>
  <c r="V7" i="22"/>
  <c r="AP7" i="65"/>
  <c r="W7" i="65"/>
  <c r="W7" i="22"/>
  <c r="X7" i="65"/>
  <c r="X7" i="22"/>
  <c r="Y7" i="65"/>
  <c r="Y7" i="22"/>
  <c r="Z7" i="65"/>
  <c r="Z7" i="22"/>
  <c r="AA7" i="65"/>
  <c r="AA7" i="22"/>
  <c r="AB7" i="65"/>
  <c r="AB7" i="22"/>
  <c r="AC7" i="65"/>
  <c r="AC7" i="22"/>
  <c r="AD7" i="65"/>
  <c r="AD7" i="22"/>
  <c r="AE7" i="65"/>
  <c r="AE7" i="22"/>
  <c r="AF7" i="65"/>
  <c r="AF7" i="22"/>
  <c r="AG7" i="65"/>
  <c r="AG7" i="22"/>
  <c r="AH7" i="65"/>
  <c r="AH7" i="22"/>
  <c r="AI7" i="65"/>
  <c r="AI7" i="22"/>
  <c r="AJ7" i="65"/>
  <c r="AJ7" i="22"/>
  <c r="AK7" i="65"/>
  <c r="AK7" i="22"/>
  <c r="AL7" i="65"/>
  <c r="AL7" i="22"/>
  <c r="AM7" i="65"/>
  <c r="AM7" i="22"/>
  <c r="AN7" i="65"/>
  <c r="AN7" i="22"/>
  <c r="AO7" i="65"/>
  <c r="AO7" i="22"/>
  <c r="AP7" i="22"/>
  <c r="B8" i="65"/>
  <c r="L8" i="65"/>
  <c r="G8" i="65"/>
  <c r="G8" i="22"/>
  <c r="H8" i="65"/>
  <c r="H8" i="22"/>
  <c r="I8" i="65"/>
  <c r="I8" i="22"/>
  <c r="J8" i="65"/>
  <c r="J8" i="22"/>
  <c r="K8" i="65"/>
  <c r="K8" i="22"/>
  <c r="L8" i="22"/>
  <c r="V8" i="65"/>
  <c r="M8" i="65"/>
  <c r="M8" i="22"/>
  <c r="N8" i="65"/>
  <c r="N8" i="22"/>
  <c r="O8" i="65"/>
  <c r="O8" i="22"/>
  <c r="P8" i="65"/>
  <c r="P8" i="22"/>
  <c r="Q8" i="65"/>
  <c r="Q8" i="22"/>
  <c r="R8" i="65"/>
  <c r="R8" i="22"/>
  <c r="S8" i="65"/>
  <c r="S8" i="22"/>
  <c r="T8" i="65"/>
  <c r="T8" i="22"/>
  <c r="U8" i="65"/>
  <c r="U8" i="22"/>
  <c r="V8" i="22"/>
  <c r="AP8" i="65"/>
  <c r="W8" i="65"/>
  <c r="W8" i="22"/>
  <c r="X8" i="65"/>
  <c r="X8" i="22"/>
  <c r="Y8" i="65"/>
  <c r="Y8" i="22"/>
  <c r="Z8" i="65"/>
  <c r="Z8" i="22"/>
  <c r="AA8" i="65"/>
  <c r="AA8" i="22"/>
  <c r="AB8" i="65"/>
  <c r="AB8" i="22"/>
  <c r="AC8" i="65"/>
  <c r="AC8" i="22"/>
  <c r="AD8" i="65"/>
  <c r="AD8" i="22"/>
  <c r="AE8" i="65"/>
  <c r="AE8" i="22"/>
  <c r="AF8" i="65"/>
  <c r="AF8" i="22"/>
  <c r="AG8" i="65"/>
  <c r="AG8" i="22"/>
  <c r="AH8" i="65"/>
  <c r="AH8" i="22"/>
  <c r="AI8" i="65"/>
  <c r="AI8" i="22"/>
  <c r="AJ8" i="65"/>
  <c r="AJ8" i="22"/>
  <c r="AK8" i="65"/>
  <c r="AK8" i="22"/>
  <c r="AL8" i="65"/>
  <c r="AL8" i="22"/>
  <c r="AM8" i="65"/>
  <c r="AM8" i="22"/>
  <c r="AN8" i="65"/>
  <c r="AN8" i="22"/>
  <c r="AO8" i="65"/>
  <c r="AO8" i="22"/>
  <c r="AP8" i="22"/>
  <c r="B9" i="65"/>
  <c r="L9" i="65"/>
  <c r="G9" i="65"/>
  <c r="G9" i="22"/>
  <c r="H9" i="65"/>
  <c r="H9" i="22"/>
  <c r="I9" i="65"/>
  <c r="I9" i="22"/>
  <c r="J9" i="65"/>
  <c r="J9" i="22"/>
  <c r="K9" i="65"/>
  <c r="K9" i="22"/>
  <c r="L9" i="22"/>
  <c r="V9" i="65"/>
  <c r="M9" i="65"/>
  <c r="M9" i="22"/>
  <c r="N9" i="65"/>
  <c r="N9" i="22"/>
  <c r="O9" i="65"/>
  <c r="O9" i="22"/>
  <c r="P9" i="65"/>
  <c r="P9" i="22"/>
  <c r="Q9" i="65"/>
  <c r="Q9" i="22"/>
  <c r="R9" i="65"/>
  <c r="R9" i="22"/>
  <c r="S9" i="65"/>
  <c r="S9" i="22"/>
  <c r="T9" i="65"/>
  <c r="T9" i="22"/>
  <c r="U9" i="65"/>
  <c r="U9" i="22"/>
  <c r="V9" i="22"/>
  <c r="AP9" i="65"/>
  <c r="W9" i="65"/>
  <c r="W9" i="22"/>
  <c r="X9" i="65"/>
  <c r="X9" i="22"/>
  <c r="Y9" i="65"/>
  <c r="Y9" i="22"/>
  <c r="Z9" i="65"/>
  <c r="Z9" i="22"/>
  <c r="AA9" i="65"/>
  <c r="AA9" i="22"/>
  <c r="AB9" i="65"/>
  <c r="AB9" i="22"/>
  <c r="AC9" i="65"/>
  <c r="AC9" i="22"/>
  <c r="AD9" i="65"/>
  <c r="AD9" i="22"/>
  <c r="AE9" i="65"/>
  <c r="AE9" i="22"/>
  <c r="AF9" i="65"/>
  <c r="AF9" i="22"/>
  <c r="AG9" i="65"/>
  <c r="AG9" i="22"/>
  <c r="AH9" i="65"/>
  <c r="AH9" i="22"/>
  <c r="AI9" i="65"/>
  <c r="AI9" i="22"/>
  <c r="AJ9" i="65"/>
  <c r="AJ9" i="22"/>
  <c r="AK9" i="65"/>
  <c r="AK9" i="22"/>
  <c r="AL9" i="65"/>
  <c r="AL9" i="22"/>
  <c r="AM9" i="65"/>
  <c r="AM9" i="22"/>
  <c r="AN9" i="65"/>
  <c r="AN9" i="22"/>
  <c r="AO9" i="65"/>
  <c r="AO9" i="22"/>
  <c r="AP9" i="22"/>
  <c r="B10" i="65"/>
  <c r="L10" i="65"/>
  <c r="G10" i="65"/>
  <c r="G10" i="22"/>
  <c r="H10" i="65"/>
  <c r="H10" i="22"/>
  <c r="I10" i="65"/>
  <c r="I10" i="22"/>
  <c r="J10" i="65"/>
  <c r="J10" i="22"/>
  <c r="K10" i="65"/>
  <c r="K10" i="22"/>
  <c r="L10" i="22"/>
  <c r="V10" i="65"/>
  <c r="M10" i="65"/>
  <c r="M10" i="22"/>
  <c r="N10" i="65"/>
  <c r="N10" i="22"/>
  <c r="O10" i="65"/>
  <c r="O10" i="22"/>
  <c r="P10" i="65"/>
  <c r="P10" i="22"/>
  <c r="Q10" i="65"/>
  <c r="Q10" i="22"/>
  <c r="R10" i="65"/>
  <c r="R10" i="22"/>
  <c r="S10" i="65"/>
  <c r="S10" i="22"/>
  <c r="T10" i="65"/>
  <c r="T10" i="22"/>
  <c r="U10" i="65"/>
  <c r="U10" i="22"/>
  <c r="V10" i="22"/>
  <c r="AP10" i="65"/>
  <c r="W10" i="65"/>
  <c r="W10" i="22"/>
  <c r="X10" i="65"/>
  <c r="X10" i="22"/>
  <c r="Y10" i="65"/>
  <c r="Y10" i="22"/>
  <c r="Z10" i="65"/>
  <c r="Z10" i="22"/>
  <c r="AA10" i="65"/>
  <c r="AA10" i="22"/>
  <c r="AB10" i="65"/>
  <c r="AB10" i="22"/>
  <c r="AC10" i="65"/>
  <c r="AC10" i="22"/>
  <c r="AD10" i="65"/>
  <c r="AD10" i="22"/>
  <c r="AE10" i="65"/>
  <c r="AE10" i="22"/>
  <c r="AF10" i="65"/>
  <c r="AF10" i="22"/>
  <c r="AG10" i="65"/>
  <c r="AG10" i="22"/>
  <c r="AH10" i="65"/>
  <c r="AH10" i="22"/>
  <c r="AI10" i="65"/>
  <c r="AI10" i="22"/>
  <c r="AJ10" i="65"/>
  <c r="AJ10" i="22"/>
  <c r="AK10" i="65"/>
  <c r="AK10" i="22"/>
  <c r="AL10" i="65"/>
  <c r="AL10" i="22"/>
  <c r="AM10" i="65"/>
  <c r="AM10" i="22"/>
  <c r="AN10" i="65"/>
  <c r="AN10" i="22"/>
  <c r="AO10" i="65"/>
  <c r="AO10" i="22"/>
  <c r="AP10" i="22"/>
  <c r="B11" i="65"/>
  <c r="L11" i="65"/>
  <c r="G11" i="65"/>
  <c r="G11" i="22"/>
  <c r="H11" i="65"/>
  <c r="H11" i="22"/>
  <c r="I11" i="65"/>
  <c r="I11" i="22"/>
  <c r="J11" i="65"/>
  <c r="J11" i="22"/>
  <c r="K11" i="65"/>
  <c r="K11" i="22"/>
  <c r="L11" i="22"/>
  <c r="V11" i="65"/>
  <c r="M11" i="65"/>
  <c r="M11" i="22"/>
  <c r="N11" i="65"/>
  <c r="N11" i="22"/>
  <c r="O11" i="65"/>
  <c r="O11" i="22"/>
  <c r="P11" i="65"/>
  <c r="P11" i="22"/>
  <c r="Q11" i="65"/>
  <c r="Q11" i="22"/>
  <c r="R11" i="65"/>
  <c r="R11" i="22"/>
  <c r="S11" i="65"/>
  <c r="S11" i="22"/>
  <c r="T11" i="65"/>
  <c r="T11" i="22"/>
  <c r="U11" i="65"/>
  <c r="U11" i="22"/>
  <c r="V11" i="22"/>
  <c r="AP11" i="65"/>
  <c r="W11" i="65"/>
  <c r="W11" i="22"/>
  <c r="X11" i="65"/>
  <c r="X11" i="22"/>
  <c r="Y11" i="65"/>
  <c r="Y11" i="22"/>
  <c r="Z11" i="65"/>
  <c r="Z11" i="22"/>
  <c r="AA11" i="65"/>
  <c r="AA11" i="22"/>
  <c r="AB11" i="65"/>
  <c r="AB11" i="22"/>
  <c r="AC11" i="65"/>
  <c r="AC11" i="22"/>
  <c r="AD11" i="65"/>
  <c r="AD11" i="22"/>
  <c r="AE11" i="65"/>
  <c r="AE11" i="22"/>
  <c r="AF11" i="65"/>
  <c r="AF11" i="22"/>
  <c r="AG11" i="65"/>
  <c r="AG11" i="22"/>
  <c r="AH11" i="65"/>
  <c r="AH11" i="22"/>
  <c r="AI11" i="65"/>
  <c r="AI11" i="22"/>
  <c r="AJ11" i="65"/>
  <c r="AJ11" i="22"/>
  <c r="AK11" i="65"/>
  <c r="AK11" i="22"/>
  <c r="AL11" i="65"/>
  <c r="AL11" i="22"/>
  <c r="AM11" i="65"/>
  <c r="AM11" i="22"/>
  <c r="AN11" i="65"/>
  <c r="AN11" i="22"/>
  <c r="AO11" i="65"/>
  <c r="AO11" i="22"/>
  <c r="AP11" i="22"/>
  <c r="B12" i="65"/>
  <c r="L12" i="65"/>
  <c r="G12" i="65"/>
  <c r="G12" i="22"/>
  <c r="H12" i="65"/>
  <c r="H12" i="22"/>
  <c r="I12" i="65"/>
  <c r="I12" i="22"/>
  <c r="J12" i="65"/>
  <c r="J12" i="22"/>
  <c r="K12" i="65"/>
  <c r="K12" i="22"/>
  <c r="L12" i="22"/>
  <c r="V12" i="65"/>
  <c r="M12" i="65"/>
  <c r="M12" i="22"/>
  <c r="N12" i="65"/>
  <c r="N12" i="22"/>
  <c r="O12" i="65"/>
  <c r="O12" i="22"/>
  <c r="P12" i="65"/>
  <c r="P12" i="22"/>
  <c r="Q12" i="65"/>
  <c r="Q12" i="22"/>
  <c r="R12" i="65"/>
  <c r="R12" i="22"/>
  <c r="S12" i="65"/>
  <c r="S12" i="22"/>
  <c r="T12" i="65"/>
  <c r="T12" i="22"/>
  <c r="U12" i="65"/>
  <c r="U12" i="22"/>
  <c r="V12" i="22"/>
  <c r="AP12" i="65"/>
  <c r="W12" i="65"/>
  <c r="W12" i="22"/>
  <c r="X12" i="65"/>
  <c r="X12" i="22"/>
  <c r="Y12" i="65"/>
  <c r="Y12" i="22"/>
  <c r="Z12" i="65"/>
  <c r="Z12" i="22"/>
  <c r="AA12" i="65"/>
  <c r="AA12" i="22"/>
  <c r="AB12" i="65"/>
  <c r="AB12" i="22"/>
  <c r="AC12" i="65"/>
  <c r="AC12" i="22"/>
  <c r="AD12" i="65"/>
  <c r="AD12" i="22"/>
  <c r="AE12" i="65"/>
  <c r="AE12" i="22"/>
  <c r="AF12" i="65"/>
  <c r="AF12" i="22"/>
  <c r="AG12" i="65"/>
  <c r="AG12" i="22"/>
  <c r="AH12" i="65"/>
  <c r="AH12" i="22"/>
  <c r="AI12" i="65"/>
  <c r="AI12" i="22"/>
  <c r="AJ12" i="65"/>
  <c r="AJ12" i="22"/>
  <c r="AK12" i="65"/>
  <c r="AK12" i="22"/>
  <c r="AL12" i="65"/>
  <c r="AL12" i="22"/>
  <c r="AM12" i="65"/>
  <c r="AM12" i="22"/>
  <c r="AN12" i="65"/>
  <c r="AN12" i="22"/>
  <c r="AO12" i="65"/>
  <c r="AO12" i="22"/>
  <c r="AP12" i="22"/>
  <c r="B13" i="65"/>
  <c r="L13" i="65"/>
  <c r="G13" i="65"/>
  <c r="G13" i="22"/>
  <c r="H13" i="65"/>
  <c r="H13" i="22"/>
  <c r="I13" i="65"/>
  <c r="I13" i="22"/>
  <c r="J13" i="65"/>
  <c r="J13" i="22"/>
  <c r="K13" i="65"/>
  <c r="K13" i="22"/>
  <c r="L13" i="22"/>
  <c r="V13" i="65"/>
  <c r="M13" i="65"/>
  <c r="M13" i="22"/>
  <c r="N13" i="65"/>
  <c r="N13" i="22"/>
  <c r="O13" i="65"/>
  <c r="O13" i="22"/>
  <c r="P13" i="65"/>
  <c r="P13" i="22"/>
  <c r="Q13" i="65"/>
  <c r="Q13" i="22"/>
  <c r="R13" i="65"/>
  <c r="R13" i="22"/>
  <c r="S13" i="65"/>
  <c r="S13" i="22"/>
  <c r="T13" i="65"/>
  <c r="T13" i="22"/>
  <c r="U13" i="65"/>
  <c r="U13" i="22"/>
  <c r="V13" i="22"/>
  <c r="AP13" i="65"/>
  <c r="W13" i="65"/>
  <c r="W13" i="22"/>
  <c r="X13" i="65"/>
  <c r="X13" i="22"/>
  <c r="Y13" i="65"/>
  <c r="Y13" i="22"/>
  <c r="Z13" i="65"/>
  <c r="Z13" i="22"/>
  <c r="AA13" i="65"/>
  <c r="AA13" i="22"/>
  <c r="AB13" i="65"/>
  <c r="AB13" i="22"/>
  <c r="AC13" i="65"/>
  <c r="AC13" i="22"/>
  <c r="AD13" i="65"/>
  <c r="AD13" i="22"/>
  <c r="AE13" i="65"/>
  <c r="AE13" i="22"/>
  <c r="AF13" i="65"/>
  <c r="AF13" i="22"/>
  <c r="AG13" i="65"/>
  <c r="AG13" i="22"/>
  <c r="AH13" i="65"/>
  <c r="AH13" i="22"/>
  <c r="AI13" i="65"/>
  <c r="AI13" i="22"/>
  <c r="AJ13" i="65"/>
  <c r="AJ13" i="22"/>
  <c r="AK13" i="65"/>
  <c r="AK13" i="22"/>
  <c r="AL13" i="65"/>
  <c r="AL13" i="22"/>
  <c r="AM13" i="65"/>
  <c r="AM13" i="22"/>
  <c r="AN13" i="65"/>
  <c r="AN13" i="22"/>
  <c r="AO13" i="65"/>
  <c r="AO13" i="22"/>
  <c r="AP13" i="22"/>
  <c r="B14" i="65"/>
  <c r="L14" i="65"/>
  <c r="G14" i="65"/>
  <c r="G14" i="22"/>
  <c r="H14" i="65"/>
  <c r="H14" i="22"/>
  <c r="I14" i="65"/>
  <c r="I14" i="22"/>
  <c r="J14" i="65"/>
  <c r="J14" i="22"/>
  <c r="K14" i="65"/>
  <c r="K14" i="22"/>
  <c r="L14" i="22"/>
  <c r="V14" i="65"/>
  <c r="M14" i="65"/>
  <c r="M14" i="22"/>
  <c r="N14" i="65"/>
  <c r="N14" i="22"/>
  <c r="O14" i="65"/>
  <c r="O14" i="22"/>
  <c r="P14" i="65"/>
  <c r="P14" i="22"/>
  <c r="Q14" i="65"/>
  <c r="Q14" i="22"/>
  <c r="R14" i="65"/>
  <c r="R14" i="22"/>
  <c r="S14" i="65"/>
  <c r="S14" i="22"/>
  <c r="T14" i="65"/>
  <c r="T14" i="22"/>
  <c r="U14" i="65"/>
  <c r="U14" i="22"/>
  <c r="V14" i="22"/>
  <c r="AP14" i="65"/>
  <c r="W14" i="65"/>
  <c r="W14" i="22"/>
  <c r="X14" i="65"/>
  <c r="X14" i="22"/>
  <c r="Y14" i="65"/>
  <c r="Y14" i="22"/>
  <c r="Z14" i="65"/>
  <c r="Z14" i="22"/>
  <c r="AA14" i="65"/>
  <c r="AA14" i="22"/>
  <c r="AB14" i="65"/>
  <c r="AB14" i="22"/>
  <c r="AC14" i="65"/>
  <c r="AC14" i="22"/>
  <c r="AD14" i="65"/>
  <c r="AD14" i="22"/>
  <c r="AE14" i="65"/>
  <c r="AE14" i="22"/>
  <c r="AF14" i="65"/>
  <c r="AF14" i="22"/>
  <c r="AG14" i="65"/>
  <c r="AG14" i="22"/>
  <c r="AH14" i="65"/>
  <c r="AH14" i="22"/>
  <c r="AI14" i="65"/>
  <c r="AI14" i="22"/>
  <c r="AJ14" i="65"/>
  <c r="AJ14" i="22"/>
  <c r="AK14" i="65"/>
  <c r="AK14" i="22"/>
  <c r="AL14" i="65"/>
  <c r="AL14" i="22"/>
  <c r="AM14" i="65"/>
  <c r="AM14" i="22"/>
  <c r="AN14" i="65"/>
  <c r="AN14" i="22"/>
  <c r="AO14" i="65"/>
  <c r="AO14" i="22"/>
  <c r="AP14" i="22"/>
  <c r="B15" i="65"/>
  <c r="L15" i="65"/>
  <c r="G15" i="65"/>
  <c r="G15" i="22"/>
  <c r="H15" i="65"/>
  <c r="H15" i="22"/>
  <c r="I15" i="65"/>
  <c r="I15" i="22"/>
  <c r="J15" i="65"/>
  <c r="J15" i="22"/>
  <c r="K15" i="65"/>
  <c r="K15" i="22"/>
  <c r="L15" i="22"/>
  <c r="V15" i="65"/>
  <c r="M15" i="65"/>
  <c r="M15" i="22"/>
  <c r="N15" i="65"/>
  <c r="N15" i="22"/>
  <c r="O15" i="65"/>
  <c r="O15" i="22"/>
  <c r="P15" i="65"/>
  <c r="P15" i="22"/>
  <c r="Q15" i="65"/>
  <c r="Q15" i="22"/>
  <c r="R15" i="65"/>
  <c r="R15" i="22"/>
  <c r="S15" i="65"/>
  <c r="S15" i="22"/>
  <c r="T15" i="65"/>
  <c r="T15" i="22"/>
  <c r="U15" i="65"/>
  <c r="U15" i="22"/>
  <c r="V15" i="22"/>
  <c r="AP15" i="65"/>
  <c r="W15" i="65"/>
  <c r="W15" i="22"/>
  <c r="X15" i="65"/>
  <c r="X15" i="22"/>
  <c r="Y15" i="65"/>
  <c r="Y15" i="22"/>
  <c r="Z15" i="65"/>
  <c r="Z15" i="22"/>
  <c r="AA15" i="65"/>
  <c r="AA15" i="22"/>
  <c r="AB15" i="65"/>
  <c r="AB15" i="22"/>
  <c r="AC15" i="65"/>
  <c r="AC15" i="22"/>
  <c r="AD15" i="65"/>
  <c r="AD15" i="22"/>
  <c r="AE15" i="65"/>
  <c r="AE15" i="22"/>
  <c r="AF15" i="65"/>
  <c r="AF15" i="22"/>
  <c r="AG15" i="65"/>
  <c r="AG15" i="22"/>
  <c r="AH15" i="65"/>
  <c r="AH15" i="22"/>
  <c r="AI15" i="65"/>
  <c r="AI15" i="22"/>
  <c r="AJ15" i="65"/>
  <c r="AJ15" i="22"/>
  <c r="AK15" i="65"/>
  <c r="AK15" i="22"/>
  <c r="AL15" i="65"/>
  <c r="AL15" i="22"/>
  <c r="AM15" i="65"/>
  <c r="AM15" i="22"/>
  <c r="AN15" i="65"/>
  <c r="AN15" i="22"/>
  <c r="AO15" i="65"/>
  <c r="AO15" i="22"/>
  <c r="AP15" i="22"/>
  <c r="B16" i="65"/>
  <c r="L16" i="65"/>
  <c r="G16" i="65"/>
  <c r="G16" i="22"/>
  <c r="H16" i="65"/>
  <c r="H16" i="22"/>
  <c r="I16" i="65"/>
  <c r="I16" i="22"/>
  <c r="J16" i="65"/>
  <c r="J16" i="22"/>
  <c r="K16" i="65"/>
  <c r="K16" i="22"/>
  <c r="L16" i="22"/>
  <c r="V16" i="65"/>
  <c r="M16" i="65"/>
  <c r="M16" i="22"/>
  <c r="N16" i="65"/>
  <c r="N16" i="22"/>
  <c r="O16" i="65"/>
  <c r="O16" i="22"/>
  <c r="P16" i="65"/>
  <c r="P16" i="22"/>
  <c r="Q16" i="65"/>
  <c r="Q16" i="22"/>
  <c r="R16" i="65"/>
  <c r="R16" i="22"/>
  <c r="S16" i="65"/>
  <c r="S16" i="22"/>
  <c r="T16" i="65"/>
  <c r="T16" i="22"/>
  <c r="U16" i="65"/>
  <c r="U16" i="22"/>
  <c r="V16" i="22"/>
  <c r="AP16" i="65"/>
  <c r="W16" i="65"/>
  <c r="W16" i="22"/>
  <c r="X16" i="65"/>
  <c r="X16" i="22"/>
  <c r="Y16" i="65"/>
  <c r="Y16" i="22"/>
  <c r="Z16" i="65"/>
  <c r="Z16" i="22"/>
  <c r="AA16" i="65"/>
  <c r="AA16" i="22"/>
  <c r="AB16" i="65"/>
  <c r="AB16" i="22"/>
  <c r="AC16" i="65"/>
  <c r="AC16" i="22"/>
  <c r="AD16" i="65"/>
  <c r="AD16" i="22"/>
  <c r="AE16" i="65"/>
  <c r="AE16" i="22"/>
  <c r="AF16" i="65"/>
  <c r="AF16" i="22"/>
  <c r="AG16" i="65"/>
  <c r="AG16" i="22"/>
  <c r="AH16" i="65"/>
  <c r="AH16" i="22"/>
  <c r="AI16" i="65"/>
  <c r="AI16" i="22"/>
  <c r="AJ16" i="65"/>
  <c r="AJ16" i="22"/>
  <c r="AK16" i="65"/>
  <c r="AK16" i="22"/>
  <c r="AL16" i="65"/>
  <c r="AL16" i="22"/>
  <c r="AM16" i="65"/>
  <c r="AM16" i="22"/>
  <c r="AN16" i="65"/>
  <c r="AN16" i="22"/>
  <c r="AO16" i="65"/>
  <c r="AO16" i="22"/>
  <c r="AP16" i="22"/>
  <c r="B17" i="65"/>
  <c r="L17" i="65"/>
  <c r="G17" i="65"/>
  <c r="G17" i="22"/>
  <c r="H17" i="65"/>
  <c r="H17" i="22"/>
  <c r="I17" i="65"/>
  <c r="I17" i="22"/>
  <c r="J17" i="65"/>
  <c r="J17" i="22"/>
  <c r="K17" i="65"/>
  <c r="K17" i="22"/>
  <c r="L17" i="22"/>
  <c r="V17" i="65"/>
  <c r="M17" i="65"/>
  <c r="M17" i="22"/>
  <c r="N17" i="65"/>
  <c r="N17" i="22"/>
  <c r="O17" i="65"/>
  <c r="O17" i="22"/>
  <c r="P17" i="65"/>
  <c r="P17" i="22"/>
  <c r="Q17" i="65"/>
  <c r="Q17" i="22"/>
  <c r="R17" i="65"/>
  <c r="R17" i="22"/>
  <c r="S17" i="65"/>
  <c r="S17" i="22"/>
  <c r="T17" i="65"/>
  <c r="T17" i="22"/>
  <c r="U17" i="65"/>
  <c r="U17" i="22"/>
  <c r="V17" i="22"/>
  <c r="AP17" i="65"/>
  <c r="W17" i="65"/>
  <c r="W17" i="22"/>
  <c r="X17" i="65"/>
  <c r="X17" i="22"/>
  <c r="Y17" i="65"/>
  <c r="Y17" i="22"/>
  <c r="Z17" i="65"/>
  <c r="Z17" i="22"/>
  <c r="AA17" i="65"/>
  <c r="AA17" i="22"/>
  <c r="AB17" i="65"/>
  <c r="AB17" i="22"/>
  <c r="AC17" i="65"/>
  <c r="AC17" i="22"/>
  <c r="AD17" i="65"/>
  <c r="AD17" i="22"/>
  <c r="AE17" i="65"/>
  <c r="AE17" i="22"/>
  <c r="AF17" i="65"/>
  <c r="AF17" i="22"/>
  <c r="AG17" i="65"/>
  <c r="AG17" i="22"/>
  <c r="AH17" i="65"/>
  <c r="AH17" i="22"/>
  <c r="AI17" i="65"/>
  <c r="AI17" i="22"/>
  <c r="AJ17" i="65"/>
  <c r="AJ17" i="22"/>
  <c r="AK17" i="65"/>
  <c r="AK17" i="22"/>
  <c r="AL17" i="65"/>
  <c r="AL17" i="22"/>
  <c r="AM17" i="65"/>
  <c r="AM17" i="22"/>
  <c r="AN17" i="65"/>
  <c r="AN17" i="22"/>
  <c r="AO17" i="65"/>
  <c r="AO17" i="22"/>
  <c r="AP17" i="22"/>
  <c r="B18" i="65"/>
  <c r="L18" i="65"/>
  <c r="G18" i="65"/>
  <c r="G18" i="22"/>
  <c r="H18" i="65"/>
  <c r="H18" i="22"/>
  <c r="I18" i="65"/>
  <c r="I18" i="22"/>
  <c r="J18" i="65"/>
  <c r="J18" i="22"/>
  <c r="K18" i="65"/>
  <c r="K18" i="22"/>
  <c r="L18" i="22"/>
  <c r="V18" i="65"/>
  <c r="M18" i="65"/>
  <c r="M18" i="22"/>
  <c r="N18" i="65"/>
  <c r="N18" i="22"/>
  <c r="O18" i="65"/>
  <c r="O18" i="22"/>
  <c r="P18" i="65"/>
  <c r="P18" i="22"/>
  <c r="Q18" i="65"/>
  <c r="Q18" i="22"/>
  <c r="R18" i="65"/>
  <c r="R18" i="22"/>
  <c r="S18" i="65"/>
  <c r="S18" i="22"/>
  <c r="T18" i="65"/>
  <c r="T18" i="22"/>
  <c r="U18" i="65"/>
  <c r="U18" i="22"/>
  <c r="V18" i="22"/>
  <c r="AP18" i="65"/>
  <c r="W18" i="65"/>
  <c r="W18" i="22"/>
  <c r="X18" i="65"/>
  <c r="X18" i="22"/>
  <c r="Y18" i="65"/>
  <c r="Y18" i="22"/>
  <c r="Z18" i="65"/>
  <c r="Z18" i="22"/>
  <c r="AA18" i="65"/>
  <c r="AA18" i="22"/>
  <c r="AB18" i="65"/>
  <c r="AB18" i="22"/>
  <c r="AC18" i="65"/>
  <c r="AC18" i="22"/>
  <c r="AD18" i="65"/>
  <c r="AD18" i="22"/>
  <c r="AE18" i="65"/>
  <c r="AE18" i="22"/>
  <c r="AF18" i="65"/>
  <c r="AF18" i="22"/>
  <c r="AG18" i="65"/>
  <c r="AG18" i="22"/>
  <c r="AH18" i="65"/>
  <c r="AH18" i="22"/>
  <c r="AI18" i="65"/>
  <c r="AI18" i="22"/>
  <c r="AJ18" i="65"/>
  <c r="AJ18" i="22"/>
  <c r="AK18" i="65"/>
  <c r="AK18" i="22"/>
  <c r="AL18" i="65"/>
  <c r="AL18" i="22"/>
  <c r="AM18" i="65"/>
  <c r="AM18" i="22"/>
  <c r="AN18" i="65"/>
  <c r="AN18" i="22"/>
  <c r="AO18" i="65"/>
  <c r="AO18" i="22"/>
  <c r="AP18" i="22"/>
  <c r="B19" i="65"/>
  <c r="L19" i="65"/>
  <c r="G19" i="65"/>
  <c r="G19" i="22"/>
  <c r="H19" i="65"/>
  <c r="H19" i="22"/>
  <c r="I19" i="65"/>
  <c r="I19" i="22"/>
  <c r="J19" i="65"/>
  <c r="J19" i="22"/>
  <c r="K19" i="65"/>
  <c r="K19" i="22"/>
  <c r="L19" i="22"/>
  <c r="V19" i="65"/>
  <c r="M19" i="65"/>
  <c r="M19" i="22"/>
  <c r="N19" i="65"/>
  <c r="N19" i="22"/>
  <c r="O19" i="65"/>
  <c r="O19" i="22"/>
  <c r="P19" i="65"/>
  <c r="P19" i="22"/>
  <c r="Q19" i="65"/>
  <c r="Q19" i="22"/>
  <c r="R19" i="65"/>
  <c r="R19" i="22"/>
  <c r="S19" i="65"/>
  <c r="S19" i="22"/>
  <c r="T19" i="65"/>
  <c r="T19" i="22"/>
  <c r="U19" i="65"/>
  <c r="U19" i="22"/>
  <c r="V19" i="22"/>
  <c r="AP19" i="65"/>
  <c r="W19" i="65"/>
  <c r="W19" i="22"/>
  <c r="X19" i="65"/>
  <c r="X19" i="22"/>
  <c r="Y19" i="65"/>
  <c r="Y19" i="22"/>
  <c r="Z19" i="65"/>
  <c r="Z19" i="22"/>
  <c r="AA19" i="65"/>
  <c r="AA19" i="22"/>
  <c r="AB19" i="65"/>
  <c r="AB19" i="22"/>
  <c r="AC19" i="65"/>
  <c r="AC19" i="22"/>
  <c r="AD19" i="65"/>
  <c r="AD19" i="22"/>
  <c r="AE19" i="65"/>
  <c r="AE19" i="22"/>
  <c r="AF19" i="65"/>
  <c r="AF19" i="22"/>
  <c r="AG19" i="65"/>
  <c r="AG19" i="22"/>
  <c r="AH19" i="65"/>
  <c r="AH19" i="22"/>
  <c r="AI19" i="65"/>
  <c r="AI19" i="22"/>
  <c r="AJ19" i="65"/>
  <c r="AJ19" i="22"/>
  <c r="AK19" i="65"/>
  <c r="AK19" i="22"/>
  <c r="AL19" i="65"/>
  <c r="AL19" i="22"/>
  <c r="AM19" i="65"/>
  <c r="AM19" i="22"/>
  <c r="AN19" i="65"/>
  <c r="AN19" i="22"/>
  <c r="AO19" i="65"/>
  <c r="AO19" i="22"/>
  <c r="AP19" i="22"/>
  <c r="B20" i="65"/>
  <c r="L20" i="65"/>
  <c r="G20" i="65"/>
  <c r="G20" i="22"/>
  <c r="H20" i="65"/>
  <c r="H20" i="22"/>
  <c r="I20" i="65"/>
  <c r="I20" i="22"/>
  <c r="J20" i="65"/>
  <c r="J20" i="22"/>
  <c r="K20" i="65"/>
  <c r="K20" i="22"/>
  <c r="L20" i="22"/>
  <c r="V20" i="65"/>
  <c r="M20" i="65"/>
  <c r="M20" i="22"/>
  <c r="N20" i="65"/>
  <c r="N20" i="22"/>
  <c r="O20" i="65"/>
  <c r="O20" i="22"/>
  <c r="P20" i="65"/>
  <c r="P20" i="22"/>
  <c r="Q20" i="65"/>
  <c r="Q20" i="22"/>
  <c r="R20" i="65"/>
  <c r="R20" i="22"/>
  <c r="S20" i="65"/>
  <c r="S20" i="22"/>
  <c r="T20" i="65"/>
  <c r="T20" i="22"/>
  <c r="U20" i="65"/>
  <c r="U20" i="22"/>
  <c r="V20" i="22"/>
  <c r="AP20" i="65"/>
  <c r="W20" i="65"/>
  <c r="W20" i="22"/>
  <c r="X20" i="65"/>
  <c r="X20" i="22"/>
  <c r="Y20" i="65"/>
  <c r="Y20" i="22"/>
  <c r="Z20" i="65"/>
  <c r="Z20" i="22"/>
  <c r="AA20" i="65"/>
  <c r="AA20" i="22"/>
  <c r="AB20" i="65"/>
  <c r="AB20" i="22"/>
  <c r="AC20" i="65"/>
  <c r="AC20" i="22"/>
  <c r="AD20" i="65"/>
  <c r="AD20" i="22"/>
  <c r="AE20" i="65"/>
  <c r="AE20" i="22"/>
  <c r="AF20" i="65"/>
  <c r="AF20" i="22"/>
  <c r="AG20" i="65"/>
  <c r="AG20" i="22"/>
  <c r="AH20" i="65"/>
  <c r="AH20" i="22"/>
  <c r="AI20" i="65"/>
  <c r="AI20" i="22"/>
  <c r="AJ20" i="65"/>
  <c r="AJ20" i="22"/>
  <c r="AK20" i="65"/>
  <c r="AK20" i="22"/>
  <c r="AL20" i="65"/>
  <c r="AL20" i="22"/>
  <c r="AM20" i="65"/>
  <c r="AM20" i="22"/>
  <c r="AN20" i="65"/>
  <c r="AN20" i="22"/>
  <c r="AO20" i="65"/>
  <c r="AO20" i="22"/>
  <c r="AP20" i="22"/>
  <c r="B21" i="65"/>
  <c r="L21" i="65"/>
  <c r="G21" i="65"/>
  <c r="G21" i="22"/>
  <c r="H21" i="65"/>
  <c r="H21" i="22"/>
  <c r="I21" i="65"/>
  <c r="I21" i="22"/>
  <c r="J21" i="65"/>
  <c r="J21" i="22"/>
  <c r="K21" i="65"/>
  <c r="K21" i="22"/>
  <c r="L21" i="22"/>
  <c r="V21" i="65"/>
  <c r="M21" i="65"/>
  <c r="M21" i="22"/>
  <c r="N21" i="65"/>
  <c r="N21" i="22"/>
  <c r="O21" i="65"/>
  <c r="O21" i="22"/>
  <c r="P21" i="65"/>
  <c r="P21" i="22"/>
  <c r="Q21" i="65"/>
  <c r="Q21" i="22"/>
  <c r="R21" i="65"/>
  <c r="R21" i="22"/>
  <c r="S21" i="65"/>
  <c r="S21" i="22"/>
  <c r="T21" i="65"/>
  <c r="T21" i="22"/>
  <c r="U21" i="65"/>
  <c r="U21" i="22"/>
  <c r="V21" i="22"/>
  <c r="AP21" i="65"/>
  <c r="W21" i="65"/>
  <c r="W21" i="22"/>
  <c r="X21" i="65"/>
  <c r="X21" i="22"/>
  <c r="Y21" i="65"/>
  <c r="Y21" i="22"/>
  <c r="Z21" i="65"/>
  <c r="Z21" i="22"/>
  <c r="AA21" i="65"/>
  <c r="AA21" i="22"/>
  <c r="AB21" i="65"/>
  <c r="AB21" i="22"/>
  <c r="AC21" i="65"/>
  <c r="AC21" i="22"/>
  <c r="AD21" i="65"/>
  <c r="AD21" i="22"/>
  <c r="AE21" i="65"/>
  <c r="AE21" i="22"/>
  <c r="AF21" i="65"/>
  <c r="AF21" i="22"/>
  <c r="AG21" i="65"/>
  <c r="AG21" i="22"/>
  <c r="AH21" i="65"/>
  <c r="AH21" i="22"/>
  <c r="AI21" i="65"/>
  <c r="AI21" i="22"/>
  <c r="AJ21" i="65"/>
  <c r="AJ21" i="22"/>
  <c r="AK21" i="65"/>
  <c r="AK21" i="22"/>
  <c r="AL21" i="65"/>
  <c r="AL21" i="22"/>
  <c r="AM21" i="65"/>
  <c r="AM21" i="22"/>
  <c r="AN21" i="65"/>
  <c r="AN21" i="22"/>
  <c r="AO21" i="65"/>
  <c r="AO21" i="22"/>
  <c r="AP21" i="22"/>
  <c r="B22" i="65"/>
  <c r="L22" i="65"/>
  <c r="G22" i="65"/>
  <c r="G22" i="22"/>
  <c r="H22" i="65"/>
  <c r="H22" i="22"/>
  <c r="I22" i="65"/>
  <c r="I22" i="22"/>
  <c r="J22" i="65"/>
  <c r="J22" i="22"/>
  <c r="K22" i="65"/>
  <c r="K22" i="22"/>
  <c r="L22" i="22"/>
  <c r="V22" i="65"/>
  <c r="M22" i="65"/>
  <c r="M22" i="22"/>
  <c r="N22" i="65"/>
  <c r="N22" i="22"/>
  <c r="O22" i="65"/>
  <c r="O22" i="22"/>
  <c r="P22" i="65"/>
  <c r="P22" i="22"/>
  <c r="Q22" i="65"/>
  <c r="Q22" i="22"/>
  <c r="R22" i="65"/>
  <c r="R22" i="22"/>
  <c r="S22" i="65"/>
  <c r="S22" i="22"/>
  <c r="T22" i="65"/>
  <c r="T22" i="22"/>
  <c r="U22" i="65"/>
  <c r="U22" i="22"/>
  <c r="V22" i="22"/>
  <c r="AP22" i="65"/>
  <c r="W22" i="65"/>
  <c r="W22" i="22"/>
  <c r="X22" i="65"/>
  <c r="X22" i="22"/>
  <c r="Y22" i="65"/>
  <c r="Y22" i="22"/>
  <c r="Z22" i="65"/>
  <c r="Z22" i="22"/>
  <c r="AA22" i="65"/>
  <c r="AA22" i="22"/>
  <c r="AB22" i="65"/>
  <c r="AB22" i="22"/>
  <c r="AC22" i="65"/>
  <c r="AC22" i="22"/>
  <c r="AD22" i="65"/>
  <c r="AD22" i="22"/>
  <c r="AE22" i="65"/>
  <c r="AE22" i="22"/>
  <c r="AF22" i="65"/>
  <c r="AF22" i="22"/>
  <c r="AG22" i="65"/>
  <c r="AG22" i="22"/>
  <c r="AH22" i="65"/>
  <c r="AH22" i="22"/>
  <c r="AI22" i="65"/>
  <c r="AI22" i="22"/>
  <c r="AJ22" i="65"/>
  <c r="AJ22" i="22"/>
  <c r="AK22" i="65"/>
  <c r="AK22" i="22"/>
  <c r="AL22" i="65"/>
  <c r="AL22" i="22"/>
  <c r="AM22" i="65"/>
  <c r="AM22" i="22"/>
  <c r="AN22" i="65"/>
  <c r="AN22" i="22"/>
  <c r="AO22" i="65"/>
  <c r="AO22" i="22"/>
  <c r="AP22" i="22"/>
  <c r="B23" i="65"/>
  <c r="L23" i="65"/>
  <c r="G23" i="65"/>
  <c r="G23" i="22"/>
  <c r="H23" i="65"/>
  <c r="H23" i="22"/>
  <c r="I23" i="65"/>
  <c r="I23" i="22"/>
  <c r="J23" i="65"/>
  <c r="J23" i="22"/>
  <c r="K23" i="65"/>
  <c r="K23" i="22"/>
  <c r="L23" i="22"/>
  <c r="V23" i="65"/>
  <c r="M23" i="65"/>
  <c r="M23" i="22"/>
  <c r="N23" i="65"/>
  <c r="N23" i="22"/>
  <c r="O23" i="65"/>
  <c r="O23" i="22"/>
  <c r="P23" i="65"/>
  <c r="P23" i="22"/>
  <c r="Q23" i="65"/>
  <c r="Q23" i="22"/>
  <c r="R23" i="65"/>
  <c r="R23" i="22"/>
  <c r="S23" i="65"/>
  <c r="S23" i="22"/>
  <c r="T23" i="65"/>
  <c r="T23" i="22"/>
  <c r="U23" i="65"/>
  <c r="U23" i="22"/>
  <c r="V23" i="22"/>
  <c r="AP23" i="65"/>
  <c r="W23" i="65"/>
  <c r="W23" i="22"/>
  <c r="X23" i="65"/>
  <c r="X23" i="22"/>
  <c r="Y23" i="65"/>
  <c r="Y23" i="22"/>
  <c r="Z23" i="65"/>
  <c r="Z23" i="22"/>
  <c r="AA23" i="65"/>
  <c r="AA23" i="22"/>
  <c r="AB23" i="65"/>
  <c r="AB23" i="22"/>
  <c r="AC23" i="65"/>
  <c r="AC23" i="22"/>
  <c r="AD23" i="65"/>
  <c r="AD23" i="22"/>
  <c r="AE23" i="65"/>
  <c r="AE23" i="22"/>
  <c r="AF23" i="65"/>
  <c r="AF23" i="22"/>
  <c r="AG23" i="65"/>
  <c r="AG23" i="22"/>
  <c r="AH23" i="65"/>
  <c r="AH23" i="22"/>
  <c r="AI23" i="65"/>
  <c r="AI23" i="22"/>
  <c r="AJ23" i="65"/>
  <c r="AJ23" i="22"/>
  <c r="AK23" i="65"/>
  <c r="AK23" i="22"/>
  <c r="AL23" i="65"/>
  <c r="AL23" i="22"/>
  <c r="AM23" i="65"/>
  <c r="AM23" i="22"/>
  <c r="AN23" i="65"/>
  <c r="AN23" i="22"/>
  <c r="AO23" i="65"/>
  <c r="AO23" i="22"/>
  <c r="AP23" i="22"/>
  <c r="B24" i="65"/>
  <c r="L24" i="65"/>
  <c r="G24" i="65"/>
  <c r="G24" i="22"/>
  <c r="H24" i="65"/>
  <c r="H24" i="22"/>
  <c r="I24" i="65"/>
  <c r="I24" i="22"/>
  <c r="J24" i="65"/>
  <c r="J24" i="22"/>
  <c r="K24" i="65"/>
  <c r="K24" i="22"/>
  <c r="L24" i="22"/>
  <c r="V24" i="65"/>
  <c r="M24" i="65"/>
  <c r="M24" i="22"/>
  <c r="N24" i="65"/>
  <c r="N24" i="22"/>
  <c r="O24" i="65"/>
  <c r="O24" i="22"/>
  <c r="P24" i="65"/>
  <c r="P24" i="22"/>
  <c r="Q24" i="65"/>
  <c r="Q24" i="22"/>
  <c r="R24" i="65"/>
  <c r="R24" i="22"/>
  <c r="S24" i="65"/>
  <c r="S24" i="22"/>
  <c r="T24" i="65"/>
  <c r="T24" i="22"/>
  <c r="U24" i="65"/>
  <c r="U24" i="22"/>
  <c r="V24" i="22"/>
  <c r="AP24" i="65"/>
  <c r="W24" i="65"/>
  <c r="W24" i="22"/>
  <c r="X24" i="65"/>
  <c r="X24" i="22"/>
  <c r="Y24" i="65"/>
  <c r="Y24" i="22"/>
  <c r="Z24" i="65"/>
  <c r="Z24" i="22"/>
  <c r="AA24" i="65"/>
  <c r="AA24" i="22"/>
  <c r="AB24" i="65"/>
  <c r="AB24" i="22"/>
  <c r="AC24" i="65"/>
  <c r="AC24" i="22"/>
  <c r="AD24" i="65"/>
  <c r="AD24" i="22"/>
  <c r="AE24" i="65"/>
  <c r="AE24" i="22"/>
  <c r="AF24" i="65"/>
  <c r="AF24" i="22"/>
  <c r="AG24" i="65"/>
  <c r="AG24" i="22"/>
  <c r="AH24" i="65"/>
  <c r="AH24" i="22"/>
  <c r="AI24" i="65"/>
  <c r="AI24" i="22"/>
  <c r="AJ24" i="65"/>
  <c r="AJ24" i="22"/>
  <c r="AK24" i="65"/>
  <c r="AK24" i="22"/>
  <c r="AL24" i="65"/>
  <c r="AL24" i="22"/>
  <c r="AM24" i="65"/>
  <c r="AM24" i="22"/>
  <c r="AN24" i="65"/>
  <c r="AN24" i="22"/>
  <c r="AO24" i="65"/>
  <c r="AO24" i="22"/>
  <c r="AP24" i="22"/>
  <c r="B25" i="65"/>
  <c r="L25" i="65"/>
  <c r="G25" i="65"/>
  <c r="G25" i="22"/>
  <c r="H25" i="65"/>
  <c r="H25" i="22"/>
  <c r="I25" i="65"/>
  <c r="I25" i="22"/>
  <c r="J25" i="65"/>
  <c r="J25" i="22"/>
  <c r="K25" i="65"/>
  <c r="K25" i="22"/>
  <c r="L25" i="22"/>
  <c r="V25" i="65"/>
  <c r="M25" i="65"/>
  <c r="M25" i="22"/>
  <c r="N25" i="65"/>
  <c r="N25" i="22"/>
  <c r="O25" i="65"/>
  <c r="O25" i="22"/>
  <c r="P25" i="65"/>
  <c r="P25" i="22"/>
  <c r="Q25" i="65"/>
  <c r="Q25" i="22"/>
  <c r="R25" i="65"/>
  <c r="R25" i="22"/>
  <c r="S25" i="65"/>
  <c r="S25" i="22"/>
  <c r="T25" i="65"/>
  <c r="T25" i="22"/>
  <c r="U25" i="65"/>
  <c r="U25" i="22"/>
  <c r="V25" i="22"/>
  <c r="AP25" i="65"/>
  <c r="W25" i="65"/>
  <c r="W25" i="22"/>
  <c r="X25" i="65"/>
  <c r="X25" i="22"/>
  <c r="Y25" i="65"/>
  <c r="Y25" i="22"/>
  <c r="Z25" i="65"/>
  <c r="Z25" i="22"/>
  <c r="AA25" i="65"/>
  <c r="AA25" i="22"/>
  <c r="AB25" i="65"/>
  <c r="AB25" i="22"/>
  <c r="AC25" i="65"/>
  <c r="AC25" i="22"/>
  <c r="AD25" i="65"/>
  <c r="AD25" i="22"/>
  <c r="AE25" i="65"/>
  <c r="AE25" i="22"/>
  <c r="AF25" i="65"/>
  <c r="AF25" i="22"/>
  <c r="AG25" i="65"/>
  <c r="AG25" i="22"/>
  <c r="AH25" i="65"/>
  <c r="AH25" i="22"/>
  <c r="AI25" i="65"/>
  <c r="AI25" i="22"/>
  <c r="AJ25" i="65"/>
  <c r="AJ25" i="22"/>
  <c r="AK25" i="65"/>
  <c r="AK25" i="22"/>
  <c r="AL25" i="65"/>
  <c r="AL25" i="22"/>
  <c r="AM25" i="65"/>
  <c r="AM25" i="22"/>
  <c r="AN25" i="65"/>
  <c r="AN25" i="22"/>
  <c r="AO25" i="65"/>
  <c r="AO25" i="22"/>
  <c r="AP25" i="22"/>
  <c r="B26" i="65"/>
  <c r="L26" i="65"/>
  <c r="G26" i="65"/>
  <c r="G26" i="22"/>
  <c r="H26" i="65"/>
  <c r="H26" i="22"/>
  <c r="I26" i="65"/>
  <c r="I26" i="22"/>
  <c r="J26" i="65"/>
  <c r="J26" i="22"/>
  <c r="K26" i="65"/>
  <c r="K26" i="22"/>
  <c r="L26" i="22"/>
  <c r="V26" i="65"/>
  <c r="M26" i="65"/>
  <c r="M26" i="22"/>
  <c r="N26" i="65"/>
  <c r="N26" i="22"/>
  <c r="O26" i="65"/>
  <c r="O26" i="22"/>
  <c r="P26" i="65"/>
  <c r="P26" i="22"/>
  <c r="Q26" i="65"/>
  <c r="Q26" i="22"/>
  <c r="R26" i="65"/>
  <c r="R26" i="22"/>
  <c r="S26" i="65"/>
  <c r="S26" i="22"/>
  <c r="T26" i="65"/>
  <c r="T26" i="22"/>
  <c r="U26" i="65"/>
  <c r="U26" i="22"/>
  <c r="V26" i="22"/>
  <c r="AP26" i="65"/>
  <c r="W26" i="65"/>
  <c r="W26" i="22"/>
  <c r="X26" i="65"/>
  <c r="X26" i="22"/>
  <c r="Y26" i="65"/>
  <c r="Y26" i="22"/>
  <c r="Z26" i="65"/>
  <c r="Z26" i="22"/>
  <c r="AA26" i="65"/>
  <c r="AA26" i="22"/>
  <c r="AB26" i="65"/>
  <c r="AB26" i="22"/>
  <c r="AC26" i="65"/>
  <c r="AC26" i="22"/>
  <c r="AD26" i="65"/>
  <c r="AD26" i="22"/>
  <c r="AE26" i="65"/>
  <c r="AE26" i="22"/>
  <c r="AF26" i="65"/>
  <c r="AF26" i="22"/>
  <c r="AG26" i="65"/>
  <c r="AG26" i="22"/>
  <c r="AH26" i="65"/>
  <c r="AH26" i="22"/>
  <c r="AI26" i="65"/>
  <c r="AI26" i="22"/>
  <c r="AJ26" i="65"/>
  <c r="AJ26" i="22"/>
  <c r="AK26" i="65"/>
  <c r="AK26" i="22"/>
  <c r="AL26" i="65"/>
  <c r="AL26" i="22"/>
  <c r="AM26" i="65"/>
  <c r="AM26" i="22"/>
  <c r="AN26" i="65"/>
  <c r="AN26" i="22"/>
  <c r="AO26" i="65"/>
  <c r="AO26" i="22"/>
  <c r="AP26" i="22"/>
  <c r="B27" i="65"/>
  <c r="L27" i="65"/>
  <c r="G27" i="65"/>
  <c r="G27" i="22"/>
  <c r="H27" i="65"/>
  <c r="H27" i="22"/>
  <c r="I27" i="65"/>
  <c r="I27" i="22"/>
  <c r="J27" i="65"/>
  <c r="J27" i="22"/>
  <c r="K27" i="65"/>
  <c r="K27" i="22"/>
  <c r="L27" i="22"/>
  <c r="V27" i="65"/>
  <c r="M27" i="65"/>
  <c r="M27" i="22"/>
  <c r="N27" i="65"/>
  <c r="N27" i="22"/>
  <c r="O27" i="65"/>
  <c r="O27" i="22"/>
  <c r="P27" i="65"/>
  <c r="P27" i="22"/>
  <c r="Q27" i="65"/>
  <c r="Q27" i="22"/>
  <c r="R27" i="65"/>
  <c r="R27" i="22"/>
  <c r="S27" i="65"/>
  <c r="S27" i="22"/>
  <c r="T27" i="65"/>
  <c r="T27" i="22"/>
  <c r="U27" i="65"/>
  <c r="U27" i="22"/>
  <c r="V27" i="22"/>
  <c r="AP27" i="65"/>
  <c r="W27" i="65"/>
  <c r="W27" i="22"/>
  <c r="X27" i="65"/>
  <c r="X27" i="22"/>
  <c r="Y27" i="65"/>
  <c r="Y27" i="22"/>
  <c r="Z27" i="65"/>
  <c r="Z27" i="22"/>
  <c r="AA27" i="65"/>
  <c r="AA27" i="22"/>
  <c r="AB27" i="65"/>
  <c r="AB27" i="22"/>
  <c r="AC27" i="65"/>
  <c r="AC27" i="22"/>
  <c r="AD27" i="65"/>
  <c r="AD27" i="22"/>
  <c r="AE27" i="65"/>
  <c r="AE27" i="22"/>
  <c r="AF27" i="65"/>
  <c r="AF27" i="22"/>
  <c r="AG27" i="65"/>
  <c r="AG27" i="22"/>
  <c r="AH27" i="65"/>
  <c r="AH27" i="22"/>
  <c r="AI27" i="65"/>
  <c r="AI27" i="22"/>
  <c r="AJ27" i="65"/>
  <c r="AJ27" i="22"/>
  <c r="AK27" i="65"/>
  <c r="AK27" i="22"/>
  <c r="AL27" i="65"/>
  <c r="AL27" i="22"/>
  <c r="AM27" i="65"/>
  <c r="AM27" i="22"/>
  <c r="AN27" i="65"/>
  <c r="AN27" i="22"/>
  <c r="AO27" i="65"/>
  <c r="AO27" i="22"/>
  <c r="AP27" i="22"/>
  <c r="B28" i="65"/>
  <c r="L28" i="65"/>
  <c r="G28" i="65"/>
  <c r="G28" i="22"/>
  <c r="H28" i="65"/>
  <c r="H28" i="22"/>
  <c r="I28" i="65"/>
  <c r="I28" i="22"/>
  <c r="J28" i="65"/>
  <c r="J28" i="22"/>
  <c r="K28" i="65"/>
  <c r="K28" i="22"/>
  <c r="L28" i="22"/>
  <c r="V28" i="65"/>
  <c r="M28" i="65"/>
  <c r="M28" i="22"/>
  <c r="N28" i="65"/>
  <c r="N28" i="22"/>
  <c r="O28" i="65"/>
  <c r="O28" i="22"/>
  <c r="P28" i="65"/>
  <c r="P28" i="22"/>
  <c r="Q28" i="65"/>
  <c r="Q28" i="22"/>
  <c r="R28" i="65"/>
  <c r="R28" i="22"/>
  <c r="S28" i="65"/>
  <c r="S28" i="22"/>
  <c r="T28" i="65"/>
  <c r="T28" i="22"/>
  <c r="U28" i="65"/>
  <c r="U28" i="22"/>
  <c r="V28" i="22"/>
  <c r="AP28" i="65"/>
  <c r="W28" i="65"/>
  <c r="W28" i="22"/>
  <c r="X28" i="65"/>
  <c r="X28" i="22"/>
  <c r="Y28" i="65"/>
  <c r="Y28" i="22"/>
  <c r="Z28" i="65"/>
  <c r="Z28" i="22"/>
  <c r="AA28" i="65"/>
  <c r="AA28" i="22"/>
  <c r="AB28" i="65"/>
  <c r="AB28" i="22"/>
  <c r="AC28" i="65"/>
  <c r="AC28" i="22"/>
  <c r="AD28" i="65"/>
  <c r="AD28" i="22"/>
  <c r="AE28" i="65"/>
  <c r="AE28" i="22"/>
  <c r="AF28" i="65"/>
  <c r="AF28" i="22"/>
  <c r="AG28" i="65"/>
  <c r="AG28" i="22"/>
  <c r="AH28" i="65"/>
  <c r="AH28" i="22"/>
  <c r="AI28" i="65"/>
  <c r="AI28" i="22"/>
  <c r="AJ28" i="65"/>
  <c r="AJ28" i="22"/>
  <c r="AK28" i="65"/>
  <c r="AK28" i="22"/>
  <c r="AL28" i="65"/>
  <c r="AL28" i="22"/>
  <c r="AM28" i="65"/>
  <c r="AM28" i="22"/>
  <c r="AN28" i="65"/>
  <c r="AN28" i="22"/>
  <c r="AO28" i="65"/>
  <c r="AO28" i="22"/>
  <c r="AP28" i="22"/>
  <c r="B29" i="65"/>
  <c r="L29" i="65"/>
  <c r="G29" i="65"/>
  <c r="G29" i="22"/>
  <c r="H29" i="65"/>
  <c r="H29" i="22"/>
  <c r="I29" i="65"/>
  <c r="I29" i="22"/>
  <c r="J29" i="65"/>
  <c r="J29" i="22"/>
  <c r="K29" i="65"/>
  <c r="K29" i="22"/>
  <c r="L29" i="22"/>
  <c r="V29" i="65"/>
  <c r="M29" i="65"/>
  <c r="M29" i="22"/>
  <c r="N29" i="65"/>
  <c r="N29" i="22"/>
  <c r="O29" i="65"/>
  <c r="O29" i="22"/>
  <c r="P29" i="65"/>
  <c r="P29" i="22"/>
  <c r="Q29" i="65"/>
  <c r="Q29" i="22"/>
  <c r="R29" i="65"/>
  <c r="R29" i="22"/>
  <c r="S29" i="65"/>
  <c r="S29" i="22"/>
  <c r="T29" i="65"/>
  <c r="T29" i="22"/>
  <c r="U29" i="65"/>
  <c r="U29" i="22"/>
  <c r="V29" i="22"/>
  <c r="AP29" i="65"/>
  <c r="W29" i="65"/>
  <c r="W29" i="22"/>
  <c r="X29" i="65"/>
  <c r="X29" i="22"/>
  <c r="Y29" i="65"/>
  <c r="Y29" i="22"/>
  <c r="Z29" i="65"/>
  <c r="Z29" i="22"/>
  <c r="AA29" i="65"/>
  <c r="AA29" i="22"/>
  <c r="AB29" i="65"/>
  <c r="AB29" i="22"/>
  <c r="AC29" i="65"/>
  <c r="AC29" i="22"/>
  <c r="AD29" i="65"/>
  <c r="AD29" i="22"/>
  <c r="AE29" i="65"/>
  <c r="AE29" i="22"/>
  <c r="AF29" i="65"/>
  <c r="AF29" i="22"/>
  <c r="AG29" i="65"/>
  <c r="AG29" i="22"/>
  <c r="AH29" i="65"/>
  <c r="AH29" i="22"/>
  <c r="AI29" i="65"/>
  <c r="AI29" i="22"/>
  <c r="AJ29" i="65"/>
  <c r="AJ29" i="22"/>
  <c r="AK29" i="65"/>
  <c r="AK29" i="22"/>
  <c r="AL29" i="65"/>
  <c r="AL29" i="22"/>
  <c r="AM29" i="65"/>
  <c r="AM29" i="22"/>
  <c r="AN29" i="65"/>
  <c r="AN29" i="22"/>
  <c r="AO29" i="65"/>
  <c r="AO29" i="22"/>
  <c r="AP29" i="22"/>
  <c r="B30" i="65"/>
  <c r="L30" i="65"/>
  <c r="G30" i="65"/>
  <c r="G30" i="22"/>
  <c r="H30" i="65"/>
  <c r="H30" i="22"/>
  <c r="I30" i="65"/>
  <c r="I30" i="22"/>
  <c r="J30" i="65"/>
  <c r="J30" i="22"/>
  <c r="K30" i="65"/>
  <c r="K30" i="22"/>
  <c r="L30" i="22"/>
  <c r="V30" i="65"/>
  <c r="M30" i="65"/>
  <c r="M30" i="22"/>
  <c r="N30" i="65"/>
  <c r="N30" i="22"/>
  <c r="O30" i="65"/>
  <c r="O30" i="22"/>
  <c r="P30" i="65"/>
  <c r="P30" i="22"/>
  <c r="Q30" i="65"/>
  <c r="Q30" i="22"/>
  <c r="R30" i="65"/>
  <c r="R30" i="22"/>
  <c r="S30" i="65"/>
  <c r="S30" i="22"/>
  <c r="T30" i="65"/>
  <c r="T30" i="22"/>
  <c r="U30" i="65"/>
  <c r="U30" i="22"/>
  <c r="V30" i="22"/>
  <c r="AP30" i="65"/>
  <c r="W30" i="65"/>
  <c r="W30" i="22"/>
  <c r="X30" i="65"/>
  <c r="X30" i="22"/>
  <c r="Y30" i="65"/>
  <c r="Y30" i="22"/>
  <c r="Z30" i="65"/>
  <c r="Z30" i="22"/>
  <c r="AA30" i="65"/>
  <c r="AA30" i="22"/>
  <c r="AB30" i="65"/>
  <c r="AB30" i="22"/>
  <c r="AC30" i="65"/>
  <c r="AC30" i="22"/>
  <c r="AD30" i="65"/>
  <c r="AD30" i="22"/>
  <c r="AE30" i="65"/>
  <c r="AE30" i="22"/>
  <c r="AF30" i="65"/>
  <c r="AF30" i="22"/>
  <c r="AG30" i="65"/>
  <c r="AG30" i="22"/>
  <c r="AH30" i="65"/>
  <c r="AH30" i="22"/>
  <c r="AI30" i="65"/>
  <c r="AI30" i="22"/>
  <c r="AJ30" i="65"/>
  <c r="AJ30" i="22"/>
  <c r="AK30" i="65"/>
  <c r="AK30" i="22"/>
  <c r="AL30" i="65"/>
  <c r="AL30" i="22"/>
  <c r="AM30" i="65"/>
  <c r="AM30" i="22"/>
  <c r="AN30" i="65"/>
  <c r="AN30" i="22"/>
  <c r="AO30" i="65"/>
  <c r="AO30" i="22"/>
  <c r="AP30" i="22"/>
  <c r="B31" i="65"/>
  <c r="L31" i="65"/>
  <c r="G31" i="65"/>
  <c r="G31" i="22"/>
  <c r="H31" i="65"/>
  <c r="H31" i="22"/>
  <c r="I31" i="65"/>
  <c r="I31" i="22"/>
  <c r="J31" i="65"/>
  <c r="J31" i="22"/>
  <c r="K31" i="65"/>
  <c r="K31" i="22"/>
  <c r="L31" i="22"/>
  <c r="V31" i="65"/>
  <c r="M31" i="65"/>
  <c r="M31" i="22"/>
  <c r="N31" i="65"/>
  <c r="N31" i="22"/>
  <c r="O31" i="65"/>
  <c r="O31" i="22"/>
  <c r="P31" i="65"/>
  <c r="P31" i="22"/>
  <c r="Q31" i="65"/>
  <c r="Q31" i="22"/>
  <c r="R31" i="65"/>
  <c r="R31" i="22"/>
  <c r="S31" i="65"/>
  <c r="S31" i="22"/>
  <c r="T31" i="65"/>
  <c r="T31" i="22"/>
  <c r="U31" i="65"/>
  <c r="U31" i="22"/>
  <c r="V31" i="22"/>
  <c r="AP31" i="65"/>
  <c r="W31" i="65"/>
  <c r="W31" i="22"/>
  <c r="X31" i="65"/>
  <c r="X31" i="22"/>
  <c r="Y31" i="65"/>
  <c r="Y31" i="22"/>
  <c r="Z31" i="65"/>
  <c r="Z31" i="22"/>
  <c r="AA31" i="65"/>
  <c r="AA31" i="22"/>
  <c r="AB31" i="65"/>
  <c r="AB31" i="22"/>
  <c r="AC31" i="65"/>
  <c r="AC31" i="22"/>
  <c r="AD31" i="65"/>
  <c r="AD31" i="22"/>
  <c r="AE31" i="65"/>
  <c r="AE31" i="22"/>
  <c r="AF31" i="65"/>
  <c r="AF31" i="22"/>
  <c r="AG31" i="65"/>
  <c r="AG31" i="22"/>
  <c r="AH31" i="65"/>
  <c r="AH31" i="22"/>
  <c r="AI31" i="65"/>
  <c r="AI31" i="22"/>
  <c r="AJ31" i="65"/>
  <c r="AJ31" i="22"/>
  <c r="AK31" i="65"/>
  <c r="AK31" i="22"/>
  <c r="AL31" i="65"/>
  <c r="AL31" i="22"/>
  <c r="AM31" i="65"/>
  <c r="AM31" i="22"/>
  <c r="AN31" i="65"/>
  <c r="AN31" i="22"/>
  <c r="AO31" i="65"/>
  <c r="AO31" i="22"/>
  <c r="AP31" i="22"/>
  <c r="B32" i="65"/>
  <c r="L32" i="65"/>
  <c r="G32" i="65"/>
  <c r="G32" i="22"/>
  <c r="H32" i="65"/>
  <c r="H32" i="22"/>
  <c r="I32" i="65"/>
  <c r="I32" i="22"/>
  <c r="J32" i="65"/>
  <c r="J32" i="22"/>
  <c r="K32" i="65"/>
  <c r="K32" i="22"/>
  <c r="L32" i="22"/>
  <c r="V32" i="65"/>
  <c r="M32" i="65"/>
  <c r="M32" i="22"/>
  <c r="N32" i="65"/>
  <c r="N32" i="22"/>
  <c r="O32" i="65"/>
  <c r="O32" i="22"/>
  <c r="P32" i="65"/>
  <c r="P32" i="22"/>
  <c r="Q32" i="65"/>
  <c r="Q32" i="22"/>
  <c r="R32" i="65"/>
  <c r="R32" i="22"/>
  <c r="S32" i="65"/>
  <c r="S32" i="22"/>
  <c r="T32" i="65"/>
  <c r="T32" i="22"/>
  <c r="U32" i="65"/>
  <c r="U32" i="22"/>
  <c r="V32" i="22"/>
  <c r="AP32" i="65"/>
  <c r="W32" i="65"/>
  <c r="W32" i="22"/>
  <c r="X32" i="65"/>
  <c r="X32" i="22"/>
  <c r="Y32" i="65"/>
  <c r="Y32" i="22"/>
  <c r="Z32" i="65"/>
  <c r="Z32" i="22"/>
  <c r="AA32" i="65"/>
  <c r="AA32" i="22"/>
  <c r="AB32" i="65"/>
  <c r="AB32" i="22"/>
  <c r="AC32" i="65"/>
  <c r="AC32" i="22"/>
  <c r="AD32" i="65"/>
  <c r="AD32" i="22"/>
  <c r="AE32" i="65"/>
  <c r="AE32" i="22"/>
  <c r="AF32" i="65"/>
  <c r="AF32" i="22"/>
  <c r="AG32" i="65"/>
  <c r="AG32" i="22"/>
  <c r="AH32" i="65"/>
  <c r="AH32" i="22"/>
  <c r="AI32" i="65"/>
  <c r="AI32" i="22"/>
  <c r="AJ32" i="65"/>
  <c r="AJ32" i="22"/>
  <c r="AK32" i="65"/>
  <c r="AK32" i="22"/>
  <c r="AL32" i="65"/>
  <c r="AL32" i="22"/>
  <c r="AM32" i="65"/>
  <c r="AM32" i="22"/>
  <c r="AN32" i="65"/>
  <c r="AN32" i="22"/>
  <c r="AO32" i="65"/>
  <c r="AO32" i="22"/>
  <c r="AP32" i="22"/>
  <c r="B33" i="65"/>
  <c r="L33" i="65"/>
  <c r="G33" i="65"/>
  <c r="G33" i="22"/>
  <c r="H33" i="65"/>
  <c r="H33" i="22"/>
  <c r="I33" i="65"/>
  <c r="I33" i="22"/>
  <c r="J33" i="65"/>
  <c r="J33" i="22"/>
  <c r="K33" i="65"/>
  <c r="K33" i="22"/>
  <c r="L33" i="22"/>
  <c r="V33" i="65"/>
  <c r="M33" i="65"/>
  <c r="M33" i="22"/>
  <c r="N33" i="65"/>
  <c r="N33" i="22"/>
  <c r="O33" i="65"/>
  <c r="O33" i="22"/>
  <c r="P33" i="65"/>
  <c r="P33" i="22"/>
  <c r="Q33" i="65"/>
  <c r="Q33" i="22"/>
  <c r="R33" i="65"/>
  <c r="R33" i="22"/>
  <c r="S33" i="65"/>
  <c r="S33" i="22"/>
  <c r="T33" i="65"/>
  <c r="T33" i="22"/>
  <c r="U33" i="65"/>
  <c r="U33" i="22"/>
  <c r="V33" i="22"/>
  <c r="AP33" i="65"/>
  <c r="W33" i="65"/>
  <c r="W33" i="22"/>
  <c r="X33" i="65"/>
  <c r="X33" i="22"/>
  <c r="Y33" i="65"/>
  <c r="Y33" i="22"/>
  <c r="Z33" i="65"/>
  <c r="Z33" i="22"/>
  <c r="AA33" i="65"/>
  <c r="AA33" i="22"/>
  <c r="AB33" i="65"/>
  <c r="AB33" i="22"/>
  <c r="AC33" i="65"/>
  <c r="AC33" i="22"/>
  <c r="AD33" i="65"/>
  <c r="AD33" i="22"/>
  <c r="AE33" i="65"/>
  <c r="AE33" i="22"/>
  <c r="AF33" i="65"/>
  <c r="AF33" i="22"/>
  <c r="AG33" i="65"/>
  <c r="AG33" i="22"/>
  <c r="AH33" i="65"/>
  <c r="AH33" i="22"/>
  <c r="AI33" i="65"/>
  <c r="AI33" i="22"/>
  <c r="AJ33" i="65"/>
  <c r="AJ33" i="22"/>
  <c r="AK33" i="65"/>
  <c r="AK33" i="22"/>
  <c r="AL33" i="65"/>
  <c r="AL33" i="22"/>
  <c r="AM33" i="65"/>
  <c r="AM33" i="22"/>
  <c r="AN33" i="65"/>
  <c r="AN33" i="22"/>
  <c r="AO33" i="65"/>
  <c r="AO33" i="22"/>
  <c r="AP33" i="22"/>
  <c r="B34" i="65"/>
  <c r="L34" i="65"/>
  <c r="G34" i="65"/>
  <c r="G34" i="22"/>
  <c r="H34" i="65"/>
  <c r="H34" i="22"/>
  <c r="I34" i="65"/>
  <c r="I34" i="22"/>
  <c r="J34" i="65"/>
  <c r="J34" i="22"/>
  <c r="K34" i="65"/>
  <c r="K34" i="22"/>
  <c r="L34" i="22"/>
  <c r="V34" i="65"/>
  <c r="M34" i="65"/>
  <c r="M34" i="22"/>
  <c r="N34" i="65"/>
  <c r="N34" i="22"/>
  <c r="O34" i="65"/>
  <c r="O34" i="22"/>
  <c r="P34" i="65"/>
  <c r="P34" i="22"/>
  <c r="Q34" i="65"/>
  <c r="Q34" i="22"/>
  <c r="R34" i="65"/>
  <c r="R34" i="22"/>
  <c r="S34" i="65"/>
  <c r="S34" i="22"/>
  <c r="T34" i="65"/>
  <c r="T34" i="22"/>
  <c r="U34" i="65"/>
  <c r="U34" i="22"/>
  <c r="V34" i="22"/>
  <c r="AP34" i="65"/>
  <c r="W34" i="65"/>
  <c r="W34" i="22"/>
  <c r="X34" i="65"/>
  <c r="X34" i="22"/>
  <c r="Y34" i="65"/>
  <c r="Y34" i="22"/>
  <c r="Z34" i="65"/>
  <c r="Z34" i="22"/>
  <c r="AA34" i="65"/>
  <c r="AA34" i="22"/>
  <c r="AB34" i="65"/>
  <c r="AB34" i="22"/>
  <c r="AC34" i="65"/>
  <c r="AC34" i="22"/>
  <c r="AD34" i="65"/>
  <c r="AD34" i="22"/>
  <c r="AE34" i="65"/>
  <c r="AE34" i="22"/>
  <c r="AF34" i="65"/>
  <c r="AF34" i="22"/>
  <c r="AG34" i="65"/>
  <c r="AG34" i="22"/>
  <c r="AH34" i="65"/>
  <c r="AH34" i="22"/>
  <c r="AI34" i="65"/>
  <c r="AI34" i="22"/>
  <c r="AJ34" i="65"/>
  <c r="AJ34" i="22"/>
  <c r="AK34" i="65"/>
  <c r="AK34" i="22"/>
  <c r="AL34" i="65"/>
  <c r="AL34" i="22"/>
  <c r="AM34" i="65"/>
  <c r="AM34" i="22"/>
  <c r="AN34" i="65"/>
  <c r="AN34" i="22"/>
  <c r="AO34" i="65"/>
  <c r="AO34" i="22"/>
  <c r="AP34" i="22"/>
  <c r="B35" i="65"/>
  <c r="L35" i="65"/>
  <c r="G35" i="65"/>
  <c r="G35" i="22"/>
  <c r="H35" i="65"/>
  <c r="H35" i="22"/>
  <c r="I35" i="65"/>
  <c r="I35" i="22"/>
  <c r="J35" i="65"/>
  <c r="J35" i="22"/>
  <c r="K35" i="65"/>
  <c r="K35" i="22"/>
  <c r="L35" i="22"/>
  <c r="V35" i="65"/>
  <c r="M35" i="65"/>
  <c r="M35" i="22"/>
  <c r="N35" i="65"/>
  <c r="N35" i="22"/>
  <c r="O35" i="65"/>
  <c r="O35" i="22"/>
  <c r="P35" i="65"/>
  <c r="P35" i="22"/>
  <c r="Q35" i="65"/>
  <c r="Q35" i="22"/>
  <c r="R35" i="65"/>
  <c r="R35" i="22"/>
  <c r="S35" i="65"/>
  <c r="S35" i="22"/>
  <c r="T35" i="65"/>
  <c r="T35" i="22"/>
  <c r="U35" i="65"/>
  <c r="U35" i="22"/>
  <c r="V35" i="22"/>
  <c r="AP35" i="65"/>
  <c r="W35" i="65"/>
  <c r="W35" i="22"/>
  <c r="X35" i="65"/>
  <c r="X35" i="22"/>
  <c r="Y35" i="65"/>
  <c r="Y35" i="22"/>
  <c r="Z35" i="65"/>
  <c r="Z35" i="22"/>
  <c r="AA35" i="65"/>
  <c r="AA35" i="22"/>
  <c r="AB35" i="65"/>
  <c r="AB35" i="22"/>
  <c r="AC35" i="65"/>
  <c r="AC35" i="22"/>
  <c r="AD35" i="65"/>
  <c r="AD35" i="22"/>
  <c r="AE35" i="65"/>
  <c r="AE35" i="22"/>
  <c r="AF35" i="65"/>
  <c r="AF35" i="22"/>
  <c r="AG35" i="65"/>
  <c r="AG35" i="22"/>
  <c r="AH35" i="65"/>
  <c r="AH35" i="22"/>
  <c r="AI35" i="65"/>
  <c r="AI35" i="22"/>
  <c r="AJ35" i="65"/>
  <c r="AJ35" i="22"/>
  <c r="AK35" i="65"/>
  <c r="AK35" i="22"/>
  <c r="AL35" i="65"/>
  <c r="AL35" i="22"/>
  <c r="AM35" i="65"/>
  <c r="AM35" i="22"/>
  <c r="AN35" i="65"/>
  <c r="AN35" i="22"/>
  <c r="AO35" i="65"/>
  <c r="AO35" i="22"/>
  <c r="AP35" i="22"/>
  <c r="B36" i="65"/>
  <c r="L36" i="65"/>
  <c r="G36" i="65"/>
  <c r="G36" i="22"/>
  <c r="H36" i="65"/>
  <c r="H36" i="22"/>
  <c r="I36" i="65"/>
  <c r="I36" i="22"/>
  <c r="J36" i="65"/>
  <c r="J36" i="22"/>
  <c r="K36" i="65"/>
  <c r="K36" i="22"/>
  <c r="L36" i="22"/>
  <c r="V36" i="65"/>
  <c r="M36" i="65"/>
  <c r="M36" i="22"/>
  <c r="N36" i="65"/>
  <c r="N36" i="22"/>
  <c r="O36" i="65"/>
  <c r="O36" i="22"/>
  <c r="P36" i="65"/>
  <c r="P36" i="22"/>
  <c r="Q36" i="65"/>
  <c r="Q36" i="22"/>
  <c r="R36" i="65"/>
  <c r="R36" i="22"/>
  <c r="S36" i="65"/>
  <c r="S36" i="22"/>
  <c r="T36" i="65"/>
  <c r="T36" i="22"/>
  <c r="U36" i="65"/>
  <c r="U36" i="22"/>
  <c r="V36" i="22"/>
  <c r="AP36" i="65"/>
  <c r="W36" i="65"/>
  <c r="W36" i="22"/>
  <c r="X36" i="65"/>
  <c r="X36" i="22"/>
  <c r="Y36" i="65"/>
  <c r="Y36" i="22"/>
  <c r="Z36" i="65"/>
  <c r="Z36" i="22"/>
  <c r="AA36" i="65"/>
  <c r="AA36" i="22"/>
  <c r="AB36" i="65"/>
  <c r="AB36" i="22"/>
  <c r="AC36" i="65"/>
  <c r="AC36" i="22"/>
  <c r="AD36" i="65"/>
  <c r="AD36" i="22"/>
  <c r="AE36" i="65"/>
  <c r="AE36" i="22"/>
  <c r="AF36" i="65"/>
  <c r="AF36" i="22"/>
  <c r="AG36" i="65"/>
  <c r="AG36" i="22"/>
  <c r="AH36" i="65"/>
  <c r="AH36" i="22"/>
  <c r="AI36" i="65"/>
  <c r="AI36" i="22"/>
  <c r="AJ36" i="65"/>
  <c r="AJ36" i="22"/>
  <c r="AK36" i="65"/>
  <c r="AK36" i="22"/>
  <c r="AL36" i="65"/>
  <c r="AL36" i="22"/>
  <c r="AM36" i="65"/>
  <c r="AM36" i="22"/>
  <c r="AN36" i="65"/>
  <c r="AN36" i="22"/>
  <c r="AO36" i="65"/>
  <c r="AO36" i="22"/>
  <c r="AP36" i="22"/>
  <c r="B37" i="65"/>
  <c r="L37" i="65"/>
  <c r="G37" i="65"/>
  <c r="G37" i="22"/>
  <c r="H37" i="65"/>
  <c r="H37" i="22"/>
  <c r="I37" i="65"/>
  <c r="I37" i="22"/>
  <c r="J37" i="65"/>
  <c r="J37" i="22"/>
  <c r="K37" i="65"/>
  <c r="K37" i="22"/>
  <c r="L37" i="22"/>
  <c r="V37" i="65"/>
  <c r="M37" i="65"/>
  <c r="M37" i="22"/>
  <c r="N37" i="65"/>
  <c r="N37" i="22"/>
  <c r="O37" i="65"/>
  <c r="O37" i="22"/>
  <c r="P37" i="65"/>
  <c r="P37" i="22"/>
  <c r="Q37" i="65"/>
  <c r="Q37" i="22"/>
  <c r="R37" i="65"/>
  <c r="R37" i="22"/>
  <c r="S37" i="65"/>
  <c r="S37" i="22"/>
  <c r="T37" i="65"/>
  <c r="T37" i="22"/>
  <c r="U37" i="65"/>
  <c r="U37" i="22"/>
  <c r="V37" i="22"/>
  <c r="AP37" i="65"/>
  <c r="W37" i="65"/>
  <c r="W37" i="22"/>
  <c r="X37" i="65"/>
  <c r="X37" i="22"/>
  <c r="Y37" i="65"/>
  <c r="Y37" i="22"/>
  <c r="Z37" i="65"/>
  <c r="Z37" i="22"/>
  <c r="AA37" i="65"/>
  <c r="AA37" i="22"/>
  <c r="AB37" i="65"/>
  <c r="AB37" i="22"/>
  <c r="AC37" i="65"/>
  <c r="AC37" i="22"/>
  <c r="AD37" i="65"/>
  <c r="AD37" i="22"/>
  <c r="AE37" i="65"/>
  <c r="AE37" i="22"/>
  <c r="AF37" i="65"/>
  <c r="AF37" i="22"/>
  <c r="AG37" i="65"/>
  <c r="AG37" i="22"/>
  <c r="AH37" i="65"/>
  <c r="AH37" i="22"/>
  <c r="AI37" i="65"/>
  <c r="AI37" i="22"/>
  <c r="AJ37" i="65"/>
  <c r="AJ37" i="22"/>
  <c r="AK37" i="65"/>
  <c r="AK37" i="22"/>
  <c r="AL37" i="65"/>
  <c r="AL37" i="22"/>
  <c r="AM37" i="65"/>
  <c r="AM37" i="22"/>
  <c r="AN37" i="65"/>
  <c r="AN37" i="22"/>
  <c r="AO37" i="65"/>
  <c r="AO37" i="22"/>
  <c r="AP37" i="22"/>
  <c r="B38" i="65"/>
  <c r="L38" i="65"/>
  <c r="G38" i="65"/>
  <c r="G38" i="22"/>
  <c r="H38" i="65"/>
  <c r="H38" i="22"/>
  <c r="I38" i="65"/>
  <c r="I38" i="22"/>
  <c r="J38" i="65"/>
  <c r="J38" i="22"/>
  <c r="K38" i="65"/>
  <c r="K38" i="22"/>
  <c r="L38" i="22"/>
  <c r="V38" i="65"/>
  <c r="M38" i="65"/>
  <c r="M38" i="22"/>
  <c r="N38" i="65"/>
  <c r="N38" i="22"/>
  <c r="O38" i="65"/>
  <c r="O38" i="22"/>
  <c r="P38" i="65"/>
  <c r="P38" i="22"/>
  <c r="Q38" i="65"/>
  <c r="Q38" i="22"/>
  <c r="R38" i="65"/>
  <c r="R38" i="22"/>
  <c r="S38" i="65"/>
  <c r="S38" i="22"/>
  <c r="T38" i="65"/>
  <c r="T38" i="22"/>
  <c r="U38" i="65"/>
  <c r="U38" i="22"/>
  <c r="V38" i="22"/>
  <c r="AP38" i="65"/>
  <c r="W38" i="65"/>
  <c r="W38" i="22"/>
  <c r="X38" i="65"/>
  <c r="X38" i="22"/>
  <c r="Y38" i="65"/>
  <c r="Y38" i="22"/>
  <c r="Z38" i="65"/>
  <c r="Z38" i="22"/>
  <c r="AA38" i="65"/>
  <c r="AA38" i="22"/>
  <c r="AB38" i="65"/>
  <c r="AB38" i="22"/>
  <c r="AC38" i="65"/>
  <c r="AC38" i="22"/>
  <c r="AD38" i="65"/>
  <c r="AD38" i="22"/>
  <c r="AE38" i="65"/>
  <c r="AE38" i="22"/>
  <c r="AF38" i="65"/>
  <c r="AF38" i="22"/>
  <c r="AG38" i="65"/>
  <c r="AG38" i="22"/>
  <c r="AH38" i="65"/>
  <c r="AH38" i="22"/>
  <c r="AI38" i="65"/>
  <c r="AI38" i="22"/>
  <c r="AJ38" i="65"/>
  <c r="AJ38" i="22"/>
  <c r="AK38" i="65"/>
  <c r="AK38" i="22"/>
  <c r="AL38" i="65"/>
  <c r="AL38" i="22"/>
  <c r="AM38" i="65"/>
  <c r="AM38" i="22"/>
  <c r="AN38" i="65"/>
  <c r="AN38" i="22"/>
  <c r="AO38" i="65"/>
  <c r="AO38" i="22"/>
  <c r="AP38" i="22"/>
  <c r="B39" i="65"/>
  <c r="L39" i="65"/>
  <c r="G39" i="65"/>
  <c r="G39" i="22"/>
  <c r="H39" i="65"/>
  <c r="H39" i="22"/>
  <c r="I39" i="65"/>
  <c r="I39" i="22"/>
  <c r="J39" i="65"/>
  <c r="J39" i="22"/>
  <c r="K39" i="65"/>
  <c r="K39" i="22"/>
  <c r="L39" i="22"/>
  <c r="V39" i="65"/>
  <c r="M39" i="65"/>
  <c r="M39" i="22"/>
  <c r="N39" i="65"/>
  <c r="N39" i="22"/>
  <c r="O39" i="65"/>
  <c r="O39" i="22"/>
  <c r="P39" i="65"/>
  <c r="P39" i="22"/>
  <c r="Q39" i="65"/>
  <c r="Q39" i="22"/>
  <c r="R39" i="65"/>
  <c r="R39" i="22"/>
  <c r="S39" i="65"/>
  <c r="S39" i="22"/>
  <c r="T39" i="65"/>
  <c r="T39" i="22"/>
  <c r="U39" i="65"/>
  <c r="U39" i="22"/>
  <c r="V39" i="22"/>
  <c r="AP39" i="65"/>
  <c r="W39" i="65"/>
  <c r="W39" i="22"/>
  <c r="X39" i="65"/>
  <c r="X39" i="22"/>
  <c r="Y39" i="65"/>
  <c r="Y39" i="22"/>
  <c r="Z39" i="65"/>
  <c r="Z39" i="22"/>
  <c r="AA39" i="65"/>
  <c r="AA39" i="22"/>
  <c r="AB39" i="65"/>
  <c r="AB39" i="22"/>
  <c r="AC39" i="65"/>
  <c r="AC39" i="22"/>
  <c r="AD39" i="65"/>
  <c r="AD39" i="22"/>
  <c r="AE39" i="65"/>
  <c r="AE39" i="22"/>
  <c r="AF39" i="65"/>
  <c r="AF39" i="22"/>
  <c r="AG39" i="65"/>
  <c r="AG39" i="22"/>
  <c r="AH39" i="65"/>
  <c r="AH39" i="22"/>
  <c r="AI39" i="65"/>
  <c r="AI39" i="22"/>
  <c r="AJ39" i="65"/>
  <c r="AJ39" i="22"/>
  <c r="AK39" i="65"/>
  <c r="AK39" i="22"/>
  <c r="AL39" i="65"/>
  <c r="AL39" i="22"/>
  <c r="AM39" i="65"/>
  <c r="AM39" i="22"/>
  <c r="AN39" i="65"/>
  <c r="AN39" i="22"/>
  <c r="AO39" i="65"/>
  <c r="AO39" i="22"/>
  <c r="AP39" i="22"/>
  <c r="B40" i="65"/>
  <c r="L40" i="65"/>
  <c r="G40" i="65"/>
  <c r="G40" i="22"/>
  <c r="H40" i="65"/>
  <c r="H40" i="22"/>
  <c r="I40" i="65"/>
  <c r="I40" i="22"/>
  <c r="J40" i="65"/>
  <c r="J40" i="22"/>
  <c r="K40" i="65"/>
  <c r="K40" i="22"/>
  <c r="L40" i="22"/>
  <c r="V40" i="65"/>
  <c r="M40" i="65"/>
  <c r="M40" i="22"/>
  <c r="N40" i="65"/>
  <c r="N40" i="22"/>
  <c r="O40" i="65"/>
  <c r="O40" i="22"/>
  <c r="P40" i="65"/>
  <c r="P40" i="22"/>
  <c r="Q40" i="65"/>
  <c r="Q40" i="22"/>
  <c r="R40" i="65"/>
  <c r="R40" i="22"/>
  <c r="S40" i="65"/>
  <c r="S40" i="22"/>
  <c r="T40" i="65"/>
  <c r="T40" i="22"/>
  <c r="U40" i="65"/>
  <c r="U40" i="22"/>
  <c r="V40" i="22"/>
  <c r="AP40" i="65"/>
  <c r="W40" i="65"/>
  <c r="W40" i="22"/>
  <c r="X40" i="65"/>
  <c r="X40" i="22"/>
  <c r="Y40" i="65"/>
  <c r="Y40" i="22"/>
  <c r="Z40" i="65"/>
  <c r="Z40" i="22"/>
  <c r="AA40" i="65"/>
  <c r="AA40" i="22"/>
  <c r="AB40" i="65"/>
  <c r="AB40" i="22"/>
  <c r="AC40" i="65"/>
  <c r="AC40" i="22"/>
  <c r="AD40" i="65"/>
  <c r="AD40" i="22"/>
  <c r="AE40" i="65"/>
  <c r="AE40" i="22"/>
  <c r="AF40" i="65"/>
  <c r="AF40" i="22"/>
  <c r="AG40" i="65"/>
  <c r="AG40" i="22"/>
  <c r="AH40" i="65"/>
  <c r="AH40" i="22"/>
  <c r="AI40" i="65"/>
  <c r="AI40" i="22"/>
  <c r="AJ40" i="65"/>
  <c r="AJ40" i="22"/>
  <c r="AK40" i="65"/>
  <c r="AK40" i="22"/>
  <c r="AL40" i="65"/>
  <c r="AL40" i="22"/>
  <c r="AM40" i="65"/>
  <c r="AM40" i="22"/>
  <c r="AN40" i="65"/>
  <c r="AN40" i="22"/>
  <c r="AO40" i="65"/>
  <c r="AO40" i="22"/>
  <c r="AP40" i="22"/>
  <c r="B41" i="65"/>
  <c r="L41" i="65"/>
  <c r="G41" i="65"/>
  <c r="G41" i="22"/>
  <c r="H41" i="65"/>
  <c r="H41" i="22"/>
  <c r="I41" i="65"/>
  <c r="I41" i="22"/>
  <c r="J41" i="65"/>
  <c r="J41" i="22"/>
  <c r="K41" i="65"/>
  <c r="K41" i="22"/>
  <c r="L41" i="22"/>
  <c r="V41" i="65"/>
  <c r="M41" i="65"/>
  <c r="M41" i="22"/>
  <c r="N41" i="65"/>
  <c r="N41" i="22"/>
  <c r="O41" i="65"/>
  <c r="O41" i="22"/>
  <c r="P41" i="65"/>
  <c r="P41" i="22"/>
  <c r="Q41" i="65"/>
  <c r="Q41" i="22"/>
  <c r="R41" i="65"/>
  <c r="R41" i="22"/>
  <c r="S41" i="65"/>
  <c r="S41" i="22"/>
  <c r="T41" i="65"/>
  <c r="T41" i="22"/>
  <c r="U41" i="65"/>
  <c r="U41" i="22"/>
  <c r="V41" i="22"/>
  <c r="AP41" i="65"/>
  <c r="W41" i="65"/>
  <c r="W41" i="22"/>
  <c r="X41" i="65"/>
  <c r="X41" i="22"/>
  <c r="Y41" i="65"/>
  <c r="Y41" i="22"/>
  <c r="Z41" i="65"/>
  <c r="Z41" i="22"/>
  <c r="AA41" i="65"/>
  <c r="AA41" i="22"/>
  <c r="AB41" i="65"/>
  <c r="AB41" i="22"/>
  <c r="AC41" i="65"/>
  <c r="AC41" i="22"/>
  <c r="AD41" i="65"/>
  <c r="AD41" i="22"/>
  <c r="AE41" i="65"/>
  <c r="AE41" i="22"/>
  <c r="AF41" i="65"/>
  <c r="AF41" i="22"/>
  <c r="AG41" i="65"/>
  <c r="AG41" i="22"/>
  <c r="AH41" i="65"/>
  <c r="AH41" i="22"/>
  <c r="AI41" i="65"/>
  <c r="AI41" i="22"/>
  <c r="AJ41" i="65"/>
  <c r="AJ41" i="22"/>
  <c r="AK41" i="65"/>
  <c r="AK41" i="22"/>
  <c r="AL41" i="65"/>
  <c r="AL41" i="22"/>
  <c r="AM41" i="65"/>
  <c r="AM41" i="22"/>
  <c r="AN41" i="65"/>
  <c r="AN41" i="22"/>
  <c r="AO41" i="65"/>
  <c r="AO41" i="22"/>
  <c r="AP41" i="22"/>
  <c r="B42" i="65"/>
  <c r="L42" i="65"/>
  <c r="G42" i="65"/>
  <c r="G42" i="22"/>
  <c r="H42" i="65"/>
  <c r="H42" i="22"/>
  <c r="I42" i="65"/>
  <c r="I42" i="22"/>
  <c r="J42" i="65"/>
  <c r="J42" i="22"/>
  <c r="K42" i="65"/>
  <c r="K42" i="22"/>
  <c r="L42" i="22"/>
  <c r="V42" i="65"/>
  <c r="M42" i="65"/>
  <c r="M42" i="22"/>
  <c r="N42" i="65"/>
  <c r="N42" i="22"/>
  <c r="O42" i="65"/>
  <c r="O42" i="22"/>
  <c r="P42" i="65"/>
  <c r="P42" i="22"/>
  <c r="Q42" i="65"/>
  <c r="Q42" i="22"/>
  <c r="R42" i="65"/>
  <c r="R42" i="22"/>
  <c r="S42" i="65"/>
  <c r="S42" i="22"/>
  <c r="T42" i="65"/>
  <c r="T42" i="22"/>
  <c r="U42" i="65"/>
  <c r="U42" i="22"/>
  <c r="V42" i="22"/>
  <c r="AP42" i="65"/>
  <c r="W42" i="65"/>
  <c r="W42" i="22"/>
  <c r="X42" i="65"/>
  <c r="X42" i="22"/>
  <c r="Y42" i="65"/>
  <c r="Y42" i="22"/>
  <c r="Z42" i="65"/>
  <c r="Z42" i="22"/>
  <c r="AA42" i="65"/>
  <c r="AA42" i="22"/>
  <c r="AB42" i="65"/>
  <c r="AB42" i="22"/>
  <c r="AC42" i="65"/>
  <c r="AC42" i="22"/>
  <c r="AD42" i="65"/>
  <c r="AD42" i="22"/>
  <c r="AE42" i="65"/>
  <c r="AE42" i="22"/>
  <c r="AF42" i="65"/>
  <c r="AF42" i="22"/>
  <c r="AG42" i="65"/>
  <c r="AG42" i="22"/>
  <c r="AH42" i="65"/>
  <c r="AH42" i="22"/>
  <c r="AI42" i="65"/>
  <c r="AI42" i="22"/>
  <c r="AJ42" i="65"/>
  <c r="AJ42" i="22"/>
  <c r="AK42" i="65"/>
  <c r="AK42" i="22"/>
  <c r="AL42" i="65"/>
  <c r="AL42" i="22"/>
  <c r="AM42" i="65"/>
  <c r="AM42" i="22"/>
  <c r="AN42" i="65"/>
  <c r="AN42" i="22"/>
  <c r="AO42" i="65"/>
  <c r="AO42" i="22"/>
  <c r="AP42" i="22"/>
  <c r="B43" i="65"/>
  <c r="L43" i="65"/>
  <c r="G43" i="65"/>
  <c r="G43" i="22"/>
  <c r="H43" i="65"/>
  <c r="H43" i="22"/>
  <c r="I43" i="65"/>
  <c r="I43" i="22"/>
  <c r="J43" i="65"/>
  <c r="J43" i="22"/>
  <c r="K43" i="65"/>
  <c r="K43" i="22"/>
  <c r="L43" i="22"/>
  <c r="V43" i="65"/>
  <c r="M43" i="65"/>
  <c r="M43" i="22"/>
  <c r="N43" i="65"/>
  <c r="N43" i="22"/>
  <c r="O43" i="65"/>
  <c r="O43" i="22"/>
  <c r="P43" i="65"/>
  <c r="P43" i="22"/>
  <c r="Q43" i="65"/>
  <c r="Q43" i="22"/>
  <c r="R43" i="65"/>
  <c r="R43" i="22"/>
  <c r="S43" i="65"/>
  <c r="S43" i="22"/>
  <c r="T43" i="65"/>
  <c r="T43" i="22"/>
  <c r="U43" i="65"/>
  <c r="U43" i="22"/>
  <c r="V43" i="22"/>
  <c r="AP43" i="65"/>
  <c r="W43" i="65"/>
  <c r="W43" i="22"/>
  <c r="X43" i="65"/>
  <c r="X43" i="22"/>
  <c r="Y43" i="65"/>
  <c r="Y43" i="22"/>
  <c r="Z43" i="65"/>
  <c r="Z43" i="22"/>
  <c r="AA43" i="65"/>
  <c r="AA43" i="22"/>
  <c r="AB43" i="65"/>
  <c r="AB43" i="22"/>
  <c r="AC43" i="65"/>
  <c r="AC43" i="22"/>
  <c r="AD43" i="65"/>
  <c r="AD43" i="22"/>
  <c r="AE43" i="65"/>
  <c r="AE43" i="22"/>
  <c r="AF43" i="65"/>
  <c r="AF43" i="22"/>
  <c r="AG43" i="65"/>
  <c r="AG43" i="22"/>
  <c r="AH43" i="65"/>
  <c r="AH43" i="22"/>
  <c r="AI43" i="65"/>
  <c r="AI43" i="22"/>
  <c r="AJ43" i="65"/>
  <c r="AJ43" i="22"/>
  <c r="AK43" i="65"/>
  <c r="AK43" i="22"/>
  <c r="AL43" i="65"/>
  <c r="AL43" i="22"/>
  <c r="AM43" i="65"/>
  <c r="AM43" i="22"/>
  <c r="AN43" i="65"/>
  <c r="AN43" i="22"/>
  <c r="AO43" i="65"/>
  <c r="AO43" i="22"/>
  <c r="AP43" i="22"/>
  <c r="B44" i="65"/>
  <c r="L44" i="65"/>
  <c r="G44" i="65"/>
  <c r="G44" i="22"/>
  <c r="H44" i="65"/>
  <c r="H44" i="22"/>
  <c r="I44" i="65"/>
  <c r="I44" i="22"/>
  <c r="J44" i="65"/>
  <c r="J44" i="22"/>
  <c r="K44" i="65"/>
  <c r="K44" i="22"/>
  <c r="L44" i="22"/>
  <c r="V44" i="65"/>
  <c r="M44" i="65"/>
  <c r="M44" i="22"/>
  <c r="N44" i="65"/>
  <c r="N44" i="22"/>
  <c r="O44" i="65"/>
  <c r="O44" i="22"/>
  <c r="P44" i="65"/>
  <c r="P44" i="22"/>
  <c r="Q44" i="65"/>
  <c r="Q44" i="22"/>
  <c r="R44" i="65"/>
  <c r="R44" i="22"/>
  <c r="S44" i="65"/>
  <c r="S44" i="22"/>
  <c r="T44" i="65"/>
  <c r="T44" i="22"/>
  <c r="U44" i="65"/>
  <c r="U44" i="22"/>
  <c r="V44" i="22"/>
  <c r="AP44" i="65"/>
  <c r="W44" i="65"/>
  <c r="W44" i="22"/>
  <c r="X44" i="65"/>
  <c r="X44" i="22"/>
  <c r="Y44" i="65"/>
  <c r="Y44" i="22"/>
  <c r="Z44" i="65"/>
  <c r="Z44" i="22"/>
  <c r="AA44" i="65"/>
  <c r="AA44" i="22"/>
  <c r="AB44" i="65"/>
  <c r="AB44" i="22"/>
  <c r="AC44" i="65"/>
  <c r="AC44" i="22"/>
  <c r="AD44" i="65"/>
  <c r="AD44" i="22"/>
  <c r="AE44" i="65"/>
  <c r="AE44" i="22"/>
  <c r="AF44" i="65"/>
  <c r="AF44" i="22"/>
  <c r="AG44" i="65"/>
  <c r="AG44" i="22"/>
  <c r="AH44" i="65"/>
  <c r="AH44" i="22"/>
  <c r="AI44" i="65"/>
  <c r="AI44" i="22"/>
  <c r="AJ44" i="65"/>
  <c r="AJ44" i="22"/>
  <c r="AK44" i="65"/>
  <c r="AK44" i="22"/>
  <c r="AL44" i="65"/>
  <c r="AL44" i="22"/>
  <c r="AM44" i="65"/>
  <c r="AM44" i="22"/>
  <c r="AN44" i="65"/>
  <c r="AN44" i="22"/>
  <c r="AO44" i="65"/>
  <c r="AO44" i="22"/>
  <c r="AP44" i="22"/>
  <c r="B45" i="65"/>
  <c r="L45" i="65"/>
  <c r="G45" i="65"/>
  <c r="G45" i="22"/>
  <c r="H45" i="65"/>
  <c r="H45" i="22"/>
  <c r="I45" i="65"/>
  <c r="I45" i="22"/>
  <c r="J45" i="65"/>
  <c r="J45" i="22"/>
  <c r="K45" i="65"/>
  <c r="K45" i="22"/>
  <c r="L45" i="22"/>
  <c r="V45" i="65"/>
  <c r="M45" i="65"/>
  <c r="M45" i="22"/>
  <c r="N45" i="65"/>
  <c r="N45" i="22"/>
  <c r="O45" i="65"/>
  <c r="O45" i="22"/>
  <c r="P45" i="65"/>
  <c r="P45" i="22"/>
  <c r="Q45" i="65"/>
  <c r="Q45" i="22"/>
  <c r="R45" i="65"/>
  <c r="R45" i="22"/>
  <c r="S45" i="65"/>
  <c r="S45" i="22"/>
  <c r="T45" i="65"/>
  <c r="T45" i="22"/>
  <c r="U45" i="65"/>
  <c r="U45" i="22"/>
  <c r="V45" i="22"/>
  <c r="AP45" i="65"/>
  <c r="W45" i="65"/>
  <c r="W45" i="22"/>
  <c r="X45" i="65"/>
  <c r="X45" i="22"/>
  <c r="Y45" i="65"/>
  <c r="Y45" i="22"/>
  <c r="Z45" i="65"/>
  <c r="Z45" i="22"/>
  <c r="AA45" i="65"/>
  <c r="AA45" i="22"/>
  <c r="AB45" i="65"/>
  <c r="AB45" i="22"/>
  <c r="AC45" i="65"/>
  <c r="AC45" i="22"/>
  <c r="AD45" i="65"/>
  <c r="AD45" i="22"/>
  <c r="AE45" i="65"/>
  <c r="AE45" i="22"/>
  <c r="AF45" i="65"/>
  <c r="AF45" i="22"/>
  <c r="AG45" i="65"/>
  <c r="AG45" i="22"/>
  <c r="AH45" i="65"/>
  <c r="AH45" i="22"/>
  <c r="AI45" i="65"/>
  <c r="AI45" i="22"/>
  <c r="AJ45" i="65"/>
  <c r="AJ45" i="22"/>
  <c r="AK45" i="65"/>
  <c r="AK45" i="22"/>
  <c r="AL45" i="65"/>
  <c r="AL45" i="22"/>
  <c r="AM45" i="65"/>
  <c r="AM45" i="22"/>
  <c r="AN45" i="65"/>
  <c r="AN45" i="22"/>
  <c r="AO45" i="65"/>
  <c r="AO45" i="22"/>
  <c r="AP45" i="22"/>
  <c r="B46" i="65"/>
  <c r="L46" i="65"/>
  <c r="G46" i="65"/>
  <c r="G46" i="22"/>
  <c r="H46" i="65"/>
  <c r="H46" i="22"/>
  <c r="I46" i="65"/>
  <c r="I46" i="22"/>
  <c r="J46" i="65"/>
  <c r="J46" i="22"/>
  <c r="K46" i="65"/>
  <c r="K46" i="22"/>
  <c r="L46" i="22"/>
  <c r="V46" i="65"/>
  <c r="M46" i="65"/>
  <c r="M46" i="22"/>
  <c r="N46" i="65"/>
  <c r="N46" i="22"/>
  <c r="O46" i="65"/>
  <c r="O46" i="22"/>
  <c r="P46" i="65"/>
  <c r="P46" i="22"/>
  <c r="Q46" i="65"/>
  <c r="Q46" i="22"/>
  <c r="R46" i="65"/>
  <c r="R46" i="22"/>
  <c r="S46" i="65"/>
  <c r="S46" i="22"/>
  <c r="T46" i="65"/>
  <c r="T46" i="22"/>
  <c r="U46" i="65"/>
  <c r="U46" i="22"/>
  <c r="V46" i="22"/>
  <c r="AP46" i="65"/>
  <c r="W46" i="65"/>
  <c r="W46" i="22"/>
  <c r="X46" i="65"/>
  <c r="X46" i="22"/>
  <c r="Y46" i="65"/>
  <c r="Y46" i="22"/>
  <c r="Z46" i="65"/>
  <c r="Z46" i="22"/>
  <c r="AA46" i="65"/>
  <c r="AA46" i="22"/>
  <c r="AB46" i="65"/>
  <c r="AB46" i="22"/>
  <c r="AC46" i="65"/>
  <c r="AC46" i="22"/>
  <c r="AD46" i="65"/>
  <c r="AD46" i="22"/>
  <c r="AE46" i="65"/>
  <c r="AE46" i="22"/>
  <c r="AF46" i="65"/>
  <c r="AF46" i="22"/>
  <c r="AG46" i="65"/>
  <c r="AG46" i="22"/>
  <c r="AH46" i="65"/>
  <c r="AH46" i="22"/>
  <c r="AI46" i="65"/>
  <c r="AI46" i="22"/>
  <c r="AJ46" i="65"/>
  <c r="AJ46" i="22"/>
  <c r="AK46" i="65"/>
  <c r="AK46" i="22"/>
  <c r="AL46" i="65"/>
  <c r="AL46" i="22"/>
  <c r="AM46" i="65"/>
  <c r="AM46" i="22"/>
  <c r="AN46" i="65"/>
  <c r="AN46" i="22"/>
  <c r="AO46" i="65"/>
  <c r="AO46" i="22"/>
  <c r="AP46" i="22"/>
  <c r="B47" i="65"/>
  <c r="L47" i="65"/>
  <c r="G47" i="65"/>
  <c r="G47" i="22"/>
  <c r="H47" i="65"/>
  <c r="H47" i="22"/>
  <c r="I47" i="65"/>
  <c r="I47" i="22"/>
  <c r="J47" i="65"/>
  <c r="J47" i="22"/>
  <c r="K47" i="65"/>
  <c r="K47" i="22"/>
  <c r="L47" i="22"/>
  <c r="V47" i="65"/>
  <c r="M47" i="65"/>
  <c r="M47" i="22"/>
  <c r="N47" i="65"/>
  <c r="N47" i="22"/>
  <c r="O47" i="65"/>
  <c r="O47" i="22"/>
  <c r="P47" i="65"/>
  <c r="P47" i="22"/>
  <c r="Q47" i="65"/>
  <c r="Q47" i="22"/>
  <c r="R47" i="65"/>
  <c r="R47" i="22"/>
  <c r="S47" i="65"/>
  <c r="S47" i="22"/>
  <c r="T47" i="65"/>
  <c r="T47" i="22"/>
  <c r="U47" i="65"/>
  <c r="U47" i="22"/>
  <c r="V47" i="22"/>
  <c r="AP47" i="65"/>
  <c r="W47" i="65"/>
  <c r="W47" i="22"/>
  <c r="X47" i="65"/>
  <c r="X47" i="22"/>
  <c r="Y47" i="65"/>
  <c r="Y47" i="22"/>
  <c r="Z47" i="65"/>
  <c r="Z47" i="22"/>
  <c r="AA47" i="65"/>
  <c r="AA47" i="22"/>
  <c r="AB47" i="65"/>
  <c r="AB47" i="22"/>
  <c r="AC47" i="65"/>
  <c r="AC47" i="22"/>
  <c r="AD47" i="65"/>
  <c r="AD47" i="22"/>
  <c r="AE47" i="65"/>
  <c r="AE47" i="22"/>
  <c r="AF47" i="65"/>
  <c r="AF47" i="22"/>
  <c r="AG47" i="65"/>
  <c r="AG47" i="22"/>
  <c r="AH47" i="65"/>
  <c r="AH47" i="22"/>
  <c r="AI47" i="65"/>
  <c r="AI47" i="22"/>
  <c r="AJ47" i="65"/>
  <c r="AJ47" i="22"/>
  <c r="AK47" i="65"/>
  <c r="AK47" i="22"/>
  <c r="AL47" i="65"/>
  <c r="AL47" i="22"/>
  <c r="AM47" i="65"/>
  <c r="AM47" i="22"/>
  <c r="AN47" i="65"/>
  <c r="AN47" i="22"/>
  <c r="AO47" i="65"/>
  <c r="AO47" i="22"/>
  <c r="AP47" i="22"/>
  <c r="B48" i="65"/>
  <c r="L48" i="65"/>
  <c r="G48" i="65"/>
  <c r="G48" i="22"/>
  <c r="H48" i="65"/>
  <c r="H48" i="22"/>
  <c r="I48" i="65"/>
  <c r="I48" i="22"/>
  <c r="J48" i="65"/>
  <c r="J48" i="22"/>
  <c r="K48" i="65"/>
  <c r="K48" i="22"/>
  <c r="L48" i="22"/>
  <c r="V48" i="65"/>
  <c r="M48" i="65"/>
  <c r="M48" i="22"/>
  <c r="N48" i="65"/>
  <c r="N48" i="22"/>
  <c r="O48" i="65"/>
  <c r="O48" i="22"/>
  <c r="P48" i="65"/>
  <c r="P48" i="22"/>
  <c r="Q48" i="65"/>
  <c r="Q48" i="22"/>
  <c r="R48" i="65"/>
  <c r="R48" i="22"/>
  <c r="S48" i="65"/>
  <c r="S48" i="22"/>
  <c r="T48" i="65"/>
  <c r="T48" i="22"/>
  <c r="U48" i="65"/>
  <c r="U48" i="22"/>
  <c r="V48" i="22"/>
  <c r="AP48" i="65"/>
  <c r="W48" i="65"/>
  <c r="W48" i="22"/>
  <c r="X48" i="65"/>
  <c r="X48" i="22"/>
  <c r="Y48" i="65"/>
  <c r="Y48" i="22"/>
  <c r="Z48" i="65"/>
  <c r="Z48" i="22"/>
  <c r="AA48" i="65"/>
  <c r="AA48" i="22"/>
  <c r="AB48" i="65"/>
  <c r="AB48" i="22"/>
  <c r="AC48" i="65"/>
  <c r="AC48" i="22"/>
  <c r="AD48" i="65"/>
  <c r="AD48" i="22"/>
  <c r="AE48" i="65"/>
  <c r="AE48" i="22"/>
  <c r="AF48" i="65"/>
  <c r="AF48" i="22"/>
  <c r="AG48" i="65"/>
  <c r="AG48" i="22"/>
  <c r="AH48" i="65"/>
  <c r="AH48" i="22"/>
  <c r="AI48" i="65"/>
  <c r="AI48" i="22"/>
  <c r="AJ48" i="65"/>
  <c r="AJ48" i="22"/>
  <c r="AK48" i="65"/>
  <c r="AK48" i="22"/>
  <c r="AL48" i="65"/>
  <c r="AL48" i="22"/>
  <c r="AM48" i="65"/>
  <c r="AM48" i="22"/>
  <c r="AN48" i="65"/>
  <c r="AN48" i="22"/>
  <c r="AO48" i="65"/>
  <c r="AO48" i="22"/>
  <c r="AP48" i="22"/>
  <c r="B49" i="65"/>
  <c r="L49" i="65"/>
  <c r="G49" i="65"/>
  <c r="G49" i="22"/>
  <c r="H49" i="65"/>
  <c r="H49" i="22"/>
  <c r="I49" i="65"/>
  <c r="I49" i="22"/>
  <c r="J49" i="65"/>
  <c r="J49" i="22"/>
  <c r="K49" i="65"/>
  <c r="K49" i="22"/>
  <c r="L49" i="22"/>
  <c r="V49" i="65"/>
  <c r="M49" i="65"/>
  <c r="M49" i="22"/>
  <c r="N49" i="65"/>
  <c r="N49" i="22"/>
  <c r="O49" i="65"/>
  <c r="O49" i="22"/>
  <c r="P49" i="65"/>
  <c r="P49" i="22"/>
  <c r="Q49" i="65"/>
  <c r="Q49" i="22"/>
  <c r="R49" i="65"/>
  <c r="R49" i="22"/>
  <c r="S49" i="65"/>
  <c r="S49" i="22"/>
  <c r="T49" i="65"/>
  <c r="T49" i="22"/>
  <c r="U49" i="65"/>
  <c r="U49" i="22"/>
  <c r="V49" i="22"/>
  <c r="AP49" i="65"/>
  <c r="W49" i="65"/>
  <c r="W49" i="22"/>
  <c r="X49" i="65"/>
  <c r="X49" i="22"/>
  <c r="Y49" i="65"/>
  <c r="Y49" i="22"/>
  <c r="Z49" i="65"/>
  <c r="Z49" i="22"/>
  <c r="AA49" i="65"/>
  <c r="AA49" i="22"/>
  <c r="AB49" i="65"/>
  <c r="AB49" i="22"/>
  <c r="AC49" i="65"/>
  <c r="AC49" i="22"/>
  <c r="AD49" i="65"/>
  <c r="AD49" i="22"/>
  <c r="AE49" i="65"/>
  <c r="AE49" i="22"/>
  <c r="AF49" i="65"/>
  <c r="AF49" i="22"/>
  <c r="AG49" i="65"/>
  <c r="AG49" i="22"/>
  <c r="AH49" i="65"/>
  <c r="AH49" i="22"/>
  <c r="AI49" i="65"/>
  <c r="AI49" i="22"/>
  <c r="AJ49" i="65"/>
  <c r="AJ49" i="22"/>
  <c r="AK49" i="65"/>
  <c r="AK49" i="22"/>
  <c r="AL49" i="65"/>
  <c r="AL49" i="22"/>
  <c r="AM49" i="65"/>
  <c r="AM49" i="22"/>
  <c r="AN49" i="65"/>
  <c r="AN49" i="22"/>
  <c r="AO49" i="65"/>
  <c r="AO49" i="22"/>
  <c r="AP49" i="22"/>
  <c r="B50" i="65"/>
  <c r="L50" i="65"/>
  <c r="G50" i="65"/>
  <c r="G50" i="22"/>
  <c r="H50" i="65"/>
  <c r="H50" i="22"/>
  <c r="I50" i="65"/>
  <c r="I50" i="22"/>
  <c r="J50" i="65"/>
  <c r="J50" i="22"/>
  <c r="K50" i="65"/>
  <c r="K50" i="22"/>
  <c r="L50" i="22"/>
  <c r="V50" i="65"/>
  <c r="M50" i="65"/>
  <c r="M50" i="22"/>
  <c r="N50" i="65"/>
  <c r="N50" i="22"/>
  <c r="O50" i="65"/>
  <c r="O50" i="22"/>
  <c r="P50" i="65"/>
  <c r="P50" i="22"/>
  <c r="Q50" i="65"/>
  <c r="Q50" i="22"/>
  <c r="R50" i="65"/>
  <c r="R50" i="22"/>
  <c r="S50" i="65"/>
  <c r="S50" i="22"/>
  <c r="T50" i="65"/>
  <c r="T50" i="22"/>
  <c r="U50" i="65"/>
  <c r="U50" i="22"/>
  <c r="V50" i="22"/>
  <c r="AP50" i="65"/>
  <c r="W50" i="65"/>
  <c r="W50" i="22"/>
  <c r="X50" i="65"/>
  <c r="X50" i="22"/>
  <c r="Y50" i="65"/>
  <c r="Y50" i="22"/>
  <c r="Z50" i="65"/>
  <c r="Z50" i="22"/>
  <c r="AA50" i="65"/>
  <c r="AA50" i="22"/>
  <c r="AB50" i="65"/>
  <c r="AB50" i="22"/>
  <c r="AC50" i="65"/>
  <c r="AC50" i="22"/>
  <c r="AD50" i="65"/>
  <c r="AD50" i="22"/>
  <c r="AE50" i="65"/>
  <c r="AE50" i="22"/>
  <c r="AF50" i="65"/>
  <c r="AF50" i="22"/>
  <c r="AG50" i="65"/>
  <c r="AG50" i="22"/>
  <c r="AH50" i="65"/>
  <c r="AH50" i="22"/>
  <c r="AI50" i="65"/>
  <c r="AI50" i="22"/>
  <c r="AJ50" i="65"/>
  <c r="AJ50" i="22"/>
  <c r="AK50" i="65"/>
  <c r="AK50" i="22"/>
  <c r="AL50" i="65"/>
  <c r="AL50" i="22"/>
  <c r="AM50" i="65"/>
  <c r="AM50" i="22"/>
  <c r="AN50" i="65"/>
  <c r="AN50" i="22"/>
  <c r="AO50" i="65"/>
  <c r="AO50" i="22"/>
  <c r="AP50" i="22"/>
  <c r="B51" i="65"/>
  <c r="L51" i="65"/>
  <c r="G51" i="65"/>
  <c r="G51" i="22"/>
  <c r="H51" i="65"/>
  <c r="H51" i="22"/>
  <c r="I51" i="65"/>
  <c r="I51" i="22"/>
  <c r="J51" i="65"/>
  <c r="J51" i="22"/>
  <c r="K51" i="65"/>
  <c r="K51" i="22"/>
  <c r="L51" i="22"/>
  <c r="V51" i="65"/>
  <c r="M51" i="65"/>
  <c r="M51" i="22"/>
  <c r="N51" i="65"/>
  <c r="N51" i="22"/>
  <c r="O51" i="65"/>
  <c r="O51" i="22"/>
  <c r="P51" i="65"/>
  <c r="P51" i="22"/>
  <c r="Q51" i="65"/>
  <c r="Q51" i="22"/>
  <c r="R51" i="65"/>
  <c r="R51" i="22"/>
  <c r="S51" i="65"/>
  <c r="S51" i="22"/>
  <c r="T51" i="65"/>
  <c r="T51" i="22"/>
  <c r="U51" i="65"/>
  <c r="U51" i="22"/>
  <c r="V51" i="22"/>
  <c r="AP51" i="65"/>
  <c r="W51" i="65"/>
  <c r="W51" i="22"/>
  <c r="X51" i="65"/>
  <c r="X51" i="22"/>
  <c r="Y51" i="65"/>
  <c r="Y51" i="22"/>
  <c r="Z51" i="65"/>
  <c r="Z51" i="22"/>
  <c r="AA51" i="65"/>
  <c r="AA51" i="22"/>
  <c r="AB51" i="65"/>
  <c r="AB51" i="22"/>
  <c r="AC51" i="65"/>
  <c r="AC51" i="22"/>
  <c r="AD51" i="65"/>
  <c r="AD51" i="22"/>
  <c r="AE51" i="65"/>
  <c r="AE51" i="22"/>
  <c r="AF51" i="65"/>
  <c r="AF51" i="22"/>
  <c r="AG51" i="65"/>
  <c r="AG51" i="22"/>
  <c r="AH51" i="65"/>
  <c r="AH51" i="22"/>
  <c r="AI51" i="65"/>
  <c r="AI51" i="22"/>
  <c r="AJ51" i="65"/>
  <c r="AJ51" i="22"/>
  <c r="AK51" i="65"/>
  <c r="AK51" i="22"/>
  <c r="AL51" i="65"/>
  <c r="AL51" i="22"/>
  <c r="AM51" i="65"/>
  <c r="AM51" i="22"/>
  <c r="AN51" i="65"/>
  <c r="AN51" i="22"/>
  <c r="AO51" i="65"/>
  <c r="AO51" i="22"/>
  <c r="AP51" i="22"/>
  <c r="B52" i="65"/>
  <c r="L52" i="65"/>
  <c r="G52" i="65"/>
  <c r="G52" i="22"/>
  <c r="H52" i="65"/>
  <c r="H52" i="22"/>
  <c r="I52" i="65"/>
  <c r="I52" i="22"/>
  <c r="J52" i="65"/>
  <c r="J52" i="22"/>
  <c r="K52" i="65"/>
  <c r="K52" i="22"/>
  <c r="L52" i="22"/>
  <c r="V52" i="65"/>
  <c r="M52" i="65"/>
  <c r="M52" i="22"/>
  <c r="N52" i="65"/>
  <c r="N52" i="22"/>
  <c r="O52" i="65"/>
  <c r="O52" i="22"/>
  <c r="P52" i="65"/>
  <c r="P52" i="22"/>
  <c r="Q52" i="65"/>
  <c r="Q52" i="22"/>
  <c r="R52" i="65"/>
  <c r="R52" i="22"/>
  <c r="S52" i="65"/>
  <c r="S52" i="22"/>
  <c r="T52" i="65"/>
  <c r="T52" i="22"/>
  <c r="U52" i="65"/>
  <c r="U52" i="22"/>
  <c r="V52" i="22"/>
  <c r="AP52" i="65"/>
  <c r="W52" i="65"/>
  <c r="W52" i="22"/>
  <c r="X52" i="65"/>
  <c r="X52" i="22"/>
  <c r="Y52" i="65"/>
  <c r="Y52" i="22"/>
  <c r="Z52" i="65"/>
  <c r="Z52" i="22"/>
  <c r="AA52" i="65"/>
  <c r="AA52" i="22"/>
  <c r="AB52" i="65"/>
  <c r="AB52" i="22"/>
  <c r="AC52" i="65"/>
  <c r="AC52" i="22"/>
  <c r="AD52" i="65"/>
  <c r="AD52" i="22"/>
  <c r="AE52" i="65"/>
  <c r="AE52" i="22"/>
  <c r="AF52" i="65"/>
  <c r="AF52" i="22"/>
  <c r="AG52" i="65"/>
  <c r="AG52" i="22"/>
  <c r="AH52" i="65"/>
  <c r="AH52" i="22"/>
  <c r="AI52" i="65"/>
  <c r="AI52" i="22"/>
  <c r="AJ52" i="65"/>
  <c r="AJ52" i="22"/>
  <c r="AK52" i="65"/>
  <c r="AK52" i="22"/>
  <c r="AL52" i="65"/>
  <c r="AL52" i="22"/>
  <c r="AM52" i="65"/>
  <c r="AM52" i="22"/>
  <c r="AN52" i="65"/>
  <c r="AN52" i="22"/>
  <c r="AO52" i="65"/>
  <c r="AO52" i="22"/>
  <c r="AP52" i="22"/>
  <c r="B53" i="65"/>
  <c r="L53" i="65"/>
  <c r="G53" i="65"/>
  <c r="G53" i="22"/>
  <c r="H53" i="65"/>
  <c r="H53" i="22"/>
  <c r="I53" i="65"/>
  <c r="I53" i="22"/>
  <c r="J53" i="65"/>
  <c r="J53" i="22"/>
  <c r="K53" i="65"/>
  <c r="K53" i="22"/>
  <c r="L53" i="22"/>
  <c r="V53" i="65"/>
  <c r="M53" i="65"/>
  <c r="M53" i="22"/>
  <c r="N53" i="65"/>
  <c r="N53" i="22"/>
  <c r="O53" i="65"/>
  <c r="O53" i="22"/>
  <c r="P53" i="65"/>
  <c r="P53" i="22"/>
  <c r="Q53" i="65"/>
  <c r="Q53" i="22"/>
  <c r="R53" i="65"/>
  <c r="R53" i="22"/>
  <c r="S53" i="65"/>
  <c r="S53" i="22"/>
  <c r="T53" i="65"/>
  <c r="T53" i="22"/>
  <c r="U53" i="65"/>
  <c r="U53" i="22"/>
  <c r="V53" i="22"/>
  <c r="AP53" i="65"/>
  <c r="W53" i="65"/>
  <c r="W53" i="22"/>
  <c r="X53" i="65"/>
  <c r="X53" i="22"/>
  <c r="Y53" i="65"/>
  <c r="Y53" i="22"/>
  <c r="Z53" i="65"/>
  <c r="Z53" i="22"/>
  <c r="AA53" i="65"/>
  <c r="AA53" i="22"/>
  <c r="AB53" i="65"/>
  <c r="AB53" i="22"/>
  <c r="AC53" i="65"/>
  <c r="AC53" i="22"/>
  <c r="AD53" i="65"/>
  <c r="AD53" i="22"/>
  <c r="AE53" i="65"/>
  <c r="AE53" i="22"/>
  <c r="AF53" i="65"/>
  <c r="AF53" i="22"/>
  <c r="AG53" i="65"/>
  <c r="AG53" i="22"/>
  <c r="AH53" i="65"/>
  <c r="AH53" i="22"/>
  <c r="AI53" i="65"/>
  <c r="AI53" i="22"/>
  <c r="AJ53" i="65"/>
  <c r="AJ53" i="22"/>
  <c r="AK53" i="65"/>
  <c r="AK53" i="22"/>
  <c r="AL53" i="65"/>
  <c r="AL53" i="22"/>
  <c r="AM53" i="65"/>
  <c r="AM53" i="22"/>
  <c r="AN53" i="65"/>
  <c r="AN53" i="22"/>
  <c r="AO53" i="65"/>
  <c r="AO53" i="22"/>
  <c r="AP53" i="22"/>
  <c r="B54" i="65"/>
  <c r="L54" i="65"/>
  <c r="G54" i="65"/>
  <c r="G54" i="22"/>
  <c r="H54" i="65"/>
  <c r="H54" i="22"/>
  <c r="I54" i="65"/>
  <c r="I54" i="22"/>
  <c r="J54" i="65"/>
  <c r="J54" i="22"/>
  <c r="K54" i="65"/>
  <c r="K54" i="22"/>
  <c r="L54" i="22"/>
  <c r="V54" i="65"/>
  <c r="M54" i="65"/>
  <c r="M54" i="22"/>
  <c r="N54" i="65"/>
  <c r="N54" i="22"/>
  <c r="O54" i="65"/>
  <c r="O54" i="22"/>
  <c r="P54" i="65"/>
  <c r="P54" i="22"/>
  <c r="Q54" i="65"/>
  <c r="Q54" i="22"/>
  <c r="R54" i="65"/>
  <c r="R54" i="22"/>
  <c r="S54" i="65"/>
  <c r="S54" i="22"/>
  <c r="T54" i="65"/>
  <c r="T54" i="22"/>
  <c r="U54" i="65"/>
  <c r="U54" i="22"/>
  <c r="V54" i="22"/>
  <c r="AP54" i="65"/>
  <c r="W54" i="65"/>
  <c r="W54" i="22"/>
  <c r="X54" i="65"/>
  <c r="X54" i="22"/>
  <c r="Y54" i="65"/>
  <c r="Y54" i="22"/>
  <c r="Z54" i="65"/>
  <c r="Z54" i="22"/>
  <c r="AA54" i="65"/>
  <c r="AA54" i="22"/>
  <c r="AB54" i="65"/>
  <c r="AB54" i="22"/>
  <c r="AC54" i="65"/>
  <c r="AC54" i="22"/>
  <c r="AD54" i="65"/>
  <c r="AD54" i="22"/>
  <c r="AE54" i="65"/>
  <c r="AE54" i="22"/>
  <c r="AF54" i="65"/>
  <c r="AF54" i="22"/>
  <c r="AG54" i="65"/>
  <c r="AG54" i="22"/>
  <c r="AH54" i="65"/>
  <c r="AH54" i="22"/>
  <c r="AI54" i="65"/>
  <c r="AI54" i="22"/>
  <c r="AJ54" i="65"/>
  <c r="AJ54" i="22"/>
  <c r="AK54" i="65"/>
  <c r="AK54" i="22"/>
  <c r="AL54" i="65"/>
  <c r="AL54" i="22"/>
  <c r="AM54" i="65"/>
  <c r="AM54" i="22"/>
  <c r="AN54" i="65"/>
  <c r="AN54" i="22"/>
  <c r="AO54" i="65"/>
  <c r="AO54" i="22"/>
  <c r="AP54" i="22"/>
  <c r="B55" i="65"/>
  <c r="L55" i="65"/>
  <c r="G55" i="65"/>
  <c r="G55" i="22"/>
  <c r="H55" i="65"/>
  <c r="H55" i="22"/>
  <c r="I55" i="65"/>
  <c r="I55" i="22"/>
  <c r="J55" i="65"/>
  <c r="J55" i="22"/>
  <c r="K55" i="65"/>
  <c r="K55" i="22"/>
  <c r="L55" i="22"/>
  <c r="V55" i="65"/>
  <c r="M55" i="65"/>
  <c r="M55" i="22"/>
  <c r="N55" i="65"/>
  <c r="N55" i="22"/>
  <c r="O55" i="65"/>
  <c r="O55" i="22"/>
  <c r="P55" i="65"/>
  <c r="P55" i="22"/>
  <c r="Q55" i="65"/>
  <c r="Q55" i="22"/>
  <c r="R55" i="65"/>
  <c r="R55" i="22"/>
  <c r="S55" i="65"/>
  <c r="S55" i="22"/>
  <c r="T55" i="65"/>
  <c r="T55" i="22"/>
  <c r="U55" i="65"/>
  <c r="U55" i="22"/>
  <c r="V55" i="22"/>
  <c r="AP55" i="65"/>
  <c r="W55" i="65"/>
  <c r="W55" i="22"/>
  <c r="X55" i="65"/>
  <c r="X55" i="22"/>
  <c r="Y55" i="65"/>
  <c r="Y55" i="22"/>
  <c r="Z55" i="65"/>
  <c r="Z55" i="22"/>
  <c r="AA55" i="65"/>
  <c r="AA55" i="22"/>
  <c r="AB55" i="65"/>
  <c r="AB55" i="22"/>
  <c r="AC55" i="65"/>
  <c r="AC55" i="22"/>
  <c r="AD55" i="65"/>
  <c r="AD55" i="22"/>
  <c r="AE55" i="65"/>
  <c r="AE55" i="22"/>
  <c r="AF55" i="65"/>
  <c r="AF55" i="22"/>
  <c r="AG55" i="65"/>
  <c r="AG55" i="22"/>
  <c r="AH55" i="65"/>
  <c r="AH55" i="22"/>
  <c r="AI55" i="65"/>
  <c r="AI55" i="22"/>
  <c r="AJ55" i="65"/>
  <c r="AJ55" i="22"/>
  <c r="AK55" i="65"/>
  <c r="AK55" i="22"/>
  <c r="AL55" i="65"/>
  <c r="AL55" i="22"/>
  <c r="AM55" i="65"/>
  <c r="AM55" i="22"/>
  <c r="AN55" i="65"/>
  <c r="AN55" i="22"/>
  <c r="AO55" i="65"/>
  <c r="AO55" i="22"/>
  <c r="AP55" i="22"/>
  <c r="B56" i="65"/>
  <c r="L56" i="65"/>
  <c r="G56" i="65"/>
  <c r="G56" i="22"/>
  <c r="H56" i="65"/>
  <c r="H56" i="22"/>
  <c r="I56" i="65"/>
  <c r="I56" i="22"/>
  <c r="J56" i="65"/>
  <c r="J56" i="22"/>
  <c r="K56" i="65"/>
  <c r="K56" i="22"/>
  <c r="L56" i="22"/>
  <c r="V56" i="65"/>
  <c r="M56" i="65"/>
  <c r="M56" i="22"/>
  <c r="N56" i="65"/>
  <c r="N56" i="22"/>
  <c r="O56" i="65"/>
  <c r="O56" i="22"/>
  <c r="P56" i="65"/>
  <c r="P56" i="22"/>
  <c r="Q56" i="65"/>
  <c r="Q56" i="22"/>
  <c r="R56" i="65"/>
  <c r="R56" i="22"/>
  <c r="S56" i="65"/>
  <c r="S56" i="22"/>
  <c r="T56" i="65"/>
  <c r="T56" i="22"/>
  <c r="U56" i="65"/>
  <c r="U56" i="22"/>
  <c r="V56" i="22"/>
  <c r="AP56" i="65"/>
  <c r="W56" i="65"/>
  <c r="W56" i="22"/>
  <c r="X56" i="65"/>
  <c r="X56" i="22"/>
  <c r="Y56" i="65"/>
  <c r="Y56" i="22"/>
  <c r="Z56" i="65"/>
  <c r="Z56" i="22"/>
  <c r="AA56" i="65"/>
  <c r="AA56" i="22"/>
  <c r="AB56" i="65"/>
  <c r="AB56" i="22"/>
  <c r="AC56" i="65"/>
  <c r="AC56" i="22"/>
  <c r="AD56" i="65"/>
  <c r="AD56" i="22"/>
  <c r="AE56" i="65"/>
  <c r="AE56" i="22"/>
  <c r="AF56" i="65"/>
  <c r="AF56" i="22"/>
  <c r="AG56" i="65"/>
  <c r="AG56" i="22"/>
  <c r="AH56" i="65"/>
  <c r="AH56" i="22"/>
  <c r="AI56" i="65"/>
  <c r="AI56" i="22"/>
  <c r="AJ56" i="65"/>
  <c r="AJ56" i="22"/>
  <c r="AK56" i="65"/>
  <c r="AK56" i="22"/>
  <c r="AL56" i="65"/>
  <c r="AL56" i="22"/>
  <c r="AM56" i="65"/>
  <c r="AM56" i="22"/>
  <c r="AN56" i="65"/>
  <c r="AN56" i="22"/>
  <c r="AO56" i="65"/>
  <c r="AO56" i="22"/>
  <c r="AP56" i="22"/>
  <c r="B57" i="65"/>
  <c r="L57" i="65"/>
  <c r="G57" i="65"/>
  <c r="G57" i="22"/>
  <c r="H57" i="65"/>
  <c r="H57" i="22"/>
  <c r="I57" i="65"/>
  <c r="I57" i="22"/>
  <c r="J57" i="65"/>
  <c r="J57" i="22"/>
  <c r="K57" i="65"/>
  <c r="K57" i="22"/>
  <c r="L57" i="22"/>
  <c r="V57" i="65"/>
  <c r="M57" i="65"/>
  <c r="M57" i="22"/>
  <c r="N57" i="65"/>
  <c r="N57" i="22"/>
  <c r="O57" i="65"/>
  <c r="O57" i="22"/>
  <c r="P57" i="65"/>
  <c r="P57" i="22"/>
  <c r="Q57" i="65"/>
  <c r="Q57" i="22"/>
  <c r="R57" i="65"/>
  <c r="R57" i="22"/>
  <c r="S57" i="65"/>
  <c r="S57" i="22"/>
  <c r="T57" i="65"/>
  <c r="T57" i="22"/>
  <c r="U57" i="65"/>
  <c r="U57" i="22"/>
  <c r="V57" i="22"/>
  <c r="AP57" i="65"/>
  <c r="W57" i="65"/>
  <c r="W57" i="22"/>
  <c r="X57" i="65"/>
  <c r="X57" i="22"/>
  <c r="Y57" i="65"/>
  <c r="Y57" i="22"/>
  <c r="Z57" i="65"/>
  <c r="Z57" i="22"/>
  <c r="AA57" i="65"/>
  <c r="AA57" i="22"/>
  <c r="AB57" i="65"/>
  <c r="AB57" i="22"/>
  <c r="AC57" i="65"/>
  <c r="AC57" i="22"/>
  <c r="AD57" i="65"/>
  <c r="AD57" i="22"/>
  <c r="AE57" i="65"/>
  <c r="AE57" i="22"/>
  <c r="AF57" i="65"/>
  <c r="AF57" i="22"/>
  <c r="AG57" i="65"/>
  <c r="AG57" i="22"/>
  <c r="AH57" i="65"/>
  <c r="AH57" i="22"/>
  <c r="AI57" i="65"/>
  <c r="AI57" i="22"/>
  <c r="AJ57" i="65"/>
  <c r="AJ57" i="22"/>
  <c r="AK57" i="65"/>
  <c r="AK57" i="22"/>
  <c r="AL57" i="65"/>
  <c r="AL57" i="22"/>
  <c r="AM57" i="65"/>
  <c r="AM57" i="22"/>
  <c r="AN57" i="65"/>
  <c r="AN57" i="22"/>
  <c r="AO57" i="65"/>
  <c r="AO57" i="22"/>
  <c r="AP57" i="22"/>
  <c r="B58" i="65"/>
  <c r="L58" i="65"/>
  <c r="G58" i="65"/>
  <c r="G58" i="22"/>
  <c r="H58" i="65"/>
  <c r="H58" i="22"/>
  <c r="I58" i="65"/>
  <c r="I58" i="22"/>
  <c r="J58" i="65"/>
  <c r="J58" i="22"/>
  <c r="K58" i="65"/>
  <c r="K58" i="22"/>
  <c r="L58" i="22"/>
  <c r="V58" i="65"/>
  <c r="M58" i="65"/>
  <c r="M58" i="22"/>
  <c r="N58" i="65"/>
  <c r="N58" i="22"/>
  <c r="O58" i="65"/>
  <c r="O58" i="22"/>
  <c r="P58" i="65"/>
  <c r="P58" i="22"/>
  <c r="Q58" i="65"/>
  <c r="Q58" i="22"/>
  <c r="R58" i="65"/>
  <c r="R58" i="22"/>
  <c r="S58" i="65"/>
  <c r="S58" i="22"/>
  <c r="T58" i="65"/>
  <c r="T58" i="22"/>
  <c r="U58" i="65"/>
  <c r="U58" i="22"/>
  <c r="V58" i="22"/>
  <c r="AP58" i="65"/>
  <c r="W58" i="65"/>
  <c r="W58" i="22"/>
  <c r="X58" i="65"/>
  <c r="X58" i="22"/>
  <c r="Y58" i="65"/>
  <c r="Y58" i="22"/>
  <c r="Z58" i="65"/>
  <c r="Z58" i="22"/>
  <c r="AA58" i="65"/>
  <c r="AA58" i="22"/>
  <c r="AB58" i="65"/>
  <c r="AB58" i="22"/>
  <c r="AC58" i="65"/>
  <c r="AC58" i="22"/>
  <c r="AD58" i="65"/>
  <c r="AD58" i="22"/>
  <c r="AE58" i="65"/>
  <c r="AE58" i="22"/>
  <c r="AF58" i="65"/>
  <c r="AF58" i="22"/>
  <c r="AG58" i="65"/>
  <c r="AG58" i="22"/>
  <c r="AH58" i="65"/>
  <c r="AH58" i="22"/>
  <c r="AI58" i="65"/>
  <c r="AI58" i="22"/>
  <c r="AJ58" i="65"/>
  <c r="AJ58" i="22"/>
  <c r="AK58" i="65"/>
  <c r="AK58" i="22"/>
  <c r="AL58" i="65"/>
  <c r="AL58" i="22"/>
  <c r="AM58" i="65"/>
  <c r="AM58" i="22"/>
  <c r="AN58" i="65"/>
  <c r="AN58" i="22"/>
  <c r="AO58" i="65"/>
  <c r="AO58" i="22"/>
  <c r="AP58" i="22"/>
  <c r="B59" i="65"/>
  <c r="L59" i="65"/>
  <c r="G59" i="65"/>
  <c r="G59" i="22"/>
  <c r="H59" i="65"/>
  <c r="H59" i="22"/>
  <c r="I59" i="65"/>
  <c r="I59" i="22"/>
  <c r="J59" i="65"/>
  <c r="J59" i="22"/>
  <c r="K59" i="65"/>
  <c r="K59" i="22"/>
  <c r="L59" i="22"/>
  <c r="V59" i="65"/>
  <c r="M59" i="65"/>
  <c r="M59" i="22"/>
  <c r="N59" i="65"/>
  <c r="N59" i="22"/>
  <c r="O59" i="65"/>
  <c r="O59" i="22"/>
  <c r="P59" i="65"/>
  <c r="P59" i="22"/>
  <c r="Q59" i="65"/>
  <c r="Q59" i="22"/>
  <c r="R59" i="65"/>
  <c r="R59" i="22"/>
  <c r="S59" i="65"/>
  <c r="S59" i="22"/>
  <c r="T59" i="65"/>
  <c r="T59" i="22"/>
  <c r="U59" i="65"/>
  <c r="U59" i="22"/>
  <c r="V59" i="22"/>
  <c r="AP59" i="65"/>
  <c r="W59" i="65"/>
  <c r="W59" i="22"/>
  <c r="X59" i="65"/>
  <c r="X59" i="22"/>
  <c r="Y59" i="65"/>
  <c r="Y59" i="22"/>
  <c r="Z59" i="65"/>
  <c r="Z59" i="22"/>
  <c r="AA59" i="65"/>
  <c r="AA59" i="22"/>
  <c r="AB59" i="65"/>
  <c r="AB59" i="22"/>
  <c r="AC59" i="65"/>
  <c r="AC59" i="22"/>
  <c r="AD59" i="65"/>
  <c r="AD59" i="22"/>
  <c r="AE59" i="65"/>
  <c r="AE59" i="22"/>
  <c r="AF59" i="65"/>
  <c r="AF59" i="22"/>
  <c r="AG59" i="65"/>
  <c r="AG59" i="22"/>
  <c r="AH59" i="65"/>
  <c r="AH59" i="22"/>
  <c r="AI59" i="65"/>
  <c r="AI59" i="22"/>
  <c r="AJ59" i="65"/>
  <c r="AJ59" i="22"/>
  <c r="AK59" i="65"/>
  <c r="AK59" i="22"/>
  <c r="AL59" i="65"/>
  <c r="AL59" i="22"/>
  <c r="AM59" i="65"/>
  <c r="AM59" i="22"/>
  <c r="AN59" i="65"/>
  <c r="AN59" i="22"/>
  <c r="AO59" i="65"/>
  <c r="AO59" i="22"/>
  <c r="AP59" i="22"/>
  <c r="B60" i="65"/>
  <c r="L60" i="65"/>
  <c r="G60" i="65"/>
  <c r="G60" i="22"/>
  <c r="H60" i="65"/>
  <c r="H60" i="22"/>
  <c r="I60" i="65"/>
  <c r="I60" i="22"/>
  <c r="J60" i="65"/>
  <c r="J60" i="22"/>
  <c r="K60" i="65"/>
  <c r="K60" i="22"/>
  <c r="L60" i="22"/>
  <c r="V60" i="65"/>
  <c r="M60" i="65"/>
  <c r="M60" i="22"/>
  <c r="N60" i="65"/>
  <c r="N60" i="22"/>
  <c r="O60" i="65"/>
  <c r="O60" i="22"/>
  <c r="P60" i="65"/>
  <c r="P60" i="22"/>
  <c r="Q60" i="65"/>
  <c r="Q60" i="22"/>
  <c r="R60" i="65"/>
  <c r="R60" i="22"/>
  <c r="S60" i="65"/>
  <c r="S60" i="22"/>
  <c r="T60" i="65"/>
  <c r="T60" i="22"/>
  <c r="U60" i="65"/>
  <c r="U60" i="22"/>
  <c r="V60" i="22"/>
  <c r="AP60" i="65"/>
  <c r="W60" i="65"/>
  <c r="W60" i="22"/>
  <c r="X60" i="65"/>
  <c r="X60" i="22"/>
  <c r="Y60" i="65"/>
  <c r="Y60" i="22"/>
  <c r="Z60" i="65"/>
  <c r="Z60" i="22"/>
  <c r="AA60" i="65"/>
  <c r="AA60" i="22"/>
  <c r="AB60" i="65"/>
  <c r="AB60" i="22"/>
  <c r="AC60" i="65"/>
  <c r="AC60" i="22"/>
  <c r="AD60" i="65"/>
  <c r="AD60" i="22"/>
  <c r="AE60" i="65"/>
  <c r="AE60" i="22"/>
  <c r="AF60" i="65"/>
  <c r="AF60" i="22"/>
  <c r="AG60" i="65"/>
  <c r="AG60" i="22"/>
  <c r="AH60" i="65"/>
  <c r="AH60" i="22"/>
  <c r="AI60" i="65"/>
  <c r="AI60" i="22"/>
  <c r="AJ60" i="65"/>
  <c r="AJ60" i="22"/>
  <c r="AK60" i="65"/>
  <c r="AK60" i="22"/>
  <c r="AL60" i="65"/>
  <c r="AL60" i="22"/>
  <c r="AM60" i="65"/>
  <c r="AM60" i="22"/>
  <c r="AN60" i="65"/>
  <c r="AN60" i="22"/>
  <c r="AO60" i="65"/>
  <c r="AO60" i="22"/>
  <c r="AP60" i="22"/>
  <c r="B61" i="65"/>
  <c r="L61" i="65"/>
  <c r="G61" i="65"/>
  <c r="G61" i="22"/>
  <c r="H61" i="65"/>
  <c r="H61" i="22"/>
  <c r="I61" i="65"/>
  <c r="I61" i="22"/>
  <c r="J61" i="65"/>
  <c r="J61" i="22"/>
  <c r="K61" i="65"/>
  <c r="K61" i="22"/>
  <c r="L61" i="22"/>
  <c r="V61" i="65"/>
  <c r="M61" i="65"/>
  <c r="M61" i="22"/>
  <c r="N61" i="65"/>
  <c r="N61" i="22"/>
  <c r="O61" i="65"/>
  <c r="O61" i="22"/>
  <c r="P61" i="65"/>
  <c r="P61" i="22"/>
  <c r="Q61" i="65"/>
  <c r="Q61" i="22"/>
  <c r="R61" i="65"/>
  <c r="R61" i="22"/>
  <c r="S61" i="65"/>
  <c r="S61" i="22"/>
  <c r="T61" i="65"/>
  <c r="T61" i="22"/>
  <c r="U61" i="65"/>
  <c r="U61" i="22"/>
  <c r="V61" i="22"/>
  <c r="AP61" i="65"/>
  <c r="W61" i="65"/>
  <c r="W61" i="22"/>
  <c r="X61" i="65"/>
  <c r="X61" i="22"/>
  <c r="Y61" i="65"/>
  <c r="Y61" i="22"/>
  <c r="Z61" i="65"/>
  <c r="Z61" i="22"/>
  <c r="AA61" i="65"/>
  <c r="AA61" i="22"/>
  <c r="AB61" i="65"/>
  <c r="AB61" i="22"/>
  <c r="AC61" i="65"/>
  <c r="AC61" i="22"/>
  <c r="AD61" i="65"/>
  <c r="AD61" i="22"/>
  <c r="AE61" i="65"/>
  <c r="AE61" i="22"/>
  <c r="AF61" i="65"/>
  <c r="AF61" i="22"/>
  <c r="AG61" i="65"/>
  <c r="AG61" i="22"/>
  <c r="AH61" i="65"/>
  <c r="AH61" i="22"/>
  <c r="AI61" i="65"/>
  <c r="AI61" i="22"/>
  <c r="AJ61" i="65"/>
  <c r="AJ61" i="22"/>
  <c r="AK61" i="65"/>
  <c r="AK61" i="22"/>
  <c r="AL61" i="65"/>
  <c r="AL61" i="22"/>
  <c r="AM61" i="65"/>
  <c r="AM61" i="22"/>
  <c r="AN61" i="65"/>
  <c r="AN61" i="22"/>
  <c r="AO61" i="65"/>
  <c r="AO61" i="22"/>
  <c r="AP61" i="22"/>
  <c r="B62" i="65"/>
  <c r="L62" i="65"/>
  <c r="G62" i="65"/>
  <c r="G62" i="22"/>
  <c r="H62" i="65"/>
  <c r="H62" i="22"/>
  <c r="I62" i="65"/>
  <c r="I62" i="22"/>
  <c r="J62" i="65"/>
  <c r="J62" i="22"/>
  <c r="K62" i="65"/>
  <c r="K62" i="22"/>
  <c r="L62" i="22"/>
  <c r="V62" i="65"/>
  <c r="M62" i="65"/>
  <c r="M62" i="22"/>
  <c r="N62" i="65"/>
  <c r="N62" i="22"/>
  <c r="O62" i="65"/>
  <c r="O62" i="22"/>
  <c r="P62" i="65"/>
  <c r="P62" i="22"/>
  <c r="Q62" i="65"/>
  <c r="Q62" i="22"/>
  <c r="R62" i="65"/>
  <c r="R62" i="22"/>
  <c r="S62" i="65"/>
  <c r="S62" i="22"/>
  <c r="T62" i="65"/>
  <c r="T62" i="22"/>
  <c r="U62" i="65"/>
  <c r="U62" i="22"/>
  <c r="V62" i="22"/>
  <c r="AP62" i="65"/>
  <c r="W62" i="65"/>
  <c r="W62" i="22"/>
  <c r="X62" i="65"/>
  <c r="X62" i="22"/>
  <c r="Y62" i="65"/>
  <c r="Y62" i="22"/>
  <c r="Z62" i="65"/>
  <c r="Z62" i="22"/>
  <c r="AA62" i="65"/>
  <c r="AA62" i="22"/>
  <c r="AB62" i="65"/>
  <c r="AB62" i="22"/>
  <c r="AC62" i="65"/>
  <c r="AC62" i="22"/>
  <c r="AD62" i="65"/>
  <c r="AD62" i="22"/>
  <c r="AE62" i="65"/>
  <c r="AE62" i="22"/>
  <c r="AF62" i="65"/>
  <c r="AF62" i="22"/>
  <c r="AG62" i="65"/>
  <c r="AG62" i="22"/>
  <c r="AH62" i="65"/>
  <c r="AH62" i="22"/>
  <c r="AI62" i="65"/>
  <c r="AI62" i="22"/>
  <c r="AJ62" i="65"/>
  <c r="AJ62" i="22"/>
  <c r="AK62" i="65"/>
  <c r="AK62" i="22"/>
  <c r="AL62" i="65"/>
  <c r="AL62" i="22"/>
  <c r="AM62" i="65"/>
  <c r="AM62" i="22"/>
  <c r="AN62" i="65"/>
  <c r="AN62" i="22"/>
  <c r="AO62" i="65"/>
  <c r="AO62" i="22"/>
  <c r="AP62" i="22"/>
  <c r="B63" i="65"/>
  <c r="L63" i="65"/>
  <c r="G63" i="65"/>
  <c r="G63" i="22"/>
  <c r="H63" i="65"/>
  <c r="H63" i="22"/>
  <c r="I63" i="65"/>
  <c r="I63" i="22"/>
  <c r="J63" i="65"/>
  <c r="J63" i="22"/>
  <c r="K63" i="65"/>
  <c r="K63" i="22"/>
  <c r="L63" i="22"/>
  <c r="V63" i="65"/>
  <c r="M63" i="65"/>
  <c r="M63" i="22"/>
  <c r="N63" i="65"/>
  <c r="N63" i="22"/>
  <c r="O63" i="65"/>
  <c r="O63" i="22"/>
  <c r="P63" i="65"/>
  <c r="P63" i="22"/>
  <c r="Q63" i="65"/>
  <c r="Q63" i="22"/>
  <c r="R63" i="65"/>
  <c r="R63" i="22"/>
  <c r="S63" i="65"/>
  <c r="S63" i="22"/>
  <c r="T63" i="65"/>
  <c r="T63" i="22"/>
  <c r="U63" i="65"/>
  <c r="U63" i="22"/>
  <c r="V63" i="22"/>
  <c r="AP63" i="65"/>
  <c r="W63" i="65"/>
  <c r="W63" i="22"/>
  <c r="X63" i="65"/>
  <c r="X63" i="22"/>
  <c r="Y63" i="65"/>
  <c r="Y63" i="22"/>
  <c r="Z63" i="65"/>
  <c r="Z63" i="22"/>
  <c r="AA63" i="65"/>
  <c r="AA63" i="22"/>
  <c r="AB63" i="65"/>
  <c r="AB63" i="22"/>
  <c r="AC63" i="65"/>
  <c r="AC63" i="22"/>
  <c r="AD63" i="65"/>
  <c r="AD63" i="22"/>
  <c r="AE63" i="65"/>
  <c r="AE63" i="22"/>
  <c r="AF63" i="65"/>
  <c r="AF63" i="22"/>
  <c r="AG63" i="65"/>
  <c r="AG63" i="22"/>
  <c r="AH63" i="65"/>
  <c r="AH63" i="22"/>
  <c r="AI63" i="65"/>
  <c r="AI63" i="22"/>
  <c r="AJ63" i="65"/>
  <c r="AJ63" i="22"/>
  <c r="AK63" i="65"/>
  <c r="AK63" i="22"/>
  <c r="AL63" i="65"/>
  <c r="AL63" i="22"/>
  <c r="AM63" i="65"/>
  <c r="AM63" i="22"/>
  <c r="AN63" i="65"/>
  <c r="AN63" i="22"/>
  <c r="AO63" i="65"/>
  <c r="AO63" i="22"/>
  <c r="AP63" i="22"/>
  <c r="B64" i="65"/>
  <c r="L64" i="65"/>
  <c r="G64" i="65"/>
  <c r="G64" i="22"/>
  <c r="H64" i="65"/>
  <c r="H64" i="22"/>
  <c r="I64" i="65"/>
  <c r="I64" i="22"/>
  <c r="J64" i="65"/>
  <c r="J64" i="22"/>
  <c r="K64" i="65"/>
  <c r="K64" i="22"/>
  <c r="L64" i="22"/>
  <c r="V64" i="65"/>
  <c r="M64" i="65"/>
  <c r="M64" i="22"/>
  <c r="N64" i="65"/>
  <c r="N64" i="22"/>
  <c r="O64" i="65"/>
  <c r="O64" i="22"/>
  <c r="P64" i="65"/>
  <c r="P64" i="22"/>
  <c r="Q64" i="65"/>
  <c r="Q64" i="22"/>
  <c r="R64" i="65"/>
  <c r="R64" i="22"/>
  <c r="S64" i="65"/>
  <c r="S64" i="22"/>
  <c r="T64" i="65"/>
  <c r="T64" i="22"/>
  <c r="U64" i="65"/>
  <c r="U64" i="22"/>
  <c r="V64" i="22"/>
  <c r="AP64" i="65"/>
  <c r="W64" i="65"/>
  <c r="W64" i="22"/>
  <c r="X64" i="65"/>
  <c r="X64" i="22"/>
  <c r="Y64" i="65"/>
  <c r="Y64" i="22"/>
  <c r="Z64" i="65"/>
  <c r="Z64" i="22"/>
  <c r="AA64" i="65"/>
  <c r="AA64" i="22"/>
  <c r="AB64" i="65"/>
  <c r="AB64" i="22"/>
  <c r="AC64" i="65"/>
  <c r="AC64" i="22"/>
  <c r="AD64" i="65"/>
  <c r="AD64" i="22"/>
  <c r="AE64" i="65"/>
  <c r="AE64" i="22"/>
  <c r="AF64" i="65"/>
  <c r="AF64" i="22"/>
  <c r="AG64" i="65"/>
  <c r="AG64" i="22"/>
  <c r="AH64" i="65"/>
  <c r="AH64" i="22"/>
  <c r="AI64" i="65"/>
  <c r="AI64" i="22"/>
  <c r="AJ64" i="65"/>
  <c r="AJ64" i="22"/>
  <c r="AK64" i="65"/>
  <c r="AK64" i="22"/>
  <c r="AL64" i="65"/>
  <c r="AL64" i="22"/>
  <c r="AM64" i="65"/>
  <c r="AM64" i="22"/>
  <c r="AN64" i="65"/>
  <c r="AN64" i="22"/>
  <c r="AO64" i="65"/>
  <c r="AO64" i="22"/>
  <c r="AP64" i="22"/>
  <c r="B65" i="65"/>
  <c r="L65" i="65"/>
  <c r="G65" i="65"/>
  <c r="G65" i="22"/>
  <c r="H65" i="65"/>
  <c r="H65" i="22"/>
  <c r="I65" i="65"/>
  <c r="I65" i="22"/>
  <c r="J65" i="65"/>
  <c r="J65" i="22"/>
  <c r="K65" i="65"/>
  <c r="K65" i="22"/>
  <c r="L65" i="22"/>
  <c r="V65" i="65"/>
  <c r="M65" i="65"/>
  <c r="M65" i="22"/>
  <c r="N65" i="65"/>
  <c r="N65" i="22"/>
  <c r="O65" i="65"/>
  <c r="O65" i="22"/>
  <c r="P65" i="65"/>
  <c r="P65" i="22"/>
  <c r="Q65" i="65"/>
  <c r="Q65" i="22"/>
  <c r="R65" i="65"/>
  <c r="R65" i="22"/>
  <c r="S65" i="65"/>
  <c r="S65" i="22"/>
  <c r="T65" i="65"/>
  <c r="T65" i="22"/>
  <c r="U65" i="65"/>
  <c r="U65" i="22"/>
  <c r="V65" i="22"/>
  <c r="AP65" i="65"/>
  <c r="W65" i="65"/>
  <c r="W65" i="22"/>
  <c r="X65" i="65"/>
  <c r="X65" i="22"/>
  <c r="Y65" i="65"/>
  <c r="Y65" i="22"/>
  <c r="Z65" i="65"/>
  <c r="Z65" i="22"/>
  <c r="AA65" i="65"/>
  <c r="AA65" i="22"/>
  <c r="AB65" i="65"/>
  <c r="AB65" i="22"/>
  <c r="AC65" i="65"/>
  <c r="AC65" i="22"/>
  <c r="AD65" i="65"/>
  <c r="AD65" i="22"/>
  <c r="AE65" i="65"/>
  <c r="AE65" i="22"/>
  <c r="AF65" i="65"/>
  <c r="AF65" i="22"/>
  <c r="AG65" i="65"/>
  <c r="AG65" i="22"/>
  <c r="AH65" i="65"/>
  <c r="AH65" i="22"/>
  <c r="AI65" i="65"/>
  <c r="AI65" i="22"/>
  <c r="AJ65" i="65"/>
  <c r="AJ65" i="22"/>
  <c r="AK65" i="65"/>
  <c r="AK65" i="22"/>
  <c r="AL65" i="65"/>
  <c r="AL65" i="22"/>
  <c r="AM65" i="65"/>
  <c r="AM65" i="22"/>
  <c r="AN65" i="65"/>
  <c r="AN65" i="22"/>
  <c r="AO65" i="65"/>
  <c r="AO65" i="22"/>
  <c r="AP65" i="22"/>
  <c r="B66" i="65"/>
  <c r="L66" i="65"/>
  <c r="G66" i="65"/>
  <c r="G66" i="22"/>
  <c r="H66" i="65"/>
  <c r="H66" i="22"/>
  <c r="I66" i="65"/>
  <c r="I66" i="22"/>
  <c r="J66" i="65"/>
  <c r="J66" i="22"/>
  <c r="K66" i="65"/>
  <c r="K66" i="22"/>
  <c r="L66" i="22"/>
  <c r="V66" i="65"/>
  <c r="M66" i="65"/>
  <c r="M66" i="22"/>
  <c r="N66" i="65"/>
  <c r="N66" i="22"/>
  <c r="O66" i="65"/>
  <c r="O66" i="22"/>
  <c r="P66" i="65"/>
  <c r="P66" i="22"/>
  <c r="Q66" i="65"/>
  <c r="Q66" i="22"/>
  <c r="R66" i="65"/>
  <c r="R66" i="22"/>
  <c r="S66" i="65"/>
  <c r="S66" i="22"/>
  <c r="T66" i="65"/>
  <c r="T66" i="22"/>
  <c r="U66" i="65"/>
  <c r="U66" i="22"/>
  <c r="V66" i="22"/>
  <c r="AP66" i="65"/>
  <c r="W66" i="65"/>
  <c r="W66" i="22"/>
  <c r="X66" i="65"/>
  <c r="X66" i="22"/>
  <c r="Y66" i="65"/>
  <c r="Y66" i="22"/>
  <c r="Z66" i="65"/>
  <c r="Z66" i="22"/>
  <c r="AA66" i="65"/>
  <c r="AA66" i="22"/>
  <c r="AB66" i="65"/>
  <c r="AB66" i="22"/>
  <c r="AC66" i="65"/>
  <c r="AC66" i="22"/>
  <c r="AD66" i="65"/>
  <c r="AD66" i="22"/>
  <c r="AE66" i="65"/>
  <c r="AE66" i="22"/>
  <c r="AF66" i="65"/>
  <c r="AF66" i="22"/>
  <c r="AG66" i="65"/>
  <c r="AG66" i="22"/>
  <c r="AH66" i="65"/>
  <c r="AH66" i="22"/>
  <c r="AI66" i="65"/>
  <c r="AI66" i="22"/>
  <c r="AJ66" i="65"/>
  <c r="AJ66" i="22"/>
  <c r="AK66" i="65"/>
  <c r="AK66" i="22"/>
  <c r="AL66" i="65"/>
  <c r="AL66" i="22"/>
  <c r="AM66" i="65"/>
  <c r="AM66" i="22"/>
  <c r="AN66" i="65"/>
  <c r="AN66" i="22"/>
  <c r="AO66" i="65"/>
  <c r="AO66" i="22"/>
  <c r="AP66" i="22"/>
  <c r="B67" i="65"/>
  <c r="L67" i="65"/>
  <c r="G67" i="65"/>
  <c r="G67" i="22"/>
  <c r="H67" i="65"/>
  <c r="H67" i="22"/>
  <c r="I67" i="65"/>
  <c r="I67" i="22"/>
  <c r="J67" i="65"/>
  <c r="J67" i="22"/>
  <c r="K67" i="65"/>
  <c r="K67" i="22"/>
  <c r="L67" i="22"/>
  <c r="V67" i="65"/>
  <c r="M67" i="65"/>
  <c r="M67" i="22"/>
  <c r="N67" i="65"/>
  <c r="N67" i="22"/>
  <c r="O67" i="65"/>
  <c r="O67" i="22"/>
  <c r="P67" i="65"/>
  <c r="P67" i="22"/>
  <c r="Q67" i="65"/>
  <c r="Q67" i="22"/>
  <c r="R67" i="65"/>
  <c r="R67" i="22"/>
  <c r="S67" i="65"/>
  <c r="S67" i="22"/>
  <c r="T67" i="65"/>
  <c r="T67" i="22"/>
  <c r="U67" i="65"/>
  <c r="U67" i="22"/>
  <c r="V67" i="22"/>
  <c r="AP67" i="65"/>
  <c r="W67" i="65"/>
  <c r="W67" i="22"/>
  <c r="X67" i="65"/>
  <c r="X67" i="22"/>
  <c r="Y67" i="65"/>
  <c r="Y67" i="22"/>
  <c r="Z67" i="65"/>
  <c r="Z67" i="22"/>
  <c r="AA67" i="65"/>
  <c r="AA67" i="22"/>
  <c r="AB67" i="65"/>
  <c r="AB67" i="22"/>
  <c r="AC67" i="65"/>
  <c r="AC67" i="22"/>
  <c r="AD67" i="65"/>
  <c r="AD67" i="22"/>
  <c r="AE67" i="65"/>
  <c r="AE67" i="22"/>
  <c r="AF67" i="65"/>
  <c r="AF67" i="22"/>
  <c r="AG67" i="65"/>
  <c r="AG67" i="22"/>
  <c r="AH67" i="65"/>
  <c r="AH67" i="22"/>
  <c r="AI67" i="65"/>
  <c r="AI67" i="22"/>
  <c r="AJ67" i="65"/>
  <c r="AJ67" i="22"/>
  <c r="AK67" i="65"/>
  <c r="AK67" i="22"/>
  <c r="AL67" i="65"/>
  <c r="AL67" i="22"/>
  <c r="AM67" i="65"/>
  <c r="AM67" i="22"/>
  <c r="AN67" i="65"/>
  <c r="AN67" i="22"/>
  <c r="AO67" i="65"/>
  <c r="AO67" i="22"/>
  <c r="AP67" i="22"/>
  <c r="B68" i="65"/>
  <c r="L68" i="65"/>
  <c r="G68" i="65"/>
  <c r="G68" i="22"/>
  <c r="H68" i="65"/>
  <c r="H68" i="22"/>
  <c r="I68" i="65"/>
  <c r="I68" i="22"/>
  <c r="J68" i="65"/>
  <c r="J68" i="22"/>
  <c r="K68" i="65"/>
  <c r="K68" i="22"/>
  <c r="L68" i="22"/>
  <c r="V68" i="65"/>
  <c r="M68" i="65"/>
  <c r="M68" i="22"/>
  <c r="N68" i="65"/>
  <c r="N68" i="22"/>
  <c r="O68" i="65"/>
  <c r="O68" i="22"/>
  <c r="P68" i="65"/>
  <c r="P68" i="22"/>
  <c r="Q68" i="65"/>
  <c r="Q68" i="22"/>
  <c r="R68" i="65"/>
  <c r="R68" i="22"/>
  <c r="S68" i="65"/>
  <c r="S68" i="22"/>
  <c r="T68" i="65"/>
  <c r="T68" i="22"/>
  <c r="U68" i="65"/>
  <c r="U68" i="22"/>
  <c r="V68" i="22"/>
  <c r="AP68" i="65"/>
  <c r="W68" i="65"/>
  <c r="W68" i="22"/>
  <c r="X68" i="65"/>
  <c r="X68" i="22"/>
  <c r="Y68" i="65"/>
  <c r="Y68" i="22"/>
  <c r="Z68" i="65"/>
  <c r="Z68" i="22"/>
  <c r="AA68" i="65"/>
  <c r="AA68" i="22"/>
  <c r="AB68" i="65"/>
  <c r="AB68" i="22"/>
  <c r="AC68" i="65"/>
  <c r="AC68" i="22"/>
  <c r="AD68" i="65"/>
  <c r="AD68" i="22"/>
  <c r="AE68" i="65"/>
  <c r="AE68" i="22"/>
  <c r="AF68" i="65"/>
  <c r="AF68" i="22"/>
  <c r="AG68" i="65"/>
  <c r="AG68" i="22"/>
  <c r="AH68" i="65"/>
  <c r="AH68" i="22"/>
  <c r="AI68" i="65"/>
  <c r="AI68" i="22"/>
  <c r="AJ68" i="65"/>
  <c r="AJ68" i="22"/>
  <c r="AK68" i="65"/>
  <c r="AK68" i="22"/>
  <c r="AL68" i="65"/>
  <c r="AL68" i="22"/>
  <c r="AM68" i="65"/>
  <c r="AM68" i="22"/>
  <c r="AN68" i="65"/>
  <c r="AN68" i="22"/>
  <c r="AO68" i="65"/>
  <c r="AO68" i="22"/>
  <c r="AP68" i="22"/>
  <c r="B69" i="65"/>
  <c r="L69" i="65"/>
  <c r="G69" i="65"/>
  <c r="G69" i="22"/>
  <c r="H69" i="65"/>
  <c r="H69" i="22"/>
  <c r="I69" i="65"/>
  <c r="I69" i="22"/>
  <c r="J69" i="65"/>
  <c r="J69" i="22"/>
  <c r="K69" i="65"/>
  <c r="K69" i="22"/>
  <c r="L69" i="22"/>
  <c r="V69" i="65"/>
  <c r="M69" i="65"/>
  <c r="M69" i="22"/>
  <c r="N69" i="65"/>
  <c r="N69" i="22"/>
  <c r="O69" i="65"/>
  <c r="O69" i="22"/>
  <c r="P69" i="65"/>
  <c r="P69" i="22"/>
  <c r="Q69" i="65"/>
  <c r="Q69" i="22"/>
  <c r="R69" i="65"/>
  <c r="R69" i="22"/>
  <c r="S69" i="65"/>
  <c r="S69" i="22"/>
  <c r="T69" i="65"/>
  <c r="T69" i="22"/>
  <c r="U69" i="65"/>
  <c r="U69" i="22"/>
  <c r="V69" i="22"/>
  <c r="AP69" i="65"/>
  <c r="W69" i="65"/>
  <c r="W69" i="22"/>
  <c r="X69" i="65"/>
  <c r="X69" i="22"/>
  <c r="Y69" i="65"/>
  <c r="Y69" i="22"/>
  <c r="Z69" i="65"/>
  <c r="Z69" i="22"/>
  <c r="AA69" i="65"/>
  <c r="AA69" i="22"/>
  <c r="AB69" i="65"/>
  <c r="AB69" i="22"/>
  <c r="AC69" i="65"/>
  <c r="AC69" i="22"/>
  <c r="AD69" i="65"/>
  <c r="AD69" i="22"/>
  <c r="AE69" i="65"/>
  <c r="AE69" i="22"/>
  <c r="AF69" i="65"/>
  <c r="AF69" i="22"/>
  <c r="AG69" i="65"/>
  <c r="AG69" i="22"/>
  <c r="AH69" i="65"/>
  <c r="AH69" i="22"/>
  <c r="AI69" i="65"/>
  <c r="AI69" i="22"/>
  <c r="AJ69" i="65"/>
  <c r="AJ69" i="22"/>
  <c r="AK69" i="65"/>
  <c r="AK69" i="22"/>
  <c r="AL69" i="65"/>
  <c r="AL69" i="22"/>
  <c r="AM69" i="65"/>
  <c r="AM69" i="22"/>
  <c r="AN69" i="65"/>
  <c r="AN69" i="22"/>
  <c r="AO69" i="65"/>
  <c r="AO69" i="22"/>
  <c r="AP69" i="22"/>
  <c r="B70" i="65"/>
  <c r="L70" i="65"/>
  <c r="G70" i="65"/>
  <c r="G70" i="22"/>
  <c r="H70" i="65"/>
  <c r="H70" i="22"/>
  <c r="I70" i="65"/>
  <c r="I70" i="22"/>
  <c r="J70" i="65"/>
  <c r="J70" i="22"/>
  <c r="K70" i="65"/>
  <c r="K70" i="22"/>
  <c r="L70" i="22"/>
  <c r="V70" i="65"/>
  <c r="M70" i="65"/>
  <c r="M70" i="22"/>
  <c r="N70" i="65"/>
  <c r="N70" i="22"/>
  <c r="O70" i="65"/>
  <c r="O70" i="22"/>
  <c r="P70" i="65"/>
  <c r="P70" i="22"/>
  <c r="Q70" i="65"/>
  <c r="Q70" i="22"/>
  <c r="R70" i="65"/>
  <c r="R70" i="22"/>
  <c r="S70" i="65"/>
  <c r="S70" i="22"/>
  <c r="T70" i="65"/>
  <c r="T70" i="22"/>
  <c r="U70" i="65"/>
  <c r="U70" i="22"/>
  <c r="V70" i="22"/>
  <c r="AP70" i="65"/>
  <c r="W70" i="65"/>
  <c r="W70" i="22"/>
  <c r="X70" i="65"/>
  <c r="X70" i="22"/>
  <c r="Y70" i="65"/>
  <c r="Y70" i="22"/>
  <c r="Z70" i="65"/>
  <c r="Z70" i="22"/>
  <c r="AA70" i="65"/>
  <c r="AA70" i="22"/>
  <c r="AB70" i="65"/>
  <c r="AB70" i="22"/>
  <c r="AC70" i="65"/>
  <c r="AC70" i="22"/>
  <c r="AD70" i="65"/>
  <c r="AD70" i="22"/>
  <c r="AE70" i="65"/>
  <c r="AE70" i="22"/>
  <c r="AF70" i="65"/>
  <c r="AF70" i="22"/>
  <c r="AG70" i="65"/>
  <c r="AG70" i="22"/>
  <c r="AH70" i="65"/>
  <c r="AH70" i="22"/>
  <c r="AI70" i="65"/>
  <c r="AI70" i="22"/>
  <c r="AJ70" i="65"/>
  <c r="AJ70" i="22"/>
  <c r="AK70" i="65"/>
  <c r="AK70" i="22"/>
  <c r="AL70" i="65"/>
  <c r="AL70" i="22"/>
  <c r="AM70" i="65"/>
  <c r="AM70" i="22"/>
  <c r="AN70" i="65"/>
  <c r="AN70" i="22"/>
  <c r="AO70" i="65"/>
  <c r="AO70" i="22"/>
  <c r="AP70" i="22"/>
  <c r="B71" i="65"/>
  <c r="L71" i="65"/>
  <c r="G71" i="65"/>
  <c r="G71" i="22"/>
  <c r="H71" i="65"/>
  <c r="H71" i="22"/>
  <c r="I71" i="65"/>
  <c r="I71" i="22"/>
  <c r="J71" i="65"/>
  <c r="J71" i="22"/>
  <c r="K71" i="65"/>
  <c r="K71" i="22"/>
  <c r="L71" i="22"/>
  <c r="V71" i="65"/>
  <c r="M71" i="65"/>
  <c r="M71" i="22"/>
  <c r="N71" i="65"/>
  <c r="N71" i="22"/>
  <c r="O71" i="65"/>
  <c r="O71" i="22"/>
  <c r="P71" i="65"/>
  <c r="P71" i="22"/>
  <c r="Q71" i="65"/>
  <c r="Q71" i="22"/>
  <c r="R71" i="65"/>
  <c r="R71" i="22"/>
  <c r="S71" i="65"/>
  <c r="S71" i="22"/>
  <c r="T71" i="65"/>
  <c r="T71" i="22"/>
  <c r="U71" i="65"/>
  <c r="U71" i="22"/>
  <c r="V71" i="22"/>
  <c r="AP71" i="65"/>
  <c r="W71" i="65"/>
  <c r="W71" i="22"/>
  <c r="X71" i="65"/>
  <c r="X71" i="22"/>
  <c r="Y71" i="65"/>
  <c r="Y71" i="22"/>
  <c r="Z71" i="65"/>
  <c r="Z71" i="22"/>
  <c r="AA71" i="65"/>
  <c r="AA71" i="22"/>
  <c r="AB71" i="65"/>
  <c r="AB71" i="22"/>
  <c r="AC71" i="65"/>
  <c r="AC71" i="22"/>
  <c r="AD71" i="65"/>
  <c r="AD71" i="22"/>
  <c r="AE71" i="65"/>
  <c r="AE71" i="22"/>
  <c r="AF71" i="65"/>
  <c r="AF71" i="22"/>
  <c r="AG71" i="65"/>
  <c r="AG71" i="22"/>
  <c r="AH71" i="65"/>
  <c r="AH71" i="22"/>
  <c r="AI71" i="65"/>
  <c r="AI71" i="22"/>
  <c r="AJ71" i="65"/>
  <c r="AJ71" i="22"/>
  <c r="AK71" i="65"/>
  <c r="AK71" i="22"/>
  <c r="AL71" i="65"/>
  <c r="AL71" i="22"/>
  <c r="AM71" i="65"/>
  <c r="AM71" i="22"/>
  <c r="AN71" i="65"/>
  <c r="AN71" i="22"/>
  <c r="AO71" i="65"/>
  <c r="AO71" i="22"/>
  <c r="AP71" i="22"/>
  <c r="B72" i="65"/>
  <c r="L72" i="65"/>
  <c r="G72" i="65"/>
  <c r="G72" i="22"/>
  <c r="H72" i="65"/>
  <c r="H72" i="22"/>
  <c r="I72" i="65"/>
  <c r="I72" i="22"/>
  <c r="J72" i="65"/>
  <c r="J72" i="22"/>
  <c r="K72" i="65"/>
  <c r="K72" i="22"/>
  <c r="L72" i="22"/>
  <c r="V72" i="65"/>
  <c r="M72" i="65"/>
  <c r="M72" i="22"/>
  <c r="N72" i="65"/>
  <c r="N72" i="22"/>
  <c r="O72" i="65"/>
  <c r="O72" i="22"/>
  <c r="P72" i="65"/>
  <c r="P72" i="22"/>
  <c r="Q72" i="65"/>
  <c r="Q72" i="22"/>
  <c r="R72" i="65"/>
  <c r="R72" i="22"/>
  <c r="S72" i="65"/>
  <c r="S72" i="22"/>
  <c r="T72" i="65"/>
  <c r="T72" i="22"/>
  <c r="U72" i="65"/>
  <c r="U72" i="22"/>
  <c r="V72" i="22"/>
  <c r="AP72" i="65"/>
  <c r="W72" i="65"/>
  <c r="W72" i="22"/>
  <c r="X72" i="65"/>
  <c r="X72" i="22"/>
  <c r="Y72" i="65"/>
  <c r="Y72" i="22"/>
  <c r="Z72" i="65"/>
  <c r="Z72" i="22"/>
  <c r="AA72" i="65"/>
  <c r="AA72" i="22"/>
  <c r="AB72" i="65"/>
  <c r="AB72" i="22"/>
  <c r="AC72" i="65"/>
  <c r="AC72" i="22"/>
  <c r="AD72" i="65"/>
  <c r="AD72" i="22"/>
  <c r="AE72" i="65"/>
  <c r="AE72" i="22"/>
  <c r="AF72" i="65"/>
  <c r="AF72" i="22"/>
  <c r="AG72" i="65"/>
  <c r="AG72" i="22"/>
  <c r="AH72" i="65"/>
  <c r="AH72" i="22"/>
  <c r="AI72" i="65"/>
  <c r="AI72" i="22"/>
  <c r="AJ72" i="65"/>
  <c r="AJ72" i="22"/>
  <c r="AK72" i="65"/>
  <c r="AK72" i="22"/>
  <c r="AL72" i="65"/>
  <c r="AL72" i="22"/>
  <c r="AM72" i="65"/>
  <c r="AM72" i="22"/>
  <c r="AN72" i="65"/>
  <c r="AN72" i="22"/>
  <c r="AO72" i="65"/>
  <c r="AO72" i="22"/>
  <c r="AP72" i="22"/>
  <c r="B73" i="65"/>
  <c r="L73" i="65"/>
  <c r="G73" i="65"/>
  <c r="G73" i="22"/>
  <c r="H73" i="65"/>
  <c r="H73" i="22"/>
  <c r="I73" i="65"/>
  <c r="I73" i="22"/>
  <c r="J73" i="65"/>
  <c r="J73" i="22"/>
  <c r="K73" i="65"/>
  <c r="K73" i="22"/>
  <c r="L73" i="22"/>
  <c r="V73" i="65"/>
  <c r="M73" i="65"/>
  <c r="M73" i="22"/>
  <c r="N73" i="65"/>
  <c r="N73" i="22"/>
  <c r="O73" i="65"/>
  <c r="O73" i="22"/>
  <c r="P73" i="65"/>
  <c r="P73" i="22"/>
  <c r="Q73" i="65"/>
  <c r="Q73" i="22"/>
  <c r="R73" i="65"/>
  <c r="R73" i="22"/>
  <c r="S73" i="65"/>
  <c r="S73" i="22"/>
  <c r="T73" i="65"/>
  <c r="T73" i="22"/>
  <c r="U73" i="65"/>
  <c r="U73" i="22"/>
  <c r="V73" i="22"/>
  <c r="AP73" i="65"/>
  <c r="W73" i="65"/>
  <c r="W73" i="22"/>
  <c r="X73" i="65"/>
  <c r="X73" i="22"/>
  <c r="Y73" i="65"/>
  <c r="Y73" i="22"/>
  <c r="Z73" i="65"/>
  <c r="Z73" i="22"/>
  <c r="AA73" i="65"/>
  <c r="AA73" i="22"/>
  <c r="AB73" i="65"/>
  <c r="AB73" i="22"/>
  <c r="AC73" i="65"/>
  <c r="AC73" i="22"/>
  <c r="AD73" i="65"/>
  <c r="AD73" i="22"/>
  <c r="AE73" i="65"/>
  <c r="AE73" i="22"/>
  <c r="AF73" i="65"/>
  <c r="AF73" i="22"/>
  <c r="AG73" i="65"/>
  <c r="AG73" i="22"/>
  <c r="AH73" i="65"/>
  <c r="AH73" i="22"/>
  <c r="AI73" i="65"/>
  <c r="AI73" i="22"/>
  <c r="AJ73" i="65"/>
  <c r="AJ73" i="22"/>
  <c r="AK73" i="65"/>
  <c r="AK73" i="22"/>
  <c r="AL73" i="65"/>
  <c r="AL73" i="22"/>
  <c r="AM73" i="65"/>
  <c r="AM73" i="22"/>
  <c r="AN73" i="65"/>
  <c r="AN73" i="22"/>
  <c r="AO73" i="65"/>
  <c r="AO73" i="22"/>
  <c r="AP73" i="22"/>
  <c r="B74" i="65"/>
  <c r="L74" i="65"/>
  <c r="G74" i="65"/>
  <c r="G74" i="22"/>
  <c r="H74" i="65"/>
  <c r="H74" i="22"/>
  <c r="I74" i="65"/>
  <c r="I74" i="22"/>
  <c r="J74" i="65"/>
  <c r="J74" i="22"/>
  <c r="K74" i="65"/>
  <c r="K74" i="22"/>
  <c r="L74" i="22"/>
  <c r="V74" i="65"/>
  <c r="M74" i="65"/>
  <c r="M74" i="22"/>
  <c r="N74" i="65"/>
  <c r="N74" i="22"/>
  <c r="O74" i="65"/>
  <c r="O74" i="22"/>
  <c r="P74" i="65"/>
  <c r="P74" i="22"/>
  <c r="Q74" i="65"/>
  <c r="Q74" i="22"/>
  <c r="R74" i="65"/>
  <c r="R74" i="22"/>
  <c r="S74" i="65"/>
  <c r="S74" i="22"/>
  <c r="T74" i="65"/>
  <c r="T74" i="22"/>
  <c r="U74" i="65"/>
  <c r="U74" i="22"/>
  <c r="V74" i="22"/>
  <c r="AP74" i="65"/>
  <c r="W74" i="65"/>
  <c r="W74" i="22"/>
  <c r="X74" i="65"/>
  <c r="X74" i="22"/>
  <c r="Y74" i="65"/>
  <c r="Y74" i="22"/>
  <c r="Z74" i="65"/>
  <c r="Z74" i="22"/>
  <c r="AA74" i="65"/>
  <c r="AA74" i="22"/>
  <c r="AB74" i="65"/>
  <c r="AB74" i="22"/>
  <c r="AC74" i="65"/>
  <c r="AC74" i="22"/>
  <c r="AD74" i="65"/>
  <c r="AD74" i="22"/>
  <c r="AE74" i="65"/>
  <c r="AE74" i="22"/>
  <c r="AF74" i="65"/>
  <c r="AF74" i="22"/>
  <c r="AG74" i="65"/>
  <c r="AG74" i="22"/>
  <c r="AH74" i="65"/>
  <c r="AH74" i="22"/>
  <c r="AI74" i="65"/>
  <c r="AI74" i="22"/>
  <c r="AJ74" i="65"/>
  <c r="AJ74" i="22"/>
  <c r="AK74" i="65"/>
  <c r="AK74" i="22"/>
  <c r="AL74" i="65"/>
  <c r="AL74" i="22"/>
  <c r="AM74" i="65"/>
  <c r="AM74" i="22"/>
  <c r="AN74" i="65"/>
  <c r="AN74" i="22"/>
  <c r="AO74" i="65"/>
  <c r="AO74" i="22"/>
  <c r="AP74" i="22"/>
  <c r="B75" i="65"/>
  <c r="L75" i="65"/>
  <c r="G75" i="65"/>
  <c r="G75" i="22"/>
  <c r="H75" i="65"/>
  <c r="H75" i="22"/>
  <c r="I75" i="65"/>
  <c r="I75" i="22"/>
  <c r="J75" i="65"/>
  <c r="J75" i="22"/>
  <c r="K75" i="65"/>
  <c r="K75" i="22"/>
  <c r="L75" i="22"/>
  <c r="V75" i="65"/>
  <c r="M75" i="65"/>
  <c r="M75" i="22"/>
  <c r="N75" i="65"/>
  <c r="N75" i="22"/>
  <c r="O75" i="65"/>
  <c r="O75" i="22"/>
  <c r="P75" i="65"/>
  <c r="P75" i="22"/>
  <c r="Q75" i="65"/>
  <c r="Q75" i="22"/>
  <c r="R75" i="65"/>
  <c r="R75" i="22"/>
  <c r="S75" i="65"/>
  <c r="S75" i="22"/>
  <c r="T75" i="65"/>
  <c r="T75" i="22"/>
  <c r="U75" i="65"/>
  <c r="U75" i="22"/>
  <c r="V75" i="22"/>
  <c r="AP75" i="65"/>
  <c r="W75" i="65"/>
  <c r="W75" i="22"/>
  <c r="X75" i="65"/>
  <c r="X75" i="22"/>
  <c r="Y75" i="65"/>
  <c r="Y75" i="22"/>
  <c r="Z75" i="65"/>
  <c r="Z75" i="22"/>
  <c r="AA75" i="65"/>
  <c r="AA75" i="22"/>
  <c r="AB75" i="65"/>
  <c r="AB75" i="22"/>
  <c r="AC75" i="65"/>
  <c r="AC75" i="22"/>
  <c r="AD75" i="65"/>
  <c r="AD75" i="22"/>
  <c r="AE75" i="65"/>
  <c r="AE75" i="22"/>
  <c r="AF75" i="65"/>
  <c r="AF75" i="22"/>
  <c r="AG75" i="65"/>
  <c r="AG75" i="22"/>
  <c r="AH75" i="65"/>
  <c r="AH75" i="22"/>
  <c r="AI75" i="65"/>
  <c r="AI75" i="22"/>
  <c r="AJ75" i="65"/>
  <c r="AJ75" i="22"/>
  <c r="AK75" i="65"/>
  <c r="AK75" i="22"/>
  <c r="AL75" i="65"/>
  <c r="AL75" i="22"/>
  <c r="AM75" i="65"/>
  <c r="AM75" i="22"/>
  <c r="AN75" i="65"/>
  <c r="AN75" i="22"/>
  <c r="AO75" i="65"/>
  <c r="AO75" i="22"/>
  <c r="AP75" i="22"/>
  <c r="B76" i="65"/>
  <c r="L76" i="65"/>
  <c r="G76" i="65"/>
  <c r="G76" i="22"/>
  <c r="H76" i="65"/>
  <c r="H76" i="22"/>
  <c r="I76" i="65"/>
  <c r="I76" i="22"/>
  <c r="J76" i="65"/>
  <c r="J76" i="22"/>
  <c r="K76" i="65"/>
  <c r="K76" i="22"/>
  <c r="L76" i="22"/>
  <c r="V76" i="65"/>
  <c r="M76" i="65"/>
  <c r="M76" i="22"/>
  <c r="N76" i="65"/>
  <c r="N76" i="22"/>
  <c r="O76" i="65"/>
  <c r="O76" i="22"/>
  <c r="P76" i="65"/>
  <c r="P76" i="22"/>
  <c r="Q76" i="65"/>
  <c r="Q76" i="22"/>
  <c r="R76" i="65"/>
  <c r="R76" i="22"/>
  <c r="S76" i="65"/>
  <c r="S76" i="22"/>
  <c r="T76" i="65"/>
  <c r="T76" i="22"/>
  <c r="U76" i="65"/>
  <c r="U76" i="22"/>
  <c r="V76" i="22"/>
  <c r="AP76" i="65"/>
  <c r="W76" i="65"/>
  <c r="W76" i="22"/>
  <c r="X76" i="65"/>
  <c r="X76" i="22"/>
  <c r="Y76" i="65"/>
  <c r="Y76" i="22"/>
  <c r="Z76" i="65"/>
  <c r="Z76" i="22"/>
  <c r="AA76" i="65"/>
  <c r="AA76" i="22"/>
  <c r="AB76" i="65"/>
  <c r="AB76" i="22"/>
  <c r="AC76" i="65"/>
  <c r="AC76" i="22"/>
  <c r="AD76" i="65"/>
  <c r="AD76" i="22"/>
  <c r="AE76" i="65"/>
  <c r="AE76" i="22"/>
  <c r="AF76" i="65"/>
  <c r="AF76" i="22"/>
  <c r="AG76" i="65"/>
  <c r="AG76" i="22"/>
  <c r="AH76" i="65"/>
  <c r="AH76" i="22"/>
  <c r="AI76" i="65"/>
  <c r="AI76" i="22"/>
  <c r="AJ76" i="65"/>
  <c r="AJ76" i="22"/>
  <c r="AK76" i="65"/>
  <c r="AK76" i="22"/>
  <c r="AL76" i="65"/>
  <c r="AL76" i="22"/>
  <c r="AM76" i="65"/>
  <c r="AM76" i="22"/>
  <c r="AN76" i="65"/>
  <c r="AN76" i="22"/>
  <c r="AO76" i="65"/>
  <c r="AO76" i="22"/>
  <c r="AP76" i="22"/>
  <c r="B77" i="65"/>
  <c r="L77" i="65"/>
  <c r="G77" i="65"/>
  <c r="G77" i="22"/>
  <c r="H77" i="65"/>
  <c r="H77" i="22"/>
  <c r="I77" i="65"/>
  <c r="I77" i="22"/>
  <c r="J77" i="65"/>
  <c r="J77" i="22"/>
  <c r="K77" i="65"/>
  <c r="K77" i="22"/>
  <c r="L77" i="22"/>
  <c r="V77" i="65"/>
  <c r="M77" i="65"/>
  <c r="M77" i="22"/>
  <c r="N77" i="65"/>
  <c r="N77" i="22"/>
  <c r="O77" i="65"/>
  <c r="O77" i="22"/>
  <c r="P77" i="65"/>
  <c r="P77" i="22"/>
  <c r="Q77" i="65"/>
  <c r="Q77" i="22"/>
  <c r="R77" i="65"/>
  <c r="R77" i="22"/>
  <c r="S77" i="65"/>
  <c r="S77" i="22"/>
  <c r="T77" i="65"/>
  <c r="T77" i="22"/>
  <c r="U77" i="65"/>
  <c r="U77" i="22"/>
  <c r="V77" i="22"/>
  <c r="AP77" i="65"/>
  <c r="W77" i="65"/>
  <c r="W77" i="22"/>
  <c r="X77" i="65"/>
  <c r="X77" i="22"/>
  <c r="Y77" i="65"/>
  <c r="Y77" i="22"/>
  <c r="Z77" i="65"/>
  <c r="Z77" i="22"/>
  <c r="AA77" i="65"/>
  <c r="AA77" i="22"/>
  <c r="AB77" i="65"/>
  <c r="AB77" i="22"/>
  <c r="AC77" i="65"/>
  <c r="AC77" i="22"/>
  <c r="AD77" i="65"/>
  <c r="AD77" i="22"/>
  <c r="AE77" i="65"/>
  <c r="AE77" i="22"/>
  <c r="AF77" i="65"/>
  <c r="AF77" i="22"/>
  <c r="AG77" i="65"/>
  <c r="AG77" i="22"/>
  <c r="AH77" i="65"/>
  <c r="AH77" i="22"/>
  <c r="AI77" i="65"/>
  <c r="AI77" i="22"/>
  <c r="AJ77" i="65"/>
  <c r="AJ77" i="22"/>
  <c r="AK77" i="65"/>
  <c r="AK77" i="22"/>
  <c r="AL77" i="65"/>
  <c r="AL77" i="22"/>
  <c r="AM77" i="65"/>
  <c r="AM77" i="22"/>
  <c r="AN77" i="65"/>
  <c r="AN77" i="22"/>
  <c r="AO77" i="65"/>
  <c r="AO77" i="22"/>
  <c r="AP77" i="22"/>
  <c r="B78" i="65"/>
  <c r="L78" i="65"/>
  <c r="G78" i="65"/>
  <c r="G78" i="22"/>
  <c r="H78" i="65"/>
  <c r="H78" i="22"/>
  <c r="I78" i="65"/>
  <c r="I78" i="22"/>
  <c r="J78" i="65"/>
  <c r="J78" i="22"/>
  <c r="K78" i="65"/>
  <c r="K78" i="22"/>
  <c r="L78" i="22"/>
  <c r="V78" i="65"/>
  <c r="M78" i="65"/>
  <c r="M78" i="22"/>
  <c r="N78" i="65"/>
  <c r="N78" i="22"/>
  <c r="O78" i="65"/>
  <c r="O78" i="22"/>
  <c r="P78" i="65"/>
  <c r="P78" i="22"/>
  <c r="Q78" i="65"/>
  <c r="Q78" i="22"/>
  <c r="R78" i="65"/>
  <c r="R78" i="22"/>
  <c r="S78" i="65"/>
  <c r="S78" i="22"/>
  <c r="T78" i="65"/>
  <c r="T78" i="22"/>
  <c r="U78" i="65"/>
  <c r="U78" i="22"/>
  <c r="V78" i="22"/>
  <c r="AP78" i="65"/>
  <c r="W78" i="65"/>
  <c r="W78" i="22"/>
  <c r="X78" i="65"/>
  <c r="X78" i="22"/>
  <c r="Y78" i="65"/>
  <c r="Y78" i="22"/>
  <c r="Z78" i="65"/>
  <c r="Z78" i="22"/>
  <c r="AA78" i="65"/>
  <c r="AA78" i="22"/>
  <c r="AB78" i="65"/>
  <c r="AB78" i="22"/>
  <c r="AC78" i="65"/>
  <c r="AC78" i="22"/>
  <c r="AD78" i="65"/>
  <c r="AD78" i="22"/>
  <c r="AE78" i="65"/>
  <c r="AE78" i="22"/>
  <c r="AF78" i="65"/>
  <c r="AF78" i="22"/>
  <c r="AG78" i="65"/>
  <c r="AG78" i="22"/>
  <c r="AH78" i="65"/>
  <c r="AH78" i="22"/>
  <c r="AI78" i="65"/>
  <c r="AI78" i="22"/>
  <c r="AJ78" i="65"/>
  <c r="AJ78" i="22"/>
  <c r="AK78" i="65"/>
  <c r="AK78" i="22"/>
  <c r="AL78" i="65"/>
  <c r="AL78" i="22"/>
  <c r="AM78" i="65"/>
  <c r="AM78" i="22"/>
  <c r="AN78" i="65"/>
  <c r="AN78" i="22"/>
  <c r="AO78" i="65"/>
  <c r="AO78" i="22"/>
  <c r="AP78" i="22"/>
  <c r="B79" i="65"/>
  <c r="L79" i="65"/>
  <c r="G79" i="65"/>
  <c r="G79" i="22"/>
  <c r="H79" i="65"/>
  <c r="H79" i="22"/>
  <c r="I79" i="65"/>
  <c r="I79" i="22"/>
  <c r="J79" i="65"/>
  <c r="J79" i="22"/>
  <c r="K79" i="65"/>
  <c r="K79" i="22"/>
  <c r="L79" i="22"/>
  <c r="V79" i="65"/>
  <c r="M79" i="65"/>
  <c r="M79" i="22"/>
  <c r="N79" i="65"/>
  <c r="N79" i="22"/>
  <c r="O79" i="65"/>
  <c r="O79" i="22"/>
  <c r="P79" i="65"/>
  <c r="P79" i="22"/>
  <c r="Q79" i="65"/>
  <c r="Q79" i="22"/>
  <c r="R79" i="65"/>
  <c r="R79" i="22"/>
  <c r="S79" i="65"/>
  <c r="S79" i="22"/>
  <c r="T79" i="65"/>
  <c r="T79" i="22"/>
  <c r="U79" i="65"/>
  <c r="U79" i="22"/>
  <c r="V79" i="22"/>
  <c r="AP79" i="65"/>
  <c r="W79" i="65"/>
  <c r="W79" i="22"/>
  <c r="X79" i="65"/>
  <c r="X79" i="22"/>
  <c r="Y79" i="65"/>
  <c r="Y79" i="22"/>
  <c r="Z79" i="65"/>
  <c r="Z79" i="22"/>
  <c r="AA79" i="65"/>
  <c r="AA79" i="22"/>
  <c r="AB79" i="65"/>
  <c r="AB79" i="22"/>
  <c r="AC79" i="65"/>
  <c r="AC79" i="22"/>
  <c r="AD79" i="65"/>
  <c r="AD79" i="22"/>
  <c r="AE79" i="65"/>
  <c r="AE79" i="22"/>
  <c r="AF79" i="65"/>
  <c r="AF79" i="22"/>
  <c r="AG79" i="65"/>
  <c r="AG79" i="22"/>
  <c r="AH79" i="65"/>
  <c r="AH79" i="22"/>
  <c r="AI79" i="65"/>
  <c r="AI79" i="22"/>
  <c r="AJ79" i="65"/>
  <c r="AJ79" i="22"/>
  <c r="AK79" i="65"/>
  <c r="AK79" i="22"/>
  <c r="AL79" i="65"/>
  <c r="AL79" i="22"/>
  <c r="AM79" i="65"/>
  <c r="AM79" i="22"/>
  <c r="AN79" i="65"/>
  <c r="AN79" i="22"/>
  <c r="AO79" i="65"/>
  <c r="AO79" i="22"/>
  <c r="AP79" i="22"/>
  <c r="B80" i="65"/>
  <c r="L80" i="65"/>
  <c r="G80" i="65"/>
  <c r="G80" i="22"/>
  <c r="H80" i="65"/>
  <c r="H80" i="22"/>
  <c r="I80" i="65"/>
  <c r="I80" i="22"/>
  <c r="J80" i="65"/>
  <c r="J80" i="22"/>
  <c r="K80" i="65"/>
  <c r="K80" i="22"/>
  <c r="L80" i="22"/>
  <c r="V80" i="65"/>
  <c r="M80" i="65"/>
  <c r="M80" i="22"/>
  <c r="N80" i="65"/>
  <c r="N80" i="22"/>
  <c r="O80" i="65"/>
  <c r="O80" i="22"/>
  <c r="P80" i="65"/>
  <c r="P80" i="22"/>
  <c r="Q80" i="65"/>
  <c r="Q80" i="22"/>
  <c r="R80" i="65"/>
  <c r="R80" i="22"/>
  <c r="S80" i="65"/>
  <c r="S80" i="22"/>
  <c r="T80" i="65"/>
  <c r="T80" i="22"/>
  <c r="U80" i="65"/>
  <c r="U80" i="22"/>
  <c r="V80" i="22"/>
  <c r="AP80" i="65"/>
  <c r="W80" i="65"/>
  <c r="W80" i="22"/>
  <c r="X80" i="65"/>
  <c r="X80" i="22"/>
  <c r="Y80" i="65"/>
  <c r="Y80" i="22"/>
  <c r="Z80" i="65"/>
  <c r="Z80" i="22"/>
  <c r="AA80" i="65"/>
  <c r="AA80" i="22"/>
  <c r="AB80" i="65"/>
  <c r="AB80" i="22"/>
  <c r="AC80" i="65"/>
  <c r="AC80" i="22"/>
  <c r="AD80" i="65"/>
  <c r="AD80" i="22"/>
  <c r="AE80" i="65"/>
  <c r="AE80" i="22"/>
  <c r="AF80" i="65"/>
  <c r="AF80" i="22"/>
  <c r="AG80" i="65"/>
  <c r="AG80" i="22"/>
  <c r="AH80" i="65"/>
  <c r="AH80" i="22"/>
  <c r="AI80" i="65"/>
  <c r="AI80" i="22"/>
  <c r="AJ80" i="65"/>
  <c r="AJ80" i="22"/>
  <c r="AK80" i="65"/>
  <c r="AK80" i="22"/>
  <c r="AL80" i="65"/>
  <c r="AL80" i="22"/>
  <c r="AM80" i="65"/>
  <c r="AM80" i="22"/>
  <c r="AN80" i="65"/>
  <c r="AN80" i="22"/>
  <c r="AO80" i="65"/>
  <c r="AO80" i="22"/>
  <c r="AP80" i="22"/>
  <c r="B81" i="65"/>
  <c r="L81" i="65"/>
  <c r="G81" i="65"/>
  <c r="G81" i="22"/>
  <c r="H81" i="65"/>
  <c r="H81" i="22"/>
  <c r="I81" i="65"/>
  <c r="I81" i="22"/>
  <c r="J81" i="65"/>
  <c r="J81" i="22"/>
  <c r="K81" i="65"/>
  <c r="K81" i="22"/>
  <c r="L81" i="22"/>
  <c r="V81" i="65"/>
  <c r="M81" i="65"/>
  <c r="M81" i="22"/>
  <c r="N81" i="65"/>
  <c r="N81" i="22"/>
  <c r="O81" i="65"/>
  <c r="O81" i="22"/>
  <c r="P81" i="65"/>
  <c r="P81" i="22"/>
  <c r="Q81" i="65"/>
  <c r="Q81" i="22"/>
  <c r="R81" i="65"/>
  <c r="R81" i="22"/>
  <c r="S81" i="65"/>
  <c r="S81" i="22"/>
  <c r="T81" i="65"/>
  <c r="T81" i="22"/>
  <c r="U81" i="65"/>
  <c r="U81" i="22"/>
  <c r="V81" i="22"/>
  <c r="AP81" i="65"/>
  <c r="W81" i="65"/>
  <c r="W81" i="22"/>
  <c r="X81" i="65"/>
  <c r="X81" i="22"/>
  <c r="Y81" i="65"/>
  <c r="Y81" i="22"/>
  <c r="Z81" i="65"/>
  <c r="Z81" i="22"/>
  <c r="AA81" i="65"/>
  <c r="AA81" i="22"/>
  <c r="AB81" i="65"/>
  <c r="AB81" i="22"/>
  <c r="AC81" i="65"/>
  <c r="AC81" i="22"/>
  <c r="AD81" i="65"/>
  <c r="AD81" i="22"/>
  <c r="AE81" i="65"/>
  <c r="AE81" i="22"/>
  <c r="AF81" i="65"/>
  <c r="AF81" i="22"/>
  <c r="AG81" i="65"/>
  <c r="AG81" i="22"/>
  <c r="AH81" i="65"/>
  <c r="AH81" i="22"/>
  <c r="AI81" i="65"/>
  <c r="AI81" i="22"/>
  <c r="AJ81" i="65"/>
  <c r="AJ81" i="22"/>
  <c r="AK81" i="65"/>
  <c r="AK81" i="22"/>
  <c r="AL81" i="65"/>
  <c r="AL81" i="22"/>
  <c r="AM81" i="65"/>
  <c r="AM81" i="22"/>
  <c r="AN81" i="65"/>
  <c r="AN81" i="22"/>
  <c r="AO81" i="65"/>
  <c r="AO81" i="22"/>
  <c r="AP81" i="22"/>
  <c r="B82" i="65"/>
  <c r="L82" i="65"/>
  <c r="G82" i="65"/>
  <c r="G82" i="22"/>
  <c r="H82" i="65"/>
  <c r="H82" i="22"/>
  <c r="I82" i="65"/>
  <c r="I82" i="22"/>
  <c r="J82" i="65"/>
  <c r="J82" i="22"/>
  <c r="K82" i="65"/>
  <c r="K82" i="22"/>
  <c r="L82" i="22"/>
  <c r="V82" i="65"/>
  <c r="M82" i="65"/>
  <c r="M82" i="22"/>
  <c r="N82" i="65"/>
  <c r="N82" i="22"/>
  <c r="O82" i="65"/>
  <c r="O82" i="22"/>
  <c r="P82" i="65"/>
  <c r="P82" i="22"/>
  <c r="Q82" i="65"/>
  <c r="Q82" i="22"/>
  <c r="R82" i="65"/>
  <c r="R82" i="22"/>
  <c r="S82" i="65"/>
  <c r="S82" i="22"/>
  <c r="T82" i="65"/>
  <c r="T82" i="22"/>
  <c r="U82" i="65"/>
  <c r="U82" i="22"/>
  <c r="V82" i="22"/>
  <c r="AP82" i="65"/>
  <c r="W82" i="65"/>
  <c r="W82" i="22"/>
  <c r="X82" i="65"/>
  <c r="X82" i="22"/>
  <c r="Y82" i="65"/>
  <c r="Y82" i="22"/>
  <c r="Z82" i="65"/>
  <c r="Z82" i="22"/>
  <c r="AA82" i="65"/>
  <c r="AA82" i="22"/>
  <c r="AB82" i="65"/>
  <c r="AB82" i="22"/>
  <c r="AC82" i="65"/>
  <c r="AC82" i="22"/>
  <c r="AD82" i="65"/>
  <c r="AD82" i="22"/>
  <c r="AE82" i="65"/>
  <c r="AE82" i="22"/>
  <c r="AF82" i="65"/>
  <c r="AF82" i="22"/>
  <c r="AG82" i="65"/>
  <c r="AG82" i="22"/>
  <c r="AH82" i="65"/>
  <c r="AH82" i="22"/>
  <c r="AI82" i="65"/>
  <c r="AI82" i="22"/>
  <c r="AJ82" i="65"/>
  <c r="AJ82" i="22"/>
  <c r="AK82" i="65"/>
  <c r="AK82" i="22"/>
  <c r="AL82" i="65"/>
  <c r="AL82" i="22"/>
  <c r="AM82" i="65"/>
  <c r="AM82" i="22"/>
  <c r="AN82" i="65"/>
  <c r="AN82" i="22"/>
  <c r="AO82" i="65"/>
  <c r="AO82" i="22"/>
  <c r="AP82" i="22"/>
  <c r="B83" i="65"/>
  <c r="L83" i="65"/>
  <c r="G83" i="65"/>
  <c r="G83" i="22"/>
  <c r="H83" i="65"/>
  <c r="H83" i="22"/>
  <c r="I83" i="65"/>
  <c r="I83" i="22"/>
  <c r="J83" i="65"/>
  <c r="J83" i="22"/>
  <c r="K83" i="65"/>
  <c r="K83" i="22"/>
  <c r="L83" i="22"/>
  <c r="V83" i="65"/>
  <c r="M83" i="65"/>
  <c r="M83" i="22"/>
  <c r="N83" i="65"/>
  <c r="N83" i="22"/>
  <c r="O83" i="65"/>
  <c r="O83" i="22"/>
  <c r="P83" i="65"/>
  <c r="P83" i="22"/>
  <c r="Q83" i="65"/>
  <c r="Q83" i="22"/>
  <c r="R83" i="65"/>
  <c r="R83" i="22"/>
  <c r="S83" i="65"/>
  <c r="S83" i="22"/>
  <c r="T83" i="65"/>
  <c r="T83" i="22"/>
  <c r="U83" i="65"/>
  <c r="U83" i="22"/>
  <c r="V83" i="22"/>
  <c r="AP83" i="65"/>
  <c r="W83" i="65"/>
  <c r="W83" i="22"/>
  <c r="X83" i="65"/>
  <c r="X83" i="22"/>
  <c r="Y83" i="65"/>
  <c r="Y83" i="22"/>
  <c r="Z83" i="65"/>
  <c r="Z83" i="22"/>
  <c r="AA83" i="65"/>
  <c r="AA83" i="22"/>
  <c r="AB83" i="65"/>
  <c r="AB83" i="22"/>
  <c r="AC83" i="65"/>
  <c r="AC83" i="22"/>
  <c r="AD83" i="65"/>
  <c r="AD83" i="22"/>
  <c r="AE83" i="65"/>
  <c r="AE83" i="22"/>
  <c r="AF83" i="65"/>
  <c r="AF83" i="22"/>
  <c r="AG83" i="65"/>
  <c r="AG83" i="22"/>
  <c r="AH83" i="65"/>
  <c r="AH83" i="22"/>
  <c r="AI83" i="65"/>
  <c r="AI83" i="22"/>
  <c r="AJ83" i="65"/>
  <c r="AJ83" i="22"/>
  <c r="AK83" i="65"/>
  <c r="AK83" i="22"/>
  <c r="AL83" i="65"/>
  <c r="AL83" i="22"/>
  <c r="AM83" i="65"/>
  <c r="AM83" i="22"/>
  <c r="AN83" i="65"/>
  <c r="AN83" i="22"/>
  <c r="AO83" i="65"/>
  <c r="AO83" i="22"/>
  <c r="AP83" i="22"/>
  <c r="B84" i="65"/>
  <c r="L84" i="65"/>
  <c r="G84" i="65"/>
  <c r="G84" i="22"/>
  <c r="H84" i="65"/>
  <c r="H84" i="22"/>
  <c r="I84" i="65"/>
  <c r="I84" i="22"/>
  <c r="J84" i="65"/>
  <c r="J84" i="22"/>
  <c r="K84" i="65"/>
  <c r="K84" i="22"/>
  <c r="L84" i="22"/>
  <c r="V84" i="65"/>
  <c r="M84" i="65"/>
  <c r="M84" i="22"/>
  <c r="N84" i="65"/>
  <c r="N84" i="22"/>
  <c r="O84" i="65"/>
  <c r="O84" i="22"/>
  <c r="P84" i="65"/>
  <c r="P84" i="22"/>
  <c r="Q84" i="65"/>
  <c r="Q84" i="22"/>
  <c r="R84" i="65"/>
  <c r="R84" i="22"/>
  <c r="S84" i="65"/>
  <c r="S84" i="22"/>
  <c r="T84" i="65"/>
  <c r="T84" i="22"/>
  <c r="U84" i="65"/>
  <c r="U84" i="22"/>
  <c r="V84" i="22"/>
  <c r="AP84" i="65"/>
  <c r="W84" i="65"/>
  <c r="W84" i="22"/>
  <c r="X84" i="65"/>
  <c r="X84" i="22"/>
  <c r="Y84" i="65"/>
  <c r="Y84" i="22"/>
  <c r="Z84" i="65"/>
  <c r="Z84" i="22"/>
  <c r="AA84" i="65"/>
  <c r="AA84" i="22"/>
  <c r="AB84" i="65"/>
  <c r="AB84" i="22"/>
  <c r="AC84" i="65"/>
  <c r="AC84" i="22"/>
  <c r="AD84" i="65"/>
  <c r="AD84" i="22"/>
  <c r="AE84" i="65"/>
  <c r="AE84" i="22"/>
  <c r="AF84" i="65"/>
  <c r="AF84" i="22"/>
  <c r="AG84" i="65"/>
  <c r="AG84" i="22"/>
  <c r="AH84" i="65"/>
  <c r="AH84" i="22"/>
  <c r="AI84" i="65"/>
  <c r="AI84" i="22"/>
  <c r="AJ84" i="65"/>
  <c r="AJ84" i="22"/>
  <c r="AK84" i="65"/>
  <c r="AK84" i="22"/>
  <c r="AL84" i="65"/>
  <c r="AL84" i="22"/>
  <c r="AM84" i="65"/>
  <c r="AM84" i="22"/>
  <c r="AN84" i="65"/>
  <c r="AN84" i="22"/>
  <c r="AO84" i="65"/>
  <c r="AO84" i="22"/>
  <c r="AP84" i="22"/>
  <c r="B85" i="65"/>
  <c r="L85" i="65"/>
  <c r="G85" i="65"/>
  <c r="G85" i="22"/>
  <c r="H85" i="65"/>
  <c r="H85" i="22"/>
  <c r="I85" i="65"/>
  <c r="I85" i="22"/>
  <c r="J85" i="65"/>
  <c r="J85" i="22"/>
  <c r="K85" i="65"/>
  <c r="K85" i="22"/>
  <c r="L85" i="22"/>
  <c r="V85" i="65"/>
  <c r="M85" i="65"/>
  <c r="M85" i="22"/>
  <c r="N85" i="65"/>
  <c r="N85" i="22"/>
  <c r="O85" i="65"/>
  <c r="O85" i="22"/>
  <c r="P85" i="65"/>
  <c r="P85" i="22"/>
  <c r="Q85" i="65"/>
  <c r="Q85" i="22"/>
  <c r="R85" i="65"/>
  <c r="R85" i="22"/>
  <c r="S85" i="65"/>
  <c r="S85" i="22"/>
  <c r="T85" i="65"/>
  <c r="T85" i="22"/>
  <c r="U85" i="65"/>
  <c r="U85" i="22"/>
  <c r="V85" i="22"/>
  <c r="AP85" i="65"/>
  <c r="W85" i="65"/>
  <c r="W85" i="22"/>
  <c r="X85" i="65"/>
  <c r="X85" i="22"/>
  <c r="Y85" i="65"/>
  <c r="Y85" i="22"/>
  <c r="Z85" i="65"/>
  <c r="Z85" i="22"/>
  <c r="AA85" i="65"/>
  <c r="AA85" i="22"/>
  <c r="AB85" i="65"/>
  <c r="AB85" i="22"/>
  <c r="AC85" i="65"/>
  <c r="AC85" i="22"/>
  <c r="AD85" i="65"/>
  <c r="AD85" i="22"/>
  <c r="AE85" i="65"/>
  <c r="AE85" i="22"/>
  <c r="AF85" i="65"/>
  <c r="AF85" i="22"/>
  <c r="AG85" i="65"/>
  <c r="AG85" i="22"/>
  <c r="AH85" i="65"/>
  <c r="AH85" i="22"/>
  <c r="AI85" i="65"/>
  <c r="AI85" i="22"/>
  <c r="AJ85" i="65"/>
  <c r="AJ85" i="22"/>
  <c r="AK85" i="65"/>
  <c r="AK85" i="22"/>
  <c r="AL85" i="65"/>
  <c r="AL85" i="22"/>
  <c r="AM85" i="65"/>
  <c r="AM85" i="22"/>
  <c r="AN85" i="65"/>
  <c r="AN85" i="22"/>
  <c r="AO85" i="65"/>
  <c r="AO85" i="22"/>
  <c r="AP85" i="22"/>
  <c r="B86" i="65"/>
  <c r="L86" i="65"/>
  <c r="G86" i="65"/>
  <c r="G86" i="22"/>
  <c r="H86" i="65"/>
  <c r="H86" i="22"/>
  <c r="I86" i="65"/>
  <c r="I86" i="22"/>
  <c r="J86" i="65"/>
  <c r="J86" i="22"/>
  <c r="K86" i="65"/>
  <c r="K86" i="22"/>
  <c r="L86" i="22"/>
  <c r="V86" i="65"/>
  <c r="M86" i="65"/>
  <c r="M86" i="22"/>
  <c r="N86" i="65"/>
  <c r="N86" i="22"/>
  <c r="O86" i="65"/>
  <c r="O86" i="22"/>
  <c r="P86" i="65"/>
  <c r="P86" i="22"/>
  <c r="Q86" i="65"/>
  <c r="Q86" i="22"/>
  <c r="R86" i="65"/>
  <c r="R86" i="22"/>
  <c r="S86" i="65"/>
  <c r="S86" i="22"/>
  <c r="T86" i="65"/>
  <c r="T86" i="22"/>
  <c r="U86" i="65"/>
  <c r="U86" i="22"/>
  <c r="V86" i="22"/>
  <c r="AP86" i="65"/>
  <c r="W86" i="65"/>
  <c r="W86" i="22"/>
  <c r="X86" i="65"/>
  <c r="X86" i="22"/>
  <c r="Y86" i="65"/>
  <c r="Y86" i="22"/>
  <c r="Z86" i="65"/>
  <c r="Z86" i="22"/>
  <c r="AA86" i="65"/>
  <c r="AA86" i="22"/>
  <c r="AB86" i="65"/>
  <c r="AB86" i="22"/>
  <c r="AC86" i="65"/>
  <c r="AC86" i="22"/>
  <c r="AD86" i="65"/>
  <c r="AD86" i="22"/>
  <c r="AE86" i="65"/>
  <c r="AE86" i="22"/>
  <c r="AF86" i="65"/>
  <c r="AF86" i="22"/>
  <c r="AG86" i="65"/>
  <c r="AG86" i="22"/>
  <c r="AH86" i="65"/>
  <c r="AH86" i="22"/>
  <c r="AI86" i="65"/>
  <c r="AI86" i="22"/>
  <c r="AJ86" i="65"/>
  <c r="AJ86" i="22"/>
  <c r="AK86" i="65"/>
  <c r="AK86" i="22"/>
  <c r="AL86" i="65"/>
  <c r="AL86" i="22"/>
  <c r="AM86" i="65"/>
  <c r="AM86" i="22"/>
  <c r="AN86" i="65"/>
  <c r="AN86" i="22"/>
  <c r="AO86" i="65"/>
  <c r="AO86" i="22"/>
  <c r="AP86" i="22"/>
  <c r="B87" i="65"/>
  <c r="L87" i="65"/>
  <c r="G87" i="65"/>
  <c r="G87" i="22"/>
  <c r="H87" i="65"/>
  <c r="H87" i="22"/>
  <c r="I87" i="65"/>
  <c r="I87" i="22"/>
  <c r="J87" i="65"/>
  <c r="J87" i="22"/>
  <c r="K87" i="65"/>
  <c r="K87" i="22"/>
  <c r="L87" i="22"/>
  <c r="V87" i="65"/>
  <c r="M87" i="65"/>
  <c r="M87" i="22"/>
  <c r="N87" i="65"/>
  <c r="N87" i="22"/>
  <c r="O87" i="65"/>
  <c r="O87" i="22"/>
  <c r="P87" i="65"/>
  <c r="P87" i="22"/>
  <c r="Q87" i="65"/>
  <c r="Q87" i="22"/>
  <c r="R87" i="65"/>
  <c r="R87" i="22"/>
  <c r="S87" i="65"/>
  <c r="S87" i="22"/>
  <c r="T87" i="65"/>
  <c r="T87" i="22"/>
  <c r="U87" i="65"/>
  <c r="U87" i="22"/>
  <c r="V87" i="22"/>
  <c r="AP87" i="65"/>
  <c r="W87" i="65"/>
  <c r="W87" i="22"/>
  <c r="X87" i="65"/>
  <c r="X87" i="22"/>
  <c r="Y87" i="65"/>
  <c r="Y87" i="22"/>
  <c r="Z87" i="65"/>
  <c r="Z87" i="22"/>
  <c r="AA87" i="65"/>
  <c r="AA87" i="22"/>
  <c r="AB87" i="65"/>
  <c r="AB87" i="22"/>
  <c r="AC87" i="65"/>
  <c r="AC87" i="22"/>
  <c r="AD87" i="65"/>
  <c r="AD87" i="22"/>
  <c r="AE87" i="65"/>
  <c r="AE87" i="22"/>
  <c r="AF87" i="65"/>
  <c r="AF87" i="22"/>
  <c r="AG87" i="65"/>
  <c r="AG87" i="22"/>
  <c r="AH87" i="65"/>
  <c r="AH87" i="22"/>
  <c r="AI87" i="65"/>
  <c r="AI87" i="22"/>
  <c r="AJ87" i="65"/>
  <c r="AJ87" i="22"/>
  <c r="AK87" i="65"/>
  <c r="AK87" i="22"/>
  <c r="AL87" i="65"/>
  <c r="AL87" i="22"/>
  <c r="AM87" i="65"/>
  <c r="AM87" i="22"/>
  <c r="AN87" i="65"/>
  <c r="AN87" i="22"/>
  <c r="AO87" i="65"/>
  <c r="AO87" i="22"/>
  <c r="AP87" i="22"/>
  <c r="B88" i="65"/>
  <c r="L88" i="65"/>
  <c r="G88" i="65"/>
  <c r="G88" i="22"/>
  <c r="H88" i="65"/>
  <c r="H88" i="22"/>
  <c r="I88" i="65"/>
  <c r="I88" i="22"/>
  <c r="J88" i="65"/>
  <c r="J88" i="22"/>
  <c r="K88" i="65"/>
  <c r="K88" i="22"/>
  <c r="L88" i="22"/>
  <c r="V88" i="65"/>
  <c r="M88" i="65"/>
  <c r="M88" i="22"/>
  <c r="N88" i="65"/>
  <c r="N88" i="22"/>
  <c r="O88" i="65"/>
  <c r="O88" i="22"/>
  <c r="P88" i="65"/>
  <c r="P88" i="22"/>
  <c r="Q88" i="65"/>
  <c r="Q88" i="22"/>
  <c r="R88" i="65"/>
  <c r="R88" i="22"/>
  <c r="S88" i="65"/>
  <c r="S88" i="22"/>
  <c r="T88" i="65"/>
  <c r="T88" i="22"/>
  <c r="U88" i="65"/>
  <c r="U88" i="22"/>
  <c r="V88" i="22"/>
  <c r="AP88" i="65"/>
  <c r="W88" i="65"/>
  <c r="W88" i="22"/>
  <c r="X88" i="65"/>
  <c r="X88" i="22"/>
  <c r="Y88" i="65"/>
  <c r="Y88" i="22"/>
  <c r="Z88" i="65"/>
  <c r="Z88" i="22"/>
  <c r="AA88" i="65"/>
  <c r="AA88" i="22"/>
  <c r="AB88" i="65"/>
  <c r="AB88" i="22"/>
  <c r="AC88" i="65"/>
  <c r="AC88" i="22"/>
  <c r="AD88" i="65"/>
  <c r="AD88" i="22"/>
  <c r="AE88" i="65"/>
  <c r="AE88" i="22"/>
  <c r="AF88" i="65"/>
  <c r="AF88" i="22"/>
  <c r="AG88" i="65"/>
  <c r="AG88" i="22"/>
  <c r="AH88" i="65"/>
  <c r="AH88" i="22"/>
  <c r="AI88" i="65"/>
  <c r="AI88" i="22"/>
  <c r="AJ88" i="65"/>
  <c r="AJ88" i="22"/>
  <c r="AK88" i="65"/>
  <c r="AK88" i="22"/>
  <c r="AL88" i="65"/>
  <c r="AL88" i="22"/>
  <c r="AM88" i="65"/>
  <c r="AM88" i="22"/>
  <c r="AN88" i="65"/>
  <c r="AN88" i="22"/>
  <c r="AO88" i="65"/>
  <c r="AO88" i="22"/>
  <c r="AP88" i="22"/>
  <c r="B89" i="65"/>
  <c r="L89" i="65"/>
  <c r="G89" i="65"/>
  <c r="G89" i="22"/>
  <c r="H89" i="65"/>
  <c r="H89" i="22"/>
  <c r="I89" i="65"/>
  <c r="I89" i="22"/>
  <c r="J89" i="65"/>
  <c r="J89" i="22"/>
  <c r="K89" i="65"/>
  <c r="K89" i="22"/>
  <c r="L89" i="22"/>
  <c r="V89" i="65"/>
  <c r="M89" i="65"/>
  <c r="M89" i="22"/>
  <c r="N89" i="65"/>
  <c r="N89" i="22"/>
  <c r="O89" i="65"/>
  <c r="O89" i="22"/>
  <c r="P89" i="65"/>
  <c r="P89" i="22"/>
  <c r="Q89" i="65"/>
  <c r="Q89" i="22"/>
  <c r="R89" i="65"/>
  <c r="R89" i="22"/>
  <c r="S89" i="65"/>
  <c r="S89" i="22"/>
  <c r="T89" i="65"/>
  <c r="T89" i="22"/>
  <c r="U89" i="65"/>
  <c r="U89" i="22"/>
  <c r="V89" i="22"/>
  <c r="AP89" i="65"/>
  <c r="W89" i="65"/>
  <c r="W89" i="22"/>
  <c r="X89" i="65"/>
  <c r="X89" i="22"/>
  <c r="Y89" i="65"/>
  <c r="Y89" i="22"/>
  <c r="Z89" i="65"/>
  <c r="Z89" i="22"/>
  <c r="AA89" i="65"/>
  <c r="AA89" i="22"/>
  <c r="AB89" i="65"/>
  <c r="AB89" i="22"/>
  <c r="AC89" i="65"/>
  <c r="AC89" i="22"/>
  <c r="AD89" i="65"/>
  <c r="AD89" i="22"/>
  <c r="AE89" i="65"/>
  <c r="AE89" i="22"/>
  <c r="AF89" i="65"/>
  <c r="AF89" i="22"/>
  <c r="AG89" i="65"/>
  <c r="AG89" i="22"/>
  <c r="AH89" i="65"/>
  <c r="AH89" i="22"/>
  <c r="AI89" i="65"/>
  <c r="AI89" i="22"/>
  <c r="AJ89" i="65"/>
  <c r="AJ89" i="22"/>
  <c r="AK89" i="65"/>
  <c r="AK89" i="22"/>
  <c r="AL89" i="65"/>
  <c r="AL89" i="22"/>
  <c r="AM89" i="65"/>
  <c r="AM89" i="22"/>
  <c r="AN89" i="65"/>
  <c r="AN89" i="22"/>
  <c r="AO89" i="65"/>
  <c r="AO89" i="22"/>
  <c r="AP89" i="22"/>
  <c r="B90" i="65"/>
  <c r="L90" i="65"/>
  <c r="G90" i="65"/>
  <c r="G90" i="22"/>
  <c r="H90" i="65"/>
  <c r="H90" i="22"/>
  <c r="I90" i="65"/>
  <c r="I90" i="22"/>
  <c r="J90" i="65"/>
  <c r="J90" i="22"/>
  <c r="K90" i="65"/>
  <c r="K90" i="22"/>
  <c r="L90" i="22"/>
  <c r="V90" i="65"/>
  <c r="M90" i="65"/>
  <c r="M90" i="22"/>
  <c r="N90" i="65"/>
  <c r="N90" i="22"/>
  <c r="O90" i="65"/>
  <c r="O90" i="22"/>
  <c r="P90" i="65"/>
  <c r="P90" i="22"/>
  <c r="Q90" i="65"/>
  <c r="Q90" i="22"/>
  <c r="R90" i="65"/>
  <c r="R90" i="22"/>
  <c r="S90" i="65"/>
  <c r="S90" i="22"/>
  <c r="T90" i="65"/>
  <c r="T90" i="22"/>
  <c r="U90" i="65"/>
  <c r="U90" i="22"/>
  <c r="V90" i="22"/>
  <c r="AP90" i="65"/>
  <c r="W90" i="65"/>
  <c r="W90" i="22"/>
  <c r="X90" i="65"/>
  <c r="X90" i="22"/>
  <c r="Y90" i="65"/>
  <c r="Y90" i="22"/>
  <c r="Z90" i="65"/>
  <c r="Z90" i="22"/>
  <c r="AA90" i="65"/>
  <c r="AA90" i="22"/>
  <c r="AB90" i="65"/>
  <c r="AB90" i="22"/>
  <c r="AC90" i="65"/>
  <c r="AC90" i="22"/>
  <c r="AD90" i="65"/>
  <c r="AD90" i="22"/>
  <c r="AE90" i="65"/>
  <c r="AE90" i="22"/>
  <c r="AF90" i="65"/>
  <c r="AF90" i="22"/>
  <c r="AG90" i="65"/>
  <c r="AG90" i="22"/>
  <c r="AH90" i="65"/>
  <c r="AH90" i="22"/>
  <c r="AI90" i="65"/>
  <c r="AI90" i="22"/>
  <c r="AJ90" i="65"/>
  <c r="AJ90" i="22"/>
  <c r="AK90" i="65"/>
  <c r="AK90" i="22"/>
  <c r="AL90" i="65"/>
  <c r="AL90" i="22"/>
  <c r="AM90" i="65"/>
  <c r="AM90" i="22"/>
  <c r="AN90" i="65"/>
  <c r="AN90" i="22"/>
  <c r="AO90" i="65"/>
  <c r="AO90" i="22"/>
  <c r="AP90" i="22"/>
  <c r="B91" i="65"/>
  <c r="L91" i="65"/>
  <c r="G91" i="65"/>
  <c r="G91" i="22"/>
  <c r="H91" i="65"/>
  <c r="H91" i="22"/>
  <c r="I91" i="65"/>
  <c r="I91" i="22"/>
  <c r="J91" i="65"/>
  <c r="J91" i="22"/>
  <c r="K91" i="65"/>
  <c r="K91" i="22"/>
  <c r="L91" i="22"/>
  <c r="V91" i="65"/>
  <c r="M91" i="65"/>
  <c r="M91" i="22"/>
  <c r="N91" i="65"/>
  <c r="N91" i="22"/>
  <c r="O91" i="65"/>
  <c r="O91" i="22"/>
  <c r="P91" i="65"/>
  <c r="P91" i="22"/>
  <c r="Q91" i="65"/>
  <c r="Q91" i="22"/>
  <c r="R91" i="65"/>
  <c r="R91" i="22"/>
  <c r="S91" i="65"/>
  <c r="S91" i="22"/>
  <c r="T91" i="65"/>
  <c r="T91" i="22"/>
  <c r="U91" i="65"/>
  <c r="U91" i="22"/>
  <c r="V91" i="22"/>
  <c r="AP91" i="65"/>
  <c r="W91" i="65"/>
  <c r="W91" i="22"/>
  <c r="X91" i="65"/>
  <c r="X91" i="22"/>
  <c r="Y91" i="65"/>
  <c r="Y91" i="22"/>
  <c r="Z91" i="65"/>
  <c r="Z91" i="22"/>
  <c r="AA91" i="65"/>
  <c r="AA91" i="22"/>
  <c r="AB91" i="65"/>
  <c r="AB91" i="22"/>
  <c r="AC91" i="65"/>
  <c r="AC91" i="22"/>
  <c r="AD91" i="65"/>
  <c r="AD91" i="22"/>
  <c r="AE91" i="65"/>
  <c r="AE91" i="22"/>
  <c r="AF91" i="65"/>
  <c r="AF91" i="22"/>
  <c r="AG91" i="65"/>
  <c r="AG91" i="22"/>
  <c r="AH91" i="65"/>
  <c r="AH91" i="22"/>
  <c r="AI91" i="65"/>
  <c r="AI91" i="22"/>
  <c r="AJ91" i="65"/>
  <c r="AJ91" i="22"/>
  <c r="AK91" i="65"/>
  <c r="AK91" i="22"/>
  <c r="AL91" i="65"/>
  <c r="AL91" i="22"/>
  <c r="AM91" i="65"/>
  <c r="AM91" i="22"/>
  <c r="AN91" i="65"/>
  <c r="AN91" i="22"/>
  <c r="AO91" i="65"/>
  <c r="AO91" i="22"/>
  <c r="AP91" i="22"/>
  <c r="B92" i="65"/>
  <c r="L92" i="65"/>
  <c r="G92" i="65"/>
  <c r="G92" i="22"/>
  <c r="H92" i="65"/>
  <c r="H92" i="22"/>
  <c r="I92" i="65"/>
  <c r="I92" i="22"/>
  <c r="J92" i="65"/>
  <c r="J92" i="22"/>
  <c r="K92" i="65"/>
  <c r="K92" i="22"/>
  <c r="L92" i="22"/>
  <c r="V92" i="65"/>
  <c r="M92" i="65"/>
  <c r="M92" i="22"/>
  <c r="N92" i="65"/>
  <c r="N92" i="22"/>
  <c r="O92" i="65"/>
  <c r="O92" i="22"/>
  <c r="P92" i="65"/>
  <c r="P92" i="22"/>
  <c r="Q92" i="65"/>
  <c r="Q92" i="22"/>
  <c r="R92" i="65"/>
  <c r="R92" i="22"/>
  <c r="S92" i="65"/>
  <c r="S92" i="22"/>
  <c r="T92" i="65"/>
  <c r="T92" i="22"/>
  <c r="U92" i="65"/>
  <c r="U92" i="22"/>
  <c r="V92" i="22"/>
  <c r="AP92" i="65"/>
  <c r="W92" i="65"/>
  <c r="W92" i="22"/>
  <c r="X92" i="65"/>
  <c r="X92" i="22"/>
  <c r="Y92" i="65"/>
  <c r="Y92" i="22"/>
  <c r="Z92" i="65"/>
  <c r="Z92" i="22"/>
  <c r="AA92" i="65"/>
  <c r="AA92" i="22"/>
  <c r="AB92" i="65"/>
  <c r="AB92" i="22"/>
  <c r="AC92" i="65"/>
  <c r="AC92" i="22"/>
  <c r="AD92" i="65"/>
  <c r="AD92" i="22"/>
  <c r="AE92" i="65"/>
  <c r="AE92" i="22"/>
  <c r="AF92" i="65"/>
  <c r="AF92" i="22"/>
  <c r="AG92" i="65"/>
  <c r="AG92" i="22"/>
  <c r="AH92" i="65"/>
  <c r="AH92" i="22"/>
  <c r="AI92" i="65"/>
  <c r="AI92" i="22"/>
  <c r="AJ92" i="65"/>
  <c r="AJ92" i="22"/>
  <c r="AK92" i="65"/>
  <c r="AK92" i="22"/>
  <c r="AL92" i="65"/>
  <c r="AL92" i="22"/>
  <c r="AM92" i="65"/>
  <c r="AM92" i="22"/>
  <c r="AN92" i="65"/>
  <c r="AN92" i="22"/>
  <c r="AO92" i="65"/>
  <c r="AO92" i="22"/>
  <c r="AP92" i="22"/>
  <c r="B93" i="65"/>
  <c r="L93" i="65"/>
  <c r="G93" i="65"/>
  <c r="G93" i="22"/>
  <c r="H93" i="65"/>
  <c r="H93" i="22"/>
  <c r="I93" i="65"/>
  <c r="I93" i="22"/>
  <c r="J93" i="65"/>
  <c r="J93" i="22"/>
  <c r="K93" i="65"/>
  <c r="K93" i="22"/>
  <c r="L93" i="22"/>
  <c r="V93" i="65"/>
  <c r="M93" i="65"/>
  <c r="M93" i="22"/>
  <c r="N93" i="65"/>
  <c r="N93" i="22"/>
  <c r="O93" i="65"/>
  <c r="O93" i="22"/>
  <c r="P93" i="65"/>
  <c r="P93" i="22"/>
  <c r="Q93" i="65"/>
  <c r="Q93" i="22"/>
  <c r="R93" i="65"/>
  <c r="R93" i="22"/>
  <c r="S93" i="65"/>
  <c r="S93" i="22"/>
  <c r="T93" i="65"/>
  <c r="T93" i="22"/>
  <c r="U93" i="65"/>
  <c r="U93" i="22"/>
  <c r="V93" i="22"/>
  <c r="AP93" i="65"/>
  <c r="W93" i="65"/>
  <c r="W93" i="22"/>
  <c r="X93" i="65"/>
  <c r="X93" i="22"/>
  <c r="Y93" i="65"/>
  <c r="Y93" i="22"/>
  <c r="Z93" i="65"/>
  <c r="Z93" i="22"/>
  <c r="AA93" i="65"/>
  <c r="AA93" i="22"/>
  <c r="AB93" i="65"/>
  <c r="AB93" i="22"/>
  <c r="AC93" i="65"/>
  <c r="AC93" i="22"/>
  <c r="AD93" i="65"/>
  <c r="AD93" i="22"/>
  <c r="AE93" i="65"/>
  <c r="AE93" i="22"/>
  <c r="AF93" i="65"/>
  <c r="AF93" i="22"/>
  <c r="AG93" i="65"/>
  <c r="AG93" i="22"/>
  <c r="AH93" i="65"/>
  <c r="AH93" i="22"/>
  <c r="AI93" i="65"/>
  <c r="AI93" i="22"/>
  <c r="AJ93" i="65"/>
  <c r="AJ93" i="22"/>
  <c r="AK93" i="65"/>
  <c r="AK93" i="22"/>
  <c r="AL93" i="65"/>
  <c r="AL93" i="22"/>
  <c r="AM93" i="65"/>
  <c r="AM93" i="22"/>
  <c r="AN93" i="65"/>
  <c r="AN93" i="22"/>
  <c r="AO93" i="65"/>
  <c r="AO93" i="22"/>
  <c r="AP93" i="22"/>
  <c r="B94" i="65"/>
  <c r="L94" i="65"/>
  <c r="G94" i="65"/>
  <c r="G94" i="22"/>
  <c r="H94" i="65"/>
  <c r="H94" i="22"/>
  <c r="I94" i="65"/>
  <c r="I94" i="22"/>
  <c r="J94" i="65"/>
  <c r="J94" i="22"/>
  <c r="K94" i="65"/>
  <c r="K94" i="22"/>
  <c r="L94" i="22"/>
  <c r="V94" i="65"/>
  <c r="M94" i="65"/>
  <c r="M94" i="22"/>
  <c r="N94" i="65"/>
  <c r="N94" i="22"/>
  <c r="O94" i="65"/>
  <c r="O94" i="22"/>
  <c r="P94" i="65"/>
  <c r="P94" i="22"/>
  <c r="Q94" i="65"/>
  <c r="Q94" i="22"/>
  <c r="R94" i="65"/>
  <c r="R94" i="22"/>
  <c r="S94" i="65"/>
  <c r="S94" i="22"/>
  <c r="T94" i="65"/>
  <c r="T94" i="22"/>
  <c r="U94" i="65"/>
  <c r="U94" i="22"/>
  <c r="V94" i="22"/>
  <c r="AP94" i="65"/>
  <c r="W94" i="65"/>
  <c r="W94" i="22"/>
  <c r="X94" i="65"/>
  <c r="X94" i="22"/>
  <c r="Y94" i="65"/>
  <c r="Y94" i="22"/>
  <c r="Z94" i="65"/>
  <c r="Z94" i="22"/>
  <c r="AA94" i="65"/>
  <c r="AA94" i="22"/>
  <c r="AB94" i="65"/>
  <c r="AB94" i="22"/>
  <c r="AC94" i="65"/>
  <c r="AC94" i="22"/>
  <c r="AD94" i="65"/>
  <c r="AD94" i="22"/>
  <c r="AE94" i="65"/>
  <c r="AE94" i="22"/>
  <c r="AF94" i="65"/>
  <c r="AF94" i="22"/>
  <c r="AG94" i="65"/>
  <c r="AG94" i="22"/>
  <c r="AH94" i="65"/>
  <c r="AH94" i="22"/>
  <c r="AI94" i="65"/>
  <c r="AI94" i="22"/>
  <c r="AJ94" i="65"/>
  <c r="AJ94" i="22"/>
  <c r="AK94" i="65"/>
  <c r="AK94" i="22"/>
  <c r="AL94" i="65"/>
  <c r="AL94" i="22"/>
  <c r="AM94" i="65"/>
  <c r="AM94" i="22"/>
  <c r="AN94" i="65"/>
  <c r="AN94" i="22"/>
  <c r="AO94" i="65"/>
  <c r="AO94" i="22"/>
  <c r="AP94" i="22"/>
  <c r="B95" i="65"/>
  <c r="L95" i="65"/>
  <c r="G95" i="65"/>
  <c r="G95" i="22"/>
  <c r="H95" i="65"/>
  <c r="H95" i="22"/>
  <c r="I95" i="65"/>
  <c r="I95" i="22"/>
  <c r="J95" i="65"/>
  <c r="J95" i="22"/>
  <c r="K95" i="65"/>
  <c r="K95" i="22"/>
  <c r="L95" i="22"/>
  <c r="V95" i="65"/>
  <c r="M95" i="65"/>
  <c r="M95" i="22"/>
  <c r="N95" i="65"/>
  <c r="N95" i="22"/>
  <c r="O95" i="65"/>
  <c r="O95" i="22"/>
  <c r="P95" i="65"/>
  <c r="P95" i="22"/>
  <c r="Q95" i="65"/>
  <c r="Q95" i="22"/>
  <c r="R95" i="65"/>
  <c r="R95" i="22"/>
  <c r="S95" i="65"/>
  <c r="S95" i="22"/>
  <c r="T95" i="65"/>
  <c r="T95" i="22"/>
  <c r="U95" i="65"/>
  <c r="U95" i="22"/>
  <c r="V95" i="22"/>
  <c r="AP95" i="65"/>
  <c r="W95" i="65"/>
  <c r="W95" i="22"/>
  <c r="X95" i="65"/>
  <c r="X95" i="22"/>
  <c r="Y95" i="65"/>
  <c r="Y95" i="22"/>
  <c r="Z95" i="65"/>
  <c r="Z95" i="22"/>
  <c r="AA95" i="65"/>
  <c r="AA95" i="22"/>
  <c r="AB95" i="65"/>
  <c r="AB95" i="22"/>
  <c r="AC95" i="65"/>
  <c r="AC95" i="22"/>
  <c r="AD95" i="65"/>
  <c r="AD95" i="22"/>
  <c r="AE95" i="65"/>
  <c r="AE95" i="22"/>
  <c r="AF95" i="65"/>
  <c r="AF95" i="22"/>
  <c r="AG95" i="65"/>
  <c r="AG95" i="22"/>
  <c r="AH95" i="65"/>
  <c r="AH95" i="22"/>
  <c r="AI95" i="65"/>
  <c r="AI95" i="22"/>
  <c r="AJ95" i="65"/>
  <c r="AJ95" i="22"/>
  <c r="AK95" i="65"/>
  <c r="AK95" i="22"/>
  <c r="AL95" i="65"/>
  <c r="AL95" i="22"/>
  <c r="AM95" i="65"/>
  <c r="AM95" i="22"/>
  <c r="AN95" i="65"/>
  <c r="AN95" i="22"/>
  <c r="AO95" i="65"/>
  <c r="AO95" i="22"/>
  <c r="AP95" i="22"/>
  <c r="B96" i="65"/>
  <c r="L96" i="65"/>
  <c r="G96" i="65"/>
  <c r="G96" i="22"/>
  <c r="H96" i="65"/>
  <c r="H96" i="22"/>
  <c r="I96" i="65"/>
  <c r="I96" i="22"/>
  <c r="J96" i="65"/>
  <c r="J96" i="22"/>
  <c r="K96" i="65"/>
  <c r="K96" i="22"/>
  <c r="L96" i="22"/>
  <c r="V96" i="65"/>
  <c r="M96" i="65"/>
  <c r="M96" i="22"/>
  <c r="N96" i="65"/>
  <c r="N96" i="22"/>
  <c r="O96" i="65"/>
  <c r="O96" i="22"/>
  <c r="P96" i="65"/>
  <c r="P96" i="22"/>
  <c r="Q96" i="65"/>
  <c r="Q96" i="22"/>
  <c r="R96" i="65"/>
  <c r="R96" i="22"/>
  <c r="S96" i="65"/>
  <c r="S96" i="22"/>
  <c r="T96" i="65"/>
  <c r="T96" i="22"/>
  <c r="U96" i="65"/>
  <c r="U96" i="22"/>
  <c r="V96" i="22"/>
  <c r="AP96" i="65"/>
  <c r="W96" i="65"/>
  <c r="W96" i="22"/>
  <c r="X96" i="65"/>
  <c r="X96" i="22"/>
  <c r="Y96" i="65"/>
  <c r="Y96" i="22"/>
  <c r="Z96" i="65"/>
  <c r="Z96" i="22"/>
  <c r="AA96" i="65"/>
  <c r="AA96" i="22"/>
  <c r="AB96" i="65"/>
  <c r="AB96" i="22"/>
  <c r="AC96" i="65"/>
  <c r="AC96" i="22"/>
  <c r="AD96" i="65"/>
  <c r="AD96" i="22"/>
  <c r="AE96" i="65"/>
  <c r="AE96" i="22"/>
  <c r="AF96" i="65"/>
  <c r="AF96" i="22"/>
  <c r="AG96" i="65"/>
  <c r="AG96" i="22"/>
  <c r="AH96" i="65"/>
  <c r="AH96" i="22"/>
  <c r="AI96" i="65"/>
  <c r="AI96" i="22"/>
  <c r="AJ96" i="65"/>
  <c r="AJ96" i="22"/>
  <c r="AK96" i="65"/>
  <c r="AK96" i="22"/>
  <c r="AL96" i="65"/>
  <c r="AL96" i="22"/>
  <c r="AM96" i="65"/>
  <c r="AM96" i="22"/>
  <c r="AN96" i="65"/>
  <c r="AN96" i="22"/>
  <c r="AO96" i="65"/>
  <c r="AO96" i="22"/>
  <c r="AP96" i="22"/>
  <c r="B97" i="65"/>
  <c r="L97" i="65"/>
  <c r="G97" i="65"/>
  <c r="G97" i="22"/>
  <c r="H97" i="65"/>
  <c r="H97" i="22"/>
  <c r="I97" i="65"/>
  <c r="I97" i="22"/>
  <c r="J97" i="65"/>
  <c r="J97" i="22"/>
  <c r="K97" i="65"/>
  <c r="K97" i="22"/>
  <c r="L97" i="22"/>
  <c r="V97" i="65"/>
  <c r="M97" i="65"/>
  <c r="M97" i="22"/>
  <c r="N97" i="65"/>
  <c r="N97" i="22"/>
  <c r="O97" i="65"/>
  <c r="O97" i="22"/>
  <c r="P97" i="65"/>
  <c r="P97" i="22"/>
  <c r="Q97" i="65"/>
  <c r="Q97" i="22"/>
  <c r="R97" i="65"/>
  <c r="R97" i="22"/>
  <c r="S97" i="65"/>
  <c r="S97" i="22"/>
  <c r="T97" i="65"/>
  <c r="T97" i="22"/>
  <c r="U97" i="65"/>
  <c r="U97" i="22"/>
  <c r="V97" i="22"/>
  <c r="AP97" i="65"/>
  <c r="W97" i="65"/>
  <c r="W97" i="22"/>
  <c r="X97" i="65"/>
  <c r="X97" i="22"/>
  <c r="Y97" i="65"/>
  <c r="Y97" i="22"/>
  <c r="Z97" i="65"/>
  <c r="Z97" i="22"/>
  <c r="AA97" i="65"/>
  <c r="AA97" i="22"/>
  <c r="AB97" i="65"/>
  <c r="AB97" i="22"/>
  <c r="AC97" i="65"/>
  <c r="AC97" i="22"/>
  <c r="AD97" i="65"/>
  <c r="AD97" i="22"/>
  <c r="AE97" i="65"/>
  <c r="AE97" i="22"/>
  <c r="AF97" i="65"/>
  <c r="AF97" i="22"/>
  <c r="AG97" i="65"/>
  <c r="AG97" i="22"/>
  <c r="AH97" i="65"/>
  <c r="AH97" i="22"/>
  <c r="AI97" i="65"/>
  <c r="AI97" i="22"/>
  <c r="AJ97" i="65"/>
  <c r="AJ97" i="22"/>
  <c r="AK97" i="65"/>
  <c r="AK97" i="22"/>
  <c r="AL97" i="65"/>
  <c r="AL97" i="22"/>
  <c r="AM97" i="65"/>
  <c r="AM97" i="22"/>
  <c r="AN97" i="65"/>
  <c r="AN97" i="22"/>
  <c r="AO97" i="65"/>
  <c r="AO97" i="22"/>
  <c r="AP97" i="22"/>
  <c r="B98" i="65"/>
  <c r="L98" i="65"/>
  <c r="G98" i="65"/>
  <c r="G98" i="22"/>
  <c r="H98" i="65"/>
  <c r="H98" i="22"/>
  <c r="I98" i="65"/>
  <c r="I98" i="22"/>
  <c r="J98" i="65"/>
  <c r="J98" i="22"/>
  <c r="K98" i="65"/>
  <c r="K98" i="22"/>
  <c r="L98" i="22"/>
  <c r="V98" i="65"/>
  <c r="M98" i="65"/>
  <c r="M98" i="22"/>
  <c r="N98" i="65"/>
  <c r="N98" i="22"/>
  <c r="O98" i="65"/>
  <c r="O98" i="22"/>
  <c r="P98" i="65"/>
  <c r="P98" i="22"/>
  <c r="Q98" i="65"/>
  <c r="Q98" i="22"/>
  <c r="R98" i="65"/>
  <c r="R98" i="22"/>
  <c r="S98" i="65"/>
  <c r="S98" i="22"/>
  <c r="T98" i="65"/>
  <c r="T98" i="22"/>
  <c r="U98" i="65"/>
  <c r="U98" i="22"/>
  <c r="V98" i="22"/>
  <c r="AP98" i="65"/>
  <c r="W98" i="65"/>
  <c r="W98" i="22"/>
  <c r="X98" i="65"/>
  <c r="X98" i="22"/>
  <c r="Y98" i="65"/>
  <c r="Y98" i="22"/>
  <c r="Z98" i="65"/>
  <c r="Z98" i="22"/>
  <c r="AA98" i="65"/>
  <c r="AA98" i="22"/>
  <c r="AB98" i="65"/>
  <c r="AB98" i="22"/>
  <c r="AC98" i="65"/>
  <c r="AC98" i="22"/>
  <c r="AD98" i="65"/>
  <c r="AD98" i="22"/>
  <c r="AE98" i="65"/>
  <c r="AE98" i="22"/>
  <c r="AF98" i="65"/>
  <c r="AF98" i="22"/>
  <c r="AG98" i="65"/>
  <c r="AG98" i="22"/>
  <c r="AH98" i="65"/>
  <c r="AH98" i="22"/>
  <c r="AI98" i="65"/>
  <c r="AI98" i="22"/>
  <c r="AJ98" i="65"/>
  <c r="AJ98" i="22"/>
  <c r="AK98" i="65"/>
  <c r="AK98" i="22"/>
  <c r="AL98" i="65"/>
  <c r="AL98" i="22"/>
  <c r="AM98" i="65"/>
  <c r="AM98" i="22"/>
  <c r="AN98" i="65"/>
  <c r="AN98" i="22"/>
  <c r="AO98" i="65"/>
  <c r="AO98" i="22"/>
  <c r="AP98" i="22"/>
  <c r="B99" i="65"/>
  <c r="L99" i="65"/>
  <c r="G99" i="65"/>
  <c r="G99" i="22"/>
  <c r="H99" i="65"/>
  <c r="H99" i="22"/>
  <c r="I99" i="65"/>
  <c r="I99" i="22"/>
  <c r="J99" i="65"/>
  <c r="J99" i="22"/>
  <c r="K99" i="65"/>
  <c r="K99" i="22"/>
  <c r="L99" i="22"/>
  <c r="V99" i="65"/>
  <c r="M99" i="65"/>
  <c r="M99" i="22"/>
  <c r="N99" i="65"/>
  <c r="N99" i="22"/>
  <c r="O99" i="65"/>
  <c r="O99" i="22"/>
  <c r="P99" i="65"/>
  <c r="P99" i="22"/>
  <c r="Q99" i="65"/>
  <c r="Q99" i="22"/>
  <c r="R99" i="65"/>
  <c r="R99" i="22"/>
  <c r="S99" i="65"/>
  <c r="S99" i="22"/>
  <c r="T99" i="65"/>
  <c r="T99" i="22"/>
  <c r="U99" i="65"/>
  <c r="U99" i="22"/>
  <c r="V99" i="22"/>
  <c r="AP99" i="65"/>
  <c r="W99" i="65"/>
  <c r="W99" i="22"/>
  <c r="X99" i="65"/>
  <c r="X99" i="22"/>
  <c r="Y99" i="65"/>
  <c r="Y99" i="22"/>
  <c r="Z99" i="65"/>
  <c r="Z99" i="22"/>
  <c r="AA99" i="65"/>
  <c r="AA99" i="22"/>
  <c r="AB99" i="65"/>
  <c r="AB99" i="22"/>
  <c r="AC99" i="65"/>
  <c r="AC99" i="22"/>
  <c r="AD99" i="65"/>
  <c r="AD99" i="22"/>
  <c r="AE99" i="65"/>
  <c r="AE99" i="22"/>
  <c r="AF99" i="65"/>
  <c r="AF99" i="22"/>
  <c r="AG99" i="65"/>
  <c r="AG99" i="22"/>
  <c r="AH99" i="65"/>
  <c r="AH99" i="22"/>
  <c r="AI99" i="65"/>
  <c r="AI99" i="22"/>
  <c r="AJ99" i="65"/>
  <c r="AJ99" i="22"/>
  <c r="AK99" i="65"/>
  <c r="AK99" i="22"/>
  <c r="AL99" i="65"/>
  <c r="AL99" i="22"/>
  <c r="AM99" i="65"/>
  <c r="AM99" i="22"/>
  <c r="AN99" i="65"/>
  <c r="AN99" i="22"/>
  <c r="AO99" i="65"/>
  <c r="AO99" i="22"/>
  <c r="AP99" i="22"/>
  <c r="B100" i="65"/>
  <c r="L100" i="65"/>
  <c r="G100" i="65"/>
  <c r="G100" i="22"/>
  <c r="H100" i="65"/>
  <c r="H100" i="22"/>
  <c r="I100" i="65"/>
  <c r="I100" i="22"/>
  <c r="J100" i="65"/>
  <c r="J100" i="22"/>
  <c r="K100" i="65"/>
  <c r="K100" i="22"/>
  <c r="L100" i="22"/>
  <c r="V100" i="65"/>
  <c r="M100" i="65"/>
  <c r="M100" i="22"/>
  <c r="N100" i="65"/>
  <c r="N100" i="22"/>
  <c r="O100" i="65"/>
  <c r="O100" i="22"/>
  <c r="P100" i="65"/>
  <c r="P100" i="22"/>
  <c r="Q100" i="65"/>
  <c r="Q100" i="22"/>
  <c r="R100" i="65"/>
  <c r="R100" i="22"/>
  <c r="S100" i="65"/>
  <c r="S100" i="22"/>
  <c r="T100" i="65"/>
  <c r="T100" i="22"/>
  <c r="U100" i="65"/>
  <c r="U100" i="22"/>
  <c r="V100" i="22"/>
  <c r="AP100" i="65"/>
  <c r="W100" i="65"/>
  <c r="W100" i="22"/>
  <c r="X100" i="65"/>
  <c r="X100" i="22"/>
  <c r="Y100" i="65"/>
  <c r="Y100" i="22"/>
  <c r="Z100" i="65"/>
  <c r="Z100" i="22"/>
  <c r="AA100" i="65"/>
  <c r="AA100" i="22"/>
  <c r="AB100" i="65"/>
  <c r="AB100" i="22"/>
  <c r="AC100" i="65"/>
  <c r="AC100" i="22"/>
  <c r="AD100" i="65"/>
  <c r="AD100" i="22"/>
  <c r="AE100" i="65"/>
  <c r="AE100" i="22"/>
  <c r="AF100" i="65"/>
  <c r="AF100" i="22"/>
  <c r="AG100" i="65"/>
  <c r="AG100" i="22"/>
  <c r="AH100" i="65"/>
  <c r="AH100" i="22"/>
  <c r="AI100" i="65"/>
  <c r="AI100" i="22"/>
  <c r="AJ100" i="65"/>
  <c r="AJ100" i="22"/>
  <c r="AK100" i="65"/>
  <c r="AK100" i="22"/>
  <c r="AL100" i="65"/>
  <c r="AL100" i="22"/>
  <c r="AM100" i="65"/>
  <c r="AM100" i="22"/>
  <c r="AN100" i="65"/>
  <c r="AN100" i="22"/>
  <c r="AO100" i="65"/>
  <c r="AO100" i="22"/>
  <c r="AP100" i="22"/>
  <c r="B101" i="65"/>
  <c r="L101" i="65"/>
  <c r="G101" i="65"/>
  <c r="G101" i="22"/>
  <c r="H101" i="65"/>
  <c r="H101" i="22"/>
  <c r="I101" i="65"/>
  <c r="I101" i="22"/>
  <c r="J101" i="65"/>
  <c r="J101" i="22"/>
  <c r="K101" i="65"/>
  <c r="K101" i="22"/>
  <c r="L101" i="22"/>
  <c r="V101" i="65"/>
  <c r="M101" i="65"/>
  <c r="M101" i="22"/>
  <c r="N101" i="65"/>
  <c r="N101" i="22"/>
  <c r="O101" i="65"/>
  <c r="O101" i="22"/>
  <c r="P101" i="65"/>
  <c r="P101" i="22"/>
  <c r="Q101" i="65"/>
  <c r="Q101" i="22"/>
  <c r="R101" i="65"/>
  <c r="R101" i="22"/>
  <c r="S101" i="65"/>
  <c r="S101" i="22"/>
  <c r="T101" i="65"/>
  <c r="T101" i="22"/>
  <c r="U101" i="65"/>
  <c r="U101" i="22"/>
  <c r="V101" i="22"/>
  <c r="AP101" i="65"/>
  <c r="W101" i="65"/>
  <c r="W101" i="22"/>
  <c r="X101" i="65"/>
  <c r="X101" i="22"/>
  <c r="Y101" i="65"/>
  <c r="Y101" i="22"/>
  <c r="Z101" i="65"/>
  <c r="Z101" i="22"/>
  <c r="AA101" i="65"/>
  <c r="AA101" i="22"/>
  <c r="AB101" i="65"/>
  <c r="AB101" i="22"/>
  <c r="AC101" i="65"/>
  <c r="AC101" i="22"/>
  <c r="AD101" i="65"/>
  <c r="AD101" i="22"/>
  <c r="AE101" i="65"/>
  <c r="AE101" i="22"/>
  <c r="AF101" i="65"/>
  <c r="AF101" i="22"/>
  <c r="AG101" i="65"/>
  <c r="AG101" i="22"/>
  <c r="AH101" i="65"/>
  <c r="AH101" i="22"/>
  <c r="AI101" i="65"/>
  <c r="AI101" i="22"/>
  <c r="AJ101" i="65"/>
  <c r="AJ101" i="22"/>
  <c r="AK101" i="65"/>
  <c r="AK101" i="22"/>
  <c r="AL101" i="65"/>
  <c r="AL101" i="22"/>
  <c r="AM101" i="65"/>
  <c r="AM101" i="22"/>
  <c r="AN101" i="65"/>
  <c r="AN101" i="22"/>
  <c r="AO101" i="65"/>
  <c r="AO101" i="22"/>
  <c r="AP101" i="22"/>
  <c r="B102" i="65"/>
  <c r="L102" i="65"/>
  <c r="G102" i="65"/>
  <c r="G102" i="22"/>
  <c r="H102" i="65"/>
  <c r="H102" i="22"/>
  <c r="I102" i="65"/>
  <c r="I102" i="22"/>
  <c r="J102" i="65"/>
  <c r="J102" i="22"/>
  <c r="K102" i="65"/>
  <c r="K102" i="22"/>
  <c r="L102" i="22"/>
  <c r="V102" i="65"/>
  <c r="M102" i="65"/>
  <c r="M102" i="22"/>
  <c r="N102" i="65"/>
  <c r="N102" i="22"/>
  <c r="O102" i="65"/>
  <c r="O102" i="22"/>
  <c r="P102" i="65"/>
  <c r="P102" i="22"/>
  <c r="Q102" i="65"/>
  <c r="Q102" i="22"/>
  <c r="R102" i="65"/>
  <c r="R102" i="22"/>
  <c r="S102" i="65"/>
  <c r="S102" i="22"/>
  <c r="T102" i="65"/>
  <c r="T102" i="22"/>
  <c r="U102" i="65"/>
  <c r="U102" i="22"/>
  <c r="V102" i="22"/>
  <c r="AP102" i="65"/>
  <c r="W102" i="65"/>
  <c r="W102" i="22"/>
  <c r="X102" i="65"/>
  <c r="X102" i="22"/>
  <c r="Y102" i="65"/>
  <c r="Y102" i="22"/>
  <c r="Z102" i="65"/>
  <c r="Z102" i="22"/>
  <c r="AA102" i="65"/>
  <c r="AA102" i="22"/>
  <c r="AB102" i="65"/>
  <c r="AB102" i="22"/>
  <c r="AC102" i="65"/>
  <c r="AC102" i="22"/>
  <c r="AD102" i="65"/>
  <c r="AD102" i="22"/>
  <c r="AE102" i="65"/>
  <c r="AE102" i="22"/>
  <c r="AF102" i="65"/>
  <c r="AF102" i="22"/>
  <c r="AG102" i="65"/>
  <c r="AG102" i="22"/>
  <c r="AH102" i="65"/>
  <c r="AH102" i="22"/>
  <c r="AI102" i="65"/>
  <c r="AI102" i="22"/>
  <c r="AJ102" i="65"/>
  <c r="AJ102" i="22"/>
  <c r="AK102" i="65"/>
  <c r="AK102" i="22"/>
  <c r="AL102" i="65"/>
  <c r="AL102" i="22"/>
  <c r="AM102" i="65"/>
  <c r="AM102" i="22"/>
  <c r="AN102" i="65"/>
  <c r="AN102" i="22"/>
  <c r="AO102" i="65"/>
  <c r="AO102" i="22"/>
  <c r="AP102" i="22"/>
  <c r="B103" i="65"/>
  <c r="L103" i="65"/>
  <c r="G103" i="65"/>
  <c r="G103" i="22"/>
  <c r="H103" i="65"/>
  <c r="H103" i="22"/>
  <c r="I103" i="65"/>
  <c r="I103" i="22"/>
  <c r="J103" i="65"/>
  <c r="J103" i="22"/>
  <c r="K103" i="65"/>
  <c r="K103" i="22"/>
  <c r="L103" i="22"/>
  <c r="V103" i="65"/>
  <c r="M103" i="65"/>
  <c r="M103" i="22"/>
  <c r="N103" i="65"/>
  <c r="N103" i="22"/>
  <c r="O103" i="65"/>
  <c r="O103" i="22"/>
  <c r="P103" i="65"/>
  <c r="P103" i="22"/>
  <c r="Q103" i="65"/>
  <c r="Q103" i="22"/>
  <c r="R103" i="65"/>
  <c r="R103" i="22"/>
  <c r="S103" i="65"/>
  <c r="S103" i="22"/>
  <c r="T103" i="65"/>
  <c r="T103" i="22"/>
  <c r="U103" i="65"/>
  <c r="U103" i="22"/>
  <c r="V103" i="22"/>
  <c r="AP103" i="65"/>
  <c r="W103" i="65"/>
  <c r="W103" i="22"/>
  <c r="X103" i="65"/>
  <c r="X103" i="22"/>
  <c r="Y103" i="65"/>
  <c r="Y103" i="22"/>
  <c r="Z103" i="65"/>
  <c r="Z103" i="22"/>
  <c r="AA103" i="65"/>
  <c r="AA103" i="22"/>
  <c r="AB103" i="65"/>
  <c r="AB103" i="22"/>
  <c r="AC103" i="65"/>
  <c r="AC103" i="22"/>
  <c r="AD103" i="65"/>
  <c r="AD103" i="22"/>
  <c r="AE103" i="65"/>
  <c r="AE103" i="22"/>
  <c r="AF103" i="65"/>
  <c r="AF103" i="22"/>
  <c r="AG103" i="65"/>
  <c r="AG103" i="22"/>
  <c r="AH103" i="65"/>
  <c r="AH103" i="22"/>
  <c r="AI103" i="65"/>
  <c r="AI103" i="22"/>
  <c r="AJ103" i="65"/>
  <c r="AJ103" i="22"/>
  <c r="AK103" i="65"/>
  <c r="AK103" i="22"/>
  <c r="AL103" i="65"/>
  <c r="AL103" i="22"/>
  <c r="AM103" i="65"/>
  <c r="AM103" i="22"/>
  <c r="AN103" i="65"/>
  <c r="AN103" i="22"/>
  <c r="AO103" i="65"/>
  <c r="AO103" i="22"/>
  <c r="AP103" i="22"/>
  <c r="B104" i="65"/>
  <c r="L104" i="65"/>
  <c r="G104" i="65"/>
  <c r="G104" i="22"/>
  <c r="H104" i="65"/>
  <c r="H104" i="22"/>
  <c r="I104" i="65"/>
  <c r="I104" i="22"/>
  <c r="J104" i="65"/>
  <c r="J104" i="22"/>
  <c r="K104" i="65"/>
  <c r="K104" i="22"/>
  <c r="L104" i="22"/>
  <c r="V104" i="65"/>
  <c r="M104" i="65"/>
  <c r="M104" i="22"/>
  <c r="N104" i="65"/>
  <c r="N104" i="22"/>
  <c r="O104" i="65"/>
  <c r="O104" i="22"/>
  <c r="P104" i="65"/>
  <c r="P104" i="22"/>
  <c r="Q104" i="65"/>
  <c r="Q104" i="22"/>
  <c r="R104" i="65"/>
  <c r="R104" i="22"/>
  <c r="S104" i="65"/>
  <c r="S104" i="22"/>
  <c r="T104" i="65"/>
  <c r="T104" i="22"/>
  <c r="U104" i="65"/>
  <c r="U104" i="22"/>
  <c r="V104" i="22"/>
  <c r="AP104" i="65"/>
  <c r="W104" i="65"/>
  <c r="W104" i="22"/>
  <c r="X104" i="65"/>
  <c r="X104" i="22"/>
  <c r="Y104" i="65"/>
  <c r="Y104" i="22"/>
  <c r="Z104" i="65"/>
  <c r="Z104" i="22"/>
  <c r="AA104" i="65"/>
  <c r="AA104" i="22"/>
  <c r="AB104" i="65"/>
  <c r="AB104" i="22"/>
  <c r="AC104" i="65"/>
  <c r="AC104" i="22"/>
  <c r="AD104" i="65"/>
  <c r="AD104" i="22"/>
  <c r="AE104" i="65"/>
  <c r="AE104" i="22"/>
  <c r="AF104" i="65"/>
  <c r="AF104" i="22"/>
  <c r="AG104" i="65"/>
  <c r="AG104" i="22"/>
  <c r="AH104" i="65"/>
  <c r="AH104" i="22"/>
  <c r="AI104" i="65"/>
  <c r="AI104" i="22"/>
  <c r="AJ104" i="65"/>
  <c r="AJ104" i="22"/>
  <c r="AK104" i="65"/>
  <c r="AK104" i="22"/>
  <c r="AL104" i="65"/>
  <c r="AL104" i="22"/>
  <c r="AM104" i="65"/>
  <c r="AM104" i="22"/>
  <c r="AN104" i="65"/>
  <c r="AN104" i="22"/>
  <c r="AO104" i="65"/>
  <c r="AO104" i="22"/>
  <c r="AP104" i="22"/>
  <c r="B105" i="65"/>
  <c r="L105" i="65"/>
  <c r="G105" i="65"/>
  <c r="G105" i="22"/>
  <c r="H105" i="65"/>
  <c r="H105" i="22"/>
  <c r="I105" i="65"/>
  <c r="I105" i="22"/>
  <c r="J105" i="65"/>
  <c r="J105" i="22"/>
  <c r="K105" i="65"/>
  <c r="K105" i="22"/>
  <c r="L105" i="22"/>
  <c r="V105" i="65"/>
  <c r="M105" i="65"/>
  <c r="M105" i="22"/>
  <c r="N105" i="65"/>
  <c r="N105" i="22"/>
  <c r="O105" i="65"/>
  <c r="O105" i="22"/>
  <c r="P105" i="65"/>
  <c r="P105" i="22"/>
  <c r="Q105" i="65"/>
  <c r="Q105" i="22"/>
  <c r="R105" i="65"/>
  <c r="R105" i="22"/>
  <c r="S105" i="65"/>
  <c r="S105" i="22"/>
  <c r="T105" i="65"/>
  <c r="T105" i="22"/>
  <c r="U105" i="65"/>
  <c r="U105" i="22"/>
  <c r="V105" i="22"/>
  <c r="AP105" i="65"/>
  <c r="W105" i="65"/>
  <c r="W105" i="22"/>
  <c r="X105" i="65"/>
  <c r="X105" i="22"/>
  <c r="Y105" i="65"/>
  <c r="Y105" i="22"/>
  <c r="Z105" i="65"/>
  <c r="Z105" i="22"/>
  <c r="AA105" i="65"/>
  <c r="AA105" i="22"/>
  <c r="AB105" i="65"/>
  <c r="AB105" i="22"/>
  <c r="AC105" i="65"/>
  <c r="AC105" i="22"/>
  <c r="AD105" i="65"/>
  <c r="AD105" i="22"/>
  <c r="AE105" i="65"/>
  <c r="AE105" i="22"/>
  <c r="AF105" i="65"/>
  <c r="AF105" i="22"/>
  <c r="AG105" i="65"/>
  <c r="AG105" i="22"/>
  <c r="AH105" i="65"/>
  <c r="AH105" i="22"/>
  <c r="AI105" i="65"/>
  <c r="AI105" i="22"/>
  <c r="AJ105" i="65"/>
  <c r="AJ105" i="22"/>
  <c r="AK105" i="65"/>
  <c r="AK105" i="22"/>
  <c r="AL105" i="65"/>
  <c r="AL105" i="22"/>
  <c r="AM105" i="65"/>
  <c r="AM105" i="22"/>
  <c r="AN105" i="65"/>
  <c r="AN105" i="22"/>
  <c r="AO105" i="65"/>
  <c r="AO105" i="22"/>
  <c r="AP105" i="22"/>
  <c r="B106" i="65"/>
  <c r="L106" i="65"/>
  <c r="G106" i="65"/>
  <c r="G106" i="22"/>
  <c r="H106" i="65"/>
  <c r="H106" i="22"/>
  <c r="I106" i="65"/>
  <c r="I106" i="22"/>
  <c r="J106" i="65"/>
  <c r="J106" i="22"/>
  <c r="K106" i="65"/>
  <c r="K106" i="22"/>
  <c r="L106" i="22"/>
  <c r="V106" i="65"/>
  <c r="M106" i="65"/>
  <c r="M106" i="22"/>
  <c r="N106" i="65"/>
  <c r="N106" i="22"/>
  <c r="O106" i="65"/>
  <c r="O106" i="22"/>
  <c r="P106" i="65"/>
  <c r="P106" i="22"/>
  <c r="Q106" i="65"/>
  <c r="Q106" i="22"/>
  <c r="R106" i="65"/>
  <c r="R106" i="22"/>
  <c r="S106" i="65"/>
  <c r="S106" i="22"/>
  <c r="T106" i="65"/>
  <c r="T106" i="22"/>
  <c r="U106" i="65"/>
  <c r="U106" i="22"/>
  <c r="V106" i="22"/>
  <c r="AP106" i="65"/>
  <c r="W106" i="65"/>
  <c r="W106" i="22"/>
  <c r="X106" i="65"/>
  <c r="X106" i="22"/>
  <c r="Y106" i="65"/>
  <c r="Y106" i="22"/>
  <c r="Z106" i="65"/>
  <c r="Z106" i="22"/>
  <c r="AA106" i="65"/>
  <c r="AA106" i="22"/>
  <c r="AB106" i="65"/>
  <c r="AB106" i="22"/>
  <c r="AC106" i="65"/>
  <c r="AC106" i="22"/>
  <c r="AD106" i="65"/>
  <c r="AD106" i="22"/>
  <c r="AE106" i="65"/>
  <c r="AE106" i="22"/>
  <c r="AF106" i="65"/>
  <c r="AF106" i="22"/>
  <c r="AG106" i="65"/>
  <c r="AG106" i="22"/>
  <c r="AH106" i="65"/>
  <c r="AH106" i="22"/>
  <c r="AI106" i="65"/>
  <c r="AI106" i="22"/>
  <c r="AJ106" i="65"/>
  <c r="AJ106" i="22"/>
  <c r="AK106" i="65"/>
  <c r="AK106" i="22"/>
  <c r="AL106" i="65"/>
  <c r="AL106" i="22"/>
  <c r="AM106" i="65"/>
  <c r="AM106" i="22"/>
  <c r="AN106" i="65"/>
  <c r="AN106" i="22"/>
  <c r="AO106" i="65"/>
  <c r="AO106" i="22"/>
  <c r="AP106" i="22"/>
  <c r="B107" i="65"/>
  <c r="L107" i="65"/>
  <c r="G107" i="65"/>
  <c r="G107" i="22"/>
  <c r="H107" i="65"/>
  <c r="H107" i="22"/>
  <c r="I107" i="65"/>
  <c r="I107" i="22"/>
  <c r="J107" i="65"/>
  <c r="J107" i="22"/>
  <c r="K107" i="65"/>
  <c r="K107" i="22"/>
  <c r="L107" i="22"/>
  <c r="V107" i="65"/>
  <c r="M107" i="65"/>
  <c r="M107" i="22"/>
  <c r="N107" i="65"/>
  <c r="N107" i="22"/>
  <c r="O107" i="65"/>
  <c r="O107" i="22"/>
  <c r="P107" i="65"/>
  <c r="P107" i="22"/>
  <c r="Q107" i="65"/>
  <c r="Q107" i="22"/>
  <c r="R107" i="65"/>
  <c r="R107" i="22"/>
  <c r="S107" i="65"/>
  <c r="S107" i="22"/>
  <c r="T107" i="65"/>
  <c r="T107" i="22"/>
  <c r="U107" i="65"/>
  <c r="U107" i="22"/>
  <c r="V107" i="22"/>
  <c r="AP107" i="65"/>
  <c r="W107" i="65"/>
  <c r="W107" i="22"/>
  <c r="X107" i="65"/>
  <c r="X107" i="22"/>
  <c r="Y107" i="65"/>
  <c r="Y107" i="22"/>
  <c r="Z107" i="65"/>
  <c r="Z107" i="22"/>
  <c r="AA107" i="65"/>
  <c r="AA107" i="22"/>
  <c r="AB107" i="65"/>
  <c r="AB107" i="22"/>
  <c r="AC107" i="65"/>
  <c r="AC107" i="22"/>
  <c r="AD107" i="65"/>
  <c r="AD107" i="22"/>
  <c r="AE107" i="65"/>
  <c r="AE107" i="22"/>
  <c r="AF107" i="65"/>
  <c r="AF107" i="22"/>
  <c r="AG107" i="65"/>
  <c r="AG107" i="22"/>
  <c r="AH107" i="65"/>
  <c r="AH107" i="22"/>
  <c r="AI107" i="65"/>
  <c r="AI107" i="22"/>
  <c r="AJ107" i="65"/>
  <c r="AJ107" i="22"/>
  <c r="AK107" i="65"/>
  <c r="AK107" i="22"/>
  <c r="AL107" i="65"/>
  <c r="AL107" i="22"/>
  <c r="AM107" i="65"/>
  <c r="AM107" i="22"/>
  <c r="AN107" i="65"/>
  <c r="AN107" i="22"/>
  <c r="AO107" i="65"/>
  <c r="AO107" i="22"/>
  <c r="AP107" i="22"/>
  <c r="B108" i="65"/>
  <c r="L108" i="65"/>
  <c r="G108" i="65"/>
  <c r="G108" i="22"/>
  <c r="H108" i="65"/>
  <c r="H108" i="22"/>
  <c r="I108" i="65"/>
  <c r="I108" i="22"/>
  <c r="J108" i="65"/>
  <c r="J108" i="22"/>
  <c r="K108" i="65"/>
  <c r="K108" i="22"/>
  <c r="L108" i="22"/>
  <c r="V108" i="65"/>
  <c r="M108" i="65"/>
  <c r="M108" i="22"/>
  <c r="N108" i="65"/>
  <c r="N108" i="22"/>
  <c r="O108" i="65"/>
  <c r="O108" i="22"/>
  <c r="P108" i="65"/>
  <c r="P108" i="22"/>
  <c r="Q108" i="65"/>
  <c r="Q108" i="22"/>
  <c r="R108" i="65"/>
  <c r="R108" i="22"/>
  <c r="S108" i="65"/>
  <c r="S108" i="22"/>
  <c r="T108" i="65"/>
  <c r="T108" i="22"/>
  <c r="U108" i="65"/>
  <c r="U108" i="22"/>
  <c r="V108" i="22"/>
  <c r="AP108" i="65"/>
  <c r="W108" i="65"/>
  <c r="W108" i="22"/>
  <c r="X108" i="65"/>
  <c r="X108" i="22"/>
  <c r="Y108" i="65"/>
  <c r="Y108" i="22"/>
  <c r="Z108" i="65"/>
  <c r="Z108" i="22"/>
  <c r="AA108" i="65"/>
  <c r="AA108" i="22"/>
  <c r="AB108" i="65"/>
  <c r="AB108" i="22"/>
  <c r="AC108" i="65"/>
  <c r="AC108" i="22"/>
  <c r="AD108" i="65"/>
  <c r="AD108" i="22"/>
  <c r="AE108" i="65"/>
  <c r="AE108" i="22"/>
  <c r="AF108" i="65"/>
  <c r="AF108" i="22"/>
  <c r="AG108" i="65"/>
  <c r="AG108" i="22"/>
  <c r="AH108" i="65"/>
  <c r="AH108" i="22"/>
  <c r="AI108" i="65"/>
  <c r="AI108" i="22"/>
  <c r="AJ108" i="65"/>
  <c r="AJ108" i="22"/>
  <c r="AK108" i="65"/>
  <c r="AK108" i="22"/>
  <c r="AL108" i="65"/>
  <c r="AL108" i="22"/>
  <c r="AM108" i="65"/>
  <c r="AM108" i="22"/>
  <c r="AN108" i="65"/>
  <c r="AN108" i="22"/>
  <c r="AO108" i="65"/>
  <c r="AO108" i="22"/>
  <c r="AP108" i="22"/>
  <c r="B109" i="65"/>
  <c r="L109" i="65"/>
  <c r="G109" i="65"/>
  <c r="G109" i="22"/>
  <c r="H109" i="65"/>
  <c r="H109" i="22"/>
  <c r="I109" i="65"/>
  <c r="I109" i="22"/>
  <c r="J109" i="65"/>
  <c r="J109" i="22"/>
  <c r="K109" i="65"/>
  <c r="K109" i="22"/>
  <c r="L109" i="22"/>
  <c r="V109" i="65"/>
  <c r="M109" i="65"/>
  <c r="M109" i="22"/>
  <c r="N109" i="65"/>
  <c r="N109" i="22"/>
  <c r="O109" i="65"/>
  <c r="O109" i="22"/>
  <c r="P109" i="65"/>
  <c r="P109" i="22"/>
  <c r="Q109" i="65"/>
  <c r="Q109" i="22"/>
  <c r="R109" i="65"/>
  <c r="R109" i="22"/>
  <c r="S109" i="65"/>
  <c r="S109" i="22"/>
  <c r="T109" i="65"/>
  <c r="T109" i="22"/>
  <c r="U109" i="65"/>
  <c r="U109" i="22"/>
  <c r="V109" i="22"/>
  <c r="AP109" i="65"/>
  <c r="W109" i="65"/>
  <c r="W109" i="22"/>
  <c r="X109" i="65"/>
  <c r="X109" i="22"/>
  <c r="Y109" i="65"/>
  <c r="Y109" i="22"/>
  <c r="Z109" i="65"/>
  <c r="Z109" i="22"/>
  <c r="AA109" i="65"/>
  <c r="AA109" i="22"/>
  <c r="AB109" i="65"/>
  <c r="AB109" i="22"/>
  <c r="AC109" i="65"/>
  <c r="AC109" i="22"/>
  <c r="AD109" i="65"/>
  <c r="AD109" i="22"/>
  <c r="AE109" i="65"/>
  <c r="AE109" i="22"/>
  <c r="AF109" i="65"/>
  <c r="AF109" i="22"/>
  <c r="AG109" i="65"/>
  <c r="AG109" i="22"/>
  <c r="AH109" i="65"/>
  <c r="AH109" i="22"/>
  <c r="AI109" i="65"/>
  <c r="AI109" i="22"/>
  <c r="AJ109" i="65"/>
  <c r="AJ109" i="22"/>
  <c r="AK109" i="65"/>
  <c r="AK109" i="22"/>
  <c r="AL109" i="65"/>
  <c r="AL109" i="22"/>
  <c r="AM109" i="65"/>
  <c r="AM109" i="22"/>
  <c r="AN109" i="65"/>
  <c r="AN109" i="22"/>
  <c r="AO109" i="65"/>
  <c r="AO109" i="22"/>
  <c r="AP109" i="22"/>
  <c r="B110" i="65"/>
  <c r="L110" i="65"/>
  <c r="G110" i="65"/>
  <c r="G110" i="22"/>
  <c r="H110" i="65"/>
  <c r="H110" i="22"/>
  <c r="I110" i="65"/>
  <c r="I110" i="22"/>
  <c r="J110" i="65"/>
  <c r="J110" i="22"/>
  <c r="K110" i="65"/>
  <c r="K110" i="22"/>
  <c r="L110" i="22"/>
  <c r="V110" i="65"/>
  <c r="M110" i="65"/>
  <c r="M110" i="22"/>
  <c r="N110" i="65"/>
  <c r="N110" i="22"/>
  <c r="O110" i="65"/>
  <c r="O110" i="22"/>
  <c r="P110" i="65"/>
  <c r="P110" i="22"/>
  <c r="Q110" i="65"/>
  <c r="Q110" i="22"/>
  <c r="R110" i="65"/>
  <c r="R110" i="22"/>
  <c r="S110" i="65"/>
  <c r="S110" i="22"/>
  <c r="T110" i="65"/>
  <c r="T110" i="22"/>
  <c r="U110" i="65"/>
  <c r="U110" i="22"/>
  <c r="V110" i="22"/>
  <c r="AP110" i="65"/>
  <c r="W110" i="65"/>
  <c r="W110" i="22"/>
  <c r="X110" i="65"/>
  <c r="X110" i="22"/>
  <c r="Y110" i="65"/>
  <c r="Y110" i="22"/>
  <c r="Z110" i="65"/>
  <c r="Z110" i="22"/>
  <c r="AA110" i="65"/>
  <c r="AA110" i="22"/>
  <c r="AB110" i="65"/>
  <c r="AB110" i="22"/>
  <c r="AC110" i="65"/>
  <c r="AC110" i="22"/>
  <c r="AD110" i="65"/>
  <c r="AD110" i="22"/>
  <c r="AE110" i="65"/>
  <c r="AE110" i="22"/>
  <c r="AF110" i="65"/>
  <c r="AF110" i="22"/>
  <c r="AG110" i="65"/>
  <c r="AG110" i="22"/>
  <c r="AH110" i="65"/>
  <c r="AH110" i="22"/>
  <c r="AI110" i="65"/>
  <c r="AI110" i="22"/>
  <c r="AJ110" i="65"/>
  <c r="AJ110" i="22"/>
  <c r="AK110" i="65"/>
  <c r="AK110" i="22"/>
  <c r="AL110" i="65"/>
  <c r="AL110" i="22"/>
  <c r="AM110" i="65"/>
  <c r="AM110" i="22"/>
  <c r="AN110" i="65"/>
  <c r="AN110" i="22"/>
  <c r="AO110" i="65"/>
  <c r="AO110" i="22"/>
  <c r="AP110" i="22"/>
  <c r="B111" i="65"/>
  <c r="L111" i="65"/>
  <c r="G111" i="65"/>
  <c r="G111" i="22"/>
  <c r="H111" i="65"/>
  <c r="H111" i="22"/>
  <c r="I111" i="65"/>
  <c r="I111" i="22"/>
  <c r="J111" i="65"/>
  <c r="J111" i="22"/>
  <c r="K111" i="65"/>
  <c r="K111" i="22"/>
  <c r="L111" i="22"/>
  <c r="V111" i="65"/>
  <c r="M111" i="65"/>
  <c r="M111" i="22"/>
  <c r="N111" i="65"/>
  <c r="N111" i="22"/>
  <c r="O111" i="65"/>
  <c r="O111" i="22"/>
  <c r="P111" i="65"/>
  <c r="P111" i="22"/>
  <c r="Q111" i="65"/>
  <c r="Q111" i="22"/>
  <c r="R111" i="65"/>
  <c r="R111" i="22"/>
  <c r="S111" i="65"/>
  <c r="S111" i="22"/>
  <c r="T111" i="65"/>
  <c r="T111" i="22"/>
  <c r="U111" i="65"/>
  <c r="U111" i="22"/>
  <c r="V111" i="22"/>
  <c r="AP111" i="65"/>
  <c r="W111" i="65"/>
  <c r="W111" i="22"/>
  <c r="X111" i="65"/>
  <c r="X111" i="22"/>
  <c r="Y111" i="65"/>
  <c r="Y111" i="22"/>
  <c r="Z111" i="65"/>
  <c r="Z111" i="22"/>
  <c r="AA111" i="65"/>
  <c r="AA111" i="22"/>
  <c r="AB111" i="65"/>
  <c r="AB111" i="22"/>
  <c r="AC111" i="65"/>
  <c r="AC111" i="22"/>
  <c r="AD111" i="65"/>
  <c r="AD111" i="22"/>
  <c r="AE111" i="65"/>
  <c r="AE111" i="22"/>
  <c r="AF111" i="65"/>
  <c r="AF111" i="22"/>
  <c r="AG111" i="65"/>
  <c r="AG111" i="22"/>
  <c r="AH111" i="65"/>
  <c r="AH111" i="22"/>
  <c r="AI111" i="65"/>
  <c r="AI111" i="22"/>
  <c r="AJ111" i="65"/>
  <c r="AJ111" i="22"/>
  <c r="AK111" i="65"/>
  <c r="AK111" i="22"/>
  <c r="AL111" i="65"/>
  <c r="AL111" i="22"/>
  <c r="AM111" i="65"/>
  <c r="AM111" i="22"/>
  <c r="AN111" i="65"/>
  <c r="AN111" i="22"/>
  <c r="AO111" i="65"/>
  <c r="AO111" i="22"/>
  <c r="AP111" i="22"/>
  <c r="B112" i="65"/>
  <c r="L112" i="65"/>
  <c r="G112" i="65"/>
  <c r="G112" i="22"/>
  <c r="H112" i="65"/>
  <c r="H112" i="22"/>
  <c r="I112" i="65"/>
  <c r="I112" i="22"/>
  <c r="J112" i="65"/>
  <c r="J112" i="22"/>
  <c r="K112" i="65"/>
  <c r="K112" i="22"/>
  <c r="L112" i="22"/>
  <c r="V112" i="65"/>
  <c r="M112" i="65"/>
  <c r="M112" i="22"/>
  <c r="N112" i="65"/>
  <c r="N112" i="22"/>
  <c r="O112" i="65"/>
  <c r="O112" i="22"/>
  <c r="P112" i="65"/>
  <c r="P112" i="22"/>
  <c r="Q112" i="65"/>
  <c r="Q112" i="22"/>
  <c r="R112" i="65"/>
  <c r="R112" i="22"/>
  <c r="S112" i="65"/>
  <c r="S112" i="22"/>
  <c r="T112" i="65"/>
  <c r="T112" i="22"/>
  <c r="U112" i="65"/>
  <c r="U112" i="22"/>
  <c r="V112" i="22"/>
  <c r="AP112" i="65"/>
  <c r="W112" i="65"/>
  <c r="W112" i="22"/>
  <c r="X112" i="65"/>
  <c r="X112" i="22"/>
  <c r="Y112" i="65"/>
  <c r="Y112" i="22"/>
  <c r="Z112" i="65"/>
  <c r="Z112" i="22"/>
  <c r="AA112" i="65"/>
  <c r="AA112" i="22"/>
  <c r="AB112" i="65"/>
  <c r="AB112" i="22"/>
  <c r="AC112" i="65"/>
  <c r="AC112" i="22"/>
  <c r="AD112" i="65"/>
  <c r="AD112" i="22"/>
  <c r="AE112" i="65"/>
  <c r="AE112" i="22"/>
  <c r="AF112" i="65"/>
  <c r="AF112" i="22"/>
  <c r="AG112" i="65"/>
  <c r="AG112" i="22"/>
  <c r="AH112" i="65"/>
  <c r="AH112" i="22"/>
  <c r="AI112" i="65"/>
  <c r="AI112" i="22"/>
  <c r="AJ112" i="65"/>
  <c r="AJ112" i="22"/>
  <c r="AK112" i="65"/>
  <c r="AK112" i="22"/>
  <c r="AL112" i="65"/>
  <c r="AL112" i="22"/>
  <c r="AM112" i="65"/>
  <c r="AM112" i="22"/>
  <c r="AN112" i="65"/>
  <c r="AN112" i="22"/>
  <c r="AO112" i="65"/>
  <c r="AO112" i="22"/>
  <c r="AP112" i="22"/>
  <c r="B113" i="65"/>
  <c r="L113" i="65"/>
  <c r="G113" i="65"/>
  <c r="G113" i="22"/>
  <c r="H113" i="65"/>
  <c r="H113" i="22"/>
  <c r="I113" i="65"/>
  <c r="I113" i="22"/>
  <c r="J113" i="65"/>
  <c r="J113" i="22"/>
  <c r="K113" i="65"/>
  <c r="K113" i="22"/>
  <c r="L113" i="22"/>
  <c r="V113" i="65"/>
  <c r="M113" i="65"/>
  <c r="M113" i="22"/>
  <c r="N113" i="65"/>
  <c r="N113" i="22"/>
  <c r="O113" i="65"/>
  <c r="O113" i="22"/>
  <c r="P113" i="65"/>
  <c r="P113" i="22"/>
  <c r="Q113" i="65"/>
  <c r="Q113" i="22"/>
  <c r="R113" i="65"/>
  <c r="R113" i="22"/>
  <c r="S113" i="65"/>
  <c r="S113" i="22"/>
  <c r="T113" i="65"/>
  <c r="T113" i="22"/>
  <c r="U113" i="65"/>
  <c r="U113" i="22"/>
  <c r="V113" i="22"/>
  <c r="AP113" i="65"/>
  <c r="W113" i="65"/>
  <c r="W113" i="22"/>
  <c r="X113" i="65"/>
  <c r="X113" i="22"/>
  <c r="Y113" i="65"/>
  <c r="Y113" i="22"/>
  <c r="Z113" i="65"/>
  <c r="Z113" i="22"/>
  <c r="AA113" i="65"/>
  <c r="AA113" i="22"/>
  <c r="AB113" i="65"/>
  <c r="AB113" i="22"/>
  <c r="AC113" i="65"/>
  <c r="AC113" i="22"/>
  <c r="AD113" i="65"/>
  <c r="AD113" i="22"/>
  <c r="AE113" i="65"/>
  <c r="AE113" i="22"/>
  <c r="AF113" i="65"/>
  <c r="AF113" i="22"/>
  <c r="AG113" i="65"/>
  <c r="AG113" i="22"/>
  <c r="AH113" i="65"/>
  <c r="AH113" i="22"/>
  <c r="AI113" i="65"/>
  <c r="AI113" i="22"/>
  <c r="AJ113" i="65"/>
  <c r="AJ113" i="22"/>
  <c r="AK113" i="65"/>
  <c r="AK113" i="22"/>
  <c r="AL113" i="65"/>
  <c r="AL113" i="22"/>
  <c r="AM113" i="65"/>
  <c r="AM113" i="22"/>
  <c r="AN113" i="65"/>
  <c r="AN113" i="22"/>
  <c r="AO113" i="65"/>
  <c r="AO113" i="22"/>
  <c r="AP113" i="22"/>
  <c r="B114" i="65"/>
  <c r="L114" i="65"/>
  <c r="G114" i="65"/>
  <c r="G114" i="22"/>
  <c r="H114" i="65"/>
  <c r="H114" i="22"/>
  <c r="I114" i="65"/>
  <c r="I114" i="22"/>
  <c r="J114" i="65"/>
  <c r="J114" i="22"/>
  <c r="K114" i="65"/>
  <c r="K114" i="22"/>
  <c r="L114" i="22"/>
  <c r="V114" i="65"/>
  <c r="M114" i="65"/>
  <c r="M114" i="22"/>
  <c r="N114" i="65"/>
  <c r="N114" i="22"/>
  <c r="O114" i="65"/>
  <c r="O114" i="22"/>
  <c r="P114" i="65"/>
  <c r="P114" i="22"/>
  <c r="Q114" i="65"/>
  <c r="Q114" i="22"/>
  <c r="R114" i="65"/>
  <c r="R114" i="22"/>
  <c r="S114" i="65"/>
  <c r="S114" i="22"/>
  <c r="T114" i="65"/>
  <c r="T114" i="22"/>
  <c r="U114" i="65"/>
  <c r="U114" i="22"/>
  <c r="V114" i="22"/>
  <c r="AP114" i="65"/>
  <c r="W114" i="65"/>
  <c r="W114" i="22"/>
  <c r="X114" i="65"/>
  <c r="X114" i="22"/>
  <c r="Y114" i="65"/>
  <c r="Y114" i="22"/>
  <c r="Z114" i="65"/>
  <c r="Z114" i="22"/>
  <c r="AA114" i="65"/>
  <c r="AA114" i="22"/>
  <c r="AB114" i="65"/>
  <c r="AB114" i="22"/>
  <c r="AC114" i="65"/>
  <c r="AC114" i="22"/>
  <c r="AD114" i="65"/>
  <c r="AD114" i="22"/>
  <c r="AE114" i="65"/>
  <c r="AE114" i="22"/>
  <c r="AF114" i="65"/>
  <c r="AF114" i="22"/>
  <c r="AG114" i="65"/>
  <c r="AG114" i="22"/>
  <c r="AH114" i="65"/>
  <c r="AH114" i="22"/>
  <c r="AI114" i="65"/>
  <c r="AI114" i="22"/>
  <c r="AJ114" i="65"/>
  <c r="AJ114" i="22"/>
  <c r="AK114" i="65"/>
  <c r="AK114" i="22"/>
  <c r="AL114" i="65"/>
  <c r="AL114" i="22"/>
  <c r="AM114" i="65"/>
  <c r="AM114" i="22"/>
  <c r="AN114" i="65"/>
  <c r="AN114" i="22"/>
  <c r="AO114" i="65"/>
  <c r="AO114" i="22"/>
  <c r="AP114" i="22"/>
  <c r="B115" i="65"/>
  <c r="L115" i="65"/>
  <c r="G115" i="65"/>
  <c r="G115" i="22"/>
  <c r="H115" i="65"/>
  <c r="H115" i="22"/>
  <c r="I115" i="65"/>
  <c r="I115" i="22"/>
  <c r="J115" i="65"/>
  <c r="J115" i="22"/>
  <c r="K115" i="65"/>
  <c r="K115" i="22"/>
  <c r="L115" i="22"/>
  <c r="V115" i="65"/>
  <c r="M115" i="65"/>
  <c r="M115" i="22"/>
  <c r="N115" i="65"/>
  <c r="N115" i="22"/>
  <c r="O115" i="65"/>
  <c r="O115" i="22"/>
  <c r="P115" i="65"/>
  <c r="P115" i="22"/>
  <c r="Q115" i="65"/>
  <c r="Q115" i="22"/>
  <c r="R115" i="65"/>
  <c r="R115" i="22"/>
  <c r="S115" i="65"/>
  <c r="S115" i="22"/>
  <c r="T115" i="65"/>
  <c r="T115" i="22"/>
  <c r="U115" i="65"/>
  <c r="U115" i="22"/>
  <c r="V115" i="22"/>
  <c r="AP115" i="65"/>
  <c r="W115" i="65"/>
  <c r="W115" i="22"/>
  <c r="X115" i="65"/>
  <c r="X115" i="22"/>
  <c r="Y115" i="65"/>
  <c r="Y115" i="22"/>
  <c r="Z115" i="65"/>
  <c r="Z115" i="22"/>
  <c r="AA115" i="65"/>
  <c r="AA115" i="22"/>
  <c r="AB115" i="65"/>
  <c r="AB115" i="22"/>
  <c r="AC115" i="65"/>
  <c r="AC115" i="22"/>
  <c r="AD115" i="65"/>
  <c r="AD115" i="22"/>
  <c r="AE115" i="65"/>
  <c r="AE115" i="22"/>
  <c r="AF115" i="65"/>
  <c r="AF115" i="22"/>
  <c r="AG115" i="65"/>
  <c r="AG115" i="22"/>
  <c r="AH115" i="65"/>
  <c r="AH115" i="22"/>
  <c r="AI115" i="65"/>
  <c r="AI115" i="22"/>
  <c r="AJ115" i="65"/>
  <c r="AJ115" i="22"/>
  <c r="AK115" i="65"/>
  <c r="AK115" i="22"/>
  <c r="AL115" i="65"/>
  <c r="AL115" i="22"/>
  <c r="AM115" i="65"/>
  <c r="AM115" i="22"/>
  <c r="AN115" i="65"/>
  <c r="AN115" i="22"/>
  <c r="AO115" i="65"/>
  <c r="AO115" i="22"/>
  <c r="AP115" i="22"/>
  <c r="B116" i="65"/>
  <c r="L116" i="65"/>
  <c r="G116" i="65"/>
  <c r="G116" i="22"/>
  <c r="H116" i="65"/>
  <c r="H116" i="22"/>
  <c r="I116" i="65"/>
  <c r="I116" i="22"/>
  <c r="J116" i="65"/>
  <c r="J116" i="22"/>
  <c r="K116" i="65"/>
  <c r="K116" i="22"/>
  <c r="L116" i="22"/>
  <c r="V116" i="65"/>
  <c r="M116" i="65"/>
  <c r="M116" i="22"/>
  <c r="N116" i="65"/>
  <c r="N116" i="22"/>
  <c r="O116" i="65"/>
  <c r="O116" i="22"/>
  <c r="P116" i="65"/>
  <c r="P116" i="22"/>
  <c r="Q116" i="65"/>
  <c r="Q116" i="22"/>
  <c r="R116" i="65"/>
  <c r="R116" i="22"/>
  <c r="S116" i="65"/>
  <c r="S116" i="22"/>
  <c r="T116" i="65"/>
  <c r="T116" i="22"/>
  <c r="U116" i="65"/>
  <c r="U116" i="22"/>
  <c r="V116" i="22"/>
  <c r="AP116" i="65"/>
  <c r="W116" i="65"/>
  <c r="W116" i="22"/>
  <c r="X116" i="65"/>
  <c r="X116" i="22"/>
  <c r="Y116" i="65"/>
  <c r="Y116" i="22"/>
  <c r="Z116" i="65"/>
  <c r="Z116" i="22"/>
  <c r="AA116" i="65"/>
  <c r="AA116" i="22"/>
  <c r="AB116" i="65"/>
  <c r="AB116" i="22"/>
  <c r="AC116" i="65"/>
  <c r="AC116" i="22"/>
  <c r="AD116" i="65"/>
  <c r="AD116" i="22"/>
  <c r="AE116" i="65"/>
  <c r="AE116" i="22"/>
  <c r="AF116" i="65"/>
  <c r="AF116" i="22"/>
  <c r="AG116" i="65"/>
  <c r="AG116" i="22"/>
  <c r="AH116" i="65"/>
  <c r="AH116" i="22"/>
  <c r="AI116" i="65"/>
  <c r="AI116" i="22"/>
  <c r="AJ116" i="65"/>
  <c r="AJ116" i="22"/>
  <c r="AK116" i="65"/>
  <c r="AK116" i="22"/>
  <c r="AL116" i="65"/>
  <c r="AL116" i="22"/>
  <c r="AM116" i="65"/>
  <c r="AM116" i="22"/>
  <c r="AN116" i="65"/>
  <c r="AN116" i="22"/>
  <c r="AO116" i="65"/>
  <c r="AO116" i="22"/>
  <c r="AP116" i="22"/>
  <c r="B117" i="65"/>
  <c r="L117" i="65"/>
  <c r="G117" i="65"/>
  <c r="G117" i="22"/>
  <c r="H117" i="65"/>
  <c r="H117" i="22"/>
  <c r="I117" i="65"/>
  <c r="I117" i="22"/>
  <c r="J117" i="65"/>
  <c r="J117" i="22"/>
  <c r="K117" i="65"/>
  <c r="K117" i="22"/>
  <c r="L117" i="22"/>
  <c r="V117" i="65"/>
  <c r="M117" i="65"/>
  <c r="M117" i="22"/>
  <c r="N117" i="65"/>
  <c r="N117" i="22"/>
  <c r="O117" i="65"/>
  <c r="O117" i="22"/>
  <c r="P117" i="65"/>
  <c r="P117" i="22"/>
  <c r="Q117" i="65"/>
  <c r="Q117" i="22"/>
  <c r="R117" i="65"/>
  <c r="R117" i="22"/>
  <c r="S117" i="65"/>
  <c r="S117" i="22"/>
  <c r="T117" i="65"/>
  <c r="T117" i="22"/>
  <c r="U117" i="65"/>
  <c r="U117" i="22"/>
  <c r="V117" i="22"/>
  <c r="AP117" i="65"/>
  <c r="W117" i="65"/>
  <c r="W117" i="22"/>
  <c r="X117" i="65"/>
  <c r="X117" i="22"/>
  <c r="Y117" i="65"/>
  <c r="Y117" i="22"/>
  <c r="Z117" i="65"/>
  <c r="Z117" i="22"/>
  <c r="AA117" i="65"/>
  <c r="AA117" i="22"/>
  <c r="AB117" i="65"/>
  <c r="AB117" i="22"/>
  <c r="AC117" i="65"/>
  <c r="AC117" i="22"/>
  <c r="AD117" i="65"/>
  <c r="AD117" i="22"/>
  <c r="AE117" i="65"/>
  <c r="AE117" i="22"/>
  <c r="AF117" i="65"/>
  <c r="AF117" i="22"/>
  <c r="AG117" i="65"/>
  <c r="AG117" i="22"/>
  <c r="AH117" i="65"/>
  <c r="AH117" i="22"/>
  <c r="AI117" i="65"/>
  <c r="AI117" i="22"/>
  <c r="AJ117" i="65"/>
  <c r="AJ117" i="22"/>
  <c r="AK117" i="65"/>
  <c r="AK117" i="22"/>
  <c r="AL117" i="65"/>
  <c r="AL117" i="22"/>
  <c r="AM117" i="65"/>
  <c r="AM117" i="22"/>
  <c r="AN117" i="65"/>
  <c r="AN117" i="22"/>
  <c r="AO117" i="65"/>
  <c r="AO117" i="22"/>
  <c r="AP117" i="22"/>
  <c r="B118" i="65"/>
  <c r="L118" i="65"/>
  <c r="G118" i="65"/>
  <c r="G118" i="22"/>
  <c r="H118" i="65"/>
  <c r="H118" i="22"/>
  <c r="I118" i="65"/>
  <c r="I118" i="22"/>
  <c r="J118" i="65"/>
  <c r="J118" i="22"/>
  <c r="K118" i="65"/>
  <c r="K118" i="22"/>
  <c r="L118" i="22"/>
  <c r="V118" i="65"/>
  <c r="M118" i="65"/>
  <c r="M118" i="22"/>
  <c r="N118" i="65"/>
  <c r="N118" i="22"/>
  <c r="O118" i="65"/>
  <c r="O118" i="22"/>
  <c r="P118" i="65"/>
  <c r="P118" i="22"/>
  <c r="Q118" i="65"/>
  <c r="Q118" i="22"/>
  <c r="R118" i="65"/>
  <c r="R118" i="22"/>
  <c r="S118" i="65"/>
  <c r="S118" i="22"/>
  <c r="T118" i="65"/>
  <c r="T118" i="22"/>
  <c r="U118" i="65"/>
  <c r="U118" i="22"/>
  <c r="V118" i="22"/>
  <c r="AP118" i="65"/>
  <c r="W118" i="65"/>
  <c r="W118" i="22"/>
  <c r="X118" i="65"/>
  <c r="X118" i="22"/>
  <c r="Y118" i="65"/>
  <c r="Y118" i="22"/>
  <c r="Z118" i="65"/>
  <c r="Z118" i="22"/>
  <c r="AA118" i="65"/>
  <c r="AA118" i="22"/>
  <c r="AB118" i="65"/>
  <c r="AB118" i="22"/>
  <c r="AC118" i="65"/>
  <c r="AC118" i="22"/>
  <c r="AD118" i="65"/>
  <c r="AD118" i="22"/>
  <c r="AE118" i="65"/>
  <c r="AE118" i="22"/>
  <c r="AF118" i="65"/>
  <c r="AF118" i="22"/>
  <c r="AG118" i="65"/>
  <c r="AG118" i="22"/>
  <c r="AH118" i="65"/>
  <c r="AH118" i="22"/>
  <c r="AI118" i="65"/>
  <c r="AI118" i="22"/>
  <c r="AJ118" i="65"/>
  <c r="AJ118" i="22"/>
  <c r="AK118" i="65"/>
  <c r="AK118" i="22"/>
  <c r="AL118" i="65"/>
  <c r="AL118" i="22"/>
  <c r="AM118" i="65"/>
  <c r="AM118" i="22"/>
  <c r="AN118" i="65"/>
  <c r="AN118" i="22"/>
  <c r="AO118" i="65"/>
  <c r="AO118" i="22"/>
  <c r="AP118" i="22"/>
  <c r="B119" i="65"/>
  <c r="L119" i="65"/>
  <c r="G119" i="65"/>
  <c r="G119" i="22"/>
  <c r="H119" i="65"/>
  <c r="H119" i="22"/>
  <c r="I119" i="65"/>
  <c r="I119" i="22"/>
  <c r="J119" i="65"/>
  <c r="J119" i="22"/>
  <c r="K119" i="65"/>
  <c r="K119" i="22"/>
  <c r="L119" i="22"/>
  <c r="V119" i="65"/>
  <c r="M119" i="65"/>
  <c r="M119" i="22"/>
  <c r="N119" i="65"/>
  <c r="N119" i="22"/>
  <c r="O119" i="65"/>
  <c r="O119" i="22"/>
  <c r="P119" i="65"/>
  <c r="P119" i="22"/>
  <c r="Q119" i="65"/>
  <c r="Q119" i="22"/>
  <c r="R119" i="65"/>
  <c r="R119" i="22"/>
  <c r="S119" i="65"/>
  <c r="S119" i="22"/>
  <c r="T119" i="65"/>
  <c r="T119" i="22"/>
  <c r="U119" i="65"/>
  <c r="U119" i="22"/>
  <c r="V119" i="22"/>
  <c r="AP119" i="65"/>
  <c r="W119" i="65"/>
  <c r="W119" i="22"/>
  <c r="X119" i="65"/>
  <c r="X119" i="22"/>
  <c r="Y119" i="65"/>
  <c r="Y119" i="22"/>
  <c r="Z119" i="65"/>
  <c r="Z119" i="22"/>
  <c r="AA119" i="65"/>
  <c r="AA119" i="22"/>
  <c r="AB119" i="65"/>
  <c r="AB119" i="22"/>
  <c r="AC119" i="65"/>
  <c r="AC119" i="22"/>
  <c r="AD119" i="65"/>
  <c r="AD119" i="22"/>
  <c r="AE119" i="65"/>
  <c r="AE119" i="22"/>
  <c r="AF119" i="65"/>
  <c r="AF119" i="22"/>
  <c r="AG119" i="65"/>
  <c r="AG119" i="22"/>
  <c r="AH119" i="65"/>
  <c r="AH119" i="22"/>
  <c r="AI119" i="65"/>
  <c r="AI119" i="22"/>
  <c r="AJ119" i="65"/>
  <c r="AJ119" i="22"/>
  <c r="AK119" i="65"/>
  <c r="AK119" i="22"/>
  <c r="AL119" i="65"/>
  <c r="AL119" i="22"/>
  <c r="AM119" i="65"/>
  <c r="AM119" i="22"/>
  <c r="AN119" i="65"/>
  <c r="AN119" i="22"/>
  <c r="AO119" i="65"/>
  <c r="AO119" i="22"/>
  <c r="AP119" i="22"/>
  <c r="B120" i="65"/>
  <c r="L120" i="65"/>
  <c r="G120" i="65"/>
  <c r="G120" i="22"/>
  <c r="H120" i="65"/>
  <c r="H120" i="22"/>
  <c r="I120" i="65"/>
  <c r="I120" i="22"/>
  <c r="J120" i="65"/>
  <c r="J120" i="22"/>
  <c r="K120" i="65"/>
  <c r="K120" i="22"/>
  <c r="L120" i="22"/>
  <c r="V120" i="65"/>
  <c r="M120" i="65"/>
  <c r="M120" i="22"/>
  <c r="N120" i="65"/>
  <c r="N120" i="22"/>
  <c r="O120" i="65"/>
  <c r="O120" i="22"/>
  <c r="P120" i="65"/>
  <c r="P120" i="22"/>
  <c r="Q120" i="65"/>
  <c r="Q120" i="22"/>
  <c r="R120" i="65"/>
  <c r="R120" i="22"/>
  <c r="S120" i="65"/>
  <c r="S120" i="22"/>
  <c r="T120" i="65"/>
  <c r="T120" i="22"/>
  <c r="U120" i="65"/>
  <c r="U120" i="22"/>
  <c r="V120" i="22"/>
  <c r="AP120" i="65"/>
  <c r="W120" i="65"/>
  <c r="W120" i="22"/>
  <c r="X120" i="65"/>
  <c r="X120" i="22"/>
  <c r="Y120" i="65"/>
  <c r="Y120" i="22"/>
  <c r="Z120" i="65"/>
  <c r="Z120" i="22"/>
  <c r="AA120" i="65"/>
  <c r="AA120" i="22"/>
  <c r="AB120" i="65"/>
  <c r="AB120" i="22"/>
  <c r="AC120" i="65"/>
  <c r="AC120" i="22"/>
  <c r="AD120" i="65"/>
  <c r="AD120" i="22"/>
  <c r="AE120" i="65"/>
  <c r="AE120" i="22"/>
  <c r="AF120" i="65"/>
  <c r="AF120" i="22"/>
  <c r="AG120" i="65"/>
  <c r="AG120" i="22"/>
  <c r="AH120" i="65"/>
  <c r="AH120" i="22"/>
  <c r="AI120" i="65"/>
  <c r="AI120" i="22"/>
  <c r="AJ120" i="65"/>
  <c r="AJ120" i="22"/>
  <c r="AK120" i="65"/>
  <c r="AK120" i="22"/>
  <c r="AL120" i="65"/>
  <c r="AL120" i="22"/>
  <c r="AM120" i="65"/>
  <c r="AM120" i="22"/>
  <c r="AN120" i="65"/>
  <c r="AN120" i="22"/>
  <c r="AO120" i="65"/>
  <c r="AO120" i="22"/>
  <c r="AP120" i="22"/>
  <c r="B121" i="65"/>
  <c r="L121" i="65"/>
  <c r="G121" i="65"/>
  <c r="G121" i="22"/>
  <c r="H121" i="65"/>
  <c r="H121" i="22"/>
  <c r="I121" i="65"/>
  <c r="I121" i="22"/>
  <c r="J121" i="65"/>
  <c r="J121" i="22"/>
  <c r="K121" i="65"/>
  <c r="K121" i="22"/>
  <c r="L121" i="22"/>
  <c r="V121" i="65"/>
  <c r="M121" i="65"/>
  <c r="M121" i="22"/>
  <c r="N121" i="65"/>
  <c r="N121" i="22"/>
  <c r="O121" i="65"/>
  <c r="O121" i="22"/>
  <c r="P121" i="65"/>
  <c r="P121" i="22"/>
  <c r="Q121" i="65"/>
  <c r="Q121" i="22"/>
  <c r="R121" i="65"/>
  <c r="R121" i="22"/>
  <c r="S121" i="65"/>
  <c r="S121" i="22"/>
  <c r="T121" i="65"/>
  <c r="T121" i="22"/>
  <c r="U121" i="65"/>
  <c r="U121" i="22"/>
  <c r="V121" i="22"/>
  <c r="AP121" i="65"/>
  <c r="W121" i="65"/>
  <c r="W121" i="22"/>
  <c r="X121" i="65"/>
  <c r="X121" i="22"/>
  <c r="Y121" i="65"/>
  <c r="Y121" i="22"/>
  <c r="Z121" i="65"/>
  <c r="Z121" i="22"/>
  <c r="AA121" i="65"/>
  <c r="AA121" i="22"/>
  <c r="AB121" i="65"/>
  <c r="AB121" i="22"/>
  <c r="AC121" i="65"/>
  <c r="AC121" i="22"/>
  <c r="AD121" i="65"/>
  <c r="AD121" i="22"/>
  <c r="AE121" i="65"/>
  <c r="AE121" i="22"/>
  <c r="AF121" i="65"/>
  <c r="AF121" i="22"/>
  <c r="AG121" i="65"/>
  <c r="AG121" i="22"/>
  <c r="AH121" i="65"/>
  <c r="AH121" i="22"/>
  <c r="AI121" i="65"/>
  <c r="AI121" i="22"/>
  <c r="AJ121" i="65"/>
  <c r="AJ121" i="22"/>
  <c r="AK121" i="65"/>
  <c r="AK121" i="22"/>
  <c r="AL121" i="65"/>
  <c r="AL121" i="22"/>
  <c r="AM121" i="65"/>
  <c r="AM121" i="22"/>
  <c r="AN121" i="65"/>
  <c r="AN121" i="22"/>
  <c r="AO121" i="65"/>
  <c r="AO121" i="22"/>
  <c r="AP121" i="22"/>
  <c r="B122" i="65"/>
  <c r="L122" i="65"/>
  <c r="G122" i="65"/>
  <c r="G122" i="22"/>
  <c r="H122" i="65"/>
  <c r="H122" i="22"/>
  <c r="I122" i="65"/>
  <c r="I122" i="22"/>
  <c r="J122" i="65"/>
  <c r="J122" i="22"/>
  <c r="K122" i="65"/>
  <c r="K122" i="22"/>
  <c r="L122" i="22"/>
  <c r="V122" i="65"/>
  <c r="M122" i="65"/>
  <c r="M122" i="22"/>
  <c r="N122" i="65"/>
  <c r="N122" i="22"/>
  <c r="O122" i="65"/>
  <c r="O122" i="22"/>
  <c r="P122" i="65"/>
  <c r="P122" i="22"/>
  <c r="Q122" i="65"/>
  <c r="Q122" i="22"/>
  <c r="R122" i="65"/>
  <c r="R122" i="22"/>
  <c r="S122" i="65"/>
  <c r="S122" i="22"/>
  <c r="T122" i="65"/>
  <c r="T122" i="22"/>
  <c r="U122" i="65"/>
  <c r="U122" i="22"/>
  <c r="V122" i="22"/>
  <c r="AP122" i="65"/>
  <c r="W122" i="65"/>
  <c r="W122" i="22"/>
  <c r="X122" i="65"/>
  <c r="X122" i="22"/>
  <c r="Y122" i="65"/>
  <c r="Y122" i="22"/>
  <c r="Z122" i="65"/>
  <c r="Z122" i="22"/>
  <c r="AA122" i="65"/>
  <c r="AA122" i="22"/>
  <c r="AB122" i="65"/>
  <c r="AB122" i="22"/>
  <c r="AC122" i="65"/>
  <c r="AC122" i="22"/>
  <c r="AD122" i="65"/>
  <c r="AD122" i="22"/>
  <c r="AE122" i="65"/>
  <c r="AE122" i="22"/>
  <c r="AF122" i="65"/>
  <c r="AF122" i="22"/>
  <c r="AG122" i="65"/>
  <c r="AG122" i="22"/>
  <c r="AH122" i="65"/>
  <c r="AH122" i="22"/>
  <c r="AI122" i="65"/>
  <c r="AI122" i="22"/>
  <c r="AJ122" i="65"/>
  <c r="AJ122" i="22"/>
  <c r="AK122" i="65"/>
  <c r="AK122" i="22"/>
  <c r="AL122" i="65"/>
  <c r="AL122" i="22"/>
  <c r="AM122" i="65"/>
  <c r="AM122" i="22"/>
  <c r="AN122" i="65"/>
  <c r="AN122" i="22"/>
  <c r="AO122" i="65"/>
  <c r="AO122" i="22"/>
  <c r="AP122" i="22"/>
  <c r="B123" i="65"/>
  <c r="L123" i="65"/>
  <c r="G123" i="65"/>
  <c r="G123" i="22"/>
  <c r="H123" i="65"/>
  <c r="H123" i="22"/>
  <c r="I123" i="65"/>
  <c r="I123" i="22"/>
  <c r="J123" i="65"/>
  <c r="J123" i="22"/>
  <c r="K123" i="65"/>
  <c r="K123" i="22"/>
  <c r="L123" i="22"/>
  <c r="V123" i="65"/>
  <c r="M123" i="65"/>
  <c r="M123" i="22"/>
  <c r="N123" i="65"/>
  <c r="N123" i="22"/>
  <c r="O123" i="65"/>
  <c r="O123" i="22"/>
  <c r="P123" i="65"/>
  <c r="P123" i="22"/>
  <c r="Q123" i="65"/>
  <c r="Q123" i="22"/>
  <c r="R123" i="65"/>
  <c r="R123" i="22"/>
  <c r="S123" i="65"/>
  <c r="S123" i="22"/>
  <c r="T123" i="65"/>
  <c r="T123" i="22"/>
  <c r="U123" i="65"/>
  <c r="U123" i="22"/>
  <c r="V123" i="22"/>
  <c r="AP123" i="65"/>
  <c r="W123" i="65"/>
  <c r="W123" i="22"/>
  <c r="X123" i="65"/>
  <c r="X123" i="22"/>
  <c r="Y123" i="65"/>
  <c r="Y123" i="22"/>
  <c r="Z123" i="65"/>
  <c r="Z123" i="22"/>
  <c r="AA123" i="65"/>
  <c r="AA123" i="22"/>
  <c r="AB123" i="65"/>
  <c r="AB123" i="22"/>
  <c r="AC123" i="65"/>
  <c r="AC123" i="22"/>
  <c r="AD123" i="65"/>
  <c r="AD123" i="22"/>
  <c r="AE123" i="65"/>
  <c r="AE123" i="22"/>
  <c r="AF123" i="65"/>
  <c r="AF123" i="22"/>
  <c r="AG123" i="65"/>
  <c r="AG123" i="22"/>
  <c r="AH123" i="65"/>
  <c r="AH123" i="22"/>
  <c r="AI123" i="65"/>
  <c r="AI123" i="22"/>
  <c r="AJ123" i="65"/>
  <c r="AJ123" i="22"/>
  <c r="AK123" i="65"/>
  <c r="AK123" i="22"/>
  <c r="AL123" i="65"/>
  <c r="AL123" i="22"/>
  <c r="AM123" i="65"/>
  <c r="AM123" i="22"/>
  <c r="AN123" i="65"/>
  <c r="AN123" i="22"/>
  <c r="AO123" i="65"/>
  <c r="AO123" i="22"/>
  <c r="AP123" i="22"/>
  <c r="B124" i="65"/>
  <c r="L124" i="65"/>
  <c r="G124" i="65"/>
  <c r="G124" i="22"/>
  <c r="H124" i="65"/>
  <c r="H124" i="22"/>
  <c r="I124" i="65"/>
  <c r="I124" i="22"/>
  <c r="J124" i="65"/>
  <c r="J124" i="22"/>
  <c r="K124" i="65"/>
  <c r="K124" i="22"/>
  <c r="L124" i="22"/>
  <c r="V124" i="65"/>
  <c r="M124" i="65"/>
  <c r="M124" i="22"/>
  <c r="N124" i="65"/>
  <c r="N124" i="22"/>
  <c r="O124" i="65"/>
  <c r="O124" i="22"/>
  <c r="P124" i="65"/>
  <c r="P124" i="22"/>
  <c r="Q124" i="65"/>
  <c r="Q124" i="22"/>
  <c r="R124" i="65"/>
  <c r="R124" i="22"/>
  <c r="S124" i="65"/>
  <c r="S124" i="22"/>
  <c r="T124" i="65"/>
  <c r="T124" i="22"/>
  <c r="U124" i="65"/>
  <c r="U124" i="22"/>
  <c r="V124" i="22"/>
  <c r="AP124" i="65"/>
  <c r="W124" i="65"/>
  <c r="W124" i="22"/>
  <c r="X124" i="65"/>
  <c r="X124" i="22"/>
  <c r="Y124" i="65"/>
  <c r="Y124" i="22"/>
  <c r="Z124" i="65"/>
  <c r="Z124" i="22"/>
  <c r="AA124" i="65"/>
  <c r="AA124" i="22"/>
  <c r="AB124" i="65"/>
  <c r="AB124" i="22"/>
  <c r="AC124" i="65"/>
  <c r="AC124" i="22"/>
  <c r="AD124" i="65"/>
  <c r="AD124" i="22"/>
  <c r="AE124" i="65"/>
  <c r="AE124" i="22"/>
  <c r="AF124" i="65"/>
  <c r="AF124" i="22"/>
  <c r="AG124" i="65"/>
  <c r="AG124" i="22"/>
  <c r="AH124" i="65"/>
  <c r="AH124" i="22"/>
  <c r="AI124" i="65"/>
  <c r="AI124" i="22"/>
  <c r="AJ124" i="65"/>
  <c r="AJ124" i="22"/>
  <c r="AK124" i="65"/>
  <c r="AK124" i="22"/>
  <c r="AL124" i="65"/>
  <c r="AL124" i="22"/>
  <c r="AM124" i="65"/>
  <c r="AM124" i="22"/>
  <c r="AN124" i="65"/>
  <c r="AN124" i="22"/>
  <c r="AO124" i="65"/>
  <c r="AO124" i="22"/>
  <c r="AP124" i="22"/>
  <c r="B125" i="65"/>
  <c r="L125" i="65"/>
  <c r="G125" i="65"/>
  <c r="G125" i="22"/>
  <c r="H125" i="65"/>
  <c r="H125" i="22"/>
  <c r="I125" i="65"/>
  <c r="I125" i="22"/>
  <c r="J125" i="65"/>
  <c r="J125" i="22"/>
  <c r="K125" i="65"/>
  <c r="K125" i="22"/>
  <c r="L125" i="22"/>
  <c r="V125" i="65"/>
  <c r="M125" i="65"/>
  <c r="M125" i="22"/>
  <c r="N125" i="65"/>
  <c r="N125" i="22"/>
  <c r="O125" i="65"/>
  <c r="O125" i="22"/>
  <c r="P125" i="65"/>
  <c r="P125" i="22"/>
  <c r="Q125" i="65"/>
  <c r="Q125" i="22"/>
  <c r="R125" i="65"/>
  <c r="R125" i="22"/>
  <c r="S125" i="65"/>
  <c r="S125" i="22"/>
  <c r="T125" i="65"/>
  <c r="T125" i="22"/>
  <c r="U125" i="65"/>
  <c r="U125" i="22"/>
  <c r="V125" i="22"/>
  <c r="AP125" i="65"/>
  <c r="W125" i="65"/>
  <c r="W125" i="22"/>
  <c r="X125" i="65"/>
  <c r="X125" i="22"/>
  <c r="Y125" i="65"/>
  <c r="Y125" i="22"/>
  <c r="Z125" i="65"/>
  <c r="Z125" i="22"/>
  <c r="AA125" i="65"/>
  <c r="AA125" i="22"/>
  <c r="AB125" i="65"/>
  <c r="AB125" i="22"/>
  <c r="AC125" i="65"/>
  <c r="AC125" i="22"/>
  <c r="AD125" i="65"/>
  <c r="AD125" i="22"/>
  <c r="AE125" i="65"/>
  <c r="AE125" i="22"/>
  <c r="AF125" i="65"/>
  <c r="AF125" i="22"/>
  <c r="AG125" i="65"/>
  <c r="AG125" i="22"/>
  <c r="AH125" i="65"/>
  <c r="AH125" i="22"/>
  <c r="AI125" i="65"/>
  <c r="AI125" i="22"/>
  <c r="AJ125" i="65"/>
  <c r="AJ125" i="22"/>
  <c r="AK125" i="65"/>
  <c r="AK125" i="22"/>
  <c r="AL125" i="65"/>
  <c r="AL125" i="22"/>
  <c r="AM125" i="65"/>
  <c r="AM125" i="22"/>
  <c r="AN125" i="65"/>
  <c r="AN125" i="22"/>
  <c r="AO125" i="65"/>
  <c r="AO125" i="22"/>
  <c r="AP125" i="22"/>
  <c r="B126" i="65"/>
  <c r="L126" i="65"/>
  <c r="G126" i="65"/>
  <c r="G126" i="22"/>
  <c r="H126" i="65"/>
  <c r="H126" i="22"/>
  <c r="I126" i="65"/>
  <c r="I126" i="22"/>
  <c r="J126" i="65"/>
  <c r="J126" i="22"/>
  <c r="K126" i="65"/>
  <c r="K126" i="22"/>
  <c r="L126" i="22"/>
  <c r="V126" i="65"/>
  <c r="M126" i="65"/>
  <c r="M126" i="22"/>
  <c r="N126" i="65"/>
  <c r="N126" i="22"/>
  <c r="O126" i="65"/>
  <c r="O126" i="22"/>
  <c r="P126" i="65"/>
  <c r="P126" i="22"/>
  <c r="Q126" i="65"/>
  <c r="Q126" i="22"/>
  <c r="R126" i="65"/>
  <c r="R126" i="22"/>
  <c r="S126" i="65"/>
  <c r="S126" i="22"/>
  <c r="T126" i="65"/>
  <c r="T126" i="22"/>
  <c r="U126" i="65"/>
  <c r="U126" i="22"/>
  <c r="V126" i="22"/>
  <c r="AP126" i="65"/>
  <c r="W126" i="65"/>
  <c r="W126" i="22"/>
  <c r="X126" i="65"/>
  <c r="X126" i="22"/>
  <c r="Y126" i="65"/>
  <c r="Y126" i="22"/>
  <c r="Z126" i="65"/>
  <c r="Z126" i="22"/>
  <c r="AA126" i="65"/>
  <c r="AA126" i="22"/>
  <c r="AB126" i="65"/>
  <c r="AB126" i="22"/>
  <c r="AC126" i="65"/>
  <c r="AC126" i="22"/>
  <c r="AD126" i="65"/>
  <c r="AD126" i="22"/>
  <c r="AE126" i="65"/>
  <c r="AE126" i="22"/>
  <c r="AF126" i="65"/>
  <c r="AF126" i="22"/>
  <c r="AG126" i="65"/>
  <c r="AG126" i="22"/>
  <c r="AH126" i="65"/>
  <c r="AH126" i="22"/>
  <c r="AI126" i="65"/>
  <c r="AI126" i="22"/>
  <c r="AJ126" i="65"/>
  <c r="AJ126" i="22"/>
  <c r="AK126" i="65"/>
  <c r="AK126" i="22"/>
  <c r="AL126" i="65"/>
  <c r="AL126" i="22"/>
  <c r="AM126" i="65"/>
  <c r="AM126" i="22"/>
  <c r="AN126" i="65"/>
  <c r="AN126" i="22"/>
  <c r="AO126" i="65"/>
  <c r="AO126" i="22"/>
  <c r="AP126" i="22"/>
  <c r="B127" i="65"/>
  <c r="L127" i="65"/>
  <c r="G127" i="65"/>
  <c r="G127" i="22"/>
  <c r="H127" i="65"/>
  <c r="H127" i="22"/>
  <c r="I127" i="65"/>
  <c r="I127" i="22"/>
  <c r="J127" i="65"/>
  <c r="J127" i="22"/>
  <c r="K127" i="65"/>
  <c r="K127" i="22"/>
  <c r="L127" i="22"/>
  <c r="V127" i="65"/>
  <c r="M127" i="65"/>
  <c r="M127" i="22"/>
  <c r="N127" i="65"/>
  <c r="N127" i="22"/>
  <c r="O127" i="65"/>
  <c r="O127" i="22"/>
  <c r="P127" i="65"/>
  <c r="P127" i="22"/>
  <c r="Q127" i="65"/>
  <c r="Q127" i="22"/>
  <c r="R127" i="65"/>
  <c r="R127" i="22"/>
  <c r="S127" i="65"/>
  <c r="S127" i="22"/>
  <c r="T127" i="65"/>
  <c r="T127" i="22"/>
  <c r="U127" i="65"/>
  <c r="U127" i="22"/>
  <c r="V127" i="22"/>
  <c r="AP127" i="65"/>
  <c r="W127" i="65"/>
  <c r="W127" i="22"/>
  <c r="X127" i="65"/>
  <c r="X127" i="22"/>
  <c r="Y127" i="65"/>
  <c r="Y127" i="22"/>
  <c r="Z127" i="65"/>
  <c r="Z127" i="22"/>
  <c r="AA127" i="65"/>
  <c r="AA127" i="22"/>
  <c r="AB127" i="65"/>
  <c r="AB127" i="22"/>
  <c r="AC127" i="65"/>
  <c r="AC127" i="22"/>
  <c r="AD127" i="65"/>
  <c r="AD127" i="22"/>
  <c r="AE127" i="65"/>
  <c r="AE127" i="22"/>
  <c r="AF127" i="65"/>
  <c r="AF127" i="22"/>
  <c r="AG127" i="65"/>
  <c r="AG127" i="22"/>
  <c r="AH127" i="65"/>
  <c r="AH127" i="22"/>
  <c r="AI127" i="65"/>
  <c r="AI127" i="22"/>
  <c r="AJ127" i="65"/>
  <c r="AJ127" i="22"/>
  <c r="AK127" i="65"/>
  <c r="AK127" i="22"/>
  <c r="AL127" i="65"/>
  <c r="AL127" i="22"/>
  <c r="AM127" i="65"/>
  <c r="AM127" i="22"/>
  <c r="AN127" i="65"/>
  <c r="AN127" i="22"/>
  <c r="AO127" i="65"/>
  <c r="AO127" i="22"/>
  <c r="AP127" i="22"/>
  <c r="B128" i="65"/>
  <c r="L128" i="65"/>
  <c r="G128" i="65"/>
  <c r="G128" i="22"/>
  <c r="H128" i="65"/>
  <c r="H128" i="22"/>
  <c r="I128" i="65"/>
  <c r="I128" i="22"/>
  <c r="J128" i="65"/>
  <c r="J128" i="22"/>
  <c r="K128" i="65"/>
  <c r="K128" i="22"/>
  <c r="L128" i="22"/>
  <c r="V128" i="65"/>
  <c r="M128" i="65"/>
  <c r="M128" i="22"/>
  <c r="N128" i="65"/>
  <c r="N128" i="22"/>
  <c r="O128" i="65"/>
  <c r="O128" i="22"/>
  <c r="P128" i="65"/>
  <c r="P128" i="22"/>
  <c r="Q128" i="65"/>
  <c r="Q128" i="22"/>
  <c r="R128" i="65"/>
  <c r="R128" i="22"/>
  <c r="S128" i="65"/>
  <c r="S128" i="22"/>
  <c r="T128" i="65"/>
  <c r="T128" i="22"/>
  <c r="U128" i="65"/>
  <c r="U128" i="22"/>
  <c r="V128" i="22"/>
  <c r="AP128" i="65"/>
  <c r="W128" i="65"/>
  <c r="W128" i="22"/>
  <c r="X128" i="65"/>
  <c r="X128" i="22"/>
  <c r="Y128" i="65"/>
  <c r="Y128" i="22"/>
  <c r="Z128" i="65"/>
  <c r="Z128" i="22"/>
  <c r="AA128" i="65"/>
  <c r="AA128" i="22"/>
  <c r="AB128" i="65"/>
  <c r="AB128" i="22"/>
  <c r="AC128" i="65"/>
  <c r="AC128" i="22"/>
  <c r="AD128" i="65"/>
  <c r="AD128" i="22"/>
  <c r="AE128" i="65"/>
  <c r="AE128" i="22"/>
  <c r="AF128" i="65"/>
  <c r="AF128" i="22"/>
  <c r="AG128" i="65"/>
  <c r="AG128" i="22"/>
  <c r="AH128" i="65"/>
  <c r="AH128" i="22"/>
  <c r="AI128" i="65"/>
  <c r="AI128" i="22"/>
  <c r="AJ128" i="65"/>
  <c r="AJ128" i="22"/>
  <c r="AK128" i="65"/>
  <c r="AK128" i="22"/>
  <c r="AL128" i="65"/>
  <c r="AL128" i="22"/>
  <c r="AM128" i="65"/>
  <c r="AM128" i="22"/>
  <c r="AN128" i="65"/>
  <c r="AN128" i="22"/>
  <c r="AO128" i="65"/>
  <c r="AO128" i="22"/>
  <c r="AP128" i="22"/>
  <c r="B129" i="65"/>
  <c r="L129" i="65"/>
  <c r="G129" i="65"/>
  <c r="G129" i="22"/>
  <c r="H129" i="65"/>
  <c r="H129" i="22"/>
  <c r="I129" i="65"/>
  <c r="I129" i="22"/>
  <c r="J129" i="65"/>
  <c r="J129" i="22"/>
  <c r="K129" i="65"/>
  <c r="K129" i="22"/>
  <c r="L129" i="22"/>
  <c r="V129" i="65"/>
  <c r="M129" i="65"/>
  <c r="M129" i="22"/>
  <c r="N129" i="65"/>
  <c r="N129" i="22"/>
  <c r="O129" i="65"/>
  <c r="O129" i="22"/>
  <c r="P129" i="65"/>
  <c r="P129" i="22"/>
  <c r="Q129" i="65"/>
  <c r="Q129" i="22"/>
  <c r="R129" i="65"/>
  <c r="R129" i="22"/>
  <c r="S129" i="65"/>
  <c r="S129" i="22"/>
  <c r="T129" i="65"/>
  <c r="T129" i="22"/>
  <c r="U129" i="65"/>
  <c r="U129" i="22"/>
  <c r="V129" i="22"/>
  <c r="AP129" i="65"/>
  <c r="W129" i="65"/>
  <c r="W129" i="22"/>
  <c r="X129" i="65"/>
  <c r="X129" i="22"/>
  <c r="Y129" i="65"/>
  <c r="Y129" i="22"/>
  <c r="Z129" i="65"/>
  <c r="Z129" i="22"/>
  <c r="AA129" i="65"/>
  <c r="AA129" i="22"/>
  <c r="AB129" i="65"/>
  <c r="AB129" i="22"/>
  <c r="AC129" i="65"/>
  <c r="AC129" i="22"/>
  <c r="AD129" i="65"/>
  <c r="AD129" i="22"/>
  <c r="AE129" i="65"/>
  <c r="AE129" i="22"/>
  <c r="AF129" i="65"/>
  <c r="AF129" i="22"/>
  <c r="AG129" i="65"/>
  <c r="AG129" i="22"/>
  <c r="AH129" i="65"/>
  <c r="AH129" i="22"/>
  <c r="AI129" i="65"/>
  <c r="AI129" i="22"/>
  <c r="AJ129" i="65"/>
  <c r="AJ129" i="22"/>
  <c r="AK129" i="65"/>
  <c r="AK129" i="22"/>
  <c r="AL129" i="65"/>
  <c r="AL129" i="22"/>
  <c r="AM129" i="65"/>
  <c r="AM129" i="22"/>
  <c r="AN129" i="65"/>
  <c r="AN129" i="22"/>
  <c r="AO129" i="65"/>
  <c r="AO129" i="22"/>
  <c r="AP129" i="22"/>
  <c r="B130" i="65"/>
  <c r="L130" i="65"/>
  <c r="G130" i="65"/>
  <c r="G130" i="22"/>
  <c r="H130" i="65"/>
  <c r="H130" i="22"/>
  <c r="I130" i="65"/>
  <c r="I130" i="22"/>
  <c r="J130" i="65"/>
  <c r="J130" i="22"/>
  <c r="K130" i="65"/>
  <c r="K130" i="22"/>
  <c r="L130" i="22"/>
  <c r="V130" i="65"/>
  <c r="M130" i="65"/>
  <c r="M130" i="22"/>
  <c r="N130" i="65"/>
  <c r="N130" i="22"/>
  <c r="O130" i="65"/>
  <c r="O130" i="22"/>
  <c r="P130" i="65"/>
  <c r="P130" i="22"/>
  <c r="Q130" i="65"/>
  <c r="Q130" i="22"/>
  <c r="R130" i="65"/>
  <c r="R130" i="22"/>
  <c r="S130" i="65"/>
  <c r="S130" i="22"/>
  <c r="T130" i="65"/>
  <c r="T130" i="22"/>
  <c r="U130" i="65"/>
  <c r="U130" i="22"/>
  <c r="V130" i="22"/>
  <c r="AP130" i="65"/>
  <c r="W130" i="65"/>
  <c r="W130" i="22"/>
  <c r="X130" i="65"/>
  <c r="X130" i="22"/>
  <c r="Y130" i="65"/>
  <c r="Y130" i="22"/>
  <c r="Z130" i="65"/>
  <c r="Z130" i="22"/>
  <c r="AA130" i="65"/>
  <c r="AA130" i="22"/>
  <c r="AB130" i="65"/>
  <c r="AB130" i="22"/>
  <c r="AC130" i="65"/>
  <c r="AC130" i="22"/>
  <c r="AD130" i="65"/>
  <c r="AD130" i="22"/>
  <c r="AE130" i="65"/>
  <c r="AE130" i="22"/>
  <c r="AF130" i="65"/>
  <c r="AF130" i="22"/>
  <c r="AG130" i="65"/>
  <c r="AG130" i="22"/>
  <c r="AH130" i="65"/>
  <c r="AH130" i="22"/>
  <c r="AI130" i="65"/>
  <c r="AI130" i="22"/>
  <c r="AJ130" i="65"/>
  <c r="AJ130" i="22"/>
  <c r="AK130" i="65"/>
  <c r="AK130" i="22"/>
  <c r="AL130" i="65"/>
  <c r="AL130" i="22"/>
  <c r="AM130" i="65"/>
  <c r="AM130" i="22"/>
  <c r="AN130" i="65"/>
  <c r="AN130" i="22"/>
  <c r="AO130" i="65"/>
  <c r="AO130" i="22"/>
  <c r="AP130" i="22"/>
  <c r="B131" i="65"/>
  <c r="L131" i="65"/>
  <c r="G131" i="65"/>
  <c r="G131" i="22"/>
  <c r="H131" i="65"/>
  <c r="H131" i="22"/>
  <c r="I131" i="65"/>
  <c r="I131" i="22"/>
  <c r="J131" i="65"/>
  <c r="J131" i="22"/>
  <c r="K131" i="65"/>
  <c r="K131" i="22"/>
  <c r="L131" i="22"/>
  <c r="V131" i="65"/>
  <c r="M131" i="65"/>
  <c r="M131" i="22"/>
  <c r="N131" i="65"/>
  <c r="N131" i="22"/>
  <c r="O131" i="65"/>
  <c r="O131" i="22"/>
  <c r="P131" i="65"/>
  <c r="P131" i="22"/>
  <c r="Q131" i="65"/>
  <c r="Q131" i="22"/>
  <c r="R131" i="65"/>
  <c r="R131" i="22"/>
  <c r="S131" i="65"/>
  <c r="S131" i="22"/>
  <c r="T131" i="65"/>
  <c r="T131" i="22"/>
  <c r="U131" i="65"/>
  <c r="U131" i="22"/>
  <c r="V131" i="22"/>
  <c r="AP131" i="65"/>
  <c r="W131" i="65"/>
  <c r="W131" i="22"/>
  <c r="X131" i="65"/>
  <c r="X131" i="22"/>
  <c r="Y131" i="65"/>
  <c r="Y131" i="22"/>
  <c r="Z131" i="65"/>
  <c r="Z131" i="22"/>
  <c r="AA131" i="65"/>
  <c r="AA131" i="22"/>
  <c r="AB131" i="65"/>
  <c r="AB131" i="22"/>
  <c r="AC131" i="65"/>
  <c r="AC131" i="22"/>
  <c r="AD131" i="65"/>
  <c r="AD131" i="22"/>
  <c r="AE131" i="65"/>
  <c r="AE131" i="22"/>
  <c r="AF131" i="65"/>
  <c r="AF131" i="22"/>
  <c r="AG131" i="65"/>
  <c r="AG131" i="22"/>
  <c r="AH131" i="65"/>
  <c r="AH131" i="22"/>
  <c r="AI131" i="65"/>
  <c r="AI131" i="22"/>
  <c r="AJ131" i="65"/>
  <c r="AJ131" i="22"/>
  <c r="AK131" i="65"/>
  <c r="AK131" i="22"/>
  <c r="AL131" i="65"/>
  <c r="AL131" i="22"/>
  <c r="AM131" i="65"/>
  <c r="AM131" i="22"/>
  <c r="AN131" i="65"/>
  <c r="AN131" i="22"/>
  <c r="AO131" i="65"/>
  <c r="AO131" i="22"/>
  <c r="AP131" i="22"/>
  <c r="B132" i="65"/>
  <c r="L132" i="65"/>
  <c r="G132" i="65"/>
  <c r="G132" i="22"/>
  <c r="H132" i="65"/>
  <c r="H132" i="22"/>
  <c r="I132" i="65"/>
  <c r="I132" i="22"/>
  <c r="J132" i="65"/>
  <c r="J132" i="22"/>
  <c r="K132" i="65"/>
  <c r="K132" i="22"/>
  <c r="L132" i="22"/>
  <c r="V132" i="65"/>
  <c r="M132" i="65"/>
  <c r="M132" i="22"/>
  <c r="N132" i="65"/>
  <c r="N132" i="22"/>
  <c r="O132" i="65"/>
  <c r="O132" i="22"/>
  <c r="P132" i="65"/>
  <c r="P132" i="22"/>
  <c r="Q132" i="65"/>
  <c r="Q132" i="22"/>
  <c r="R132" i="65"/>
  <c r="R132" i="22"/>
  <c r="S132" i="65"/>
  <c r="S132" i="22"/>
  <c r="T132" i="65"/>
  <c r="T132" i="22"/>
  <c r="U132" i="65"/>
  <c r="U132" i="22"/>
  <c r="V132" i="22"/>
  <c r="AP132" i="65"/>
  <c r="W132" i="65"/>
  <c r="W132" i="22"/>
  <c r="X132" i="65"/>
  <c r="X132" i="22"/>
  <c r="Y132" i="65"/>
  <c r="Y132" i="22"/>
  <c r="Z132" i="65"/>
  <c r="Z132" i="22"/>
  <c r="AA132" i="65"/>
  <c r="AA132" i="22"/>
  <c r="AB132" i="65"/>
  <c r="AB132" i="22"/>
  <c r="AC132" i="65"/>
  <c r="AC132" i="22"/>
  <c r="AD132" i="65"/>
  <c r="AD132" i="22"/>
  <c r="AE132" i="65"/>
  <c r="AE132" i="22"/>
  <c r="AF132" i="65"/>
  <c r="AF132" i="22"/>
  <c r="AG132" i="65"/>
  <c r="AG132" i="22"/>
  <c r="AH132" i="65"/>
  <c r="AH132" i="22"/>
  <c r="AI132" i="65"/>
  <c r="AI132" i="22"/>
  <c r="AJ132" i="65"/>
  <c r="AJ132" i="22"/>
  <c r="AK132" i="65"/>
  <c r="AK132" i="22"/>
  <c r="AL132" i="65"/>
  <c r="AL132" i="22"/>
  <c r="AM132" i="65"/>
  <c r="AM132" i="22"/>
  <c r="AN132" i="65"/>
  <c r="AN132" i="22"/>
  <c r="AO132" i="65"/>
  <c r="AO132" i="22"/>
  <c r="AP132" i="22"/>
  <c r="B133" i="65"/>
  <c r="L133" i="65"/>
  <c r="G133" i="65"/>
  <c r="G133" i="22"/>
  <c r="H133" i="65"/>
  <c r="H133" i="22"/>
  <c r="I133" i="65"/>
  <c r="I133" i="22"/>
  <c r="J133" i="65"/>
  <c r="J133" i="22"/>
  <c r="K133" i="65"/>
  <c r="K133" i="22"/>
  <c r="L133" i="22"/>
  <c r="V133" i="65"/>
  <c r="M133" i="65"/>
  <c r="M133" i="22"/>
  <c r="N133" i="65"/>
  <c r="N133" i="22"/>
  <c r="O133" i="65"/>
  <c r="O133" i="22"/>
  <c r="P133" i="65"/>
  <c r="P133" i="22"/>
  <c r="Q133" i="65"/>
  <c r="Q133" i="22"/>
  <c r="R133" i="65"/>
  <c r="R133" i="22"/>
  <c r="S133" i="65"/>
  <c r="S133" i="22"/>
  <c r="T133" i="65"/>
  <c r="T133" i="22"/>
  <c r="U133" i="65"/>
  <c r="U133" i="22"/>
  <c r="V133" i="22"/>
  <c r="AP133" i="65"/>
  <c r="W133" i="65"/>
  <c r="W133" i="22"/>
  <c r="X133" i="65"/>
  <c r="X133" i="22"/>
  <c r="Y133" i="65"/>
  <c r="Y133" i="22"/>
  <c r="Z133" i="65"/>
  <c r="Z133" i="22"/>
  <c r="AA133" i="65"/>
  <c r="AA133" i="22"/>
  <c r="AB133" i="65"/>
  <c r="AB133" i="22"/>
  <c r="AC133" i="65"/>
  <c r="AC133" i="22"/>
  <c r="AD133" i="65"/>
  <c r="AD133" i="22"/>
  <c r="AE133" i="65"/>
  <c r="AE133" i="22"/>
  <c r="AF133" i="65"/>
  <c r="AF133" i="22"/>
  <c r="AG133" i="65"/>
  <c r="AG133" i="22"/>
  <c r="AH133" i="65"/>
  <c r="AH133" i="22"/>
  <c r="AI133" i="65"/>
  <c r="AI133" i="22"/>
  <c r="AJ133" i="65"/>
  <c r="AJ133" i="22"/>
  <c r="AK133" i="65"/>
  <c r="AK133" i="22"/>
  <c r="AL133" i="65"/>
  <c r="AL133" i="22"/>
  <c r="AM133" i="65"/>
  <c r="AM133" i="22"/>
  <c r="AN133" i="65"/>
  <c r="AN133" i="22"/>
  <c r="AO133" i="65"/>
  <c r="AO133" i="22"/>
  <c r="AP133" i="22"/>
  <c r="B134" i="65"/>
  <c r="L134" i="65"/>
  <c r="G134" i="65"/>
  <c r="G134" i="22"/>
  <c r="H134" i="65"/>
  <c r="H134" i="22"/>
  <c r="I134" i="65"/>
  <c r="I134" i="22"/>
  <c r="J134" i="65"/>
  <c r="J134" i="22"/>
  <c r="K134" i="65"/>
  <c r="K134" i="22"/>
  <c r="L134" i="22"/>
  <c r="V134" i="65"/>
  <c r="M134" i="65"/>
  <c r="M134" i="22"/>
  <c r="N134" i="65"/>
  <c r="N134" i="22"/>
  <c r="O134" i="65"/>
  <c r="O134" i="22"/>
  <c r="P134" i="65"/>
  <c r="P134" i="22"/>
  <c r="Q134" i="65"/>
  <c r="Q134" i="22"/>
  <c r="R134" i="65"/>
  <c r="R134" i="22"/>
  <c r="S134" i="65"/>
  <c r="S134" i="22"/>
  <c r="T134" i="65"/>
  <c r="T134" i="22"/>
  <c r="U134" i="65"/>
  <c r="U134" i="22"/>
  <c r="V134" i="22"/>
  <c r="AP134" i="65"/>
  <c r="W134" i="65"/>
  <c r="W134" i="22"/>
  <c r="X134" i="65"/>
  <c r="X134" i="22"/>
  <c r="Y134" i="65"/>
  <c r="Y134" i="22"/>
  <c r="Z134" i="65"/>
  <c r="Z134" i="22"/>
  <c r="AA134" i="65"/>
  <c r="AA134" i="22"/>
  <c r="AB134" i="65"/>
  <c r="AB134" i="22"/>
  <c r="AC134" i="65"/>
  <c r="AC134" i="22"/>
  <c r="AD134" i="65"/>
  <c r="AD134" i="22"/>
  <c r="AE134" i="65"/>
  <c r="AE134" i="22"/>
  <c r="AF134" i="65"/>
  <c r="AF134" i="22"/>
  <c r="AG134" i="65"/>
  <c r="AG134" i="22"/>
  <c r="AH134" i="65"/>
  <c r="AH134" i="22"/>
  <c r="AI134" i="65"/>
  <c r="AI134" i="22"/>
  <c r="AJ134" i="65"/>
  <c r="AJ134" i="22"/>
  <c r="AK134" i="65"/>
  <c r="AK134" i="22"/>
  <c r="AL134" i="65"/>
  <c r="AL134" i="22"/>
  <c r="AM134" i="65"/>
  <c r="AM134" i="22"/>
  <c r="AN134" i="65"/>
  <c r="AN134" i="22"/>
  <c r="AO134" i="65"/>
  <c r="AO134" i="22"/>
  <c r="AP134" i="22"/>
  <c r="B135" i="65"/>
  <c r="L135" i="65"/>
  <c r="G135" i="65"/>
  <c r="G135" i="22"/>
  <c r="H135" i="65"/>
  <c r="H135" i="22"/>
  <c r="I135" i="65"/>
  <c r="I135" i="22"/>
  <c r="J135" i="65"/>
  <c r="J135" i="22"/>
  <c r="K135" i="65"/>
  <c r="K135" i="22"/>
  <c r="L135" i="22"/>
  <c r="V135" i="65"/>
  <c r="M135" i="65"/>
  <c r="M135" i="22"/>
  <c r="N135" i="65"/>
  <c r="N135" i="22"/>
  <c r="O135" i="65"/>
  <c r="O135" i="22"/>
  <c r="P135" i="65"/>
  <c r="P135" i="22"/>
  <c r="Q135" i="65"/>
  <c r="Q135" i="22"/>
  <c r="R135" i="65"/>
  <c r="R135" i="22"/>
  <c r="S135" i="65"/>
  <c r="S135" i="22"/>
  <c r="T135" i="65"/>
  <c r="T135" i="22"/>
  <c r="U135" i="65"/>
  <c r="U135" i="22"/>
  <c r="V135" i="22"/>
  <c r="AP135" i="65"/>
  <c r="W135" i="65"/>
  <c r="W135" i="22"/>
  <c r="X135" i="65"/>
  <c r="X135" i="22"/>
  <c r="Y135" i="65"/>
  <c r="Y135" i="22"/>
  <c r="Z135" i="65"/>
  <c r="Z135" i="22"/>
  <c r="AA135" i="65"/>
  <c r="AA135" i="22"/>
  <c r="AB135" i="65"/>
  <c r="AB135" i="22"/>
  <c r="AC135" i="65"/>
  <c r="AC135" i="22"/>
  <c r="AD135" i="65"/>
  <c r="AD135" i="22"/>
  <c r="AE135" i="65"/>
  <c r="AE135" i="22"/>
  <c r="AF135" i="65"/>
  <c r="AF135" i="22"/>
  <c r="AG135" i="65"/>
  <c r="AG135" i="22"/>
  <c r="AH135" i="65"/>
  <c r="AH135" i="22"/>
  <c r="AI135" i="65"/>
  <c r="AI135" i="22"/>
  <c r="AJ135" i="65"/>
  <c r="AJ135" i="22"/>
  <c r="AK135" i="65"/>
  <c r="AK135" i="22"/>
  <c r="AL135" i="65"/>
  <c r="AL135" i="22"/>
  <c r="AM135" i="65"/>
  <c r="AM135" i="22"/>
  <c r="AN135" i="65"/>
  <c r="AN135" i="22"/>
  <c r="AO135" i="65"/>
  <c r="AO135" i="22"/>
  <c r="AP135" i="22"/>
  <c r="B136" i="65"/>
  <c r="L136" i="65"/>
  <c r="G136" i="65"/>
  <c r="G136" i="22"/>
  <c r="H136" i="65"/>
  <c r="H136" i="22"/>
  <c r="I136" i="65"/>
  <c r="I136" i="22"/>
  <c r="J136" i="65"/>
  <c r="J136" i="22"/>
  <c r="K136" i="65"/>
  <c r="K136" i="22"/>
  <c r="L136" i="22"/>
  <c r="V136" i="65"/>
  <c r="M136" i="65"/>
  <c r="M136" i="22"/>
  <c r="N136" i="65"/>
  <c r="N136" i="22"/>
  <c r="O136" i="65"/>
  <c r="O136" i="22"/>
  <c r="P136" i="65"/>
  <c r="P136" i="22"/>
  <c r="Q136" i="65"/>
  <c r="Q136" i="22"/>
  <c r="R136" i="65"/>
  <c r="R136" i="22"/>
  <c r="S136" i="65"/>
  <c r="S136" i="22"/>
  <c r="T136" i="65"/>
  <c r="T136" i="22"/>
  <c r="U136" i="65"/>
  <c r="U136" i="22"/>
  <c r="V136" i="22"/>
  <c r="AP136" i="65"/>
  <c r="W136" i="65"/>
  <c r="W136" i="22"/>
  <c r="X136" i="65"/>
  <c r="X136" i="22"/>
  <c r="Y136" i="65"/>
  <c r="Y136" i="22"/>
  <c r="Z136" i="65"/>
  <c r="Z136" i="22"/>
  <c r="AA136" i="65"/>
  <c r="AA136" i="22"/>
  <c r="AB136" i="65"/>
  <c r="AB136" i="22"/>
  <c r="AC136" i="65"/>
  <c r="AC136" i="22"/>
  <c r="AD136" i="65"/>
  <c r="AD136" i="22"/>
  <c r="AE136" i="65"/>
  <c r="AE136" i="22"/>
  <c r="AF136" i="65"/>
  <c r="AF136" i="22"/>
  <c r="AG136" i="65"/>
  <c r="AG136" i="22"/>
  <c r="AH136" i="65"/>
  <c r="AH136" i="22"/>
  <c r="AI136" i="65"/>
  <c r="AI136" i="22"/>
  <c r="AJ136" i="65"/>
  <c r="AJ136" i="22"/>
  <c r="AK136" i="65"/>
  <c r="AK136" i="22"/>
  <c r="AL136" i="65"/>
  <c r="AL136" i="22"/>
  <c r="AM136" i="65"/>
  <c r="AM136" i="22"/>
  <c r="AN136" i="65"/>
  <c r="AN136" i="22"/>
  <c r="AO136" i="65"/>
  <c r="AO136" i="22"/>
  <c r="AP136" i="22"/>
  <c r="B137" i="65"/>
  <c r="L137" i="65"/>
  <c r="G137" i="65"/>
  <c r="G137" i="22"/>
  <c r="H137" i="65"/>
  <c r="H137" i="22"/>
  <c r="I137" i="65"/>
  <c r="I137" i="22"/>
  <c r="J137" i="65"/>
  <c r="J137" i="22"/>
  <c r="K137" i="65"/>
  <c r="K137" i="22"/>
  <c r="L137" i="22"/>
  <c r="V137" i="65"/>
  <c r="M137" i="65"/>
  <c r="M137" i="22"/>
  <c r="N137" i="65"/>
  <c r="N137" i="22"/>
  <c r="O137" i="65"/>
  <c r="O137" i="22"/>
  <c r="P137" i="65"/>
  <c r="P137" i="22"/>
  <c r="Q137" i="65"/>
  <c r="Q137" i="22"/>
  <c r="R137" i="65"/>
  <c r="R137" i="22"/>
  <c r="S137" i="65"/>
  <c r="S137" i="22"/>
  <c r="T137" i="65"/>
  <c r="T137" i="22"/>
  <c r="U137" i="65"/>
  <c r="U137" i="22"/>
  <c r="V137" i="22"/>
  <c r="AP137" i="65"/>
  <c r="W137" i="65"/>
  <c r="W137" i="22"/>
  <c r="X137" i="65"/>
  <c r="X137" i="22"/>
  <c r="Y137" i="65"/>
  <c r="Y137" i="22"/>
  <c r="Z137" i="65"/>
  <c r="Z137" i="22"/>
  <c r="AA137" i="65"/>
  <c r="AA137" i="22"/>
  <c r="AB137" i="65"/>
  <c r="AB137" i="22"/>
  <c r="AC137" i="65"/>
  <c r="AC137" i="22"/>
  <c r="AD137" i="65"/>
  <c r="AD137" i="22"/>
  <c r="AE137" i="65"/>
  <c r="AE137" i="22"/>
  <c r="AF137" i="65"/>
  <c r="AF137" i="22"/>
  <c r="AG137" i="65"/>
  <c r="AG137" i="22"/>
  <c r="AH137" i="65"/>
  <c r="AH137" i="22"/>
  <c r="AI137" i="65"/>
  <c r="AI137" i="22"/>
  <c r="AJ137" i="65"/>
  <c r="AJ137" i="22"/>
  <c r="AK137" i="65"/>
  <c r="AK137" i="22"/>
  <c r="AL137" i="65"/>
  <c r="AL137" i="22"/>
  <c r="AM137" i="65"/>
  <c r="AM137" i="22"/>
  <c r="AN137" i="65"/>
  <c r="AN137" i="22"/>
  <c r="AO137" i="65"/>
  <c r="AO137" i="22"/>
  <c r="AP137" i="22"/>
  <c r="B138" i="65"/>
  <c r="L138" i="65"/>
  <c r="G138" i="65"/>
  <c r="G138" i="22"/>
  <c r="H138" i="65"/>
  <c r="H138" i="22"/>
  <c r="I138" i="65"/>
  <c r="I138" i="22"/>
  <c r="J138" i="65"/>
  <c r="J138" i="22"/>
  <c r="K138" i="65"/>
  <c r="K138" i="22"/>
  <c r="L138" i="22"/>
  <c r="V138" i="65"/>
  <c r="M138" i="65"/>
  <c r="M138" i="22"/>
  <c r="N138" i="65"/>
  <c r="N138" i="22"/>
  <c r="O138" i="65"/>
  <c r="O138" i="22"/>
  <c r="P138" i="65"/>
  <c r="P138" i="22"/>
  <c r="Q138" i="65"/>
  <c r="Q138" i="22"/>
  <c r="R138" i="65"/>
  <c r="R138" i="22"/>
  <c r="S138" i="65"/>
  <c r="S138" i="22"/>
  <c r="T138" i="65"/>
  <c r="T138" i="22"/>
  <c r="U138" i="65"/>
  <c r="U138" i="22"/>
  <c r="V138" i="22"/>
  <c r="AP138" i="65"/>
  <c r="W138" i="65"/>
  <c r="W138" i="22"/>
  <c r="X138" i="65"/>
  <c r="X138" i="22"/>
  <c r="Y138" i="65"/>
  <c r="Y138" i="22"/>
  <c r="Z138" i="65"/>
  <c r="Z138" i="22"/>
  <c r="AA138" i="65"/>
  <c r="AA138" i="22"/>
  <c r="AB138" i="65"/>
  <c r="AB138" i="22"/>
  <c r="AC138" i="65"/>
  <c r="AC138" i="22"/>
  <c r="AD138" i="65"/>
  <c r="AD138" i="22"/>
  <c r="AE138" i="65"/>
  <c r="AE138" i="22"/>
  <c r="AF138" i="65"/>
  <c r="AF138" i="22"/>
  <c r="AG138" i="65"/>
  <c r="AG138" i="22"/>
  <c r="AH138" i="65"/>
  <c r="AH138" i="22"/>
  <c r="AI138" i="65"/>
  <c r="AI138" i="22"/>
  <c r="AJ138" i="65"/>
  <c r="AJ138" i="22"/>
  <c r="AK138" i="65"/>
  <c r="AK138" i="22"/>
  <c r="AL138" i="65"/>
  <c r="AL138" i="22"/>
  <c r="AM138" i="65"/>
  <c r="AM138" i="22"/>
  <c r="AN138" i="65"/>
  <c r="AN138" i="22"/>
  <c r="AO138" i="65"/>
  <c r="AO138" i="22"/>
  <c r="AP138" i="22"/>
  <c r="B139" i="65"/>
  <c r="L139" i="65"/>
  <c r="G139" i="65"/>
  <c r="G139" i="22"/>
  <c r="H139" i="65"/>
  <c r="H139" i="22"/>
  <c r="I139" i="65"/>
  <c r="I139" i="22"/>
  <c r="J139" i="65"/>
  <c r="J139" i="22"/>
  <c r="K139" i="65"/>
  <c r="K139" i="22"/>
  <c r="L139" i="22"/>
  <c r="V139" i="65"/>
  <c r="M139" i="65"/>
  <c r="M139" i="22"/>
  <c r="N139" i="65"/>
  <c r="N139" i="22"/>
  <c r="O139" i="65"/>
  <c r="O139" i="22"/>
  <c r="P139" i="65"/>
  <c r="P139" i="22"/>
  <c r="Q139" i="65"/>
  <c r="Q139" i="22"/>
  <c r="R139" i="65"/>
  <c r="R139" i="22"/>
  <c r="S139" i="65"/>
  <c r="S139" i="22"/>
  <c r="T139" i="65"/>
  <c r="T139" i="22"/>
  <c r="U139" i="65"/>
  <c r="U139" i="22"/>
  <c r="V139" i="22"/>
  <c r="AP139" i="65"/>
  <c r="W139" i="65"/>
  <c r="W139" i="22"/>
  <c r="X139" i="65"/>
  <c r="X139" i="22"/>
  <c r="Y139" i="65"/>
  <c r="Y139" i="22"/>
  <c r="Z139" i="65"/>
  <c r="Z139" i="22"/>
  <c r="AA139" i="65"/>
  <c r="AA139" i="22"/>
  <c r="AB139" i="65"/>
  <c r="AB139" i="22"/>
  <c r="AC139" i="65"/>
  <c r="AC139" i="22"/>
  <c r="AD139" i="65"/>
  <c r="AD139" i="22"/>
  <c r="AE139" i="65"/>
  <c r="AE139" i="22"/>
  <c r="AF139" i="65"/>
  <c r="AF139" i="22"/>
  <c r="AG139" i="65"/>
  <c r="AG139" i="22"/>
  <c r="AH139" i="65"/>
  <c r="AH139" i="22"/>
  <c r="AI139" i="65"/>
  <c r="AI139" i="22"/>
  <c r="AJ139" i="65"/>
  <c r="AJ139" i="22"/>
  <c r="AK139" i="65"/>
  <c r="AK139" i="22"/>
  <c r="AL139" i="65"/>
  <c r="AL139" i="22"/>
  <c r="AM139" i="65"/>
  <c r="AM139" i="22"/>
  <c r="AN139" i="65"/>
  <c r="AN139" i="22"/>
  <c r="AO139" i="65"/>
  <c r="AO139" i="22"/>
  <c r="AP139" i="22"/>
  <c r="B140" i="65"/>
  <c r="L140" i="65"/>
  <c r="G140" i="65"/>
  <c r="G140" i="22"/>
  <c r="H140" i="65"/>
  <c r="H140" i="22"/>
  <c r="I140" i="65"/>
  <c r="I140" i="22"/>
  <c r="J140" i="65"/>
  <c r="J140" i="22"/>
  <c r="K140" i="65"/>
  <c r="K140" i="22"/>
  <c r="L140" i="22"/>
  <c r="V140" i="65"/>
  <c r="M140" i="65"/>
  <c r="M140" i="22"/>
  <c r="N140" i="65"/>
  <c r="N140" i="22"/>
  <c r="O140" i="65"/>
  <c r="O140" i="22"/>
  <c r="P140" i="65"/>
  <c r="P140" i="22"/>
  <c r="Q140" i="65"/>
  <c r="Q140" i="22"/>
  <c r="R140" i="65"/>
  <c r="R140" i="22"/>
  <c r="S140" i="65"/>
  <c r="S140" i="22"/>
  <c r="T140" i="65"/>
  <c r="T140" i="22"/>
  <c r="U140" i="65"/>
  <c r="U140" i="22"/>
  <c r="V140" i="22"/>
  <c r="AP140" i="65"/>
  <c r="W140" i="65"/>
  <c r="W140" i="22"/>
  <c r="X140" i="65"/>
  <c r="X140" i="22"/>
  <c r="Y140" i="65"/>
  <c r="Y140" i="22"/>
  <c r="Z140" i="65"/>
  <c r="Z140" i="22"/>
  <c r="AA140" i="65"/>
  <c r="AA140" i="22"/>
  <c r="AB140" i="65"/>
  <c r="AB140" i="22"/>
  <c r="AC140" i="65"/>
  <c r="AC140" i="22"/>
  <c r="AD140" i="65"/>
  <c r="AD140" i="22"/>
  <c r="AE140" i="65"/>
  <c r="AE140" i="22"/>
  <c r="AF140" i="65"/>
  <c r="AF140" i="22"/>
  <c r="AG140" i="65"/>
  <c r="AG140" i="22"/>
  <c r="AH140" i="65"/>
  <c r="AH140" i="22"/>
  <c r="AI140" i="65"/>
  <c r="AI140" i="22"/>
  <c r="AJ140" i="65"/>
  <c r="AJ140" i="22"/>
  <c r="AK140" i="65"/>
  <c r="AK140" i="22"/>
  <c r="AL140" i="65"/>
  <c r="AL140" i="22"/>
  <c r="AM140" i="65"/>
  <c r="AM140" i="22"/>
  <c r="AN140" i="65"/>
  <c r="AN140" i="22"/>
  <c r="AO140" i="65"/>
  <c r="AO140" i="22"/>
  <c r="AP140" i="22"/>
  <c r="B141" i="65"/>
  <c r="L141" i="65"/>
  <c r="G141" i="65"/>
  <c r="G141" i="22"/>
  <c r="H141" i="65"/>
  <c r="H141" i="22"/>
  <c r="I141" i="65"/>
  <c r="I141" i="22"/>
  <c r="J141" i="65"/>
  <c r="J141" i="22"/>
  <c r="K141" i="65"/>
  <c r="K141" i="22"/>
  <c r="L141" i="22"/>
  <c r="V141" i="65"/>
  <c r="M141" i="65"/>
  <c r="M141" i="22"/>
  <c r="N141" i="65"/>
  <c r="N141" i="22"/>
  <c r="O141" i="65"/>
  <c r="O141" i="22"/>
  <c r="P141" i="65"/>
  <c r="P141" i="22"/>
  <c r="Q141" i="65"/>
  <c r="Q141" i="22"/>
  <c r="R141" i="65"/>
  <c r="R141" i="22"/>
  <c r="S141" i="65"/>
  <c r="S141" i="22"/>
  <c r="T141" i="65"/>
  <c r="T141" i="22"/>
  <c r="U141" i="65"/>
  <c r="U141" i="22"/>
  <c r="V141" i="22"/>
  <c r="AP141" i="65"/>
  <c r="W141" i="65"/>
  <c r="W141" i="22"/>
  <c r="X141" i="65"/>
  <c r="X141" i="22"/>
  <c r="Y141" i="65"/>
  <c r="Y141" i="22"/>
  <c r="Z141" i="65"/>
  <c r="Z141" i="22"/>
  <c r="AA141" i="65"/>
  <c r="AA141" i="22"/>
  <c r="AB141" i="65"/>
  <c r="AB141" i="22"/>
  <c r="AC141" i="65"/>
  <c r="AC141" i="22"/>
  <c r="AD141" i="65"/>
  <c r="AD141" i="22"/>
  <c r="AE141" i="65"/>
  <c r="AE141" i="22"/>
  <c r="AF141" i="65"/>
  <c r="AF141" i="22"/>
  <c r="AG141" i="65"/>
  <c r="AG141" i="22"/>
  <c r="AH141" i="65"/>
  <c r="AH141" i="22"/>
  <c r="AI141" i="65"/>
  <c r="AI141" i="22"/>
  <c r="AJ141" i="65"/>
  <c r="AJ141" i="22"/>
  <c r="AK141" i="65"/>
  <c r="AK141" i="22"/>
  <c r="AL141" i="65"/>
  <c r="AL141" i="22"/>
  <c r="AM141" i="65"/>
  <c r="AM141" i="22"/>
  <c r="AN141" i="65"/>
  <c r="AN141" i="22"/>
  <c r="AO141" i="65"/>
  <c r="AO141" i="22"/>
  <c r="AP141" i="22"/>
  <c r="B142" i="65"/>
  <c r="L142" i="65"/>
  <c r="G142" i="65"/>
  <c r="G142" i="22"/>
  <c r="H142" i="65"/>
  <c r="H142" i="22"/>
  <c r="I142" i="65"/>
  <c r="I142" i="22"/>
  <c r="J142" i="65"/>
  <c r="J142" i="22"/>
  <c r="K142" i="65"/>
  <c r="K142" i="22"/>
  <c r="L142" i="22"/>
  <c r="V142" i="65"/>
  <c r="M142" i="65"/>
  <c r="M142" i="22"/>
  <c r="N142" i="65"/>
  <c r="N142" i="22"/>
  <c r="O142" i="65"/>
  <c r="O142" i="22"/>
  <c r="P142" i="65"/>
  <c r="P142" i="22"/>
  <c r="Q142" i="65"/>
  <c r="Q142" i="22"/>
  <c r="R142" i="65"/>
  <c r="R142" i="22"/>
  <c r="S142" i="65"/>
  <c r="S142" i="22"/>
  <c r="T142" i="65"/>
  <c r="T142" i="22"/>
  <c r="U142" i="65"/>
  <c r="U142" i="22"/>
  <c r="V142" i="22"/>
  <c r="AP142" i="65"/>
  <c r="W142" i="65"/>
  <c r="W142" i="22"/>
  <c r="X142" i="65"/>
  <c r="X142" i="22"/>
  <c r="Y142" i="65"/>
  <c r="Y142" i="22"/>
  <c r="Z142" i="65"/>
  <c r="Z142" i="22"/>
  <c r="AA142" i="65"/>
  <c r="AA142" i="22"/>
  <c r="AB142" i="65"/>
  <c r="AB142" i="22"/>
  <c r="AC142" i="65"/>
  <c r="AC142" i="22"/>
  <c r="AD142" i="65"/>
  <c r="AD142" i="22"/>
  <c r="AE142" i="65"/>
  <c r="AE142" i="22"/>
  <c r="AF142" i="65"/>
  <c r="AF142" i="22"/>
  <c r="AG142" i="65"/>
  <c r="AG142" i="22"/>
  <c r="AH142" i="65"/>
  <c r="AH142" i="22"/>
  <c r="AI142" i="65"/>
  <c r="AI142" i="22"/>
  <c r="AJ142" i="65"/>
  <c r="AJ142" i="22"/>
  <c r="AK142" i="65"/>
  <c r="AK142" i="22"/>
  <c r="AL142" i="65"/>
  <c r="AL142" i="22"/>
  <c r="AM142" i="65"/>
  <c r="AM142" i="22"/>
  <c r="AN142" i="65"/>
  <c r="AN142" i="22"/>
  <c r="AO142" i="65"/>
  <c r="AO142" i="22"/>
  <c r="AP142" i="22"/>
  <c r="B143" i="65"/>
  <c r="L143" i="65"/>
  <c r="G143" i="65"/>
  <c r="G143" i="22"/>
  <c r="H143" i="65"/>
  <c r="H143" i="22"/>
  <c r="I143" i="65"/>
  <c r="I143" i="22"/>
  <c r="J143" i="65"/>
  <c r="J143" i="22"/>
  <c r="K143" i="65"/>
  <c r="K143" i="22"/>
  <c r="L143" i="22"/>
  <c r="V143" i="65"/>
  <c r="M143" i="65"/>
  <c r="M143" i="22"/>
  <c r="N143" i="65"/>
  <c r="N143" i="22"/>
  <c r="O143" i="65"/>
  <c r="O143" i="22"/>
  <c r="P143" i="65"/>
  <c r="P143" i="22"/>
  <c r="Q143" i="65"/>
  <c r="Q143" i="22"/>
  <c r="R143" i="65"/>
  <c r="R143" i="22"/>
  <c r="S143" i="65"/>
  <c r="S143" i="22"/>
  <c r="T143" i="65"/>
  <c r="T143" i="22"/>
  <c r="U143" i="65"/>
  <c r="U143" i="22"/>
  <c r="V143" i="22"/>
  <c r="AP143" i="65"/>
  <c r="W143" i="65"/>
  <c r="W143" i="22"/>
  <c r="X143" i="65"/>
  <c r="X143" i="22"/>
  <c r="Y143" i="65"/>
  <c r="Y143" i="22"/>
  <c r="Z143" i="65"/>
  <c r="Z143" i="22"/>
  <c r="AA143" i="65"/>
  <c r="AA143" i="22"/>
  <c r="AB143" i="65"/>
  <c r="AB143" i="22"/>
  <c r="AC143" i="65"/>
  <c r="AC143" i="22"/>
  <c r="AD143" i="65"/>
  <c r="AD143" i="22"/>
  <c r="AE143" i="65"/>
  <c r="AE143" i="22"/>
  <c r="AF143" i="65"/>
  <c r="AF143" i="22"/>
  <c r="AG143" i="65"/>
  <c r="AG143" i="22"/>
  <c r="AH143" i="65"/>
  <c r="AH143" i="22"/>
  <c r="AI143" i="65"/>
  <c r="AI143" i="22"/>
  <c r="AJ143" i="65"/>
  <c r="AJ143" i="22"/>
  <c r="AK143" i="65"/>
  <c r="AK143" i="22"/>
  <c r="AL143" i="65"/>
  <c r="AL143" i="22"/>
  <c r="AM143" i="65"/>
  <c r="AM143" i="22"/>
  <c r="AN143" i="65"/>
  <c r="AN143" i="22"/>
  <c r="AO143" i="65"/>
  <c r="AO143" i="22"/>
  <c r="AP143" i="22"/>
  <c r="B144" i="65"/>
  <c r="L144" i="65"/>
  <c r="G144" i="65"/>
  <c r="G144" i="22"/>
  <c r="H144" i="65"/>
  <c r="H144" i="22"/>
  <c r="I144" i="65"/>
  <c r="I144" i="22"/>
  <c r="J144" i="65"/>
  <c r="J144" i="22"/>
  <c r="K144" i="65"/>
  <c r="K144" i="22"/>
  <c r="L144" i="22"/>
  <c r="V144" i="65"/>
  <c r="M144" i="65"/>
  <c r="M144" i="22"/>
  <c r="N144" i="65"/>
  <c r="N144" i="22"/>
  <c r="O144" i="65"/>
  <c r="O144" i="22"/>
  <c r="P144" i="65"/>
  <c r="P144" i="22"/>
  <c r="Q144" i="65"/>
  <c r="Q144" i="22"/>
  <c r="R144" i="65"/>
  <c r="R144" i="22"/>
  <c r="S144" i="65"/>
  <c r="S144" i="22"/>
  <c r="T144" i="65"/>
  <c r="T144" i="22"/>
  <c r="U144" i="65"/>
  <c r="U144" i="22"/>
  <c r="V144" i="22"/>
  <c r="AP144" i="65"/>
  <c r="W144" i="65"/>
  <c r="W144" i="22"/>
  <c r="X144" i="65"/>
  <c r="X144" i="22"/>
  <c r="Y144" i="65"/>
  <c r="Y144" i="22"/>
  <c r="Z144" i="65"/>
  <c r="Z144" i="22"/>
  <c r="AA144" i="65"/>
  <c r="AA144" i="22"/>
  <c r="AB144" i="65"/>
  <c r="AB144" i="22"/>
  <c r="AC144" i="65"/>
  <c r="AC144" i="22"/>
  <c r="AD144" i="65"/>
  <c r="AD144" i="22"/>
  <c r="AE144" i="65"/>
  <c r="AE144" i="22"/>
  <c r="AF144" i="65"/>
  <c r="AF144" i="22"/>
  <c r="AG144" i="65"/>
  <c r="AG144" i="22"/>
  <c r="AH144" i="65"/>
  <c r="AH144" i="22"/>
  <c r="AI144" i="65"/>
  <c r="AI144" i="22"/>
  <c r="AJ144" i="65"/>
  <c r="AJ144" i="22"/>
  <c r="AK144" i="65"/>
  <c r="AK144" i="22"/>
  <c r="AL144" i="65"/>
  <c r="AL144" i="22"/>
  <c r="AM144" i="65"/>
  <c r="AM144" i="22"/>
  <c r="AN144" i="65"/>
  <c r="AN144" i="22"/>
  <c r="AO144" i="65"/>
  <c r="AO144" i="22"/>
  <c r="AP144" i="22"/>
  <c r="B145" i="65"/>
  <c r="L145" i="65"/>
  <c r="G145" i="65"/>
  <c r="G145" i="22"/>
  <c r="H145" i="65"/>
  <c r="H145" i="22"/>
  <c r="I145" i="65"/>
  <c r="I145" i="22"/>
  <c r="J145" i="65"/>
  <c r="J145" i="22"/>
  <c r="K145" i="65"/>
  <c r="K145" i="22"/>
  <c r="L145" i="22"/>
  <c r="V145" i="65"/>
  <c r="M145" i="65"/>
  <c r="M145" i="22"/>
  <c r="N145" i="65"/>
  <c r="N145" i="22"/>
  <c r="O145" i="65"/>
  <c r="O145" i="22"/>
  <c r="P145" i="65"/>
  <c r="P145" i="22"/>
  <c r="Q145" i="65"/>
  <c r="Q145" i="22"/>
  <c r="R145" i="65"/>
  <c r="R145" i="22"/>
  <c r="S145" i="65"/>
  <c r="S145" i="22"/>
  <c r="T145" i="65"/>
  <c r="T145" i="22"/>
  <c r="U145" i="65"/>
  <c r="U145" i="22"/>
  <c r="V145" i="22"/>
  <c r="AP145" i="65"/>
  <c r="W145" i="65"/>
  <c r="W145" i="22"/>
  <c r="X145" i="65"/>
  <c r="X145" i="22"/>
  <c r="Y145" i="65"/>
  <c r="Y145" i="22"/>
  <c r="Z145" i="65"/>
  <c r="Z145" i="22"/>
  <c r="AA145" i="65"/>
  <c r="AA145" i="22"/>
  <c r="AB145" i="65"/>
  <c r="AB145" i="22"/>
  <c r="AC145" i="65"/>
  <c r="AC145" i="22"/>
  <c r="AD145" i="65"/>
  <c r="AD145" i="22"/>
  <c r="AE145" i="65"/>
  <c r="AE145" i="22"/>
  <c r="AF145" i="65"/>
  <c r="AF145" i="22"/>
  <c r="AG145" i="65"/>
  <c r="AG145" i="22"/>
  <c r="AH145" i="65"/>
  <c r="AH145" i="22"/>
  <c r="AI145" i="65"/>
  <c r="AI145" i="22"/>
  <c r="AJ145" i="65"/>
  <c r="AJ145" i="22"/>
  <c r="AK145" i="65"/>
  <c r="AK145" i="22"/>
  <c r="AL145" i="65"/>
  <c r="AL145" i="22"/>
  <c r="AM145" i="65"/>
  <c r="AM145" i="22"/>
  <c r="AN145" i="65"/>
  <c r="AN145" i="22"/>
  <c r="AO145" i="65"/>
  <c r="AO145" i="22"/>
  <c r="AP145" i="22"/>
  <c r="B146" i="65"/>
  <c r="L146" i="65"/>
  <c r="G146" i="65"/>
  <c r="G146" i="22"/>
  <c r="H146" i="65"/>
  <c r="H146" i="22"/>
  <c r="I146" i="65"/>
  <c r="I146" i="22"/>
  <c r="J146" i="65"/>
  <c r="J146" i="22"/>
  <c r="K146" i="65"/>
  <c r="K146" i="22"/>
  <c r="L146" i="22"/>
  <c r="V146" i="65"/>
  <c r="M146" i="65"/>
  <c r="M146" i="22"/>
  <c r="N146" i="65"/>
  <c r="N146" i="22"/>
  <c r="O146" i="65"/>
  <c r="O146" i="22"/>
  <c r="P146" i="65"/>
  <c r="P146" i="22"/>
  <c r="Q146" i="65"/>
  <c r="Q146" i="22"/>
  <c r="R146" i="65"/>
  <c r="R146" i="22"/>
  <c r="S146" i="65"/>
  <c r="S146" i="22"/>
  <c r="T146" i="65"/>
  <c r="T146" i="22"/>
  <c r="U146" i="65"/>
  <c r="U146" i="22"/>
  <c r="V146" i="22"/>
  <c r="AP146" i="65"/>
  <c r="W146" i="65"/>
  <c r="W146" i="22"/>
  <c r="X146" i="65"/>
  <c r="X146" i="22"/>
  <c r="Y146" i="65"/>
  <c r="Y146" i="22"/>
  <c r="Z146" i="65"/>
  <c r="Z146" i="22"/>
  <c r="AA146" i="65"/>
  <c r="AA146" i="22"/>
  <c r="AB146" i="65"/>
  <c r="AB146" i="22"/>
  <c r="AC146" i="65"/>
  <c r="AC146" i="22"/>
  <c r="AD146" i="65"/>
  <c r="AD146" i="22"/>
  <c r="AE146" i="65"/>
  <c r="AE146" i="22"/>
  <c r="AF146" i="65"/>
  <c r="AF146" i="22"/>
  <c r="AG146" i="65"/>
  <c r="AG146" i="22"/>
  <c r="AH146" i="65"/>
  <c r="AH146" i="22"/>
  <c r="AI146" i="65"/>
  <c r="AI146" i="22"/>
  <c r="AJ146" i="65"/>
  <c r="AJ146" i="22"/>
  <c r="AK146" i="65"/>
  <c r="AK146" i="22"/>
  <c r="AL146" i="65"/>
  <c r="AL146" i="22"/>
  <c r="AM146" i="65"/>
  <c r="AM146" i="22"/>
  <c r="AN146" i="65"/>
  <c r="AN146" i="22"/>
  <c r="AO146" i="65"/>
  <c r="AO146" i="22"/>
  <c r="AP146" i="22"/>
  <c r="B147" i="65"/>
  <c r="L147" i="65"/>
  <c r="G147" i="65"/>
  <c r="G147" i="22"/>
  <c r="H147" i="65"/>
  <c r="H147" i="22"/>
  <c r="I147" i="65"/>
  <c r="I147" i="22"/>
  <c r="J147" i="65"/>
  <c r="J147" i="22"/>
  <c r="K147" i="65"/>
  <c r="K147" i="22"/>
  <c r="L147" i="22"/>
  <c r="V147" i="65"/>
  <c r="M147" i="65"/>
  <c r="M147" i="22"/>
  <c r="N147" i="65"/>
  <c r="N147" i="22"/>
  <c r="O147" i="65"/>
  <c r="O147" i="22"/>
  <c r="P147" i="65"/>
  <c r="P147" i="22"/>
  <c r="Q147" i="65"/>
  <c r="Q147" i="22"/>
  <c r="R147" i="65"/>
  <c r="R147" i="22"/>
  <c r="S147" i="65"/>
  <c r="S147" i="22"/>
  <c r="T147" i="65"/>
  <c r="T147" i="22"/>
  <c r="U147" i="65"/>
  <c r="U147" i="22"/>
  <c r="V147" i="22"/>
  <c r="AP147" i="65"/>
  <c r="W147" i="65"/>
  <c r="W147" i="22"/>
  <c r="X147" i="65"/>
  <c r="X147" i="22"/>
  <c r="Y147" i="65"/>
  <c r="Y147" i="22"/>
  <c r="Z147" i="65"/>
  <c r="Z147" i="22"/>
  <c r="AA147" i="65"/>
  <c r="AA147" i="22"/>
  <c r="AB147" i="65"/>
  <c r="AB147" i="22"/>
  <c r="AC147" i="65"/>
  <c r="AC147" i="22"/>
  <c r="AD147" i="65"/>
  <c r="AD147" i="22"/>
  <c r="AE147" i="65"/>
  <c r="AE147" i="22"/>
  <c r="AF147" i="65"/>
  <c r="AF147" i="22"/>
  <c r="AG147" i="65"/>
  <c r="AG147" i="22"/>
  <c r="AH147" i="65"/>
  <c r="AH147" i="22"/>
  <c r="AI147" i="65"/>
  <c r="AI147" i="22"/>
  <c r="AJ147" i="65"/>
  <c r="AJ147" i="22"/>
  <c r="AK147" i="65"/>
  <c r="AK147" i="22"/>
  <c r="AL147" i="65"/>
  <c r="AL147" i="22"/>
  <c r="AM147" i="65"/>
  <c r="AM147" i="22"/>
  <c r="AN147" i="65"/>
  <c r="AN147" i="22"/>
  <c r="AO147" i="65"/>
  <c r="AO147" i="22"/>
  <c r="AP147" i="22"/>
  <c r="B148" i="65"/>
  <c r="L148" i="65"/>
  <c r="G148" i="65"/>
  <c r="G148" i="22"/>
  <c r="H148" i="65"/>
  <c r="H148" i="22"/>
  <c r="I148" i="65"/>
  <c r="I148" i="22"/>
  <c r="J148" i="65"/>
  <c r="J148" i="22"/>
  <c r="K148" i="65"/>
  <c r="K148" i="22"/>
  <c r="L148" i="22"/>
  <c r="V148" i="65"/>
  <c r="M148" i="65"/>
  <c r="M148" i="22"/>
  <c r="N148" i="65"/>
  <c r="N148" i="22"/>
  <c r="O148" i="65"/>
  <c r="O148" i="22"/>
  <c r="P148" i="65"/>
  <c r="P148" i="22"/>
  <c r="Q148" i="65"/>
  <c r="Q148" i="22"/>
  <c r="R148" i="65"/>
  <c r="R148" i="22"/>
  <c r="S148" i="65"/>
  <c r="S148" i="22"/>
  <c r="T148" i="65"/>
  <c r="T148" i="22"/>
  <c r="U148" i="65"/>
  <c r="U148" i="22"/>
  <c r="V148" i="22"/>
  <c r="AP148" i="65"/>
  <c r="W148" i="65"/>
  <c r="W148" i="22"/>
  <c r="X148" i="65"/>
  <c r="X148" i="22"/>
  <c r="Y148" i="65"/>
  <c r="Y148" i="22"/>
  <c r="Z148" i="65"/>
  <c r="Z148" i="22"/>
  <c r="AA148" i="65"/>
  <c r="AA148" i="22"/>
  <c r="AB148" i="65"/>
  <c r="AB148" i="22"/>
  <c r="AC148" i="65"/>
  <c r="AC148" i="22"/>
  <c r="AD148" i="65"/>
  <c r="AD148" i="22"/>
  <c r="AE148" i="65"/>
  <c r="AE148" i="22"/>
  <c r="AF148" i="65"/>
  <c r="AF148" i="22"/>
  <c r="AG148" i="65"/>
  <c r="AG148" i="22"/>
  <c r="AH148" i="65"/>
  <c r="AH148" i="22"/>
  <c r="AI148" i="65"/>
  <c r="AI148" i="22"/>
  <c r="AJ148" i="65"/>
  <c r="AJ148" i="22"/>
  <c r="AK148" i="65"/>
  <c r="AK148" i="22"/>
  <c r="AL148" i="65"/>
  <c r="AL148" i="22"/>
  <c r="AM148" i="65"/>
  <c r="AM148" i="22"/>
  <c r="AN148" i="65"/>
  <c r="AN148" i="22"/>
  <c r="AO148" i="65"/>
  <c r="AO148" i="22"/>
  <c r="AP148" i="22"/>
  <c r="B149" i="65"/>
  <c r="L149" i="65"/>
  <c r="G149" i="65"/>
  <c r="G149" i="22"/>
  <c r="H149" i="65"/>
  <c r="H149" i="22"/>
  <c r="I149" i="65"/>
  <c r="I149" i="22"/>
  <c r="J149" i="65"/>
  <c r="J149" i="22"/>
  <c r="K149" i="65"/>
  <c r="K149" i="22"/>
  <c r="L149" i="22"/>
  <c r="V149" i="65"/>
  <c r="M149" i="65"/>
  <c r="M149" i="22"/>
  <c r="N149" i="65"/>
  <c r="N149" i="22"/>
  <c r="O149" i="65"/>
  <c r="O149" i="22"/>
  <c r="P149" i="65"/>
  <c r="P149" i="22"/>
  <c r="Q149" i="65"/>
  <c r="Q149" i="22"/>
  <c r="R149" i="65"/>
  <c r="R149" i="22"/>
  <c r="S149" i="65"/>
  <c r="S149" i="22"/>
  <c r="T149" i="65"/>
  <c r="T149" i="22"/>
  <c r="U149" i="65"/>
  <c r="U149" i="22"/>
  <c r="V149" i="22"/>
  <c r="AP149" i="65"/>
  <c r="W149" i="65"/>
  <c r="W149" i="22"/>
  <c r="X149" i="65"/>
  <c r="X149" i="22"/>
  <c r="Y149" i="65"/>
  <c r="Y149" i="22"/>
  <c r="Z149" i="65"/>
  <c r="Z149" i="22"/>
  <c r="AA149" i="65"/>
  <c r="AA149" i="22"/>
  <c r="AB149" i="65"/>
  <c r="AB149" i="22"/>
  <c r="AC149" i="65"/>
  <c r="AC149" i="22"/>
  <c r="AD149" i="65"/>
  <c r="AD149" i="22"/>
  <c r="AE149" i="65"/>
  <c r="AE149" i="22"/>
  <c r="AF149" i="65"/>
  <c r="AF149" i="22"/>
  <c r="AG149" i="65"/>
  <c r="AG149" i="22"/>
  <c r="AH149" i="65"/>
  <c r="AH149" i="22"/>
  <c r="AI149" i="65"/>
  <c r="AI149" i="22"/>
  <c r="AJ149" i="65"/>
  <c r="AJ149" i="22"/>
  <c r="AK149" i="65"/>
  <c r="AK149" i="22"/>
  <c r="AL149" i="65"/>
  <c r="AL149" i="22"/>
  <c r="AM149" i="65"/>
  <c r="AM149" i="22"/>
  <c r="AN149" i="65"/>
  <c r="AN149" i="22"/>
  <c r="AO149" i="65"/>
  <c r="AO149" i="22"/>
  <c r="AP149" i="22"/>
  <c r="B150" i="65"/>
  <c r="L150" i="65"/>
  <c r="G150" i="65"/>
  <c r="G150" i="22"/>
  <c r="H150" i="65"/>
  <c r="H150" i="22"/>
  <c r="I150" i="65"/>
  <c r="I150" i="22"/>
  <c r="J150" i="65"/>
  <c r="J150" i="22"/>
  <c r="K150" i="65"/>
  <c r="K150" i="22"/>
  <c r="L150" i="22"/>
  <c r="V150" i="65"/>
  <c r="M150" i="65"/>
  <c r="M150" i="22"/>
  <c r="N150" i="65"/>
  <c r="N150" i="22"/>
  <c r="O150" i="65"/>
  <c r="O150" i="22"/>
  <c r="P150" i="65"/>
  <c r="P150" i="22"/>
  <c r="Q150" i="65"/>
  <c r="Q150" i="22"/>
  <c r="R150" i="65"/>
  <c r="R150" i="22"/>
  <c r="S150" i="65"/>
  <c r="S150" i="22"/>
  <c r="T150" i="65"/>
  <c r="T150" i="22"/>
  <c r="U150" i="65"/>
  <c r="U150" i="22"/>
  <c r="V150" i="22"/>
  <c r="AP150" i="65"/>
  <c r="W150" i="65"/>
  <c r="W150" i="22"/>
  <c r="X150" i="65"/>
  <c r="X150" i="22"/>
  <c r="Y150" i="65"/>
  <c r="Y150" i="22"/>
  <c r="Z150" i="65"/>
  <c r="Z150" i="22"/>
  <c r="AA150" i="65"/>
  <c r="AA150" i="22"/>
  <c r="AB150" i="65"/>
  <c r="AB150" i="22"/>
  <c r="AC150" i="65"/>
  <c r="AC150" i="22"/>
  <c r="AD150" i="65"/>
  <c r="AD150" i="22"/>
  <c r="AE150" i="65"/>
  <c r="AE150" i="22"/>
  <c r="AF150" i="65"/>
  <c r="AF150" i="22"/>
  <c r="AG150" i="65"/>
  <c r="AG150" i="22"/>
  <c r="AH150" i="65"/>
  <c r="AH150" i="22"/>
  <c r="AI150" i="65"/>
  <c r="AI150" i="22"/>
  <c r="AJ150" i="65"/>
  <c r="AJ150" i="22"/>
  <c r="AK150" i="65"/>
  <c r="AK150" i="22"/>
  <c r="AL150" i="65"/>
  <c r="AL150" i="22"/>
  <c r="AM150" i="65"/>
  <c r="AM150" i="22"/>
  <c r="AN150" i="65"/>
  <c r="AN150" i="22"/>
  <c r="AO150" i="65"/>
  <c r="AO150" i="22"/>
  <c r="AP150" i="22"/>
  <c r="B151" i="65"/>
  <c r="L151" i="65"/>
  <c r="G151" i="65"/>
  <c r="G151" i="22"/>
  <c r="H151" i="65"/>
  <c r="H151" i="22"/>
  <c r="I151" i="65"/>
  <c r="I151" i="22"/>
  <c r="J151" i="65"/>
  <c r="J151" i="22"/>
  <c r="K151" i="65"/>
  <c r="K151" i="22"/>
  <c r="L151" i="22"/>
  <c r="V151" i="65"/>
  <c r="M151" i="65"/>
  <c r="M151" i="22"/>
  <c r="N151" i="65"/>
  <c r="N151" i="22"/>
  <c r="O151" i="65"/>
  <c r="O151" i="22"/>
  <c r="P151" i="65"/>
  <c r="P151" i="22"/>
  <c r="Q151" i="65"/>
  <c r="Q151" i="22"/>
  <c r="R151" i="65"/>
  <c r="R151" i="22"/>
  <c r="S151" i="65"/>
  <c r="S151" i="22"/>
  <c r="T151" i="65"/>
  <c r="T151" i="22"/>
  <c r="U151" i="65"/>
  <c r="U151" i="22"/>
  <c r="V151" i="22"/>
  <c r="AP151" i="65"/>
  <c r="W151" i="65"/>
  <c r="W151" i="22"/>
  <c r="X151" i="65"/>
  <c r="X151" i="22"/>
  <c r="Y151" i="65"/>
  <c r="Y151" i="22"/>
  <c r="Z151" i="65"/>
  <c r="Z151" i="22"/>
  <c r="AA151" i="65"/>
  <c r="AA151" i="22"/>
  <c r="AB151" i="65"/>
  <c r="AB151" i="22"/>
  <c r="AC151" i="65"/>
  <c r="AC151" i="22"/>
  <c r="AD151" i="65"/>
  <c r="AD151" i="22"/>
  <c r="AE151" i="65"/>
  <c r="AE151" i="22"/>
  <c r="AF151" i="65"/>
  <c r="AF151" i="22"/>
  <c r="AG151" i="65"/>
  <c r="AG151" i="22"/>
  <c r="AH151" i="65"/>
  <c r="AH151" i="22"/>
  <c r="AI151" i="65"/>
  <c r="AI151" i="22"/>
  <c r="AJ151" i="65"/>
  <c r="AJ151" i="22"/>
  <c r="AK151" i="65"/>
  <c r="AK151" i="22"/>
  <c r="AL151" i="65"/>
  <c r="AL151" i="22"/>
  <c r="AM151" i="65"/>
  <c r="AM151" i="22"/>
  <c r="AN151" i="65"/>
  <c r="AN151" i="22"/>
  <c r="AO151" i="65"/>
  <c r="AO151" i="22"/>
  <c r="AP151" i="22"/>
  <c r="B152" i="65"/>
  <c r="L152" i="65"/>
  <c r="G152" i="65"/>
  <c r="G152" i="22"/>
  <c r="H152" i="65"/>
  <c r="H152" i="22"/>
  <c r="I152" i="65"/>
  <c r="I152" i="22"/>
  <c r="J152" i="65"/>
  <c r="J152" i="22"/>
  <c r="K152" i="65"/>
  <c r="K152" i="22"/>
  <c r="L152" i="22"/>
  <c r="V152" i="65"/>
  <c r="M152" i="65"/>
  <c r="M152" i="22"/>
  <c r="N152" i="65"/>
  <c r="N152" i="22"/>
  <c r="O152" i="65"/>
  <c r="O152" i="22"/>
  <c r="P152" i="65"/>
  <c r="P152" i="22"/>
  <c r="Q152" i="65"/>
  <c r="Q152" i="22"/>
  <c r="R152" i="65"/>
  <c r="R152" i="22"/>
  <c r="S152" i="65"/>
  <c r="S152" i="22"/>
  <c r="T152" i="65"/>
  <c r="T152" i="22"/>
  <c r="U152" i="65"/>
  <c r="U152" i="22"/>
  <c r="V152" i="22"/>
  <c r="AP152" i="65"/>
  <c r="W152" i="65"/>
  <c r="W152" i="22"/>
  <c r="X152" i="65"/>
  <c r="X152" i="22"/>
  <c r="Y152" i="65"/>
  <c r="Y152" i="22"/>
  <c r="Z152" i="65"/>
  <c r="Z152" i="22"/>
  <c r="AA152" i="65"/>
  <c r="AA152" i="22"/>
  <c r="AB152" i="65"/>
  <c r="AB152" i="22"/>
  <c r="AC152" i="65"/>
  <c r="AC152" i="22"/>
  <c r="AD152" i="65"/>
  <c r="AD152" i="22"/>
  <c r="AE152" i="65"/>
  <c r="AE152" i="22"/>
  <c r="AF152" i="65"/>
  <c r="AF152" i="22"/>
  <c r="AG152" i="65"/>
  <c r="AG152" i="22"/>
  <c r="AH152" i="65"/>
  <c r="AH152" i="22"/>
  <c r="AI152" i="65"/>
  <c r="AI152" i="22"/>
  <c r="AJ152" i="65"/>
  <c r="AJ152" i="22"/>
  <c r="AK152" i="65"/>
  <c r="AK152" i="22"/>
  <c r="AL152" i="65"/>
  <c r="AL152" i="22"/>
  <c r="AM152" i="65"/>
  <c r="AM152" i="22"/>
  <c r="AN152" i="65"/>
  <c r="AN152" i="22"/>
  <c r="AO152" i="65"/>
  <c r="AO152" i="22"/>
  <c r="AP152" i="22"/>
  <c r="B153" i="65"/>
  <c r="L153" i="65"/>
  <c r="G153" i="65"/>
  <c r="G153" i="22"/>
  <c r="H153" i="65"/>
  <c r="H153" i="22"/>
  <c r="I153" i="65"/>
  <c r="I153" i="22"/>
  <c r="J153" i="65"/>
  <c r="J153" i="22"/>
  <c r="K153" i="65"/>
  <c r="K153" i="22"/>
  <c r="L153" i="22"/>
  <c r="V153" i="65"/>
  <c r="M153" i="65"/>
  <c r="M153" i="22"/>
  <c r="N153" i="65"/>
  <c r="N153" i="22"/>
  <c r="O153" i="65"/>
  <c r="O153" i="22"/>
  <c r="P153" i="65"/>
  <c r="P153" i="22"/>
  <c r="Q153" i="65"/>
  <c r="Q153" i="22"/>
  <c r="R153" i="65"/>
  <c r="R153" i="22"/>
  <c r="S153" i="65"/>
  <c r="S153" i="22"/>
  <c r="T153" i="65"/>
  <c r="T153" i="22"/>
  <c r="U153" i="65"/>
  <c r="U153" i="22"/>
  <c r="V153" i="22"/>
  <c r="AP153" i="65"/>
  <c r="W153" i="65"/>
  <c r="W153" i="22"/>
  <c r="X153" i="65"/>
  <c r="X153" i="22"/>
  <c r="Y153" i="65"/>
  <c r="Y153" i="22"/>
  <c r="Z153" i="65"/>
  <c r="Z153" i="22"/>
  <c r="AA153" i="65"/>
  <c r="AA153" i="22"/>
  <c r="AB153" i="65"/>
  <c r="AB153" i="22"/>
  <c r="AC153" i="65"/>
  <c r="AC153" i="22"/>
  <c r="AD153" i="65"/>
  <c r="AD153" i="22"/>
  <c r="AE153" i="65"/>
  <c r="AE153" i="22"/>
  <c r="AF153" i="65"/>
  <c r="AF153" i="22"/>
  <c r="AG153" i="65"/>
  <c r="AG153" i="22"/>
  <c r="AH153" i="65"/>
  <c r="AH153" i="22"/>
  <c r="AI153" i="65"/>
  <c r="AI153" i="22"/>
  <c r="AJ153" i="65"/>
  <c r="AJ153" i="22"/>
  <c r="AK153" i="65"/>
  <c r="AK153" i="22"/>
  <c r="AL153" i="65"/>
  <c r="AL153" i="22"/>
  <c r="AM153" i="65"/>
  <c r="AM153" i="22"/>
  <c r="AN153" i="65"/>
  <c r="AN153" i="22"/>
  <c r="AO153" i="65"/>
  <c r="AO153" i="22"/>
  <c r="AP153" i="22"/>
  <c r="B154" i="65"/>
  <c r="L154" i="65"/>
  <c r="G154" i="65"/>
  <c r="G154" i="22"/>
  <c r="H154" i="65"/>
  <c r="H154" i="22"/>
  <c r="I154" i="65"/>
  <c r="I154" i="22"/>
  <c r="J154" i="65"/>
  <c r="J154" i="22"/>
  <c r="K154" i="65"/>
  <c r="K154" i="22"/>
  <c r="L154" i="22"/>
  <c r="V154" i="65"/>
  <c r="M154" i="65"/>
  <c r="M154" i="22"/>
  <c r="N154" i="65"/>
  <c r="N154" i="22"/>
  <c r="O154" i="65"/>
  <c r="O154" i="22"/>
  <c r="P154" i="65"/>
  <c r="P154" i="22"/>
  <c r="Q154" i="65"/>
  <c r="Q154" i="22"/>
  <c r="R154" i="65"/>
  <c r="R154" i="22"/>
  <c r="S154" i="65"/>
  <c r="S154" i="22"/>
  <c r="T154" i="65"/>
  <c r="T154" i="22"/>
  <c r="U154" i="65"/>
  <c r="U154" i="22"/>
  <c r="V154" i="22"/>
  <c r="AP154" i="65"/>
  <c r="W154" i="65"/>
  <c r="W154" i="22"/>
  <c r="X154" i="65"/>
  <c r="X154" i="22"/>
  <c r="Y154" i="65"/>
  <c r="Y154" i="22"/>
  <c r="Z154" i="65"/>
  <c r="Z154" i="22"/>
  <c r="AA154" i="65"/>
  <c r="AA154" i="22"/>
  <c r="AB154" i="65"/>
  <c r="AB154" i="22"/>
  <c r="AC154" i="65"/>
  <c r="AC154" i="22"/>
  <c r="AD154" i="65"/>
  <c r="AD154" i="22"/>
  <c r="AE154" i="65"/>
  <c r="AE154" i="22"/>
  <c r="AF154" i="65"/>
  <c r="AF154" i="22"/>
  <c r="AG154" i="65"/>
  <c r="AG154" i="22"/>
  <c r="AH154" i="65"/>
  <c r="AH154" i="22"/>
  <c r="AI154" i="65"/>
  <c r="AI154" i="22"/>
  <c r="AJ154" i="65"/>
  <c r="AJ154" i="22"/>
  <c r="AK154" i="65"/>
  <c r="AK154" i="22"/>
  <c r="AL154" i="65"/>
  <c r="AL154" i="22"/>
  <c r="AM154" i="65"/>
  <c r="AM154" i="22"/>
  <c r="AN154" i="65"/>
  <c r="AN154" i="22"/>
  <c r="AO154" i="65"/>
  <c r="AO154" i="22"/>
  <c r="AP154" i="22"/>
  <c r="B155" i="65"/>
  <c r="L155" i="65"/>
  <c r="G155" i="65"/>
  <c r="G155" i="22"/>
  <c r="H155" i="65"/>
  <c r="H155" i="22"/>
  <c r="I155" i="65"/>
  <c r="I155" i="22"/>
  <c r="J155" i="65"/>
  <c r="J155" i="22"/>
  <c r="K155" i="65"/>
  <c r="K155" i="22"/>
  <c r="L155" i="22"/>
  <c r="V155" i="65"/>
  <c r="M155" i="65"/>
  <c r="M155" i="22"/>
  <c r="N155" i="65"/>
  <c r="N155" i="22"/>
  <c r="O155" i="65"/>
  <c r="O155" i="22"/>
  <c r="P155" i="65"/>
  <c r="P155" i="22"/>
  <c r="Q155" i="65"/>
  <c r="Q155" i="22"/>
  <c r="R155" i="65"/>
  <c r="R155" i="22"/>
  <c r="S155" i="65"/>
  <c r="S155" i="22"/>
  <c r="T155" i="65"/>
  <c r="T155" i="22"/>
  <c r="U155" i="65"/>
  <c r="U155" i="22"/>
  <c r="V155" i="22"/>
  <c r="AP155" i="65"/>
  <c r="W155" i="65"/>
  <c r="W155" i="22"/>
  <c r="X155" i="65"/>
  <c r="X155" i="22"/>
  <c r="Y155" i="65"/>
  <c r="Y155" i="22"/>
  <c r="Z155" i="65"/>
  <c r="Z155" i="22"/>
  <c r="AA155" i="65"/>
  <c r="AA155" i="22"/>
  <c r="AB155" i="65"/>
  <c r="AB155" i="22"/>
  <c r="AC155" i="65"/>
  <c r="AC155" i="22"/>
  <c r="AD155" i="65"/>
  <c r="AD155" i="22"/>
  <c r="AE155" i="65"/>
  <c r="AE155" i="22"/>
  <c r="AF155" i="65"/>
  <c r="AF155" i="22"/>
  <c r="AG155" i="65"/>
  <c r="AG155" i="22"/>
  <c r="AH155" i="65"/>
  <c r="AH155" i="22"/>
  <c r="AI155" i="65"/>
  <c r="AI155" i="22"/>
  <c r="AJ155" i="65"/>
  <c r="AJ155" i="22"/>
  <c r="AK155" i="65"/>
  <c r="AK155" i="22"/>
  <c r="AL155" i="65"/>
  <c r="AL155" i="22"/>
  <c r="AM155" i="65"/>
  <c r="AM155" i="22"/>
  <c r="AN155" i="65"/>
  <c r="AN155" i="22"/>
  <c r="AO155" i="65"/>
  <c r="AO155" i="22"/>
  <c r="AP155" i="22"/>
  <c r="B156" i="65"/>
  <c r="L156" i="65"/>
  <c r="G156" i="65"/>
  <c r="G156" i="22"/>
  <c r="H156" i="65"/>
  <c r="H156" i="22"/>
  <c r="I156" i="65"/>
  <c r="I156" i="22"/>
  <c r="J156" i="65"/>
  <c r="J156" i="22"/>
  <c r="K156" i="65"/>
  <c r="K156" i="22"/>
  <c r="L156" i="22"/>
  <c r="V156" i="65"/>
  <c r="M156" i="65"/>
  <c r="M156" i="22"/>
  <c r="N156" i="65"/>
  <c r="N156" i="22"/>
  <c r="O156" i="65"/>
  <c r="O156" i="22"/>
  <c r="P156" i="65"/>
  <c r="P156" i="22"/>
  <c r="Q156" i="65"/>
  <c r="Q156" i="22"/>
  <c r="R156" i="65"/>
  <c r="R156" i="22"/>
  <c r="S156" i="65"/>
  <c r="S156" i="22"/>
  <c r="T156" i="65"/>
  <c r="T156" i="22"/>
  <c r="U156" i="65"/>
  <c r="U156" i="22"/>
  <c r="V156" i="22"/>
  <c r="AP156" i="65"/>
  <c r="W156" i="65"/>
  <c r="W156" i="22"/>
  <c r="X156" i="65"/>
  <c r="X156" i="22"/>
  <c r="Y156" i="65"/>
  <c r="Y156" i="22"/>
  <c r="Z156" i="65"/>
  <c r="Z156" i="22"/>
  <c r="AA156" i="65"/>
  <c r="AA156" i="22"/>
  <c r="AB156" i="65"/>
  <c r="AB156" i="22"/>
  <c r="AC156" i="65"/>
  <c r="AC156" i="22"/>
  <c r="AD156" i="65"/>
  <c r="AD156" i="22"/>
  <c r="AE156" i="65"/>
  <c r="AE156" i="22"/>
  <c r="AF156" i="65"/>
  <c r="AF156" i="22"/>
  <c r="AG156" i="65"/>
  <c r="AG156" i="22"/>
  <c r="AH156" i="65"/>
  <c r="AH156" i="22"/>
  <c r="AI156" i="65"/>
  <c r="AI156" i="22"/>
  <c r="AJ156" i="65"/>
  <c r="AJ156" i="22"/>
  <c r="AK156" i="65"/>
  <c r="AK156" i="22"/>
  <c r="AL156" i="65"/>
  <c r="AL156" i="22"/>
  <c r="AM156" i="65"/>
  <c r="AM156" i="22"/>
  <c r="AN156" i="65"/>
  <c r="AN156" i="22"/>
  <c r="AO156" i="65"/>
  <c r="AO156" i="22"/>
  <c r="AP156" i="22"/>
  <c r="B157" i="65"/>
  <c r="L157" i="65"/>
  <c r="G157" i="65"/>
  <c r="G157" i="22"/>
  <c r="H157" i="65"/>
  <c r="H157" i="22"/>
  <c r="I157" i="65"/>
  <c r="I157" i="22"/>
  <c r="J157" i="65"/>
  <c r="J157" i="22"/>
  <c r="K157" i="65"/>
  <c r="K157" i="22"/>
  <c r="L157" i="22"/>
  <c r="V157" i="65"/>
  <c r="M157" i="65"/>
  <c r="M157" i="22"/>
  <c r="N157" i="65"/>
  <c r="N157" i="22"/>
  <c r="O157" i="65"/>
  <c r="O157" i="22"/>
  <c r="P157" i="65"/>
  <c r="P157" i="22"/>
  <c r="Q157" i="65"/>
  <c r="Q157" i="22"/>
  <c r="R157" i="65"/>
  <c r="R157" i="22"/>
  <c r="S157" i="65"/>
  <c r="S157" i="22"/>
  <c r="T157" i="65"/>
  <c r="T157" i="22"/>
  <c r="U157" i="65"/>
  <c r="U157" i="22"/>
  <c r="V157" i="22"/>
  <c r="AP157" i="65"/>
  <c r="W157" i="65"/>
  <c r="W157" i="22"/>
  <c r="X157" i="65"/>
  <c r="X157" i="22"/>
  <c r="Y157" i="65"/>
  <c r="Y157" i="22"/>
  <c r="Z157" i="65"/>
  <c r="Z157" i="22"/>
  <c r="AA157" i="65"/>
  <c r="AA157" i="22"/>
  <c r="AB157" i="65"/>
  <c r="AB157" i="22"/>
  <c r="AC157" i="65"/>
  <c r="AC157" i="22"/>
  <c r="AD157" i="65"/>
  <c r="AD157" i="22"/>
  <c r="AE157" i="65"/>
  <c r="AE157" i="22"/>
  <c r="AF157" i="65"/>
  <c r="AF157" i="22"/>
  <c r="AG157" i="65"/>
  <c r="AG157" i="22"/>
  <c r="AH157" i="65"/>
  <c r="AH157" i="22"/>
  <c r="AI157" i="65"/>
  <c r="AI157" i="22"/>
  <c r="AJ157" i="65"/>
  <c r="AJ157" i="22"/>
  <c r="AK157" i="65"/>
  <c r="AK157" i="22"/>
  <c r="AL157" i="65"/>
  <c r="AL157" i="22"/>
  <c r="AM157" i="65"/>
  <c r="AM157" i="22"/>
  <c r="AN157" i="65"/>
  <c r="AN157" i="22"/>
  <c r="AO157" i="65"/>
  <c r="AO157" i="22"/>
  <c r="AP157" i="22"/>
  <c r="B158" i="65"/>
  <c r="L158" i="65"/>
  <c r="G158" i="65"/>
  <c r="G158" i="22"/>
  <c r="H158" i="65"/>
  <c r="H158" i="22"/>
  <c r="I158" i="65"/>
  <c r="I158" i="22"/>
  <c r="J158" i="65"/>
  <c r="J158" i="22"/>
  <c r="K158" i="65"/>
  <c r="K158" i="22"/>
  <c r="L158" i="22"/>
  <c r="V158" i="65"/>
  <c r="M158" i="65"/>
  <c r="M158" i="22"/>
  <c r="N158" i="65"/>
  <c r="N158" i="22"/>
  <c r="O158" i="65"/>
  <c r="O158" i="22"/>
  <c r="P158" i="65"/>
  <c r="P158" i="22"/>
  <c r="Q158" i="65"/>
  <c r="Q158" i="22"/>
  <c r="R158" i="65"/>
  <c r="R158" i="22"/>
  <c r="S158" i="65"/>
  <c r="S158" i="22"/>
  <c r="T158" i="65"/>
  <c r="T158" i="22"/>
  <c r="U158" i="65"/>
  <c r="U158" i="22"/>
  <c r="V158" i="22"/>
  <c r="AP158" i="65"/>
  <c r="W158" i="65"/>
  <c r="W158" i="22"/>
  <c r="X158" i="65"/>
  <c r="X158" i="22"/>
  <c r="Y158" i="65"/>
  <c r="Y158" i="22"/>
  <c r="Z158" i="65"/>
  <c r="Z158" i="22"/>
  <c r="AA158" i="65"/>
  <c r="AA158" i="22"/>
  <c r="AB158" i="65"/>
  <c r="AB158" i="22"/>
  <c r="AC158" i="65"/>
  <c r="AC158" i="22"/>
  <c r="AD158" i="65"/>
  <c r="AD158" i="22"/>
  <c r="AE158" i="65"/>
  <c r="AE158" i="22"/>
  <c r="AF158" i="65"/>
  <c r="AF158" i="22"/>
  <c r="AG158" i="65"/>
  <c r="AG158" i="22"/>
  <c r="AH158" i="65"/>
  <c r="AH158" i="22"/>
  <c r="AI158" i="65"/>
  <c r="AI158" i="22"/>
  <c r="AJ158" i="65"/>
  <c r="AJ158" i="22"/>
  <c r="AK158" i="65"/>
  <c r="AK158" i="22"/>
  <c r="AL158" i="65"/>
  <c r="AL158" i="22"/>
  <c r="AM158" i="65"/>
  <c r="AM158" i="22"/>
  <c r="AN158" i="65"/>
  <c r="AN158" i="22"/>
  <c r="AO158" i="65"/>
  <c r="AO158" i="22"/>
  <c r="AP158" i="22"/>
  <c r="B159" i="65"/>
  <c r="L159" i="65"/>
  <c r="G159" i="65"/>
  <c r="G159" i="22"/>
  <c r="H159" i="65"/>
  <c r="H159" i="22"/>
  <c r="I159" i="65"/>
  <c r="I159" i="22"/>
  <c r="J159" i="65"/>
  <c r="J159" i="22"/>
  <c r="K159" i="65"/>
  <c r="K159" i="22"/>
  <c r="L159" i="22"/>
  <c r="V159" i="65"/>
  <c r="M159" i="65"/>
  <c r="M159" i="22"/>
  <c r="N159" i="65"/>
  <c r="N159" i="22"/>
  <c r="O159" i="65"/>
  <c r="O159" i="22"/>
  <c r="P159" i="65"/>
  <c r="P159" i="22"/>
  <c r="Q159" i="65"/>
  <c r="Q159" i="22"/>
  <c r="R159" i="65"/>
  <c r="R159" i="22"/>
  <c r="S159" i="65"/>
  <c r="S159" i="22"/>
  <c r="T159" i="65"/>
  <c r="T159" i="22"/>
  <c r="U159" i="65"/>
  <c r="U159" i="22"/>
  <c r="V159" i="22"/>
  <c r="AP159" i="65"/>
  <c r="W159" i="65"/>
  <c r="W159" i="22"/>
  <c r="X159" i="65"/>
  <c r="X159" i="22"/>
  <c r="Y159" i="65"/>
  <c r="Y159" i="22"/>
  <c r="Z159" i="65"/>
  <c r="Z159" i="22"/>
  <c r="AA159" i="65"/>
  <c r="AA159" i="22"/>
  <c r="AB159" i="65"/>
  <c r="AB159" i="22"/>
  <c r="AC159" i="65"/>
  <c r="AC159" i="22"/>
  <c r="AD159" i="65"/>
  <c r="AD159" i="22"/>
  <c r="AE159" i="65"/>
  <c r="AE159" i="22"/>
  <c r="AF159" i="65"/>
  <c r="AF159" i="22"/>
  <c r="AG159" i="65"/>
  <c r="AG159" i="22"/>
  <c r="AH159" i="65"/>
  <c r="AH159" i="22"/>
  <c r="AI159" i="65"/>
  <c r="AI159" i="22"/>
  <c r="AJ159" i="65"/>
  <c r="AJ159" i="22"/>
  <c r="AK159" i="65"/>
  <c r="AK159" i="22"/>
  <c r="AL159" i="65"/>
  <c r="AL159" i="22"/>
  <c r="AM159" i="65"/>
  <c r="AM159" i="22"/>
  <c r="AN159" i="65"/>
  <c r="AN159" i="22"/>
  <c r="AO159" i="65"/>
  <c r="AO159" i="22"/>
  <c r="AP159" i="22"/>
  <c r="B160" i="65"/>
  <c r="L160" i="65"/>
  <c r="G160" i="65"/>
  <c r="G160" i="22"/>
  <c r="H160" i="65"/>
  <c r="H160" i="22"/>
  <c r="I160" i="65"/>
  <c r="I160" i="22"/>
  <c r="J160" i="65"/>
  <c r="J160" i="22"/>
  <c r="K160" i="65"/>
  <c r="K160" i="22"/>
  <c r="L160" i="22"/>
  <c r="V160" i="65"/>
  <c r="M160" i="65"/>
  <c r="M160" i="22"/>
  <c r="N160" i="65"/>
  <c r="N160" i="22"/>
  <c r="O160" i="65"/>
  <c r="O160" i="22"/>
  <c r="P160" i="65"/>
  <c r="P160" i="22"/>
  <c r="Q160" i="65"/>
  <c r="Q160" i="22"/>
  <c r="R160" i="65"/>
  <c r="R160" i="22"/>
  <c r="S160" i="65"/>
  <c r="S160" i="22"/>
  <c r="T160" i="65"/>
  <c r="T160" i="22"/>
  <c r="U160" i="65"/>
  <c r="U160" i="22"/>
  <c r="V160" i="22"/>
  <c r="AP160" i="65"/>
  <c r="W160" i="65"/>
  <c r="W160" i="22"/>
  <c r="X160" i="65"/>
  <c r="X160" i="22"/>
  <c r="Y160" i="65"/>
  <c r="Y160" i="22"/>
  <c r="Z160" i="65"/>
  <c r="Z160" i="22"/>
  <c r="AA160" i="65"/>
  <c r="AA160" i="22"/>
  <c r="AB160" i="65"/>
  <c r="AB160" i="22"/>
  <c r="AC160" i="65"/>
  <c r="AC160" i="22"/>
  <c r="AD160" i="65"/>
  <c r="AD160" i="22"/>
  <c r="AE160" i="65"/>
  <c r="AE160" i="22"/>
  <c r="AF160" i="65"/>
  <c r="AF160" i="22"/>
  <c r="AG160" i="65"/>
  <c r="AG160" i="22"/>
  <c r="AH160" i="65"/>
  <c r="AH160" i="22"/>
  <c r="AI160" i="65"/>
  <c r="AI160" i="22"/>
  <c r="AJ160" i="65"/>
  <c r="AJ160" i="22"/>
  <c r="AK160" i="65"/>
  <c r="AK160" i="22"/>
  <c r="AL160" i="65"/>
  <c r="AL160" i="22"/>
  <c r="AM160" i="65"/>
  <c r="AM160" i="22"/>
  <c r="AN160" i="65"/>
  <c r="AN160" i="22"/>
  <c r="AO160" i="65"/>
  <c r="AO160" i="22"/>
  <c r="AP160" i="22"/>
  <c r="B161" i="65"/>
  <c r="L161" i="65"/>
  <c r="G161" i="65"/>
  <c r="G161" i="22"/>
  <c r="H161" i="65"/>
  <c r="H161" i="22"/>
  <c r="I161" i="65"/>
  <c r="I161" i="22"/>
  <c r="J161" i="65"/>
  <c r="J161" i="22"/>
  <c r="K161" i="65"/>
  <c r="K161" i="22"/>
  <c r="L161" i="22"/>
  <c r="V161" i="65"/>
  <c r="M161" i="65"/>
  <c r="M161" i="22"/>
  <c r="N161" i="65"/>
  <c r="N161" i="22"/>
  <c r="O161" i="65"/>
  <c r="O161" i="22"/>
  <c r="P161" i="65"/>
  <c r="P161" i="22"/>
  <c r="Q161" i="65"/>
  <c r="Q161" i="22"/>
  <c r="R161" i="65"/>
  <c r="R161" i="22"/>
  <c r="S161" i="65"/>
  <c r="S161" i="22"/>
  <c r="T161" i="65"/>
  <c r="T161" i="22"/>
  <c r="U161" i="65"/>
  <c r="U161" i="22"/>
  <c r="V161" i="22"/>
  <c r="AP161" i="65"/>
  <c r="W161" i="65"/>
  <c r="W161" i="22"/>
  <c r="X161" i="65"/>
  <c r="X161" i="22"/>
  <c r="Y161" i="65"/>
  <c r="Y161" i="22"/>
  <c r="Z161" i="65"/>
  <c r="Z161" i="22"/>
  <c r="AA161" i="65"/>
  <c r="AA161" i="22"/>
  <c r="AB161" i="65"/>
  <c r="AB161" i="22"/>
  <c r="AC161" i="65"/>
  <c r="AC161" i="22"/>
  <c r="AD161" i="65"/>
  <c r="AD161" i="22"/>
  <c r="AE161" i="65"/>
  <c r="AE161" i="22"/>
  <c r="AF161" i="65"/>
  <c r="AF161" i="22"/>
  <c r="AG161" i="65"/>
  <c r="AG161" i="22"/>
  <c r="AH161" i="65"/>
  <c r="AH161" i="22"/>
  <c r="AI161" i="65"/>
  <c r="AI161" i="22"/>
  <c r="AJ161" i="65"/>
  <c r="AJ161" i="22"/>
  <c r="AK161" i="65"/>
  <c r="AK161" i="22"/>
  <c r="AL161" i="65"/>
  <c r="AL161" i="22"/>
  <c r="AM161" i="65"/>
  <c r="AM161" i="22"/>
  <c r="AN161" i="65"/>
  <c r="AN161" i="22"/>
  <c r="AO161" i="65"/>
  <c r="AO161" i="22"/>
  <c r="AP161" i="22"/>
  <c r="B162" i="65"/>
  <c r="L162" i="65"/>
  <c r="G162" i="65"/>
  <c r="G162" i="22"/>
  <c r="H162" i="65"/>
  <c r="H162" i="22"/>
  <c r="I162" i="65"/>
  <c r="I162" i="22"/>
  <c r="J162" i="65"/>
  <c r="J162" i="22"/>
  <c r="K162" i="65"/>
  <c r="K162" i="22"/>
  <c r="L162" i="22"/>
  <c r="V162" i="65"/>
  <c r="M162" i="65"/>
  <c r="M162" i="22"/>
  <c r="N162" i="65"/>
  <c r="N162" i="22"/>
  <c r="O162" i="65"/>
  <c r="O162" i="22"/>
  <c r="P162" i="65"/>
  <c r="P162" i="22"/>
  <c r="Q162" i="65"/>
  <c r="Q162" i="22"/>
  <c r="R162" i="65"/>
  <c r="R162" i="22"/>
  <c r="S162" i="65"/>
  <c r="S162" i="22"/>
  <c r="T162" i="65"/>
  <c r="T162" i="22"/>
  <c r="U162" i="65"/>
  <c r="U162" i="22"/>
  <c r="V162" i="22"/>
  <c r="AP162" i="65"/>
  <c r="W162" i="65"/>
  <c r="W162" i="22"/>
  <c r="X162" i="65"/>
  <c r="X162" i="22"/>
  <c r="Y162" i="65"/>
  <c r="Y162" i="22"/>
  <c r="Z162" i="65"/>
  <c r="Z162" i="22"/>
  <c r="AA162" i="65"/>
  <c r="AA162" i="22"/>
  <c r="AB162" i="65"/>
  <c r="AB162" i="22"/>
  <c r="AC162" i="65"/>
  <c r="AC162" i="22"/>
  <c r="AD162" i="65"/>
  <c r="AD162" i="22"/>
  <c r="AE162" i="65"/>
  <c r="AE162" i="22"/>
  <c r="AF162" i="65"/>
  <c r="AF162" i="22"/>
  <c r="AG162" i="65"/>
  <c r="AG162" i="22"/>
  <c r="AH162" i="65"/>
  <c r="AH162" i="22"/>
  <c r="AI162" i="65"/>
  <c r="AI162" i="22"/>
  <c r="AJ162" i="65"/>
  <c r="AJ162" i="22"/>
  <c r="AK162" i="65"/>
  <c r="AK162" i="22"/>
  <c r="AL162" i="65"/>
  <c r="AL162" i="22"/>
  <c r="AM162" i="65"/>
  <c r="AM162" i="22"/>
  <c r="AN162" i="65"/>
  <c r="AN162" i="22"/>
  <c r="AO162" i="65"/>
  <c r="AO162" i="22"/>
  <c r="AP162" i="22"/>
  <c r="B163" i="65"/>
  <c r="L163" i="65"/>
  <c r="G163" i="65"/>
  <c r="G163" i="22"/>
  <c r="H163" i="65"/>
  <c r="H163" i="22"/>
  <c r="I163" i="65"/>
  <c r="I163" i="22"/>
  <c r="J163" i="65"/>
  <c r="J163" i="22"/>
  <c r="K163" i="65"/>
  <c r="K163" i="22"/>
  <c r="L163" i="22"/>
  <c r="V163" i="65"/>
  <c r="M163" i="65"/>
  <c r="M163" i="22"/>
  <c r="N163" i="65"/>
  <c r="N163" i="22"/>
  <c r="O163" i="65"/>
  <c r="O163" i="22"/>
  <c r="P163" i="65"/>
  <c r="P163" i="22"/>
  <c r="Q163" i="65"/>
  <c r="Q163" i="22"/>
  <c r="R163" i="65"/>
  <c r="R163" i="22"/>
  <c r="S163" i="65"/>
  <c r="S163" i="22"/>
  <c r="T163" i="65"/>
  <c r="T163" i="22"/>
  <c r="U163" i="65"/>
  <c r="U163" i="22"/>
  <c r="V163" i="22"/>
  <c r="AP163" i="65"/>
  <c r="W163" i="65"/>
  <c r="W163" i="22"/>
  <c r="X163" i="65"/>
  <c r="X163" i="22"/>
  <c r="Y163" i="65"/>
  <c r="Y163" i="22"/>
  <c r="Z163" i="65"/>
  <c r="Z163" i="22"/>
  <c r="AA163" i="65"/>
  <c r="AA163" i="22"/>
  <c r="AB163" i="65"/>
  <c r="AB163" i="22"/>
  <c r="AC163" i="65"/>
  <c r="AC163" i="22"/>
  <c r="AD163" i="65"/>
  <c r="AD163" i="22"/>
  <c r="AE163" i="65"/>
  <c r="AE163" i="22"/>
  <c r="AF163" i="65"/>
  <c r="AF163" i="22"/>
  <c r="AG163" i="65"/>
  <c r="AG163" i="22"/>
  <c r="AH163" i="65"/>
  <c r="AH163" i="22"/>
  <c r="AI163" i="65"/>
  <c r="AI163" i="22"/>
  <c r="AJ163" i="65"/>
  <c r="AJ163" i="22"/>
  <c r="AK163" i="65"/>
  <c r="AK163" i="22"/>
  <c r="AL163" i="65"/>
  <c r="AL163" i="22"/>
  <c r="AM163" i="65"/>
  <c r="AM163" i="22"/>
  <c r="AN163" i="65"/>
  <c r="AN163" i="22"/>
  <c r="AO163" i="65"/>
  <c r="AO163" i="22"/>
  <c r="AP163" i="22"/>
  <c r="B164" i="65"/>
  <c r="L164" i="65"/>
  <c r="G164" i="65"/>
  <c r="G164" i="22"/>
  <c r="H164" i="65"/>
  <c r="H164" i="22"/>
  <c r="I164" i="65"/>
  <c r="I164" i="22"/>
  <c r="J164" i="65"/>
  <c r="J164" i="22"/>
  <c r="K164" i="65"/>
  <c r="K164" i="22"/>
  <c r="L164" i="22"/>
  <c r="V164" i="65"/>
  <c r="M164" i="65"/>
  <c r="M164" i="22"/>
  <c r="N164" i="65"/>
  <c r="N164" i="22"/>
  <c r="O164" i="65"/>
  <c r="O164" i="22"/>
  <c r="P164" i="65"/>
  <c r="P164" i="22"/>
  <c r="Q164" i="65"/>
  <c r="Q164" i="22"/>
  <c r="R164" i="65"/>
  <c r="R164" i="22"/>
  <c r="S164" i="65"/>
  <c r="S164" i="22"/>
  <c r="T164" i="65"/>
  <c r="T164" i="22"/>
  <c r="U164" i="65"/>
  <c r="U164" i="22"/>
  <c r="V164" i="22"/>
  <c r="AP164" i="65"/>
  <c r="W164" i="65"/>
  <c r="W164" i="22"/>
  <c r="X164" i="65"/>
  <c r="X164" i="22"/>
  <c r="Y164" i="65"/>
  <c r="Y164" i="22"/>
  <c r="Z164" i="65"/>
  <c r="Z164" i="22"/>
  <c r="AA164" i="65"/>
  <c r="AA164" i="22"/>
  <c r="AB164" i="65"/>
  <c r="AB164" i="22"/>
  <c r="AC164" i="65"/>
  <c r="AC164" i="22"/>
  <c r="AD164" i="65"/>
  <c r="AD164" i="22"/>
  <c r="AE164" i="65"/>
  <c r="AE164" i="22"/>
  <c r="AF164" i="65"/>
  <c r="AF164" i="22"/>
  <c r="AG164" i="65"/>
  <c r="AG164" i="22"/>
  <c r="AH164" i="65"/>
  <c r="AH164" i="22"/>
  <c r="AI164" i="65"/>
  <c r="AI164" i="22"/>
  <c r="AJ164" i="65"/>
  <c r="AJ164" i="22"/>
  <c r="AK164" i="65"/>
  <c r="AK164" i="22"/>
  <c r="AL164" i="65"/>
  <c r="AL164" i="22"/>
  <c r="AM164" i="65"/>
  <c r="AM164" i="22"/>
  <c r="AN164" i="65"/>
  <c r="AN164" i="22"/>
  <c r="AO164" i="65"/>
  <c r="AO164" i="22"/>
  <c r="AP164" i="22"/>
  <c r="B165" i="65"/>
  <c r="L165" i="65"/>
  <c r="G165" i="65"/>
  <c r="G165" i="22"/>
  <c r="H165" i="65"/>
  <c r="H165" i="22"/>
  <c r="I165" i="65"/>
  <c r="I165" i="22"/>
  <c r="J165" i="65"/>
  <c r="J165" i="22"/>
  <c r="K165" i="65"/>
  <c r="K165" i="22"/>
  <c r="L165" i="22"/>
  <c r="V165" i="65"/>
  <c r="M165" i="65"/>
  <c r="M165" i="22"/>
  <c r="N165" i="65"/>
  <c r="N165" i="22"/>
  <c r="O165" i="65"/>
  <c r="O165" i="22"/>
  <c r="P165" i="65"/>
  <c r="P165" i="22"/>
  <c r="Q165" i="65"/>
  <c r="Q165" i="22"/>
  <c r="R165" i="65"/>
  <c r="R165" i="22"/>
  <c r="S165" i="65"/>
  <c r="S165" i="22"/>
  <c r="T165" i="65"/>
  <c r="T165" i="22"/>
  <c r="U165" i="65"/>
  <c r="U165" i="22"/>
  <c r="V165" i="22"/>
  <c r="AP165" i="65"/>
  <c r="W165" i="65"/>
  <c r="W165" i="22"/>
  <c r="X165" i="65"/>
  <c r="X165" i="22"/>
  <c r="Y165" i="65"/>
  <c r="Y165" i="22"/>
  <c r="Z165" i="65"/>
  <c r="Z165" i="22"/>
  <c r="AA165" i="65"/>
  <c r="AA165" i="22"/>
  <c r="AB165" i="65"/>
  <c r="AB165" i="22"/>
  <c r="AC165" i="65"/>
  <c r="AC165" i="22"/>
  <c r="AD165" i="65"/>
  <c r="AD165" i="22"/>
  <c r="AE165" i="65"/>
  <c r="AE165" i="22"/>
  <c r="AF165" i="65"/>
  <c r="AF165" i="22"/>
  <c r="AG165" i="65"/>
  <c r="AG165" i="22"/>
  <c r="AH165" i="65"/>
  <c r="AH165" i="22"/>
  <c r="AI165" i="65"/>
  <c r="AI165" i="22"/>
  <c r="AJ165" i="65"/>
  <c r="AJ165" i="22"/>
  <c r="AK165" i="65"/>
  <c r="AK165" i="22"/>
  <c r="AL165" i="65"/>
  <c r="AL165" i="22"/>
  <c r="AM165" i="65"/>
  <c r="AM165" i="22"/>
  <c r="AN165" i="65"/>
  <c r="AN165" i="22"/>
  <c r="AO165" i="65"/>
  <c r="AO165" i="22"/>
  <c r="AP165" i="22"/>
  <c r="B166" i="65"/>
  <c r="L166" i="65"/>
  <c r="G166" i="65"/>
  <c r="G166" i="22"/>
  <c r="H166" i="65"/>
  <c r="H166" i="22"/>
  <c r="I166" i="65"/>
  <c r="I166" i="22"/>
  <c r="J166" i="65"/>
  <c r="J166" i="22"/>
  <c r="K166" i="65"/>
  <c r="K166" i="22"/>
  <c r="L166" i="22"/>
  <c r="V166" i="65"/>
  <c r="M166" i="65"/>
  <c r="M166" i="22"/>
  <c r="N166" i="65"/>
  <c r="N166" i="22"/>
  <c r="O166" i="65"/>
  <c r="O166" i="22"/>
  <c r="P166" i="65"/>
  <c r="P166" i="22"/>
  <c r="Q166" i="65"/>
  <c r="Q166" i="22"/>
  <c r="R166" i="65"/>
  <c r="R166" i="22"/>
  <c r="S166" i="65"/>
  <c r="S166" i="22"/>
  <c r="T166" i="65"/>
  <c r="T166" i="22"/>
  <c r="U166" i="65"/>
  <c r="U166" i="22"/>
  <c r="V166" i="22"/>
  <c r="AP166" i="65"/>
  <c r="W166" i="65"/>
  <c r="W166" i="22"/>
  <c r="X166" i="65"/>
  <c r="X166" i="22"/>
  <c r="Y166" i="65"/>
  <c r="Y166" i="22"/>
  <c r="Z166" i="65"/>
  <c r="Z166" i="22"/>
  <c r="AA166" i="65"/>
  <c r="AA166" i="22"/>
  <c r="AB166" i="65"/>
  <c r="AB166" i="22"/>
  <c r="AC166" i="65"/>
  <c r="AC166" i="22"/>
  <c r="AD166" i="65"/>
  <c r="AD166" i="22"/>
  <c r="AE166" i="65"/>
  <c r="AE166" i="22"/>
  <c r="AF166" i="65"/>
  <c r="AF166" i="22"/>
  <c r="AG166" i="65"/>
  <c r="AG166" i="22"/>
  <c r="AH166" i="65"/>
  <c r="AH166" i="22"/>
  <c r="AI166" i="65"/>
  <c r="AI166" i="22"/>
  <c r="AJ166" i="65"/>
  <c r="AJ166" i="22"/>
  <c r="AK166" i="65"/>
  <c r="AK166" i="22"/>
  <c r="AL166" i="65"/>
  <c r="AL166" i="22"/>
  <c r="AM166" i="65"/>
  <c r="AM166" i="22"/>
  <c r="AN166" i="65"/>
  <c r="AN166" i="22"/>
  <c r="AO166" i="65"/>
  <c r="AO166" i="22"/>
  <c r="AP166" i="22"/>
  <c r="B167" i="65"/>
  <c r="L167" i="65"/>
  <c r="G167" i="65"/>
  <c r="G167" i="22"/>
  <c r="H167" i="65"/>
  <c r="H167" i="22"/>
  <c r="I167" i="65"/>
  <c r="I167" i="22"/>
  <c r="J167" i="65"/>
  <c r="J167" i="22"/>
  <c r="K167" i="65"/>
  <c r="K167" i="22"/>
  <c r="L167" i="22"/>
  <c r="V167" i="65"/>
  <c r="M167" i="65"/>
  <c r="M167" i="22"/>
  <c r="N167" i="65"/>
  <c r="N167" i="22"/>
  <c r="O167" i="65"/>
  <c r="O167" i="22"/>
  <c r="P167" i="65"/>
  <c r="P167" i="22"/>
  <c r="Q167" i="65"/>
  <c r="Q167" i="22"/>
  <c r="R167" i="65"/>
  <c r="R167" i="22"/>
  <c r="S167" i="65"/>
  <c r="S167" i="22"/>
  <c r="T167" i="65"/>
  <c r="T167" i="22"/>
  <c r="U167" i="65"/>
  <c r="U167" i="22"/>
  <c r="V167" i="22"/>
  <c r="AP167" i="65"/>
  <c r="W167" i="65"/>
  <c r="W167" i="22"/>
  <c r="X167" i="65"/>
  <c r="X167" i="22"/>
  <c r="Y167" i="65"/>
  <c r="Y167" i="22"/>
  <c r="Z167" i="65"/>
  <c r="Z167" i="22"/>
  <c r="AA167" i="65"/>
  <c r="AA167" i="22"/>
  <c r="AB167" i="65"/>
  <c r="AB167" i="22"/>
  <c r="AC167" i="65"/>
  <c r="AC167" i="22"/>
  <c r="AD167" i="65"/>
  <c r="AD167" i="22"/>
  <c r="AE167" i="65"/>
  <c r="AE167" i="22"/>
  <c r="AF167" i="65"/>
  <c r="AF167" i="22"/>
  <c r="AG167" i="65"/>
  <c r="AG167" i="22"/>
  <c r="AH167" i="65"/>
  <c r="AH167" i="22"/>
  <c r="AI167" i="65"/>
  <c r="AI167" i="22"/>
  <c r="AJ167" i="65"/>
  <c r="AJ167" i="22"/>
  <c r="AK167" i="65"/>
  <c r="AK167" i="22"/>
  <c r="AL167" i="65"/>
  <c r="AL167" i="22"/>
  <c r="AM167" i="65"/>
  <c r="AM167" i="22"/>
  <c r="AN167" i="65"/>
  <c r="AN167" i="22"/>
  <c r="AO167" i="65"/>
  <c r="AO167" i="22"/>
  <c r="AP167" i="22"/>
  <c r="B168" i="65"/>
  <c r="L168" i="65"/>
  <c r="G168" i="65"/>
  <c r="G168" i="22"/>
  <c r="H168" i="65"/>
  <c r="H168" i="22"/>
  <c r="I168" i="65"/>
  <c r="I168" i="22"/>
  <c r="J168" i="65"/>
  <c r="J168" i="22"/>
  <c r="K168" i="65"/>
  <c r="K168" i="22"/>
  <c r="L168" i="22"/>
  <c r="V168" i="65"/>
  <c r="M168" i="65"/>
  <c r="M168" i="22"/>
  <c r="N168" i="65"/>
  <c r="N168" i="22"/>
  <c r="O168" i="65"/>
  <c r="O168" i="22"/>
  <c r="P168" i="65"/>
  <c r="P168" i="22"/>
  <c r="Q168" i="65"/>
  <c r="Q168" i="22"/>
  <c r="R168" i="65"/>
  <c r="R168" i="22"/>
  <c r="S168" i="65"/>
  <c r="S168" i="22"/>
  <c r="T168" i="65"/>
  <c r="T168" i="22"/>
  <c r="U168" i="65"/>
  <c r="U168" i="22"/>
  <c r="V168" i="22"/>
  <c r="AP168" i="65"/>
  <c r="W168" i="65"/>
  <c r="W168" i="22"/>
  <c r="X168" i="65"/>
  <c r="X168" i="22"/>
  <c r="Y168" i="65"/>
  <c r="Y168" i="22"/>
  <c r="Z168" i="65"/>
  <c r="Z168" i="22"/>
  <c r="AA168" i="65"/>
  <c r="AA168" i="22"/>
  <c r="AB168" i="65"/>
  <c r="AB168" i="22"/>
  <c r="AC168" i="65"/>
  <c r="AC168" i="22"/>
  <c r="AD168" i="65"/>
  <c r="AD168" i="22"/>
  <c r="AE168" i="65"/>
  <c r="AE168" i="22"/>
  <c r="AF168" i="65"/>
  <c r="AF168" i="22"/>
  <c r="AG168" i="65"/>
  <c r="AG168" i="22"/>
  <c r="AH168" i="65"/>
  <c r="AH168" i="22"/>
  <c r="AI168" i="65"/>
  <c r="AI168" i="22"/>
  <c r="AJ168" i="65"/>
  <c r="AJ168" i="22"/>
  <c r="AK168" i="65"/>
  <c r="AK168" i="22"/>
  <c r="AL168" i="65"/>
  <c r="AL168" i="22"/>
  <c r="AM168" i="65"/>
  <c r="AM168" i="22"/>
  <c r="AN168" i="65"/>
  <c r="AN168" i="22"/>
  <c r="AO168" i="65"/>
  <c r="AO168" i="22"/>
  <c r="AP168" i="22"/>
  <c r="B169" i="65"/>
  <c r="L169" i="65"/>
  <c r="G169" i="65"/>
  <c r="G169" i="22"/>
  <c r="H169" i="65"/>
  <c r="H169" i="22"/>
  <c r="I169" i="65"/>
  <c r="I169" i="22"/>
  <c r="J169" i="65"/>
  <c r="J169" i="22"/>
  <c r="K169" i="65"/>
  <c r="K169" i="22"/>
  <c r="L169" i="22"/>
  <c r="V169" i="65"/>
  <c r="M169" i="65"/>
  <c r="M169" i="22"/>
  <c r="N169" i="65"/>
  <c r="N169" i="22"/>
  <c r="O169" i="65"/>
  <c r="O169" i="22"/>
  <c r="P169" i="65"/>
  <c r="P169" i="22"/>
  <c r="Q169" i="65"/>
  <c r="Q169" i="22"/>
  <c r="R169" i="65"/>
  <c r="R169" i="22"/>
  <c r="S169" i="65"/>
  <c r="S169" i="22"/>
  <c r="T169" i="65"/>
  <c r="T169" i="22"/>
  <c r="U169" i="65"/>
  <c r="U169" i="22"/>
  <c r="V169" i="22"/>
  <c r="AP169" i="65"/>
  <c r="W169" i="65"/>
  <c r="W169" i="22"/>
  <c r="X169" i="65"/>
  <c r="X169" i="22"/>
  <c r="Y169" i="65"/>
  <c r="Y169" i="22"/>
  <c r="Z169" i="65"/>
  <c r="Z169" i="22"/>
  <c r="AA169" i="65"/>
  <c r="AA169" i="22"/>
  <c r="AB169" i="65"/>
  <c r="AB169" i="22"/>
  <c r="AC169" i="65"/>
  <c r="AC169" i="22"/>
  <c r="AD169" i="65"/>
  <c r="AD169" i="22"/>
  <c r="AE169" i="65"/>
  <c r="AE169" i="22"/>
  <c r="AF169" i="65"/>
  <c r="AF169" i="22"/>
  <c r="AG169" i="65"/>
  <c r="AG169" i="22"/>
  <c r="AH169" i="65"/>
  <c r="AH169" i="22"/>
  <c r="AI169" i="65"/>
  <c r="AI169" i="22"/>
  <c r="AJ169" i="65"/>
  <c r="AJ169" i="22"/>
  <c r="AK169" i="65"/>
  <c r="AK169" i="22"/>
  <c r="AL169" i="65"/>
  <c r="AL169" i="22"/>
  <c r="AM169" i="65"/>
  <c r="AM169" i="22"/>
  <c r="AN169" i="65"/>
  <c r="AN169" i="22"/>
  <c r="AO169" i="65"/>
  <c r="AO169" i="22"/>
  <c r="AP169" i="22"/>
  <c r="B170" i="65"/>
  <c r="L170" i="65"/>
  <c r="G170" i="65"/>
  <c r="G170" i="22"/>
  <c r="H170" i="65"/>
  <c r="H170" i="22"/>
  <c r="I170" i="65"/>
  <c r="I170" i="22"/>
  <c r="J170" i="65"/>
  <c r="J170" i="22"/>
  <c r="K170" i="65"/>
  <c r="K170" i="22"/>
  <c r="L170" i="22"/>
  <c r="V170" i="65"/>
  <c r="M170" i="65"/>
  <c r="M170" i="22"/>
  <c r="N170" i="65"/>
  <c r="N170" i="22"/>
  <c r="O170" i="65"/>
  <c r="O170" i="22"/>
  <c r="P170" i="65"/>
  <c r="P170" i="22"/>
  <c r="Q170" i="65"/>
  <c r="Q170" i="22"/>
  <c r="R170" i="65"/>
  <c r="R170" i="22"/>
  <c r="S170" i="65"/>
  <c r="S170" i="22"/>
  <c r="T170" i="65"/>
  <c r="T170" i="22"/>
  <c r="U170" i="65"/>
  <c r="U170" i="22"/>
  <c r="V170" i="22"/>
  <c r="AP170" i="65"/>
  <c r="W170" i="65"/>
  <c r="W170" i="22"/>
  <c r="X170" i="65"/>
  <c r="X170" i="22"/>
  <c r="Y170" i="65"/>
  <c r="Y170" i="22"/>
  <c r="Z170" i="65"/>
  <c r="Z170" i="22"/>
  <c r="AA170" i="65"/>
  <c r="AA170" i="22"/>
  <c r="AB170" i="65"/>
  <c r="AB170" i="22"/>
  <c r="AC170" i="65"/>
  <c r="AC170" i="22"/>
  <c r="AD170" i="65"/>
  <c r="AD170" i="22"/>
  <c r="AE170" i="65"/>
  <c r="AE170" i="22"/>
  <c r="AF170" i="65"/>
  <c r="AF170" i="22"/>
  <c r="AG170" i="65"/>
  <c r="AG170" i="22"/>
  <c r="AH170" i="65"/>
  <c r="AH170" i="22"/>
  <c r="AI170" i="65"/>
  <c r="AI170" i="22"/>
  <c r="AJ170" i="65"/>
  <c r="AJ170" i="22"/>
  <c r="AK170" i="65"/>
  <c r="AK170" i="22"/>
  <c r="AL170" i="65"/>
  <c r="AL170" i="22"/>
  <c r="AM170" i="65"/>
  <c r="AM170" i="22"/>
  <c r="AN170" i="65"/>
  <c r="AN170" i="22"/>
  <c r="AO170" i="65"/>
  <c r="AO170" i="22"/>
  <c r="AP170" i="22"/>
  <c r="B171" i="65"/>
  <c r="L171" i="65"/>
  <c r="G171" i="65"/>
  <c r="G171" i="22"/>
  <c r="H171" i="65"/>
  <c r="H171" i="22"/>
  <c r="I171" i="65"/>
  <c r="I171" i="22"/>
  <c r="J171" i="65"/>
  <c r="J171" i="22"/>
  <c r="K171" i="65"/>
  <c r="K171" i="22"/>
  <c r="L171" i="22"/>
  <c r="V171" i="65"/>
  <c r="M171" i="65"/>
  <c r="M171" i="22"/>
  <c r="N171" i="65"/>
  <c r="N171" i="22"/>
  <c r="O171" i="65"/>
  <c r="O171" i="22"/>
  <c r="P171" i="65"/>
  <c r="P171" i="22"/>
  <c r="Q171" i="65"/>
  <c r="Q171" i="22"/>
  <c r="R171" i="65"/>
  <c r="R171" i="22"/>
  <c r="S171" i="65"/>
  <c r="S171" i="22"/>
  <c r="T171" i="65"/>
  <c r="T171" i="22"/>
  <c r="U171" i="65"/>
  <c r="U171" i="22"/>
  <c r="V171" i="22"/>
  <c r="AP171" i="65"/>
  <c r="W171" i="65"/>
  <c r="W171" i="22"/>
  <c r="X171" i="65"/>
  <c r="X171" i="22"/>
  <c r="Y171" i="65"/>
  <c r="Y171" i="22"/>
  <c r="Z171" i="65"/>
  <c r="Z171" i="22"/>
  <c r="AA171" i="65"/>
  <c r="AA171" i="22"/>
  <c r="AB171" i="65"/>
  <c r="AB171" i="22"/>
  <c r="AC171" i="65"/>
  <c r="AC171" i="22"/>
  <c r="AD171" i="65"/>
  <c r="AD171" i="22"/>
  <c r="AE171" i="65"/>
  <c r="AE171" i="22"/>
  <c r="AF171" i="65"/>
  <c r="AF171" i="22"/>
  <c r="AG171" i="65"/>
  <c r="AG171" i="22"/>
  <c r="AH171" i="65"/>
  <c r="AH171" i="22"/>
  <c r="AI171" i="65"/>
  <c r="AI171" i="22"/>
  <c r="AJ171" i="65"/>
  <c r="AJ171" i="22"/>
  <c r="AK171" i="65"/>
  <c r="AK171" i="22"/>
  <c r="AL171" i="65"/>
  <c r="AL171" i="22"/>
  <c r="AM171" i="65"/>
  <c r="AM171" i="22"/>
  <c r="AN171" i="65"/>
  <c r="AN171" i="22"/>
  <c r="AO171" i="65"/>
  <c r="AO171" i="22"/>
  <c r="AP171" i="22"/>
  <c r="B172" i="65"/>
  <c r="L172" i="65"/>
  <c r="G172" i="65"/>
  <c r="G172" i="22"/>
  <c r="H172" i="65"/>
  <c r="H172" i="22"/>
  <c r="I172" i="65"/>
  <c r="I172" i="22"/>
  <c r="J172" i="65"/>
  <c r="J172" i="22"/>
  <c r="K172" i="65"/>
  <c r="K172" i="22"/>
  <c r="L172" i="22"/>
  <c r="V172" i="65"/>
  <c r="M172" i="65"/>
  <c r="M172" i="22"/>
  <c r="N172" i="65"/>
  <c r="N172" i="22"/>
  <c r="O172" i="65"/>
  <c r="O172" i="22"/>
  <c r="P172" i="65"/>
  <c r="P172" i="22"/>
  <c r="Q172" i="65"/>
  <c r="Q172" i="22"/>
  <c r="R172" i="65"/>
  <c r="R172" i="22"/>
  <c r="S172" i="65"/>
  <c r="S172" i="22"/>
  <c r="T172" i="65"/>
  <c r="T172" i="22"/>
  <c r="U172" i="65"/>
  <c r="U172" i="22"/>
  <c r="V172" i="22"/>
  <c r="AP172" i="65"/>
  <c r="W172" i="65"/>
  <c r="W172" i="22"/>
  <c r="X172" i="65"/>
  <c r="X172" i="22"/>
  <c r="Y172" i="65"/>
  <c r="Y172" i="22"/>
  <c r="Z172" i="65"/>
  <c r="Z172" i="22"/>
  <c r="AA172" i="65"/>
  <c r="AA172" i="22"/>
  <c r="AB172" i="65"/>
  <c r="AB172" i="22"/>
  <c r="AC172" i="65"/>
  <c r="AC172" i="22"/>
  <c r="AD172" i="65"/>
  <c r="AD172" i="22"/>
  <c r="AE172" i="65"/>
  <c r="AE172" i="22"/>
  <c r="AF172" i="65"/>
  <c r="AF172" i="22"/>
  <c r="AG172" i="65"/>
  <c r="AG172" i="22"/>
  <c r="AH172" i="65"/>
  <c r="AH172" i="22"/>
  <c r="AI172" i="65"/>
  <c r="AI172" i="22"/>
  <c r="AJ172" i="65"/>
  <c r="AJ172" i="22"/>
  <c r="AK172" i="65"/>
  <c r="AK172" i="22"/>
  <c r="AL172" i="65"/>
  <c r="AL172" i="22"/>
  <c r="AM172" i="65"/>
  <c r="AM172" i="22"/>
  <c r="AN172" i="65"/>
  <c r="AN172" i="22"/>
  <c r="AO172" i="65"/>
  <c r="AO172" i="22"/>
  <c r="AP172" i="22"/>
  <c r="B173" i="65"/>
  <c r="L173" i="65"/>
  <c r="G173" i="65"/>
  <c r="G173" i="22"/>
  <c r="H173" i="65"/>
  <c r="H173" i="22"/>
  <c r="I173" i="65"/>
  <c r="I173" i="22"/>
  <c r="J173" i="65"/>
  <c r="J173" i="22"/>
  <c r="K173" i="65"/>
  <c r="K173" i="22"/>
  <c r="L173" i="22"/>
  <c r="V173" i="65"/>
  <c r="M173" i="65"/>
  <c r="M173" i="22"/>
  <c r="N173" i="65"/>
  <c r="N173" i="22"/>
  <c r="O173" i="65"/>
  <c r="O173" i="22"/>
  <c r="P173" i="65"/>
  <c r="P173" i="22"/>
  <c r="Q173" i="65"/>
  <c r="Q173" i="22"/>
  <c r="R173" i="65"/>
  <c r="R173" i="22"/>
  <c r="S173" i="65"/>
  <c r="S173" i="22"/>
  <c r="T173" i="65"/>
  <c r="T173" i="22"/>
  <c r="U173" i="65"/>
  <c r="U173" i="22"/>
  <c r="V173" i="22"/>
  <c r="AP173" i="65"/>
  <c r="W173" i="65"/>
  <c r="W173" i="22"/>
  <c r="X173" i="65"/>
  <c r="X173" i="22"/>
  <c r="Y173" i="65"/>
  <c r="Y173" i="22"/>
  <c r="Z173" i="65"/>
  <c r="Z173" i="22"/>
  <c r="AA173" i="65"/>
  <c r="AA173" i="22"/>
  <c r="AB173" i="65"/>
  <c r="AB173" i="22"/>
  <c r="AC173" i="65"/>
  <c r="AC173" i="22"/>
  <c r="AD173" i="65"/>
  <c r="AD173" i="22"/>
  <c r="AE173" i="65"/>
  <c r="AE173" i="22"/>
  <c r="AF173" i="65"/>
  <c r="AF173" i="22"/>
  <c r="AG173" i="65"/>
  <c r="AG173" i="22"/>
  <c r="AH173" i="65"/>
  <c r="AH173" i="22"/>
  <c r="AI173" i="65"/>
  <c r="AI173" i="22"/>
  <c r="AJ173" i="65"/>
  <c r="AJ173" i="22"/>
  <c r="AK173" i="65"/>
  <c r="AK173" i="22"/>
  <c r="AL173" i="65"/>
  <c r="AL173" i="22"/>
  <c r="AM173" i="65"/>
  <c r="AM173" i="22"/>
  <c r="AN173" i="65"/>
  <c r="AN173" i="22"/>
  <c r="AO173" i="65"/>
  <c r="AO173" i="22"/>
  <c r="AP173" i="22"/>
  <c r="B174" i="65"/>
  <c r="L174" i="65"/>
  <c r="G174" i="65"/>
  <c r="G174" i="22"/>
  <c r="H174" i="65"/>
  <c r="H174" i="22"/>
  <c r="I174" i="65"/>
  <c r="I174" i="22"/>
  <c r="J174" i="65"/>
  <c r="J174" i="22"/>
  <c r="K174" i="65"/>
  <c r="K174" i="22"/>
  <c r="L174" i="22"/>
  <c r="V174" i="65"/>
  <c r="M174" i="65"/>
  <c r="M174" i="22"/>
  <c r="N174" i="65"/>
  <c r="N174" i="22"/>
  <c r="O174" i="65"/>
  <c r="O174" i="22"/>
  <c r="P174" i="65"/>
  <c r="P174" i="22"/>
  <c r="Q174" i="65"/>
  <c r="Q174" i="22"/>
  <c r="R174" i="65"/>
  <c r="R174" i="22"/>
  <c r="S174" i="65"/>
  <c r="S174" i="22"/>
  <c r="T174" i="65"/>
  <c r="T174" i="22"/>
  <c r="U174" i="65"/>
  <c r="U174" i="22"/>
  <c r="V174" i="22"/>
  <c r="AP174" i="65"/>
  <c r="W174" i="65"/>
  <c r="W174" i="22"/>
  <c r="X174" i="65"/>
  <c r="X174" i="22"/>
  <c r="Y174" i="65"/>
  <c r="Y174" i="22"/>
  <c r="Z174" i="65"/>
  <c r="Z174" i="22"/>
  <c r="AA174" i="65"/>
  <c r="AA174" i="22"/>
  <c r="AB174" i="65"/>
  <c r="AB174" i="22"/>
  <c r="AC174" i="65"/>
  <c r="AC174" i="22"/>
  <c r="AD174" i="65"/>
  <c r="AD174" i="22"/>
  <c r="AE174" i="65"/>
  <c r="AE174" i="22"/>
  <c r="AF174" i="65"/>
  <c r="AF174" i="22"/>
  <c r="AG174" i="65"/>
  <c r="AG174" i="22"/>
  <c r="AH174" i="65"/>
  <c r="AH174" i="22"/>
  <c r="AI174" i="65"/>
  <c r="AI174" i="22"/>
  <c r="AJ174" i="65"/>
  <c r="AJ174" i="22"/>
  <c r="AK174" i="65"/>
  <c r="AK174" i="22"/>
  <c r="AL174" i="65"/>
  <c r="AL174" i="22"/>
  <c r="AM174" i="65"/>
  <c r="AM174" i="22"/>
  <c r="AN174" i="65"/>
  <c r="AN174" i="22"/>
  <c r="AO174" i="65"/>
  <c r="AO174" i="22"/>
  <c r="AP174" i="22"/>
  <c r="B175" i="65"/>
  <c r="L175" i="65"/>
  <c r="G175" i="65"/>
  <c r="G175" i="22"/>
  <c r="H175" i="65"/>
  <c r="H175" i="22"/>
  <c r="I175" i="65"/>
  <c r="I175" i="22"/>
  <c r="J175" i="65"/>
  <c r="J175" i="22"/>
  <c r="K175" i="65"/>
  <c r="K175" i="22"/>
  <c r="L175" i="22"/>
  <c r="V175" i="65"/>
  <c r="M175" i="65"/>
  <c r="M175" i="22"/>
  <c r="N175" i="65"/>
  <c r="N175" i="22"/>
  <c r="O175" i="65"/>
  <c r="O175" i="22"/>
  <c r="P175" i="65"/>
  <c r="P175" i="22"/>
  <c r="Q175" i="65"/>
  <c r="Q175" i="22"/>
  <c r="R175" i="65"/>
  <c r="R175" i="22"/>
  <c r="S175" i="65"/>
  <c r="S175" i="22"/>
  <c r="T175" i="65"/>
  <c r="T175" i="22"/>
  <c r="U175" i="65"/>
  <c r="U175" i="22"/>
  <c r="V175" i="22"/>
  <c r="AP175" i="65"/>
  <c r="W175" i="65"/>
  <c r="W175" i="22"/>
  <c r="X175" i="65"/>
  <c r="X175" i="22"/>
  <c r="Y175" i="65"/>
  <c r="Y175" i="22"/>
  <c r="Z175" i="65"/>
  <c r="Z175" i="22"/>
  <c r="AA175" i="65"/>
  <c r="AA175" i="22"/>
  <c r="AB175" i="65"/>
  <c r="AB175" i="22"/>
  <c r="AC175" i="65"/>
  <c r="AC175" i="22"/>
  <c r="AD175" i="65"/>
  <c r="AD175" i="22"/>
  <c r="AE175" i="65"/>
  <c r="AE175" i="22"/>
  <c r="AF175" i="65"/>
  <c r="AF175" i="22"/>
  <c r="AG175" i="65"/>
  <c r="AG175" i="22"/>
  <c r="AH175" i="65"/>
  <c r="AH175" i="22"/>
  <c r="AI175" i="65"/>
  <c r="AI175" i="22"/>
  <c r="AJ175" i="65"/>
  <c r="AJ175" i="22"/>
  <c r="AK175" i="65"/>
  <c r="AK175" i="22"/>
  <c r="AL175" i="65"/>
  <c r="AL175" i="22"/>
  <c r="AM175" i="65"/>
  <c r="AM175" i="22"/>
  <c r="AN175" i="65"/>
  <c r="AN175" i="22"/>
  <c r="AO175" i="65"/>
  <c r="AO175" i="22"/>
  <c r="AP175" i="22"/>
  <c r="B176" i="65"/>
  <c r="L176" i="65"/>
  <c r="G176" i="65"/>
  <c r="G176" i="22"/>
  <c r="H176" i="65"/>
  <c r="H176" i="22"/>
  <c r="I176" i="65"/>
  <c r="I176" i="22"/>
  <c r="J176" i="65"/>
  <c r="J176" i="22"/>
  <c r="K176" i="65"/>
  <c r="K176" i="22"/>
  <c r="L176" i="22"/>
  <c r="V176" i="65"/>
  <c r="M176" i="65"/>
  <c r="M176" i="22"/>
  <c r="N176" i="65"/>
  <c r="N176" i="22"/>
  <c r="O176" i="65"/>
  <c r="O176" i="22"/>
  <c r="P176" i="65"/>
  <c r="P176" i="22"/>
  <c r="Q176" i="65"/>
  <c r="Q176" i="22"/>
  <c r="R176" i="65"/>
  <c r="R176" i="22"/>
  <c r="S176" i="65"/>
  <c r="S176" i="22"/>
  <c r="T176" i="65"/>
  <c r="T176" i="22"/>
  <c r="U176" i="65"/>
  <c r="U176" i="22"/>
  <c r="V176" i="22"/>
  <c r="AP176" i="65"/>
  <c r="W176" i="65"/>
  <c r="W176" i="22"/>
  <c r="X176" i="65"/>
  <c r="X176" i="22"/>
  <c r="Y176" i="65"/>
  <c r="Y176" i="22"/>
  <c r="Z176" i="65"/>
  <c r="Z176" i="22"/>
  <c r="AA176" i="65"/>
  <c r="AA176" i="22"/>
  <c r="AB176" i="65"/>
  <c r="AB176" i="22"/>
  <c r="AC176" i="65"/>
  <c r="AC176" i="22"/>
  <c r="AD176" i="65"/>
  <c r="AD176" i="22"/>
  <c r="AE176" i="65"/>
  <c r="AE176" i="22"/>
  <c r="AF176" i="65"/>
  <c r="AF176" i="22"/>
  <c r="AG176" i="65"/>
  <c r="AG176" i="22"/>
  <c r="AH176" i="65"/>
  <c r="AH176" i="22"/>
  <c r="AI176" i="65"/>
  <c r="AI176" i="22"/>
  <c r="AJ176" i="65"/>
  <c r="AJ176" i="22"/>
  <c r="AK176" i="65"/>
  <c r="AK176" i="22"/>
  <c r="AL176" i="65"/>
  <c r="AL176" i="22"/>
  <c r="AM176" i="65"/>
  <c r="AM176" i="22"/>
  <c r="AN176" i="65"/>
  <c r="AN176" i="22"/>
  <c r="AO176" i="65"/>
  <c r="AO176" i="22"/>
  <c r="AP176" i="22"/>
  <c r="B177" i="65"/>
  <c r="L177" i="65"/>
  <c r="G177" i="65"/>
  <c r="G177" i="22"/>
  <c r="H177" i="65"/>
  <c r="H177" i="22"/>
  <c r="I177" i="65"/>
  <c r="I177" i="22"/>
  <c r="J177" i="65"/>
  <c r="J177" i="22"/>
  <c r="K177" i="65"/>
  <c r="K177" i="22"/>
  <c r="L177" i="22"/>
  <c r="V177" i="65"/>
  <c r="M177" i="65"/>
  <c r="M177" i="22"/>
  <c r="N177" i="65"/>
  <c r="N177" i="22"/>
  <c r="O177" i="65"/>
  <c r="O177" i="22"/>
  <c r="P177" i="65"/>
  <c r="P177" i="22"/>
  <c r="Q177" i="65"/>
  <c r="Q177" i="22"/>
  <c r="R177" i="65"/>
  <c r="R177" i="22"/>
  <c r="S177" i="65"/>
  <c r="S177" i="22"/>
  <c r="T177" i="65"/>
  <c r="T177" i="22"/>
  <c r="U177" i="65"/>
  <c r="U177" i="22"/>
  <c r="V177" i="22"/>
  <c r="AP177" i="65"/>
  <c r="W177" i="65"/>
  <c r="W177" i="22"/>
  <c r="X177" i="65"/>
  <c r="X177" i="22"/>
  <c r="Y177" i="65"/>
  <c r="Y177" i="22"/>
  <c r="Z177" i="65"/>
  <c r="Z177" i="22"/>
  <c r="AA177" i="65"/>
  <c r="AA177" i="22"/>
  <c r="AB177" i="65"/>
  <c r="AB177" i="22"/>
  <c r="AC177" i="65"/>
  <c r="AC177" i="22"/>
  <c r="AD177" i="65"/>
  <c r="AD177" i="22"/>
  <c r="AE177" i="65"/>
  <c r="AE177" i="22"/>
  <c r="AF177" i="65"/>
  <c r="AF177" i="22"/>
  <c r="AG177" i="65"/>
  <c r="AG177" i="22"/>
  <c r="AH177" i="65"/>
  <c r="AH177" i="22"/>
  <c r="AI177" i="65"/>
  <c r="AI177" i="22"/>
  <c r="AJ177" i="65"/>
  <c r="AJ177" i="22"/>
  <c r="AK177" i="65"/>
  <c r="AK177" i="22"/>
  <c r="AL177" i="65"/>
  <c r="AL177" i="22"/>
  <c r="AM177" i="65"/>
  <c r="AM177" i="22"/>
  <c r="AN177" i="65"/>
  <c r="AN177" i="22"/>
  <c r="AO177" i="65"/>
  <c r="AO177" i="22"/>
  <c r="AP177" i="22"/>
  <c r="C2" i="65"/>
  <c r="C2" i="22"/>
  <c r="D2" i="65"/>
  <c r="D2" i="22"/>
  <c r="E2" i="65"/>
  <c r="E2" i="22"/>
  <c r="F2" i="65"/>
  <c r="F2" i="22"/>
  <c r="B2" i="22"/>
  <c r="F177" i="65"/>
  <c r="E177" i="65"/>
  <c r="D177" i="65"/>
  <c r="C177" i="65"/>
  <c r="F176" i="65"/>
  <c r="E176" i="65"/>
  <c r="D176" i="65"/>
  <c r="C176" i="65"/>
  <c r="F175" i="65"/>
  <c r="E175" i="65"/>
  <c r="D175" i="65"/>
  <c r="C175" i="65"/>
  <c r="F174" i="65"/>
  <c r="E174" i="65"/>
  <c r="D174" i="65"/>
  <c r="C174" i="65"/>
  <c r="F173" i="65"/>
  <c r="E173" i="65"/>
  <c r="D173" i="65"/>
  <c r="C173" i="65"/>
  <c r="F172" i="65"/>
  <c r="E172" i="65"/>
  <c r="D172" i="65"/>
  <c r="C172" i="65"/>
  <c r="F171" i="65"/>
  <c r="E171" i="65"/>
  <c r="D171" i="65"/>
  <c r="C171" i="65"/>
  <c r="F170" i="65"/>
  <c r="E170" i="65"/>
  <c r="D170" i="65"/>
  <c r="C170" i="65"/>
  <c r="F169" i="65"/>
  <c r="E169" i="65"/>
  <c r="D169" i="65"/>
  <c r="C169" i="65"/>
  <c r="F168" i="65"/>
  <c r="E168" i="65"/>
  <c r="D168" i="65"/>
  <c r="C168" i="65"/>
  <c r="F167" i="65"/>
  <c r="E167" i="65"/>
  <c r="D167" i="65"/>
  <c r="C167" i="65"/>
  <c r="F166" i="65"/>
  <c r="E166" i="65"/>
  <c r="D166" i="65"/>
  <c r="C166" i="65"/>
  <c r="F165" i="65"/>
  <c r="E165" i="65"/>
  <c r="D165" i="65"/>
  <c r="C165" i="65"/>
  <c r="F164" i="65"/>
  <c r="E164" i="65"/>
  <c r="D164" i="65"/>
  <c r="C164" i="65"/>
  <c r="F163" i="65"/>
  <c r="E163" i="65"/>
  <c r="D163" i="65"/>
  <c r="C163" i="65"/>
  <c r="F162" i="65"/>
  <c r="E162" i="65"/>
  <c r="D162" i="65"/>
  <c r="C162" i="65"/>
  <c r="F161" i="65"/>
  <c r="E161" i="65"/>
  <c r="D161" i="65"/>
  <c r="C161" i="65"/>
  <c r="F160" i="65"/>
  <c r="E160" i="65"/>
  <c r="D160" i="65"/>
  <c r="C160" i="65"/>
  <c r="F159" i="65"/>
  <c r="E159" i="65"/>
  <c r="D159" i="65"/>
  <c r="C159" i="65"/>
  <c r="F158" i="65"/>
  <c r="E158" i="65"/>
  <c r="D158" i="65"/>
  <c r="C158" i="65"/>
  <c r="F157" i="65"/>
  <c r="E157" i="65"/>
  <c r="D157" i="65"/>
  <c r="C157" i="65"/>
  <c r="F156" i="65"/>
  <c r="E156" i="65"/>
  <c r="D156" i="65"/>
  <c r="C156" i="65"/>
  <c r="F155" i="65"/>
  <c r="E155" i="65"/>
  <c r="D155" i="65"/>
  <c r="C155" i="65"/>
  <c r="F154" i="65"/>
  <c r="E154" i="65"/>
  <c r="D154" i="65"/>
  <c r="C154" i="65"/>
  <c r="F153" i="65"/>
  <c r="E153" i="65"/>
  <c r="D153" i="65"/>
  <c r="C153" i="65"/>
  <c r="F152" i="65"/>
  <c r="E152" i="65"/>
  <c r="D152" i="65"/>
  <c r="C152" i="65"/>
  <c r="F151" i="65"/>
  <c r="E151" i="65"/>
  <c r="D151" i="65"/>
  <c r="C151" i="65"/>
  <c r="F150" i="65"/>
  <c r="E150" i="65"/>
  <c r="D150" i="65"/>
  <c r="C150" i="65"/>
  <c r="F149" i="65"/>
  <c r="E149" i="65"/>
  <c r="D149" i="65"/>
  <c r="C149" i="65"/>
  <c r="F148" i="65"/>
  <c r="E148" i="65"/>
  <c r="D148" i="65"/>
  <c r="C148" i="65"/>
  <c r="F147" i="65"/>
  <c r="E147" i="65"/>
  <c r="D147" i="65"/>
  <c r="C147" i="65"/>
  <c r="F146" i="65"/>
  <c r="E146" i="65"/>
  <c r="D146" i="65"/>
  <c r="C146" i="65"/>
  <c r="F145" i="65"/>
  <c r="E145" i="65"/>
  <c r="D145" i="65"/>
  <c r="C145" i="65"/>
  <c r="F144" i="65"/>
  <c r="E144" i="65"/>
  <c r="D144" i="65"/>
  <c r="C144" i="65"/>
  <c r="F143" i="65"/>
  <c r="E143" i="65"/>
  <c r="D143" i="65"/>
  <c r="C143" i="65"/>
  <c r="F142" i="65"/>
  <c r="E142" i="65"/>
  <c r="D142" i="65"/>
  <c r="C142" i="65"/>
  <c r="F141" i="65"/>
  <c r="E141" i="65"/>
  <c r="D141" i="65"/>
  <c r="C141" i="65"/>
  <c r="F140" i="65"/>
  <c r="E140" i="65"/>
  <c r="D140" i="65"/>
  <c r="C140" i="65"/>
  <c r="F139" i="65"/>
  <c r="E139" i="65"/>
  <c r="D139" i="65"/>
  <c r="C139" i="65"/>
  <c r="F138" i="65"/>
  <c r="E138" i="65"/>
  <c r="D138" i="65"/>
  <c r="C138" i="65"/>
  <c r="F137" i="65"/>
  <c r="E137" i="65"/>
  <c r="D137" i="65"/>
  <c r="C137" i="65"/>
  <c r="F136" i="65"/>
  <c r="E136" i="65"/>
  <c r="D136" i="65"/>
  <c r="C136" i="65"/>
  <c r="F135" i="65"/>
  <c r="E135" i="65"/>
  <c r="D135" i="65"/>
  <c r="C135" i="65"/>
  <c r="F134" i="65"/>
  <c r="E134" i="65"/>
  <c r="D134" i="65"/>
  <c r="C134" i="65"/>
  <c r="F133" i="65"/>
  <c r="E133" i="65"/>
  <c r="D133" i="65"/>
  <c r="C133" i="65"/>
  <c r="F132" i="65"/>
  <c r="E132" i="65"/>
  <c r="D132" i="65"/>
  <c r="C132" i="65"/>
  <c r="F131" i="65"/>
  <c r="E131" i="65"/>
  <c r="D131" i="65"/>
  <c r="C131" i="65"/>
  <c r="F130" i="65"/>
  <c r="E130" i="65"/>
  <c r="D130" i="65"/>
  <c r="C130" i="65"/>
  <c r="F129" i="65"/>
  <c r="E129" i="65"/>
  <c r="D129" i="65"/>
  <c r="C129" i="65"/>
  <c r="F128" i="65"/>
  <c r="E128" i="65"/>
  <c r="D128" i="65"/>
  <c r="C128" i="65"/>
  <c r="F127" i="65"/>
  <c r="E127" i="65"/>
  <c r="D127" i="65"/>
  <c r="C127" i="65"/>
  <c r="F126" i="65"/>
  <c r="E126" i="65"/>
  <c r="D126" i="65"/>
  <c r="C126" i="65"/>
  <c r="F125" i="65"/>
  <c r="E125" i="65"/>
  <c r="D125" i="65"/>
  <c r="C125" i="65"/>
  <c r="F124" i="65"/>
  <c r="E124" i="65"/>
  <c r="D124" i="65"/>
  <c r="C124" i="65"/>
  <c r="F123" i="65"/>
  <c r="E123" i="65"/>
  <c r="D123" i="65"/>
  <c r="C123" i="65"/>
  <c r="F122" i="65"/>
  <c r="E122" i="65"/>
  <c r="D122" i="65"/>
  <c r="C122" i="65"/>
  <c r="F121" i="65"/>
  <c r="E121" i="65"/>
  <c r="D121" i="65"/>
  <c r="C121" i="65"/>
  <c r="F120" i="65"/>
  <c r="E120" i="65"/>
  <c r="D120" i="65"/>
  <c r="C120" i="65"/>
  <c r="F119" i="65"/>
  <c r="E119" i="65"/>
  <c r="D119" i="65"/>
  <c r="C119" i="65"/>
  <c r="F118" i="65"/>
  <c r="E118" i="65"/>
  <c r="D118" i="65"/>
  <c r="C118" i="65"/>
  <c r="F117" i="65"/>
  <c r="E117" i="65"/>
  <c r="D117" i="65"/>
  <c r="C117" i="65"/>
  <c r="F116" i="65"/>
  <c r="E116" i="65"/>
  <c r="D116" i="65"/>
  <c r="C116" i="65"/>
  <c r="F115" i="65"/>
  <c r="E115" i="65"/>
  <c r="D115" i="65"/>
  <c r="C115" i="65"/>
  <c r="F114" i="65"/>
  <c r="E114" i="65"/>
  <c r="D114" i="65"/>
  <c r="C114" i="65"/>
  <c r="F113" i="65"/>
  <c r="E113" i="65"/>
  <c r="D113" i="65"/>
  <c r="C113" i="65"/>
  <c r="F112" i="65"/>
  <c r="E112" i="65"/>
  <c r="D112" i="65"/>
  <c r="C112" i="65"/>
  <c r="F111" i="65"/>
  <c r="E111" i="65"/>
  <c r="D111" i="65"/>
  <c r="C111" i="65"/>
  <c r="F110" i="65"/>
  <c r="E110" i="65"/>
  <c r="D110" i="65"/>
  <c r="C110" i="65"/>
  <c r="F109" i="65"/>
  <c r="E109" i="65"/>
  <c r="D109" i="65"/>
  <c r="C109" i="65"/>
  <c r="F108" i="65"/>
  <c r="E108" i="65"/>
  <c r="D108" i="65"/>
  <c r="C108" i="65"/>
  <c r="F107" i="65"/>
  <c r="E107" i="65"/>
  <c r="D107" i="65"/>
  <c r="C107" i="65"/>
  <c r="F106" i="65"/>
  <c r="E106" i="65"/>
  <c r="D106" i="65"/>
  <c r="C106" i="65"/>
  <c r="F105" i="65"/>
  <c r="E105" i="65"/>
  <c r="D105" i="65"/>
  <c r="C105" i="65"/>
  <c r="F104" i="65"/>
  <c r="E104" i="65"/>
  <c r="D104" i="65"/>
  <c r="C104" i="65"/>
  <c r="F103" i="65"/>
  <c r="E103" i="65"/>
  <c r="D103" i="65"/>
  <c r="C103" i="65"/>
  <c r="F102" i="65"/>
  <c r="E102" i="65"/>
  <c r="D102" i="65"/>
  <c r="C102" i="65"/>
  <c r="F101" i="65"/>
  <c r="E101" i="65"/>
  <c r="D101" i="65"/>
  <c r="C101" i="65"/>
  <c r="F100" i="65"/>
  <c r="E100" i="65"/>
  <c r="D100" i="65"/>
  <c r="C100" i="65"/>
  <c r="F99" i="65"/>
  <c r="E99" i="65"/>
  <c r="D99" i="65"/>
  <c r="C99" i="65"/>
  <c r="F98" i="65"/>
  <c r="E98" i="65"/>
  <c r="D98" i="65"/>
  <c r="C98" i="65"/>
  <c r="F97" i="65"/>
  <c r="E97" i="65"/>
  <c r="D97" i="65"/>
  <c r="C97" i="65"/>
  <c r="F96" i="65"/>
  <c r="E96" i="65"/>
  <c r="D96" i="65"/>
  <c r="C96" i="65"/>
  <c r="F95" i="65"/>
  <c r="E95" i="65"/>
  <c r="D95" i="65"/>
  <c r="C95" i="65"/>
  <c r="F94" i="65"/>
  <c r="E94" i="65"/>
  <c r="D94" i="65"/>
  <c r="C94" i="65"/>
  <c r="F93" i="65"/>
  <c r="E93" i="65"/>
  <c r="D93" i="65"/>
  <c r="C93" i="65"/>
  <c r="F92" i="65"/>
  <c r="E92" i="65"/>
  <c r="D92" i="65"/>
  <c r="C92" i="65"/>
  <c r="F91" i="65"/>
  <c r="E91" i="65"/>
  <c r="D91" i="65"/>
  <c r="C91" i="65"/>
  <c r="F90" i="65"/>
  <c r="E90" i="65"/>
  <c r="D90" i="65"/>
  <c r="C90" i="65"/>
  <c r="F89" i="65"/>
  <c r="E89" i="65"/>
  <c r="D89" i="65"/>
  <c r="C89" i="65"/>
  <c r="F88" i="65"/>
  <c r="E88" i="65"/>
  <c r="D88" i="65"/>
  <c r="C88" i="65"/>
  <c r="F87" i="65"/>
  <c r="E87" i="65"/>
  <c r="D87" i="65"/>
  <c r="C87" i="65"/>
  <c r="F86" i="65"/>
  <c r="E86" i="65"/>
  <c r="D86" i="65"/>
  <c r="C86" i="65"/>
  <c r="F85" i="65"/>
  <c r="E85" i="65"/>
  <c r="D85" i="65"/>
  <c r="C85" i="65"/>
  <c r="F84" i="65"/>
  <c r="E84" i="65"/>
  <c r="D84" i="65"/>
  <c r="C84" i="65"/>
  <c r="F83" i="65"/>
  <c r="E83" i="65"/>
  <c r="D83" i="65"/>
  <c r="C83" i="65"/>
  <c r="F82" i="65"/>
  <c r="E82" i="65"/>
  <c r="D82" i="65"/>
  <c r="C82" i="65"/>
  <c r="F81" i="65"/>
  <c r="E81" i="65"/>
  <c r="D81" i="65"/>
  <c r="C81" i="65"/>
  <c r="F80" i="65"/>
  <c r="E80" i="65"/>
  <c r="D80" i="65"/>
  <c r="C80" i="65"/>
  <c r="F79" i="65"/>
  <c r="E79" i="65"/>
  <c r="D79" i="65"/>
  <c r="C79" i="65"/>
  <c r="F78" i="65"/>
  <c r="E78" i="65"/>
  <c r="D78" i="65"/>
  <c r="C78" i="65"/>
  <c r="F77" i="65"/>
  <c r="E77" i="65"/>
  <c r="D77" i="65"/>
  <c r="C77" i="65"/>
  <c r="F76" i="65"/>
  <c r="E76" i="65"/>
  <c r="D76" i="65"/>
  <c r="C76" i="65"/>
  <c r="F75" i="65"/>
  <c r="E75" i="65"/>
  <c r="D75" i="65"/>
  <c r="C75" i="65"/>
  <c r="F74" i="65"/>
  <c r="E74" i="65"/>
  <c r="D74" i="65"/>
  <c r="C74" i="65"/>
  <c r="F73" i="65"/>
  <c r="E73" i="65"/>
  <c r="D73" i="65"/>
  <c r="C73" i="65"/>
  <c r="F72" i="65"/>
  <c r="E72" i="65"/>
  <c r="D72" i="65"/>
  <c r="C72" i="65"/>
  <c r="F71" i="65"/>
  <c r="E71" i="65"/>
  <c r="D71" i="65"/>
  <c r="C71" i="65"/>
  <c r="F70" i="65"/>
  <c r="E70" i="65"/>
  <c r="D70" i="65"/>
  <c r="C70" i="65"/>
  <c r="F69" i="65"/>
  <c r="E69" i="65"/>
  <c r="D69" i="65"/>
  <c r="C69" i="65"/>
  <c r="F68" i="65"/>
  <c r="E68" i="65"/>
  <c r="D68" i="65"/>
  <c r="C68" i="65"/>
  <c r="F67" i="65"/>
  <c r="E67" i="65"/>
  <c r="D67" i="65"/>
  <c r="C67" i="65"/>
  <c r="F66" i="65"/>
  <c r="E66" i="65"/>
  <c r="D66" i="65"/>
  <c r="C66" i="65"/>
  <c r="F65" i="65"/>
  <c r="E65" i="65"/>
  <c r="D65" i="65"/>
  <c r="C65" i="65"/>
  <c r="F64" i="65"/>
  <c r="E64" i="65"/>
  <c r="D64" i="65"/>
  <c r="C64" i="65"/>
  <c r="F63" i="65"/>
  <c r="E63" i="65"/>
  <c r="D63" i="65"/>
  <c r="C63" i="65"/>
  <c r="F62" i="65"/>
  <c r="E62" i="65"/>
  <c r="D62" i="65"/>
  <c r="C62" i="65"/>
  <c r="F61" i="65"/>
  <c r="E61" i="65"/>
  <c r="D61" i="65"/>
  <c r="C61" i="65"/>
  <c r="F60" i="65"/>
  <c r="E60" i="65"/>
  <c r="D60" i="65"/>
  <c r="C60" i="65"/>
  <c r="F59" i="65"/>
  <c r="E59" i="65"/>
  <c r="D59" i="65"/>
  <c r="C59" i="65"/>
  <c r="F58" i="65"/>
  <c r="E58" i="65"/>
  <c r="D58" i="65"/>
  <c r="C58" i="65"/>
  <c r="F57" i="65"/>
  <c r="E57" i="65"/>
  <c r="D57" i="65"/>
  <c r="C57" i="65"/>
  <c r="F56" i="65"/>
  <c r="E56" i="65"/>
  <c r="D56" i="65"/>
  <c r="C56" i="65"/>
  <c r="F55" i="65"/>
  <c r="E55" i="65"/>
  <c r="D55" i="65"/>
  <c r="C55" i="65"/>
  <c r="F54" i="65"/>
  <c r="E54" i="65"/>
  <c r="D54" i="65"/>
  <c r="C54" i="65"/>
  <c r="F53" i="65"/>
  <c r="E53" i="65"/>
  <c r="D53" i="65"/>
  <c r="C53" i="65"/>
  <c r="F52" i="65"/>
  <c r="E52" i="65"/>
  <c r="D52" i="65"/>
  <c r="C52" i="65"/>
  <c r="F51" i="65"/>
  <c r="E51" i="65"/>
  <c r="D51" i="65"/>
  <c r="C51" i="65"/>
  <c r="F50" i="65"/>
  <c r="E50" i="65"/>
  <c r="D50" i="65"/>
  <c r="C50" i="65"/>
  <c r="F49" i="65"/>
  <c r="E49" i="65"/>
  <c r="D49" i="65"/>
  <c r="C49" i="65"/>
  <c r="F48" i="65"/>
  <c r="E48" i="65"/>
  <c r="D48" i="65"/>
  <c r="C48" i="65"/>
  <c r="F47" i="65"/>
  <c r="E47" i="65"/>
  <c r="D47" i="65"/>
  <c r="C47" i="65"/>
  <c r="F46" i="65"/>
  <c r="E46" i="65"/>
  <c r="D46" i="65"/>
  <c r="C46" i="65"/>
  <c r="F45" i="65"/>
  <c r="E45" i="65"/>
  <c r="D45" i="65"/>
  <c r="C45" i="65"/>
  <c r="F44" i="65"/>
  <c r="E44" i="65"/>
  <c r="D44" i="65"/>
  <c r="C44" i="65"/>
  <c r="F43" i="65"/>
  <c r="E43" i="65"/>
  <c r="D43" i="65"/>
  <c r="C43" i="65"/>
  <c r="F42" i="65"/>
  <c r="E42" i="65"/>
  <c r="D42" i="65"/>
  <c r="C42" i="65"/>
  <c r="F41" i="65"/>
  <c r="E41" i="65"/>
  <c r="D41" i="65"/>
  <c r="C41" i="65"/>
  <c r="F40" i="65"/>
  <c r="E40" i="65"/>
  <c r="D40" i="65"/>
  <c r="C40" i="65"/>
  <c r="F39" i="65"/>
  <c r="E39" i="65"/>
  <c r="D39" i="65"/>
  <c r="C39" i="65"/>
  <c r="F38" i="65"/>
  <c r="E38" i="65"/>
  <c r="D38" i="65"/>
  <c r="C38" i="65"/>
  <c r="F37" i="65"/>
  <c r="E37" i="65"/>
  <c r="D37" i="65"/>
  <c r="C37" i="65"/>
  <c r="F36" i="65"/>
  <c r="E36" i="65"/>
  <c r="D36" i="65"/>
  <c r="C36" i="65"/>
  <c r="F35" i="65"/>
  <c r="E35" i="65"/>
  <c r="D35" i="65"/>
  <c r="C35" i="65"/>
  <c r="F34" i="65"/>
  <c r="E34" i="65"/>
  <c r="D34" i="65"/>
  <c r="C34" i="65"/>
  <c r="F33" i="65"/>
  <c r="E33" i="65"/>
  <c r="D33" i="65"/>
  <c r="C33" i="65"/>
  <c r="F32" i="65"/>
  <c r="E32" i="65"/>
  <c r="D32" i="65"/>
  <c r="C32" i="65"/>
  <c r="F31" i="65"/>
  <c r="E31" i="65"/>
  <c r="D31" i="65"/>
  <c r="C31" i="65"/>
  <c r="F30" i="65"/>
  <c r="E30" i="65"/>
  <c r="D30" i="65"/>
  <c r="C30" i="65"/>
  <c r="F29" i="65"/>
  <c r="E29" i="65"/>
  <c r="D29" i="65"/>
  <c r="C29" i="65"/>
  <c r="F28" i="65"/>
  <c r="E28" i="65"/>
  <c r="D28" i="65"/>
  <c r="C28" i="65"/>
  <c r="F27" i="65"/>
  <c r="E27" i="65"/>
  <c r="D27" i="65"/>
  <c r="C27" i="65"/>
  <c r="F26" i="65"/>
  <c r="E26" i="65"/>
  <c r="D26" i="65"/>
  <c r="C26" i="65"/>
  <c r="F25" i="65"/>
  <c r="E25" i="65"/>
  <c r="D25" i="65"/>
  <c r="C25" i="65"/>
  <c r="F24" i="65"/>
  <c r="E24" i="65"/>
  <c r="D24" i="65"/>
  <c r="C24" i="65"/>
  <c r="F23" i="65"/>
  <c r="E23" i="65"/>
  <c r="D23" i="65"/>
  <c r="C23" i="65"/>
  <c r="F22" i="65"/>
  <c r="E22" i="65"/>
  <c r="D22" i="65"/>
  <c r="C22" i="65"/>
  <c r="F21" i="65"/>
  <c r="E21" i="65"/>
  <c r="D21" i="65"/>
  <c r="C21" i="65"/>
  <c r="F20" i="65"/>
  <c r="E20" i="65"/>
  <c r="D20" i="65"/>
  <c r="C20" i="65"/>
  <c r="F19" i="65"/>
  <c r="E19" i="65"/>
  <c r="D19" i="65"/>
  <c r="C19" i="65"/>
  <c r="F18" i="65"/>
  <c r="E18" i="65"/>
  <c r="D18" i="65"/>
  <c r="C18" i="65"/>
  <c r="F17" i="65"/>
  <c r="E17" i="65"/>
  <c r="D17" i="65"/>
  <c r="C17" i="65"/>
  <c r="F16" i="65"/>
  <c r="E16" i="65"/>
  <c r="D16" i="65"/>
  <c r="C16" i="65"/>
  <c r="F15" i="65"/>
  <c r="E15" i="65"/>
  <c r="D15" i="65"/>
  <c r="C15" i="65"/>
  <c r="F14" i="65"/>
  <c r="E14" i="65"/>
  <c r="D14" i="65"/>
  <c r="C14" i="65"/>
  <c r="F13" i="65"/>
  <c r="E13" i="65"/>
  <c r="D13" i="65"/>
  <c r="C13" i="65"/>
  <c r="F12" i="65"/>
  <c r="E12" i="65"/>
  <c r="D12" i="65"/>
  <c r="C12" i="65"/>
  <c r="F11" i="65"/>
  <c r="E11" i="65"/>
  <c r="D11" i="65"/>
  <c r="C11" i="65"/>
  <c r="F10" i="65"/>
  <c r="E10" i="65"/>
  <c r="D10" i="65"/>
  <c r="C10" i="65"/>
  <c r="F9" i="65"/>
  <c r="E9" i="65"/>
  <c r="D9" i="65"/>
  <c r="C9" i="65"/>
  <c r="F8" i="65"/>
  <c r="E8" i="65"/>
  <c r="D8" i="65"/>
  <c r="C8" i="65"/>
  <c r="F7" i="65"/>
  <c r="E7" i="65"/>
  <c r="D7" i="65"/>
  <c r="C7" i="65"/>
  <c r="F6" i="65"/>
  <c r="E6" i="65"/>
  <c r="D6" i="65"/>
  <c r="C6" i="65"/>
  <c r="F5" i="65"/>
  <c r="E5" i="65"/>
  <c r="D5" i="65"/>
  <c r="C5" i="65"/>
  <c r="F4" i="65"/>
  <c r="E4" i="65"/>
  <c r="D4" i="65"/>
  <c r="C4" i="65"/>
  <c r="F3" i="65"/>
  <c r="E3" i="65"/>
  <c r="D3" i="65"/>
  <c r="C3" i="65"/>
  <c r="D23" i="51"/>
  <c r="D19" i="51"/>
  <c r="C19" i="51"/>
  <c r="B19" i="51"/>
  <c r="D15" i="51"/>
  <c r="C15" i="51"/>
  <c r="B15" i="51"/>
  <c r="D11" i="51"/>
  <c r="C11" i="51"/>
  <c r="B11" i="51"/>
  <c r="D7" i="51"/>
  <c r="C7" i="51"/>
  <c r="B7" i="51"/>
  <c r="C3" i="51"/>
  <c r="E24" i="51"/>
  <c r="D24" i="51"/>
  <c r="D43" i="51"/>
  <c r="C24" i="51"/>
  <c r="B24" i="51"/>
  <c r="B43" i="51"/>
  <c r="D40" i="51"/>
  <c r="C40" i="51"/>
  <c r="B40" i="51"/>
  <c r="E16" i="51"/>
  <c r="D16" i="51"/>
  <c r="E37" i="51"/>
  <c r="D37" i="51"/>
  <c r="C16" i="51"/>
  <c r="C37" i="51"/>
  <c r="B16" i="51"/>
  <c r="B37" i="51"/>
  <c r="E12" i="51"/>
  <c r="D12" i="51"/>
  <c r="D34" i="51"/>
  <c r="C12" i="51"/>
  <c r="C34" i="51"/>
  <c r="B12" i="51"/>
  <c r="B34" i="51"/>
  <c r="D31" i="51"/>
  <c r="C31" i="51"/>
  <c r="B31" i="51"/>
  <c r="C28" i="51"/>
  <c r="E31" i="51"/>
  <c r="E43" i="51"/>
  <c r="E40" i="51"/>
  <c r="E34" i="51"/>
  <c r="L49" i="26"/>
  <c r="L61" i="26"/>
  <c r="L80" i="26"/>
  <c r="L156" i="26"/>
  <c r="L5" i="25"/>
  <c r="L9" i="25"/>
  <c r="L13" i="25"/>
  <c r="L17" i="25"/>
  <c r="L21" i="25"/>
  <c r="L25" i="25"/>
  <c r="L29" i="25"/>
  <c r="L33" i="25"/>
  <c r="L37" i="25"/>
  <c r="L41" i="25"/>
  <c r="L47" i="25"/>
  <c r="L54" i="25"/>
  <c r="L58" i="25"/>
  <c r="L65" i="25"/>
  <c r="L70" i="25"/>
  <c r="L74" i="25"/>
  <c r="L79" i="25"/>
  <c r="L85" i="25"/>
  <c r="L89" i="25"/>
  <c r="L93" i="25"/>
  <c r="L97" i="25"/>
  <c r="L101" i="25"/>
  <c r="L107" i="25"/>
  <c r="L111" i="25"/>
  <c r="L115" i="25"/>
  <c r="L119" i="25"/>
  <c r="L123" i="25"/>
  <c r="L127" i="25"/>
  <c r="L131" i="25"/>
  <c r="L135" i="25"/>
  <c r="L139" i="25"/>
  <c r="L143" i="25"/>
  <c r="L147" i="25"/>
  <c r="L151" i="25"/>
  <c r="L155" i="25"/>
  <c r="L161" i="25"/>
  <c r="L50" i="26"/>
  <c r="L64" i="26"/>
  <c r="L83" i="26"/>
  <c r="L159" i="26"/>
  <c r="L6" i="25"/>
  <c r="L10" i="25"/>
  <c r="L14" i="25"/>
  <c r="L18" i="25"/>
  <c r="L22" i="25"/>
  <c r="L26" i="25"/>
  <c r="L30" i="25"/>
  <c r="L34" i="25"/>
  <c r="L38" i="25"/>
  <c r="L42" i="25"/>
  <c r="L48" i="25"/>
  <c r="L55" i="25"/>
  <c r="L60" i="25"/>
  <c r="L66" i="25"/>
  <c r="L71" i="25"/>
  <c r="L75" i="25"/>
  <c r="L81" i="25"/>
  <c r="L86" i="25"/>
  <c r="L90" i="25"/>
  <c r="L94" i="25"/>
  <c r="L98" i="25"/>
  <c r="L102" i="25"/>
  <c r="L108" i="25"/>
  <c r="L112" i="25"/>
  <c r="L116" i="25"/>
  <c r="L120" i="25"/>
  <c r="L124" i="25"/>
  <c r="L128" i="25"/>
  <c r="L132" i="25"/>
  <c r="L136" i="25"/>
  <c r="L140" i="25"/>
  <c r="L144" i="25"/>
  <c r="L148" i="25"/>
  <c r="L152" i="25"/>
  <c r="L157" i="25"/>
  <c r="L162" i="25"/>
  <c r="L43" i="26"/>
  <c r="L67" i="26"/>
  <c r="L164" i="26"/>
  <c r="L3" i="25"/>
  <c r="L11" i="25"/>
  <c r="L19" i="25"/>
  <c r="L27" i="25"/>
  <c r="L35" i="25"/>
  <c r="L44" i="25"/>
  <c r="L56" i="25"/>
  <c r="L68" i="25"/>
  <c r="L76" i="25"/>
  <c r="L87" i="25"/>
  <c r="L95" i="25"/>
  <c r="L103" i="25"/>
  <c r="L113" i="25"/>
  <c r="L121" i="25"/>
  <c r="L129" i="25"/>
  <c r="L137" i="25"/>
  <c r="L145" i="25"/>
  <c r="L153" i="25"/>
  <c r="L163" i="25"/>
  <c r="L168" i="25"/>
  <c r="L173" i="25"/>
  <c r="L177" i="25"/>
  <c r="L51" i="26"/>
  <c r="L104" i="26"/>
  <c r="L7" i="25"/>
  <c r="L15" i="25"/>
  <c r="L31" i="25"/>
  <c r="L62" i="25"/>
  <c r="L82" i="25"/>
  <c r="L99" i="25"/>
  <c r="L117" i="25"/>
  <c r="L133" i="25"/>
  <c r="L149" i="25"/>
  <c r="L170" i="25"/>
  <c r="L16" i="25"/>
  <c r="L32" i="25"/>
  <c r="L63" i="25"/>
  <c r="L73" i="25"/>
  <c r="L92" i="25"/>
  <c r="L110" i="25"/>
  <c r="L126" i="25"/>
  <c r="L150" i="25"/>
  <c r="L167" i="25"/>
  <c r="L172" i="25"/>
  <c r="L46" i="26"/>
  <c r="L78" i="26"/>
  <c r="L171" i="26"/>
  <c r="L4" i="25"/>
  <c r="L12" i="25"/>
  <c r="L20" i="25"/>
  <c r="L28" i="25"/>
  <c r="L36" i="25"/>
  <c r="L45" i="25"/>
  <c r="L57" i="25"/>
  <c r="L69" i="25"/>
  <c r="L77" i="25"/>
  <c r="L88" i="25"/>
  <c r="L96" i="25"/>
  <c r="L106" i="25"/>
  <c r="L114" i="25"/>
  <c r="L122" i="25"/>
  <c r="L130" i="25"/>
  <c r="L138" i="25"/>
  <c r="L146" i="25"/>
  <c r="L154" i="25"/>
  <c r="L165" i="25"/>
  <c r="L169" i="25"/>
  <c r="L174" i="25"/>
  <c r="L2" i="25"/>
  <c r="L23" i="25"/>
  <c r="L39" i="25"/>
  <c r="L52" i="25"/>
  <c r="L72" i="25"/>
  <c r="L91" i="25"/>
  <c r="L109" i="25"/>
  <c r="L125" i="25"/>
  <c r="L141" i="25"/>
  <c r="L158" i="25"/>
  <c r="L166" i="25"/>
  <c r="L175" i="25"/>
  <c r="L59" i="26"/>
  <c r="L105" i="26"/>
  <c r="L8" i="25"/>
  <c r="L24" i="25"/>
  <c r="L40" i="25"/>
  <c r="L53" i="25"/>
  <c r="L84" i="25"/>
  <c r="L100" i="25"/>
  <c r="L118" i="25"/>
  <c r="L134" i="25"/>
  <c r="L142" i="25"/>
  <c r="L160" i="25"/>
  <c r="L176" i="25"/>
  <c r="V43" i="26"/>
  <c r="V51" i="26"/>
  <c r="V67" i="26"/>
  <c r="AP67" i="26"/>
  <c r="V104" i="26"/>
  <c r="V164" i="26"/>
  <c r="V3" i="25"/>
  <c r="V7" i="25"/>
  <c r="AP7" i="25"/>
  <c r="V11" i="25"/>
  <c r="V15" i="25"/>
  <c r="V19" i="25"/>
  <c r="V23" i="25"/>
  <c r="AP23" i="25"/>
  <c r="V27" i="25"/>
  <c r="V31" i="25"/>
  <c r="V35" i="25"/>
  <c r="V39" i="25"/>
  <c r="AP39" i="25"/>
  <c r="V44" i="25"/>
  <c r="V52" i="25"/>
  <c r="V56" i="25"/>
  <c r="V62" i="25"/>
  <c r="AP62" i="25"/>
  <c r="V68" i="25"/>
  <c r="V72" i="25"/>
  <c r="V76" i="25"/>
  <c r="V82" i="25"/>
  <c r="AP82" i="25"/>
  <c r="V87" i="25"/>
  <c r="V91" i="25"/>
  <c r="V95" i="25"/>
  <c r="V99" i="25"/>
  <c r="AP99" i="25"/>
  <c r="V103" i="25"/>
  <c r="V109" i="25"/>
  <c r="V113" i="25"/>
  <c r="V117" i="25"/>
  <c r="AP117" i="25"/>
  <c r="V121" i="25"/>
  <c r="V125" i="25"/>
  <c r="V129" i="25"/>
  <c r="V133" i="25"/>
  <c r="AP133" i="25"/>
  <c r="V137" i="25"/>
  <c r="V141" i="25"/>
  <c r="V145" i="25"/>
  <c r="V149" i="25"/>
  <c r="AP149" i="25"/>
  <c r="V153" i="25"/>
  <c r="V158" i="25"/>
  <c r="V163" i="25"/>
  <c r="V168" i="25"/>
  <c r="AP168" i="25"/>
  <c r="V173" i="25"/>
  <c r="V177" i="25"/>
  <c r="V46" i="26"/>
  <c r="V59" i="26"/>
  <c r="AP59" i="26"/>
  <c r="V78" i="26"/>
  <c r="V105" i="26"/>
  <c r="V171" i="26"/>
  <c r="V4" i="25"/>
  <c r="AP4" i="25"/>
  <c r="V8" i="25"/>
  <c r="V12" i="25"/>
  <c r="V16" i="25"/>
  <c r="V20" i="25"/>
  <c r="AP20" i="25"/>
  <c r="V24" i="25"/>
  <c r="V28" i="25"/>
  <c r="V32" i="25"/>
  <c r="V36" i="25"/>
  <c r="AP36" i="25"/>
  <c r="V40" i="25"/>
  <c r="V45" i="25"/>
  <c r="V53" i="25"/>
  <c r="V57" i="25"/>
  <c r="AP57" i="25"/>
  <c r="V63" i="25"/>
  <c r="V69" i="25"/>
  <c r="V73" i="25"/>
  <c r="V77" i="25"/>
  <c r="AP77" i="25"/>
  <c r="V84" i="25"/>
  <c r="V88" i="25"/>
  <c r="V92" i="25"/>
  <c r="V96" i="25"/>
  <c r="AP96" i="25"/>
  <c r="V100" i="25"/>
  <c r="V106" i="25"/>
  <c r="V110" i="25"/>
  <c r="V114" i="25"/>
  <c r="AP114" i="25"/>
  <c r="V118" i="25"/>
  <c r="V122" i="25"/>
  <c r="V126" i="25"/>
  <c r="V130" i="25"/>
  <c r="AP130" i="25"/>
  <c r="V134" i="25"/>
  <c r="V138" i="25"/>
  <c r="V142" i="25"/>
  <c r="V146" i="25"/>
  <c r="AP146" i="25"/>
  <c r="V150" i="25"/>
  <c r="V154" i="25"/>
  <c r="V160" i="25"/>
  <c r="V165" i="25"/>
  <c r="AP165" i="25"/>
  <c r="V169" i="25"/>
  <c r="V174" i="25"/>
  <c r="V2" i="25"/>
  <c r="V49" i="26"/>
  <c r="AP49" i="26"/>
  <c r="V80" i="26"/>
  <c r="V9" i="25"/>
  <c r="V17" i="25"/>
  <c r="V25" i="25"/>
  <c r="AP25" i="25"/>
  <c r="V33" i="25"/>
  <c r="V41" i="25"/>
  <c r="V54" i="25"/>
  <c r="V65" i="25"/>
  <c r="AP65" i="25"/>
  <c r="V74" i="25"/>
  <c r="V85" i="25"/>
  <c r="V93" i="25"/>
  <c r="V101" i="25"/>
  <c r="AP101" i="25"/>
  <c r="V111" i="25"/>
  <c r="V119" i="25"/>
  <c r="V127" i="25"/>
  <c r="V135" i="25"/>
  <c r="AP135" i="25"/>
  <c r="V143" i="25"/>
  <c r="V151" i="25"/>
  <c r="V161" i="25"/>
  <c r="V170" i="25"/>
  <c r="AP170" i="25"/>
  <c r="V61" i="26"/>
  <c r="V156" i="26"/>
  <c r="V5" i="25"/>
  <c r="V13" i="25"/>
  <c r="AP13" i="25"/>
  <c r="V21" i="25"/>
  <c r="V29" i="25"/>
  <c r="V37" i="25"/>
  <c r="V47" i="25"/>
  <c r="AP47" i="25"/>
  <c r="V58" i="25"/>
  <c r="V70" i="25"/>
  <c r="V79" i="25"/>
  <c r="V89" i="25"/>
  <c r="AP89" i="25"/>
  <c r="V97" i="25"/>
  <c r="V107" i="25"/>
  <c r="V115" i="25"/>
  <c r="V123" i="25"/>
  <c r="AP123" i="25"/>
  <c r="V131" i="25"/>
  <c r="V139" i="25"/>
  <c r="V147" i="25"/>
  <c r="V155" i="25"/>
  <c r="AP155" i="25"/>
  <c r="V175" i="25"/>
  <c r="V22" i="25"/>
  <c r="V48" i="25"/>
  <c r="V71" i="25"/>
  <c r="AP71" i="25"/>
  <c r="V90" i="25"/>
  <c r="V108" i="25"/>
  <c r="V124" i="25"/>
  <c r="V140" i="25"/>
  <c r="AP140" i="25"/>
  <c r="V157" i="25"/>
  <c r="V176" i="25"/>
  <c r="V50" i="26"/>
  <c r="V83" i="26"/>
  <c r="AP83" i="26"/>
  <c r="V10" i="25"/>
  <c r="V18" i="25"/>
  <c r="V26" i="25"/>
  <c r="V34" i="25"/>
  <c r="AP34" i="25"/>
  <c r="V42" i="25"/>
  <c r="V55" i="25"/>
  <c r="V66" i="25"/>
  <c r="V75" i="25"/>
  <c r="AP75" i="25"/>
  <c r="V86" i="25"/>
  <c r="V94" i="25"/>
  <c r="V102" i="25"/>
  <c r="V112" i="25"/>
  <c r="AP112" i="25"/>
  <c r="V120" i="25"/>
  <c r="V128" i="25"/>
  <c r="V136" i="25"/>
  <c r="V144" i="25"/>
  <c r="AP144" i="25"/>
  <c r="V152" i="25"/>
  <c r="V162" i="25"/>
  <c r="V172" i="25"/>
  <c r="V166" i="25"/>
  <c r="AP166" i="25"/>
  <c r="V64" i="26"/>
  <c r="V159" i="26"/>
  <c r="V6" i="25"/>
  <c r="V14" i="25"/>
  <c r="AP14" i="25"/>
  <c r="V30" i="25"/>
  <c r="V38" i="25"/>
  <c r="V60" i="25"/>
  <c r="V81" i="25"/>
  <c r="AP81" i="25"/>
  <c r="V98" i="25"/>
  <c r="V116" i="25"/>
  <c r="V132" i="25"/>
  <c r="V148" i="25"/>
  <c r="AP148" i="25"/>
  <c r="V167" i="25"/>
  <c r="V3" i="24"/>
  <c r="AP3" i="24"/>
  <c r="V7" i="24"/>
  <c r="AP7" i="24"/>
  <c r="V11" i="24"/>
  <c r="AP11" i="24"/>
  <c r="V15" i="24"/>
  <c r="AP15" i="24"/>
  <c r="V19" i="24"/>
  <c r="AP19" i="24"/>
  <c r="V23" i="24"/>
  <c r="AP23" i="24"/>
  <c r="V27" i="24"/>
  <c r="AP27" i="24"/>
  <c r="V31" i="24"/>
  <c r="AP31" i="24"/>
  <c r="V35" i="24"/>
  <c r="AP35" i="24"/>
  <c r="V39" i="24"/>
  <c r="AP39" i="24"/>
  <c r="V43" i="24"/>
  <c r="AP43" i="24"/>
  <c r="V47" i="24"/>
  <c r="AP47" i="24"/>
  <c r="V51" i="24"/>
  <c r="AP51" i="24"/>
  <c r="V55" i="24"/>
  <c r="AP55" i="24"/>
  <c r="V60" i="24"/>
  <c r="AP60" i="24"/>
  <c r="V64" i="24"/>
  <c r="AP64" i="24"/>
  <c r="V68" i="24"/>
  <c r="AP68" i="24"/>
  <c r="V72" i="24"/>
  <c r="AP72" i="24"/>
  <c r="V76" i="24"/>
  <c r="AP76" i="24"/>
  <c r="V80" i="24"/>
  <c r="AP80" i="24"/>
  <c r="V84" i="24"/>
  <c r="AP84" i="24"/>
  <c r="V88" i="24"/>
  <c r="AP88" i="24"/>
  <c r="V92" i="24"/>
  <c r="AP92" i="24"/>
  <c r="V96" i="24"/>
  <c r="AP96" i="24"/>
  <c r="V100" i="24"/>
  <c r="AP100" i="24"/>
  <c r="V104" i="24"/>
  <c r="AP104" i="24"/>
  <c r="V108" i="24"/>
  <c r="AP108" i="24"/>
  <c r="V112" i="24"/>
  <c r="AP112" i="24"/>
  <c r="V116" i="24"/>
  <c r="AP116" i="24"/>
  <c r="V120" i="24"/>
  <c r="AP120" i="24"/>
  <c r="V124" i="24"/>
  <c r="AP124" i="24"/>
  <c r="V128" i="24"/>
  <c r="AP128" i="24"/>
  <c r="V132" i="24"/>
  <c r="AP132" i="24"/>
  <c r="V136" i="24"/>
  <c r="AP136" i="24"/>
  <c r="V140" i="24"/>
  <c r="AP140" i="24"/>
  <c r="V144" i="24"/>
  <c r="AP144" i="24"/>
  <c r="V148" i="24"/>
  <c r="AP148" i="24"/>
  <c r="V152" i="24"/>
  <c r="AP152" i="24"/>
  <c r="V156" i="24"/>
  <c r="AP156" i="24"/>
  <c r="V160" i="24"/>
  <c r="AP160" i="24"/>
  <c r="V164" i="24"/>
  <c r="AP164" i="24"/>
  <c r="V168" i="24"/>
  <c r="AP168" i="24"/>
  <c r="V172" i="24"/>
  <c r="AP172" i="24"/>
  <c r="V176" i="24"/>
  <c r="AP176" i="24"/>
  <c r="V4" i="24"/>
  <c r="AP4" i="24"/>
  <c r="V8" i="24"/>
  <c r="AP8" i="24"/>
  <c r="V12" i="24"/>
  <c r="AP12" i="24"/>
  <c r="V16" i="24"/>
  <c r="AP16" i="24"/>
  <c r="V20" i="24"/>
  <c r="AP20" i="24"/>
  <c r="V24" i="24"/>
  <c r="AP24" i="24"/>
  <c r="V28" i="24"/>
  <c r="AP28" i="24"/>
  <c r="V32" i="24"/>
  <c r="AP32" i="24"/>
  <c r="V36" i="24"/>
  <c r="AP36" i="24"/>
  <c r="V40" i="24"/>
  <c r="AP40" i="24"/>
  <c r="V44" i="24"/>
  <c r="AP44" i="24"/>
  <c r="V48" i="24"/>
  <c r="AP48" i="24"/>
  <c r="V52" i="24"/>
  <c r="AP52" i="24"/>
  <c r="V56" i="24"/>
  <c r="AP56" i="24"/>
  <c r="V61" i="24"/>
  <c r="AP61" i="24"/>
  <c r="V65" i="24"/>
  <c r="AP65" i="24"/>
  <c r="V69" i="24"/>
  <c r="AP69" i="24"/>
  <c r="V73" i="24"/>
  <c r="AP73" i="24"/>
  <c r="V77" i="24"/>
  <c r="AP77" i="24"/>
  <c r="V81" i="24"/>
  <c r="AP81" i="24"/>
  <c r="V85" i="24"/>
  <c r="AP85" i="24"/>
  <c r="V89" i="24"/>
  <c r="AP89" i="24"/>
  <c r="V93" i="24"/>
  <c r="AP93" i="24"/>
  <c r="V97" i="24"/>
  <c r="AP97" i="24"/>
  <c r="V101" i="24"/>
  <c r="AP101" i="24"/>
  <c r="V105" i="24"/>
  <c r="AP105" i="24"/>
  <c r="V109" i="24"/>
  <c r="AP109" i="24"/>
  <c r="V113" i="24"/>
  <c r="AP113" i="24"/>
  <c r="V117" i="24"/>
  <c r="AP117" i="24"/>
  <c r="V121" i="24"/>
  <c r="AP121" i="24"/>
  <c r="V125" i="24"/>
  <c r="AP125" i="24"/>
  <c r="V129" i="24"/>
  <c r="AP129" i="24"/>
  <c r="V133" i="24"/>
  <c r="AP133" i="24"/>
  <c r="V137" i="24"/>
  <c r="AP137" i="24"/>
  <c r="V141" i="24"/>
  <c r="AP141" i="24"/>
  <c r="V145" i="24"/>
  <c r="AP145" i="24"/>
  <c r="V149" i="24"/>
  <c r="AP149" i="24"/>
  <c r="V153" i="24"/>
  <c r="AP153" i="24"/>
  <c r="V157" i="24"/>
  <c r="AP157" i="24"/>
  <c r="V161" i="24"/>
  <c r="AP161" i="24"/>
  <c r="V165" i="24"/>
  <c r="AP165" i="24"/>
  <c r="V169" i="24"/>
  <c r="AP169" i="24"/>
  <c r="V173" i="24"/>
  <c r="AP173" i="24"/>
  <c r="V177" i="24"/>
  <c r="AP177" i="24"/>
  <c r="V5" i="24"/>
  <c r="AP5" i="24"/>
  <c r="V13" i="24"/>
  <c r="AP13" i="24"/>
  <c r="V21" i="24"/>
  <c r="AP21" i="24"/>
  <c r="V29" i="24"/>
  <c r="AP29" i="24"/>
  <c r="V37" i="24"/>
  <c r="AP37" i="24"/>
  <c r="V45" i="24"/>
  <c r="AP45" i="24"/>
  <c r="V53" i="24"/>
  <c r="AP53" i="24"/>
  <c r="V62" i="24"/>
  <c r="AP62" i="24"/>
  <c r="V70" i="24"/>
  <c r="AP70" i="24"/>
  <c r="V78" i="24"/>
  <c r="AP78" i="24"/>
  <c r="V86" i="24"/>
  <c r="AP86" i="24"/>
  <c r="V94" i="24"/>
  <c r="AP94" i="24"/>
  <c r="V102" i="24"/>
  <c r="AP102" i="24"/>
  <c r="V110" i="24"/>
  <c r="AP110" i="24"/>
  <c r="V118" i="24"/>
  <c r="AP118" i="24"/>
  <c r="V126" i="24"/>
  <c r="AP126" i="24"/>
  <c r="V134" i="24"/>
  <c r="AP134" i="24"/>
  <c r="V142" i="24"/>
  <c r="AP142" i="24"/>
  <c r="V150" i="24"/>
  <c r="AP150" i="24"/>
  <c r="V158" i="24"/>
  <c r="AP158" i="24"/>
  <c r="V166" i="24"/>
  <c r="AP166" i="24"/>
  <c r="V174" i="24"/>
  <c r="AP174" i="24"/>
  <c r="V58" i="23"/>
  <c r="AP58" i="23"/>
  <c r="V10" i="24"/>
  <c r="AP10" i="24"/>
  <c r="V18" i="24"/>
  <c r="AP18" i="24"/>
  <c r="V26" i="24"/>
  <c r="AP26" i="24"/>
  <c r="V34" i="24"/>
  <c r="AP34" i="24"/>
  <c r="V42" i="24"/>
  <c r="AP42" i="24"/>
  <c r="V50" i="24"/>
  <c r="AP50" i="24"/>
  <c r="V59" i="24"/>
  <c r="AP59" i="24"/>
  <c r="V67" i="24"/>
  <c r="AP67" i="24"/>
  <c r="V75" i="24"/>
  <c r="AP75" i="24"/>
  <c r="V83" i="24"/>
  <c r="AP83" i="24"/>
  <c r="V91" i="24"/>
  <c r="AP91" i="24"/>
  <c r="V99" i="24"/>
  <c r="AP99" i="24"/>
  <c r="V107" i="24"/>
  <c r="AP107" i="24"/>
  <c r="V123" i="24"/>
  <c r="AP123" i="24"/>
  <c r="V139" i="24"/>
  <c r="AP139" i="24"/>
  <c r="V155" i="24"/>
  <c r="AP155" i="24"/>
  <c r="V171" i="24"/>
  <c r="AP171" i="24"/>
  <c r="V6" i="24"/>
  <c r="AP6" i="24"/>
  <c r="V14" i="24"/>
  <c r="AP14" i="24"/>
  <c r="V22" i="24"/>
  <c r="AP22" i="24"/>
  <c r="V30" i="24"/>
  <c r="AP30" i="24"/>
  <c r="V38" i="24"/>
  <c r="AP38" i="24"/>
  <c r="V46" i="24"/>
  <c r="AP46" i="24"/>
  <c r="V54" i="24"/>
  <c r="AP54" i="24"/>
  <c r="V63" i="24"/>
  <c r="AP63" i="24"/>
  <c r="V71" i="24"/>
  <c r="AP71" i="24"/>
  <c r="V79" i="24"/>
  <c r="AP79" i="24"/>
  <c r="V87" i="24"/>
  <c r="AP87" i="24"/>
  <c r="V95" i="24"/>
  <c r="AP95" i="24"/>
  <c r="V103" i="24"/>
  <c r="AP103" i="24"/>
  <c r="V111" i="24"/>
  <c r="AP111" i="24"/>
  <c r="V119" i="24"/>
  <c r="AP119" i="24"/>
  <c r="V127" i="24"/>
  <c r="AP127" i="24"/>
  <c r="V135" i="24"/>
  <c r="AP135" i="24"/>
  <c r="V143" i="24"/>
  <c r="AP143" i="24"/>
  <c r="V151" i="24"/>
  <c r="AP151" i="24"/>
  <c r="V159" i="24"/>
  <c r="AP159" i="24"/>
  <c r="V167" i="24"/>
  <c r="AP167" i="24"/>
  <c r="V175" i="24"/>
  <c r="AP175" i="24"/>
  <c r="V9" i="24"/>
  <c r="AP9" i="24"/>
  <c r="V17" i="24"/>
  <c r="AP17" i="24"/>
  <c r="V25" i="24"/>
  <c r="AP25" i="24"/>
  <c r="V33" i="24"/>
  <c r="AP33" i="24"/>
  <c r="V41" i="24"/>
  <c r="AP41" i="24"/>
  <c r="V49" i="24"/>
  <c r="AP49" i="24"/>
  <c r="V57" i="24"/>
  <c r="AP57" i="24"/>
  <c r="V66" i="24"/>
  <c r="AP66" i="24"/>
  <c r="V74" i="24"/>
  <c r="AP74" i="24"/>
  <c r="V82" i="24"/>
  <c r="AP82" i="24"/>
  <c r="V90" i="24"/>
  <c r="AP90" i="24"/>
  <c r="V98" i="24"/>
  <c r="AP98" i="24"/>
  <c r="V106" i="24"/>
  <c r="AP106" i="24"/>
  <c r="V114" i="24"/>
  <c r="AP114" i="24"/>
  <c r="V122" i="24"/>
  <c r="AP122" i="24"/>
  <c r="V130" i="24"/>
  <c r="AP130" i="24"/>
  <c r="V138" i="24"/>
  <c r="AP138" i="24"/>
  <c r="V146" i="24"/>
  <c r="AP146" i="24"/>
  <c r="V154" i="24"/>
  <c r="AP154" i="24"/>
  <c r="V162" i="24"/>
  <c r="AP162" i="24"/>
  <c r="V170" i="24"/>
  <c r="AP170" i="24"/>
  <c r="V2" i="24"/>
  <c r="V115" i="24"/>
  <c r="AP115" i="24"/>
  <c r="V131" i="24"/>
  <c r="AP131" i="24"/>
  <c r="V147" i="24"/>
  <c r="AP147" i="24"/>
  <c r="V163" i="24"/>
  <c r="AP163" i="24"/>
  <c r="L4" i="24"/>
  <c r="L8" i="24"/>
  <c r="L12" i="24"/>
  <c r="L16" i="24"/>
  <c r="L20" i="24"/>
  <c r="L24" i="24"/>
  <c r="L28" i="24"/>
  <c r="L32" i="24"/>
  <c r="L36" i="24"/>
  <c r="L40" i="24"/>
  <c r="L44" i="24"/>
  <c r="L48" i="24"/>
  <c r="L52" i="24"/>
  <c r="L56" i="24"/>
  <c r="L61" i="24"/>
  <c r="L65" i="24"/>
  <c r="L69" i="24"/>
  <c r="L73" i="24"/>
  <c r="L77" i="24"/>
  <c r="L81" i="24"/>
  <c r="L85" i="24"/>
  <c r="L89" i="24"/>
  <c r="L93" i="24"/>
  <c r="L97" i="24"/>
  <c r="L101" i="24"/>
  <c r="L105" i="24"/>
  <c r="L109" i="24"/>
  <c r="L113" i="24"/>
  <c r="L117" i="24"/>
  <c r="L121" i="24"/>
  <c r="L125" i="24"/>
  <c r="L129" i="24"/>
  <c r="L133" i="24"/>
  <c r="L137" i="24"/>
  <c r="L141" i="24"/>
  <c r="L145" i="24"/>
  <c r="L149" i="24"/>
  <c r="L153" i="24"/>
  <c r="L157" i="24"/>
  <c r="L161" i="24"/>
  <c r="L165" i="24"/>
  <c r="L5" i="24"/>
  <c r="L9" i="24"/>
  <c r="L13" i="24"/>
  <c r="L17" i="24"/>
  <c r="L21" i="24"/>
  <c r="L25" i="24"/>
  <c r="L29" i="24"/>
  <c r="L33" i="24"/>
  <c r="L37" i="24"/>
  <c r="L41" i="24"/>
  <c r="L45" i="24"/>
  <c r="L49" i="24"/>
  <c r="L53" i="24"/>
  <c r="L57" i="24"/>
  <c r="L62" i="24"/>
  <c r="L66" i="24"/>
  <c r="L70" i="24"/>
  <c r="L74" i="24"/>
  <c r="L78" i="24"/>
  <c r="L82" i="24"/>
  <c r="L86" i="24"/>
  <c r="L90" i="24"/>
  <c r="L94" i="24"/>
  <c r="L98" i="24"/>
  <c r="L102" i="24"/>
  <c r="L106" i="24"/>
  <c r="L110" i="24"/>
  <c r="L114" i="24"/>
  <c r="L118" i="24"/>
  <c r="L122" i="24"/>
  <c r="L126" i="24"/>
  <c r="L130" i="24"/>
  <c r="L134" i="24"/>
  <c r="L138" i="24"/>
  <c r="L142" i="24"/>
  <c r="L146" i="24"/>
  <c r="L150" i="24"/>
  <c r="L154" i="24"/>
  <c r="L158" i="24"/>
  <c r="L162" i="24"/>
  <c r="L166" i="24"/>
  <c r="L6" i="24"/>
  <c r="L14" i="24"/>
  <c r="L22" i="24"/>
  <c r="L30" i="24"/>
  <c r="L38" i="24"/>
  <c r="L46" i="24"/>
  <c r="L54" i="24"/>
  <c r="L63" i="24"/>
  <c r="L71" i="24"/>
  <c r="L79" i="24"/>
  <c r="L87" i="24"/>
  <c r="L95" i="24"/>
  <c r="L103" i="24"/>
  <c r="L111" i="24"/>
  <c r="L119" i="24"/>
  <c r="L127" i="24"/>
  <c r="L135" i="24"/>
  <c r="L143" i="24"/>
  <c r="L151" i="24"/>
  <c r="L159" i="24"/>
  <c r="L167" i="24"/>
  <c r="L171" i="24"/>
  <c r="L175" i="24"/>
  <c r="L18" i="24"/>
  <c r="L42" i="24"/>
  <c r="L59" i="24"/>
  <c r="L83" i="24"/>
  <c r="L99" i="24"/>
  <c r="L115" i="24"/>
  <c r="L123" i="24"/>
  <c r="L147" i="24"/>
  <c r="L163" i="24"/>
  <c r="L173" i="24"/>
  <c r="L3" i="24"/>
  <c r="L27" i="24"/>
  <c r="L43" i="24"/>
  <c r="L60" i="24"/>
  <c r="L84" i="24"/>
  <c r="L100" i="24"/>
  <c r="L116" i="24"/>
  <c r="L132" i="24"/>
  <c r="L140" i="24"/>
  <c r="L156" i="24"/>
  <c r="L170" i="24"/>
  <c r="L2" i="24"/>
  <c r="L7" i="24"/>
  <c r="L15" i="24"/>
  <c r="L23" i="24"/>
  <c r="L31" i="24"/>
  <c r="L39" i="24"/>
  <c r="L47" i="24"/>
  <c r="L55" i="24"/>
  <c r="L64" i="24"/>
  <c r="L72" i="24"/>
  <c r="L80" i="24"/>
  <c r="L88" i="24"/>
  <c r="L96" i="24"/>
  <c r="L104" i="24"/>
  <c r="L112" i="24"/>
  <c r="L120" i="24"/>
  <c r="L128" i="24"/>
  <c r="L136" i="24"/>
  <c r="L144" i="24"/>
  <c r="L152" i="24"/>
  <c r="L160" i="24"/>
  <c r="L168" i="24"/>
  <c r="L172" i="24"/>
  <c r="L176" i="24"/>
  <c r="L58" i="23"/>
  <c r="L10" i="24"/>
  <c r="L26" i="24"/>
  <c r="L34" i="24"/>
  <c r="L50" i="24"/>
  <c r="L67" i="24"/>
  <c r="L75" i="24"/>
  <c r="L91" i="24"/>
  <c r="L107" i="24"/>
  <c r="L131" i="24"/>
  <c r="L139" i="24"/>
  <c r="L155" i="24"/>
  <c r="L169" i="24"/>
  <c r="L177" i="24"/>
  <c r="L11" i="24"/>
  <c r="L19" i="24"/>
  <c r="L35" i="24"/>
  <c r="L51" i="24"/>
  <c r="L68" i="24"/>
  <c r="L76" i="24"/>
  <c r="L92" i="24"/>
  <c r="L108" i="24"/>
  <c r="L124" i="24"/>
  <c r="L148" i="24"/>
  <c r="L164" i="24"/>
  <c r="L174" i="24"/>
  <c r="V3" i="21"/>
  <c r="AP3" i="21"/>
  <c r="V7" i="21"/>
  <c r="AP7" i="21"/>
  <c r="V11" i="21"/>
  <c r="AP11" i="21"/>
  <c r="V15" i="21"/>
  <c r="AP15" i="21"/>
  <c r="V19" i="21"/>
  <c r="AP19" i="21"/>
  <c r="V23" i="21"/>
  <c r="AP23" i="21"/>
  <c r="V27" i="21"/>
  <c r="AP27" i="21"/>
  <c r="V31" i="21"/>
  <c r="AP31" i="21"/>
  <c r="V35" i="21"/>
  <c r="AP35" i="21"/>
  <c r="V39" i="21"/>
  <c r="AP39" i="21"/>
  <c r="V43" i="21"/>
  <c r="AP43" i="21"/>
  <c r="V47" i="21"/>
  <c r="AP47" i="21"/>
  <c r="V51" i="21"/>
  <c r="AP51" i="21"/>
  <c r="V55" i="19"/>
  <c r="AP55" i="19"/>
  <c r="V59" i="19"/>
  <c r="AP59" i="19"/>
  <c r="V63" i="19"/>
  <c r="AP63" i="19"/>
  <c r="V67" i="19"/>
  <c r="AP67" i="19"/>
  <c r="V71" i="19"/>
  <c r="AP71" i="19"/>
  <c r="V75" i="19"/>
  <c r="AP75" i="19"/>
  <c r="V79" i="19"/>
  <c r="AP79" i="19"/>
  <c r="V83" i="19"/>
  <c r="AP83" i="19"/>
  <c r="V87" i="19"/>
  <c r="AP87" i="19"/>
  <c r="V91" i="19"/>
  <c r="AP91" i="19"/>
  <c r="V95" i="19"/>
  <c r="AP95" i="19"/>
  <c r="V99" i="19"/>
  <c r="AP99" i="19"/>
  <c r="V103" i="19"/>
  <c r="AP103" i="19"/>
  <c r="V107" i="19"/>
  <c r="AP107" i="19"/>
  <c r="V111" i="19"/>
  <c r="AP111" i="19"/>
  <c r="V115" i="19"/>
  <c r="AP115" i="19"/>
  <c r="V119" i="19"/>
  <c r="AP119" i="19"/>
  <c r="V123" i="19"/>
  <c r="AP123" i="19"/>
  <c r="V127" i="19"/>
  <c r="AP127" i="19"/>
  <c r="V131" i="19"/>
  <c r="AP131" i="19"/>
  <c r="V135" i="19"/>
  <c r="AP135" i="19"/>
  <c r="V139" i="19"/>
  <c r="AP139" i="19"/>
  <c r="V143" i="19"/>
  <c r="AP143" i="19"/>
  <c r="V147" i="19"/>
  <c r="AP147" i="19"/>
  <c r="V151" i="19"/>
  <c r="AP151" i="19"/>
  <c r="V155" i="19"/>
  <c r="AP155" i="19"/>
  <c r="V159" i="19"/>
  <c r="AP159" i="19"/>
  <c r="V163" i="19"/>
  <c r="AP163" i="19"/>
  <c r="V167" i="19"/>
  <c r="AP167" i="19"/>
  <c r="V171" i="19"/>
  <c r="AP171" i="19"/>
  <c r="V175" i="19"/>
  <c r="AP175" i="19"/>
  <c r="V4" i="21"/>
  <c r="AP4" i="21"/>
  <c r="V8" i="21"/>
  <c r="AP8" i="21"/>
  <c r="V12" i="21"/>
  <c r="AP12" i="21"/>
  <c r="V16" i="21"/>
  <c r="AP16" i="21"/>
  <c r="V20" i="21"/>
  <c r="AP20" i="21"/>
  <c r="V24" i="21"/>
  <c r="AP24" i="21"/>
  <c r="V28" i="21"/>
  <c r="AP28" i="21"/>
  <c r="V32" i="21"/>
  <c r="AP32" i="21"/>
  <c r="V36" i="21"/>
  <c r="AP36" i="21"/>
  <c r="V40" i="21"/>
  <c r="AP40" i="21"/>
  <c r="V44" i="21"/>
  <c r="AP44" i="21"/>
  <c r="V48" i="21"/>
  <c r="AP48" i="21"/>
  <c r="V52" i="21"/>
  <c r="AP52" i="21"/>
  <c r="V56" i="19"/>
  <c r="AP56" i="19"/>
  <c r="V60" i="19"/>
  <c r="AP60" i="19"/>
  <c r="V64" i="19"/>
  <c r="AP64" i="19"/>
  <c r="V68" i="19"/>
  <c r="AP68" i="19"/>
  <c r="V72" i="19"/>
  <c r="AP72" i="19"/>
  <c r="V76" i="19"/>
  <c r="AP76" i="19"/>
  <c r="V80" i="19"/>
  <c r="AP80" i="19"/>
  <c r="V84" i="19"/>
  <c r="AP84" i="19"/>
  <c r="V88" i="19"/>
  <c r="AP88" i="19"/>
  <c r="V92" i="19"/>
  <c r="AP92" i="19"/>
  <c r="V96" i="19"/>
  <c r="AP96" i="19"/>
  <c r="V100" i="19"/>
  <c r="AP100" i="19"/>
  <c r="V104" i="19"/>
  <c r="AP104" i="19"/>
  <c r="V108" i="19"/>
  <c r="AP108" i="19"/>
  <c r="V112" i="19"/>
  <c r="AP112" i="19"/>
  <c r="V116" i="19"/>
  <c r="AP116" i="19"/>
  <c r="V120" i="19"/>
  <c r="AP120" i="19"/>
  <c r="V124" i="19"/>
  <c r="AP124" i="19"/>
  <c r="V128" i="19"/>
  <c r="AP128" i="19"/>
  <c r="V132" i="19"/>
  <c r="AP132" i="19"/>
  <c r="V136" i="19"/>
  <c r="AP136" i="19"/>
  <c r="V140" i="19"/>
  <c r="AP140" i="19"/>
  <c r="V144" i="19"/>
  <c r="AP144" i="19"/>
  <c r="V148" i="19"/>
  <c r="AP148" i="19"/>
  <c r="V152" i="19"/>
  <c r="AP152" i="19"/>
  <c r="V156" i="19"/>
  <c r="AP156" i="19"/>
  <c r="V160" i="19"/>
  <c r="AP160" i="19"/>
  <c r="V164" i="19"/>
  <c r="AP164" i="19"/>
  <c r="V168" i="19"/>
  <c r="AP168" i="19"/>
  <c r="V172" i="19"/>
  <c r="AP172" i="19"/>
  <c r="V176" i="19"/>
  <c r="AP176" i="19"/>
  <c r="V5" i="21"/>
  <c r="AP5" i="21"/>
  <c r="V9" i="21"/>
  <c r="AP9" i="21"/>
  <c r="V13" i="21"/>
  <c r="AP13" i="21"/>
  <c r="V17" i="21"/>
  <c r="AP17" i="21"/>
  <c r="V21" i="21"/>
  <c r="AP21" i="21"/>
  <c r="V25" i="21"/>
  <c r="AP25" i="21"/>
  <c r="V29" i="21"/>
  <c r="AP29" i="21"/>
  <c r="V33" i="21"/>
  <c r="AP33" i="21"/>
  <c r="V37" i="21"/>
  <c r="AP37" i="21"/>
  <c r="V41" i="21"/>
  <c r="AP41" i="21"/>
  <c r="V45" i="21"/>
  <c r="AP45" i="21"/>
  <c r="V49" i="21"/>
  <c r="AP49" i="21"/>
  <c r="V2" i="21"/>
  <c r="V53" i="19"/>
  <c r="AP53" i="19"/>
  <c r="V57" i="19"/>
  <c r="AP57" i="19"/>
  <c r="V61" i="19"/>
  <c r="AP61" i="19"/>
  <c r="V65" i="19"/>
  <c r="AP65" i="19"/>
  <c r="V69" i="19"/>
  <c r="AP69" i="19"/>
  <c r="V73" i="19"/>
  <c r="AP73" i="19"/>
  <c r="V77" i="19"/>
  <c r="AP77" i="19"/>
  <c r="V81" i="19"/>
  <c r="AP81" i="19"/>
  <c r="V85" i="19"/>
  <c r="AP85" i="19"/>
  <c r="V89" i="19"/>
  <c r="AP89" i="19"/>
  <c r="V93" i="19"/>
  <c r="AP93" i="19"/>
  <c r="V97" i="19"/>
  <c r="AP97" i="19"/>
  <c r="V101" i="19"/>
  <c r="AP101" i="19"/>
  <c r="V105" i="19"/>
  <c r="AP105" i="19"/>
  <c r="V109" i="19"/>
  <c r="AP109" i="19"/>
  <c r="V113" i="19"/>
  <c r="AP113" i="19"/>
  <c r="V117" i="19"/>
  <c r="AP117" i="19"/>
  <c r="V121" i="19"/>
  <c r="AP121" i="19"/>
  <c r="V125" i="19"/>
  <c r="AP125" i="19"/>
  <c r="V129" i="19"/>
  <c r="AP129" i="19"/>
  <c r="V133" i="19"/>
  <c r="AP133" i="19"/>
  <c r="V137" i="19"/>
  <c r="AP137" i="19"/>
  <c r="V141" i="19"/>
  <c r="AP141" i="19"/>
  <c r="V145" i="19"/>
  <c r="AP145" i="19"/>
  <c r="V149" i="19"/>
  <c r="AP149" i="19"/>
  <c r="V153" i="19"/>
  <c r="AP153" i="19"/>
  <c r="V157" i="19"/>
  <c r="AP157" i="19"/>
  <c r="V161" i="19"/>
  <c r="AP161" i="19"/>
  <c r="V165" i="19"/>
  <c r="AP165" i="19"/>
  <c r="V169" i="19"/>
  <c r="AP169" i="19"/>
  <c r="V173" i="19"/>
  <c r="AP173" i="19"/>
  <c r="V177" i="19"/>
  <c r="AP177" i="19"/>
  <c r="V6" i="21"/>
  <c r="AP6" i="21"/>
  <c r="V22" i="21"/>
  <c r="AP22" i="21"/>
  <c r="V38" i="21"/>
  <c r="AP38" i="21"/>
  <c r="V66" i="19"/>
  <c r="AP66" i="19"/>
  <c r="V82" i="19"/>
  <c r="AP82" i="19"/>
  <c r="V98" i="19"/>
  <c r="AP98" i="19"/>
  <c r="V114" i="19"/>
  <c r="AP114" i="19"/>
  <c r="V130" i="19"/>
  <c r="AP130" i="19"/>
  <c r="V146" i="19"/>
  <c r="AP146" i="19"/>
  <c r="V162" i="19"/>
  <c r="AP162" i="19"/>
  <c r="V18" i="21"/>
  <c r="AP18" i="21"/>
  <c r="V62" i="19"/>
  <c r="AP62" i="19"/>
  <c r="V126" i="19"/>
  <c r="AP126" i="19"/>
  <c r="V158" i="19"/>
  <c r="AP158" i="19"/>
  <c r="V10" i="21"/>
  <c r="AP10" i="21"/>
  <c r="V26" i="21"/>
  <c r="AP26" i="21"/>
  <c r="V42" i="21"/>
  <c r="AP42" i="21"/>
  <c r="V54" i="19"/>
  <c r="AP54" i="19"/>
  <c r="V70" i="19"/>
  <c r="AP70" i="19"/>
  <c r="V86" i="19"/>
  <c r="AP86" i="19"/>
  <c r="V102" i="19"/>
  <c r="AP102" i="19"/>
  <c r="V118" i="19"/>
  <c r="AP118" i="19"/>
  <c r="V134" i="19"/>
  <c r="AP134" i="19"/>
  <c r="V150" i="19"/>
  <c r="AP150" i="19"/>
  <c r="V166" i="19"/>
  <c r="AP166" i="19"/>
  <c r="V50" i="21"/>
  <c r="AP50" i="21"/>
  <c r="V94" i="19"/>
  <c r="AP94" i="19"/>
  <c r="V174" i="19"/>
  <c r="AP174" i="19"/>
  <c r="V14" i="21"/>
  <c r="AP14" i="21"/>
  <c r="V30" i="21"/>
  <c r="AP30" i="21"/>
  <c r="V46" i="21"/>
  <c r="AP46" i="21"/>
  <c r="V58" i="19"/>
  <c r="AP58" i="19"/>
  <c r="V74" i="19"/>
  <c r="AP74" i="19"/>
  <c r="V90" i="19"/>
  <c r="AP90" i="19"/>
  <c r="V106" i="19"/>
  <c r="AP106" i="19"/>
  <c r="V122" i="19"/>
  <c r="AP122" i="19"/>
  <c r="V138" i="19"/>
  <c r="AP138" i="19"/>
  <c r="V154" i="19"/>
  <c r="AP154" i="19"/>
  <c r="V170" i="19"/>
  <c r="AP170" i="19"/>
  <c r="V34" i="21"/>
  <c r="AP34" i="21"/>
  <c r="V78" i="19"/>
  <c r="AP78" i="19"/>
  <c r="V110" i="19"/>
  <c r="AP110" i="19"/>
  <c r="V142" i="19"/>
  <c r="AP142" i="19"/>
  <c r="L4" i="21"/>
  <c r="L8" i="21"/>
  <c r="L12" i="21"/>
  <c r="L16" i="21"/>
  <c r="L20" i="21"/>
  <c r="L24" i="21"/>
  <c r="L28" i="21"/>
  <c r="L32" i="21"/>
  <c r="L36" i="21"/>
  <c r="L40" i="21"/>
  <c r="L44" i="21"/>
  <c r="L48" i="21"/>
  <c r="L52" i="21"/>
  <c r="L176" i="19"/>
  <c r="L172" i="19"/>
  <c r="L168" i="19"/>
  <c r="L164" i="19"/>
  <c r="L160" i="19"/>
  <c r="L156" i="19"/>
  <c r="L152" i="19"/>
  <c r="L148" i="19"/>
  <c r="L144" i="19"/>
  <c r="L140" i="19"/>
  <c r="L136" i="19"/>
  <c r="L132" i="19"/>
  <c r="L128" i="19"/>
  <c r="L124" i="19"/>
  <c r="L120" i="19"/>
  <c r="L116" i="19"/>
  <c r="L112" i="19"/>
  <c r="L108" i="19"/>
  <c r="L104" i="19"/>
  <c r="L100" i="19"/>
  <c r="L96" i="19"/>
  <c r="L92" i="19"/>
  <c r="L88" i="19"/>
  <c r="L84" i="19"/>
  <c r="L80" i="19"/>
  <c r="L76" i="19"/>
  <c r="L72" i="19"/>
  <c r="L68" i="19"/>
  <c r="L5" i="21"/>
  <c r="L9" i="21"/>
  <c r="L13" i="21"/>
  <c r="L17" i="21"/>
  <c r="L21" i="21"/>
  <c r="L25" i="21"/>
  <c r="L29" i="21"/>
  <c r="L33" i="21"/>
  <c r="L37" i="21"/>
  <c r="L41" i="21"/>
  <c r="L45" i="21"/>
  <c r="L49" i="21"/>
  <c r="L2" i="21"/>
  <c r="L175" i="19"/>
  <c r="L171" i="19"/>
  <c r="L167" i="19"/>
  <c r="L163" i="19"/>
  <c r="L159" i="19"/>
  <c r="L155" i="19"/>
  <c r="L151" i="19"/>
  <c r="L147" i="19"/>
  <c r="L143" i="19"/>
  <c r="L139" i="19"/>
  <c r="L135" i="19"/>
  <c r="L131" i="19"/>
  <c r="L127" i="19"/>
  <c r="L123" i="19"/>
  <c r="L119" i="19"/>
  <c r="L115" i="19"/>
  <c r="L111" i="19"/>
  <c r="L107" i="19"/>
  <c r="L103" i="19"/>
  <c r="L99" i="19"/>
  <c r="L95" i="19"/>
  <c r="L91" i="19"/>
  <c r="L87" i="19"/>
  <c r="L83" i="19"/>
  <c r="L79" i="19"/>
  <c r="L75" i="19"/>
  <c r="L71" i="19"/>
  <c r="L67" i="19"/>
  <c r="L6" i="21"/>
  <c r="L10" i="21"/>
  <c r="L14" i="21"/>
  <c r="L18" i="21"/>
  <c r="L22" i="21"/>
  <c r="L26" i="21"/>
  <c r="L30" i="21"/>
  <c r="L34" i="21"/>
  <c r="L38" i="21"/>
  <c r="L42" i="21"/>
  <c r="L46" i="21"/>
  <c r="L50" i="21"/>
  <c r="L174" i="19"/>
  <c r="L170" i="19"/>
  <c r="L166" i="19"/>
  <c r="L162" i="19"/>
  <c r="L158" i="19"/>
  <c r="L154" i="19"/>
  <c r="L150" i="19"/>
  <c r="L146" i="19"/>
  <c r="L142" i="19"/>
  <c r="L138" i="19"/>
  <c r="L134" i="19"/>
  <c r="L130" i="19"/>
  <c r="L126" i="19"/>
  <c r="L122" i="19"/>
  <c r="L118" i="19"/>
  <c r="L114" i="19"/>
  <c r="L110" i="19"/>
  <c r="L106" i="19"/>
  <c r="L102" i="19"/>
  <c r="L98" i="19"/>
  <c r="L94" i="19"/>
  <c r="L90" i="19"/>
  <c r="L86" i="19"/>
  <c r="L82" i="19"/>
  <c r="L78" i="19"/>
  <c r="L74" i="19"/>
  <c r="L70" i="19"/>
  <c r="L66" i="19"/>
  <c r="L3" i="21"/>
  <c r="L19" i="21"/>
  <c r="L35" i="21"/>
  <c r="L51" i="21"/>
  <c r="L177" i="19"/>
  <c r="L161" i="19"/>
  <c r="L145" i="19"/>
  <c r="L129" i="19"/>
  <c r="L113" i="19"/>
  <c r="L97" i="19"/>
  <c r="L81" i="19"/>
  <c r="L65" i="19"/>
  <c r="L61" i="19"/>
  <c r="L57" i="19"/>
  <c r="L53" i="19"/>
  <c r="L56" i="19"/>
  <c r="L15" i="21"/>
  <c r="L165" i="19"/>
  <c r="L117" i="19"/>
  <c r="L69" i="19"/>
  <c r="L7" i="21"/>
  <c r="L23" i="21"/>
  <c r="L39" i="21"/>
  <c r="L173" i="19"/>
  <c r="L157" i="19"/>
  <c r="L141" i="19"/>
  <c r="L125" i="19"/>
  <c r="L109" i="19"/>
  <c r="L93" i="19"/>
  <c r="L77" i="19"/>
  <c r="L64" i="19"/>
  <c r="L60" i="19"/>
  <c r="L47" i="21"/>
  <c r="L133" i="19"/>
  <c r="L85" i="19"/>
  <c r="L58" i="19"/>
  <c r="L11" i="21"/>
  <c r="L27" i="21"/>
  <c r="L43" i="21"/>
  <c r="L169" i="19"/>
  <c r="L153" i="19"/>
  <c r="L137" i="19"/>
  <c r="L121" i="19"/>
  <c r="L105" i="19"/>
  <c r="L89" i="19"/>
  <c r="L73" i="19"/>
  <c r="L63" i="19"/>
  <c r="L59" i="19"/>
  <c r="L55" i="19"/>
  <c r="L31" i="21"/>
  <c r="L149" i="19"/>
  <c r="L101" i="19"/>
  <c r="L62" i="19"/>
  <c r="L54" i="19"/>
  <c r="L6" i="27"/>
  <c r="L10" i="27"/>
  <c r="L14" i="27"/>
  <c r="L18" i="27"/>
  <c r="L22" i="27"/>
  <c r="L26" i="27"/>
  <c r="L30" i="27"/>
  <c r="L34" i="27"/>
  <c r="L38" i="27"/>
  <c r="L42" i="27"/>
  <c r="L46" i="27"/>
  <c r="L50" i="27"/>
  <c r="L55" i="27"/>
  <c r="L59" i="27"/>
  <c r="L63" i="27"/>
  <c r="L67" i="27"/>
  <c r="L71" i="27"/>
  <c r="L75" i="27"/>
  <c r="L79" i="27"/>
  <c r="L83" i="27"/>
  <c r="L87" i="27"/>
  <c r="L91" i="27"/>
  <c r="L95" i="27"/>
  <c r="L99" i="27"/>
  <c r="L103" i="27"/>
  <c r="L107" i="27"/>
  <c r="L111" i="27"/>
  <c r="L115" i="27"/>
  <c r="L119" i="27"/>
  <c r="L123" i="27"/>
  <c r="L127" i="27"/>
  <c r="L131" i="27"/>
  <c r="L135" i="27"/>
  <c r="L139" i="27"/>
  <c r="L143" i="27"/>
  <c r="L147" i="27"/>
  <c r="L151" i="27"/>
  <c r="L155" i="27"/>
  <c r="L159" i="27"/>
  <c r="L163" i="27"/>
  <c r="L52" i="28"/>
  <c r="L3" i="27"/>
  <c r="L7" i="27"/>
  <c r="L11" i="27"/>
  <c r="L15" i="27"/>
  <c r="L19" i="27"/>
  <c r="L23" i="27"/>
  <c r="L27" i="27"/>
  <c r="L31" i="27"/>
  <c r="L35" i="27"/>
  <c r="L39" i="27"/>
  <c r="L43" i="27"/>
  <c r="L47" i="27"/>
  <c r="L51" i="27"/>
  <c r="L56" i="27"/>
  <c r="L60" i="27"/>
  <c r="L64" i="27"/>
  <c r="L68" i="27"/>
  <c r="L72" i="27"/>
  <c r="L76" i="27"/>
  <c r="L80" i="27"/>
  <c r="L84" i="27"/>
  <c r="L88" i="27"/>
  <c r="L92" i="27"/>
  <c r="L96" i="27"/>
  <c r="L100" i="27"/>
  <c r="L104" i="27"/>
  <c r="L108" i="27"/>
  <c r="L112" i="27"/>
  <c r="L116" i="27"/>
  <c r="L120" i="27"/>
  <c r="L124" i="27"/>
  <c r="L128" i="27"/>
  <c r="L132" i="27"/>
  <c r="L136" i="27"/>
  <c r="L140" i="27"/>
  <c r="L144" i="27"/>
  <c r="L148" i="27"/>
  <c r="L152" i="27"/>
  <c r="L156" i="27"/>
  <c r="L160" i="27"/>
  <c r="L164" i="27"/>
  <c r="L4" i="27"/>
  <c r="L12" i="27"/>
  <c r="L20" i="27"/>
  <c r="L28" i="27"/>
  <c r="L36" i="27"/>
  <c r="L44" i="27"/>
  <c r="L53" i="27"/>
  <c r="L61" i="27"/>
  <c r="L69" i="27"/>
  <c r="L77" i="27"/>
  <c r="L85" i="27"/>
  <c r="L93" i="27"/>
  <c r="L101" i="27"/>
  <c r="L109" i="27"/>
  <c r="L117" i="27"/>
  <c r="L125" i="27"/>
  <c r="L133" i="27"/>
  <c r="L141" i="27"/>
  <c r="L149" i="27"/>
  <c r="L157" i="27"/>
  <c r="L165" i="27"/>
  <c r="L169" i="27"/>
  <c r="L173" i="27"/>
  <c r="L177" i="27"/>
  <c r="L17" i="27"/>
  <c r="L33" i="27"/>
  <c r="L58" i="27"/>
  <c r="L82" i="27"/>
  <c r="L106" i="27"/>
  <c r="L130" i="27"/>
  <c r="L154" i="27"/>
  <c r="L172" i="27"/>
  <c r="L5" i="27"/>
  <c r="L13" i="27"/>
  <c r="L21" i="27"/>
  <c r="L29" i="27"/>
  <c r="L37" i="27"/>
  <c r="L45" i="27"/>
  <c r="L54" i="27"/>
  <c r="L62" i="27"/>
  <c r="L70" i="27"/>
  <c r="L78" i="27"/>
  <c r="L86" i="27"/>
  <c r="L94" i="27"/>
  <c r="L102" i="27"/>
  <c r="L110" i="27"/>
  <c r="L118" i="27"/>
  <c r="L126" i="27"/>
  <c r="L134" i="27"/>
  <c r="L142" i="27"/>
  <c r="L150" i="27"/>
  <c r="L158" i="27"/>
  <c r="L166" i="27"/>
  <c r="L170" i="27"/>
  <c r="L174" i="27"/>
  <c r="L2" i="27"/>
  <c r="L9" i="27"/>
  <c r="L25" i="27"/>
  <c r="L49" i="27"/>
  <c r="L74" i="27"/>
  <c r="L98" i="27"/>
  <c r="L122" i="27"/>
  <c r="L146" i="27"/>
  <c r="L168" i="27"/>
  <c r="L8" i="27"/>
  <c r="L16" i="27"/>
  <c r="L24" i="27"/>
  <c r="L32" i="27"/>
  <c r="L40" i="27"/>
  <c r="L48" i="27"/>
  <c r="L57" i="27"/>
  <c r="L65" i="27"/>
  <c r="L73" i="27"/>
  <c r="L81" i="27"/>
  <c r="L89" i="27"/>
  <c r="L97" i="27"/>
  <c r="L105" i="27"/>
  <c r="L113" i="27"/>
  <c r="L121" i="27"/>
  <c r="L129" i="27"/>
  <c r="L137" i="27"/>
  <c r="L145" i="27"/>
  <c r="L153" i="27"/>
  <c r="L161" i="27"/>
  <c r="L167" i="27"/>
  <c r="L171" i="27"/>
  <c r="L175" i="27"/>
  <c r="L41" i="27"/>
  <c r="L66" i="27"/>
  <c r="L90" i="27"/>
  <c r="L114" i="27"/>
  <c r="L138" i="27"/>
  <c r="L162" i="27"/>
  <c r="L176" i="27"/>
  <c r="V52" i="28"/>
  <c r="AP52" i="28"/>
  <c r="V5" i="27"/>
  <c r="AP5" i="27"/>
  <c r="V9" i="27"/>
  <c r="AP9" i="27"/>
  <c r="V13" i="27"/>
  <c r="AP13" i="27"/>
  <c r="V17" i="27"/>
  <c r="AP17" i="27"/>
  <c r="V21" i="27"/>
  <c r="AP21" i="27"/>
  <c r="V25" i="27"/>
  <c r="AP25" i="27"/>
  <c r="V29" i="27"/>
  <c r="AP29" i="27"/>
  <c r="V33" i="27"/>
  <c r="AP33" i="27"/>
  <c r="V37" i="27"/>
  <c r="AP37" i="27"/>
  <c r="V41" i="27"/>
  <c r="AP41" i="27"/>
  <c r="V45" i="27"/>
  <c r="AP45" i="27"/>
  <c r="V49" i="27"/>
  <c r="AP49" i="27"/>
  <c r="V54" i="27"/>
  <c r="AP54" i="27"/>
  <c r="V58" i="27"/>
  <c r="AP58" i="27"/>
  <c r="V62" i="27"/>
  <c r="AP62" i="27"/>
  <c r="V66" i="27"/>
  <c r="AP66" i="27"/>
  <c r="V70" i="27"/>
  <c r="AP70" i="27"/>
  <c r="V74" i="27"/>
  <c r="AP74" i="27"/>
  <c r="V78" i="27"/>
  <c r="AP78" i="27"/>
  <c r="V82" i="27"/>
  <c r="AP82" i="27"/>
  <c r="V86" i="27"/>
  <c r="AP86" i="27"/>
  <c r="V90" i="27"/>
  <c r="AP90" i="27"/>
  <c r="V94" i="27"/>
  <c r="AP94" i="27"/>
  <c r="V98" i="27"/>
  <c r="AP98" i="27"/>
  <c r="V102" i="27"/>
  <c r="AP102" i="27"/>
  <c r="V106" i="27"/>
  <c r="AP106" i="27"/>
  <c r="V110" i="27"/>
  <c r="AP110" i="27"/>
  <c r="V114" i="27"/>
  <c r="AP114" i="27"/>
  <c r="V118" i="27"/>
  <c r="AP118" i="27"/>
  <c r="V122" i="27"/>
  <c r="AP122" i="27"/>
  <c r="V126" i="27"/>
  <c r="AP126" i="27"/>
  <c r="V130" i="27"/>
  <c r="AP130" i="27"/>
  <c r="V134" i="27"/>
  <c r="AP134" i="27"/>
  <c r="V138" i="27"/>
  <c r="AP138" i="27"/>
  <c r="V142" i="27"/>
  <c r="AP142" i="27"/>
  <c r="V146" i="27"/>
  <c r="AP146" i="27"/>
  <c r="V150" i="27"/>
  <c r="AP150" i="27"/>
  <c r="V154" i="27"/>
  <c r="AP154" i="27"/>
  <c r="V158" i="27"/>
  <c r="AP158" i="27"/>
  <c r="V162" i="27"/>
  <c r="AP162" i="27"/>
  <c r="V166" i="27"/>
  <c r="AP166" i="27"/>
  <c r="V170" i="27"/>
  <c r="AP170" i="27"/>
  <c r="V174" i="27"/>
  <c r="AP174" i="27"/>
  <c r="V2" i="27"/>
  <c r="V6" i="27"/>
  <c r="AP6" i="27"/>
  <c r="V10" i="27"/>
  <c r="AP10" i="27"/>
  <c r="V14" i="27"/>
  <c r="AP14" i="27"/>
  <c r="V18" i="27"/>
  <c r="AP18" i="27"/>
  <c r="V22" i="27"/>
  <c r="AP22" i="27"/>
  <c r="V26" i="27"/>
  <c r="AP26" i="27"/>
  <c r="V30" i="27"/>
  <c r="AP30" i="27"/>
  <c r="V34" i="27"/>
  <c r="AP34" i="27"/>
  <c r="V38" i="27"/>
  <c r="AP38" i="27"/>
  <c r="V42" i="27"/>
  <c r="AP42" i="27"/>
  <c r="V46" i="27"/>
  <c r="AP46" i="27"/>
  <c r="V50" i="27"/>
  <c r="AP50" i="27"/>
  <c r="V55" i="27"/>
  <c r="AP55" i="27"/>
  <c r="V59" i="27"/>
  <c r="AP59" i="27"/>
  <c r="V63" i="27"/>
  <c r="AP63" i="27"/>
  <c r="V67" i="27"/>
  <c r="AP67" i="27"/>
  <c r="V71" i="27"/>
  <c r="AP71" i="27"/>
  <c r="V75" i="27"/>
  <c r="AP75" i="27"/>
  <c r="V79" i="27"/>
  <c r="AP79" i="27"/>
  <c r="V83" i="27"/>
  <c r="AP83" i="27"/>
  <c r="V87" i="27"/>
  <c r="AP87" i="27"/>
  <c r="V91" i="27"/>
  <c r="AP91" i="27"/>
  <c r="V95" i="27"/>
  <c r="AP95" i="27"/>
  <c r="V99" i="27"/>
  <c r="AP99" i="27"/>
  <c r="V103" i="27"/>
  <c r="AP103" i="27"/>
  <c r="V107" i="27"/>
  <c r="AP107" i="27"/>
  <c r="V111" i="27"/>
  <c r="AP111" i="27"/>
  <c r="V115" i="27"/>
  <c r="AP115" i="27"/>
  <c r="V119" i="27"/>
  <c r="AP119" i="27"/>
  <c r="V123" i="27"/>
  <c r="AP123" i="27"/>
  <c r="V127" i="27"/>
  <c r="AP127" i="27"/>
  <c r="V131" i="27"/>
  <c r="AP131" i="27"/>
  <c r="V135" i="27"/>
  <c r="AP135" i="27"/>
  <c r="V139" i="27"/>
  <c r="AP139" i="27"/>
  <c r="V143" i="27"/>
  <c r="AP143" i="27"/>
  <c r="V147" i="27"/>
  <c r="AP147" i="27"/>
  <c r="V151" i="27"/>
  <c r="AP151" i="27"/>
  <c r="V155" i="27"/>
  <c r="AP155" i="27"/>
  <c r="V159" i="27"/>
  <c r="AP159" i="27"/>
  <c r="V163" i="27"/>
  <c r="AP163" i="27"/>
  <c r="V167" i="27"/>
  <c r="AP167" i="27"/>
  <c r="V171" i="27"/>
  <c r="AP171" i="27"/>
  <c r="V175" i="27"/>
  <c r="AP175" i="27"/>
  <c r="V3" i="27"/>
  <c r="AP3" i="27"/>
  <c r="V11" i="27"/>
  <c r="AP11" i="27"/>
  <c r="V19" i="27"/>
  <c r="AP19" i="27"/>
  <c r="V27" i="27"/>
  <c r="AP27" i="27"/>
  <c r="V35" i="27"/>
  <c r="AP35" i="27"/>
  <c r="V43" i="27"/>
  <c r="AP43" i="27"/>
  <c r="V51" i="27"/>
  <c r="AP51" i="27"/>
  <c r="V60" i="27"/>
  <c r="AP60" i="27"/>
  <c r="V68" i="27"/>
  <c r="AP68" i="27"/>
  <c r="V76" i="27"/>
  <c r="AP76" i="27"/>
  <c r="V84" i="27"/>
  <c r="AP84" i="27"/>
  <c r="V92" i="27"/>
  <c r="AP92" i="27"/>
  <c r="V100" i="27"/>
  <c r="AP100" i="27"/>
  <c r="V108" i="27"/>
  <c r="AP108" i="27"/>
  <c r="V116" i="27"/>
  <c r="AP116" i="27"/>
  <c r="V124" i="27"/>
  <c r="AP124" i="27"/>
  <c r="V132" i="27"/>
  <c r="AP132" i="27"/>
  <c r="V140" i="27"/>
  <c r="AP140" i="27"/>
  <c r="V148" i="27"/>
  <c r="AP148" i="27"/>
  <c r="V156" i="27"/>
  <c r="AP156" i="27"/>
  <c r="V164" i="27"/>
  <c r="AP164" i="27"/>
  <c r="V172" i="27"/>
  <c r="AP172" i="27"/>
  <c r="V8" i="27"/>
  <c r="AP8" i="27"/>
  <c r="V32" i="27"/>
  <c r="AP32" i="27"/>
  <c r="V48" i="27"/>
  <c r="AP48" i="27"/>
  <c r="V65" i="27"/>
  <c r="AP65" i="27"/>
  <c r="V89" i="27"/>
  <c r="AP89" i="27"/>
  <c r="V97" i="27"/>
  <c r="AP97" i="27"/>
  <c r="V113" i="27"/>
  <c r="AP113" i="27"/>
  <c r="V137" i="27"/>
  <c r="AP137" i="27"/>
  <c r="V153" i="27"/>
  <c r="AP153" i="27"/>
  <c r="V169" i="27"/>
  <c r="AP169" i="27"/>
  <c r="V4" i="27"/>
  <c r="AP4" i="27"/>
  <c r="V12" i="27"/>
  <c r="AP12" i="27"/>
  <c r="V20" i="27"/>
  <c r="AP20" i="27"/>
  <c r="V28" i="27"/>
  <c r="AP28" i="27"/>
  <c r="V36" i="27"/>
  <c r="AP36" i="27"/>
  <c r="V44" i="27"/>
  <c r="AP44" i="27"/>
  <c r="V53" i="27"/>
  <c r="AP53" i="27"/>
  <c r="V61" i="27"/>
  <c r="AP61" i="27"/>
  <c r="V69" i="27"/>
  <c r="AP69" i="27"/>
  <c r="V77" i="27"/>
  <c r="AP77" i="27"/>
  <c r="V85" i="27"/>
  <c r="AP85" i="27"/>
  <c r="V93" i="27"/>
  <c r="AP93" i="27"/>
  <c r="V101" i="27"/>
  <c r="AP101" i="27"/>
  <c r="V109" i="27"/>
  <c r="AP109" i="27"/>
  <c r="V117" i="27"/>
  <c r="AP117" i="27"/>
  <c r="V125" i="27"/>
  <c r="AP125" i="27"/>
  <c r="V133" i="27"/>
  <c r="AP133" i="27"/>
  <c r="V141" i="27"/>
  <c r="AP141" i="27"/>
  <c r="V149" i="27"/>
  <c r="AP149" i="27"/>
  <c r="V157" i="27"/>
  <c r="AP157" i="27"/>
  <c r="V165" i="27"/>
  <c r="AP165" i="27"/>
  <c r="V173" i="27"/>
  <c r="AP173" i="27"/>
  <c r="V16" i="27"/>
  <c r="AP16" i="27"/>
  <c r="V24" i="27"/>
  <c r="AP24" i="27"/>
  <c r="V40" i="27"/>
  <c r="AP40" i="27"/>
  <c r="V57" i="27"/>
  <c r="AP57" i="27"/>
  <c r="V73" i="27"/>
  <c r="AP73" i="27"/>
  <c r="V81" i="27"/>
  <c r="AP81" i="27"/>
  <c r="V105" i="27"/>
  <c r="AP105" i="27"/>
  <c r="V121" i="27"/>
  <c r="AP121" i="27"/>
  <c r="V129" i="27"/>
  <c r="AP129" i="27"/>
  <c r="V145" i="27"/>
  <c r="AP145" i="27"/>
  <c r="V161" i="27"/>
  <c r="AP161" i="27"/>
  <c r="V7" i="27"/>
  <c r="AP7" i="27"/>
  <c r="V15" i="27"/>
  <c r="AP15" i="27"/>
  <c r="V23" i="27"/>
  <c r="AP23" i="27"/>
  <c r="V31" i="27"/>
  <c r="AP31" i="27"/>
  <c r="V39" i="27"/>
  <c r="AP39" i="27"/>
  <c r="V47" i="27"/>
  <c r="AP47" i="27"/>
  <c r="V56" i="27"/>
  <c r="AP56" i="27"/>
  <c r="V64" i="27"/>
  <c r="AP64" i="27"/>
  <c r="V72" i="27"/>
  <c r="AP72" i="27"/>
  <c r="V80" i="27"/>
  <c r="AP80" i="27"/>
  <c r="V88" i="27"/>
  <c r="AP88" i="27"/>
  <c r="V96" i="27"/>
  <c r="AP96" i="27"/>
  <c r="V104" i="27"/>
  <c r="AP104" i="27"/>
  <c r="V112" i="27"/>
  <c r="AP112" i="27"/>
  <c r="V120" i="27"/>
  <c r="AP120" i="27"/>
  <c r="V128" i="27"/>
  <c r="AP128" i="27"/>
  <c r="V136" i="27"/>
  <c r="AP136" i="27"/>
  <c r="V144" i="27"/>
  <c r="AP144" i="27"/>
  <c r="V152" i="27"/>
  <c r="AP152" i="27"/>
  <c r="V160" i="27"/>
  <c r="AP160" i="27"/>
  <c r="V168" i="27"/>
  <c r="AP168" i="27"/>
  <c r="V176" i="27"/>
  <c r="AP176" i="27"/>
  <c r="V177" i="27"/>
  <c r="AP177" i="27"/>
  <c r="AP2" i="27"/>
  <c r="AP2" i="24"/>
  <c r="AP2" i="21"/>
  <c r="AP60" i="25"/>
  <c r="AP172" i="25"/>
  <c r="AP136" i="25"/>
  <c r="AP66" i="25"/>
  <c r="AP50" i="26"/>
  <c r="AP48" i="25"/>
  <c r="AP115" i="25"/>
  <c r="AP37" i="25"/>
  <c r="AP161" i="25"/>
  <c r="AP127" i="25"/>
  <c r="AP54" i="25"/>
  <c r="AP2" i="25"/>
  <c r="AP160" i="25"/>
  <c r="AP126" i="25"/>
  <c r="AP92" i="25"/>
  <c r="AP53" i="25"/>
  <c r="AP16" i="25"/>
  <c r="AP46" i="26"/>
  <c r="AP163" i="25"/>
  <c r="AP113" i="25"/>
  <c r="AP95" i="25"/>
  <c r="AP56" i="25"/>
  <c r="AP35" i="25"/>
  <c r="AP3" i="25"/>
  <c r="AP116" i="25"/>
  <c r="AP38" i="25"/>
  <c r="AP159" i="26"/>
  <c r="AP162" i="25"/>
  <c r="AP128" i="25"/>
  <c r="AP94" i="25"/>
  <c r="AP55" i="25"/>
  <c r="AP18" i="25"/>
  <c r="AP176" i="25"/>
  <c r="AP108" i="25"/>
  <c r="AP22" i="25"/>
  <c r="AP139" i="25"/>
  <c r="AP107" i="25"/>
  <c r="AP70" i="25"/>
  <c r="AP29" i="25"/>
  <c r="AP156" i="26"/>
  <c r="AP151" i="25"/>
  <c r="AP119" i="25"/>
  <c r="AP85" i="25"/>
  <c r="AP41" i="25"/>
  <c r="AP9" i="25"/>
  <c r="AP174" i="25"/>
  <c r="AP154" i="25"/>
  <c r="AP138" i="25"/>
  <c r="AP122" i="25"/>
  <c r="AP106" i="25"/>
  <c r="AP88" i="25"/>
  <c r="AP69" i="25"/>
  <c r="AP45" i="25"/>
  <c r="AP28" i="25"/>
  <c r="AP12" i="25"/>
  <c r="AP105" i="26"/>
  <c r="AP177" i="25"/>
  <c r="AP158" i="25"/>
  <c r="AP141" i="25"/>
  <c r="AP125" i="25"/>
  <c r="AP109" i="25"/>
  <c r="AP91" i="25"/>
  <c r="AP72" i="25"/>
  <c r="AP52" i="25"/>
  <c r="AP31" i="25"/>
  <c r="AP15" i="25"/>
  <c r="AP164" i="26"/>
  <c r="AP43" i="26"/>
  <c r="AP132" i="25"/>
  <c r="AP6" i="25"/>
  <c r="AP102" i="25"/>
  <c r="AP26" i="25"/>
  <c r="AP124" i="25"/>
  <c r="AP147" i="25"/>
  <c r="AP79" i="25"/>
  <c r="AP5" i="25"/>
  <c r="AP93" i="25"/>
  <c r="AP17" i="25"/>
  <c r="AP142" i="25"/>
  <c r="AP110" i="25"/>
  <c r="AP73" i="25"/>
  <c r="AP32" i="25"/>
  <c r="AP171" i="26"/>
  <c r="AP145" i="25"/>
  <c r="AP129" i="25"/>
  <c r="AP76" i="25"/>
  <c r="AP19" i="25"/>
  <c r="AP51" i="26"/>
  <c r="AP167" i="25"/>
  <c r="AP98" i="25"/>
  <c r="AP30" i="25"/>
  <c r="AP64" i="26"/>
  <c r="AP152" i="25"/>
  <c r="AP120" i="25"/>
  <c r="AP86" i="25"/>
  <c r="AP42" i="25"/>
  <c r="AP10" i="25"/>
  <c r="AP157" i="25"/>
  <c r="AP90" i="25"/>
  <c r="AP175" i="25"/>
  <c r="AP131" i="25"/>
  <c r="AP97" i="25"/>
  <c r="AP58" i="25"/>
  <c r="AP21" i="25"/>
  <c r="AP61" i="26"/>
  <c r="AP143" i="25"/>
  <c r="AP111" i="25"/>
  <c r="AP74" i="25"/>
  <c r="AP33" i="25"/>
  <c r="AP80" i="26"/>
  <c r="AP169" i="25"/>
  <c r="AP150" i="25"/>
  <c r="AP134" i="25"/>
  <c r="AP118" i="25"/>
  <c r="AP100" i="25"/>
  <c r="AP84" i="25"/>
  <c r="AP63" i="25"/>
  <c r="AP40" i="25"/>
  <c r="AP24" i="25"/>
  <c r="AP8" i="25"/>
  <c r="AP78" i="26"/>
  <c r="AP173" i="25"/>
  <c r="AP153" i="25"/>
  <c r="AP137" i="25"/>
  <c r="AP121" i="25"/>
  <c r="AP103" i="25"/>
  <c r="AP87" i="25"/>
  <c r="AP68" i="25"/>
  <c r="AP44" i="25"/>
  <c r="AP27" i="25"/>
  <c r="AP11" i="25"/>
  <c r="AP104" i="26"/>
  <c r="M64" i="26"/>
  <c r="M50" i="26"/>
  <c r="S46" i="26"/>
  <c r="Z9" i="21"/>
  <c r="AO97" i="1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N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S101" i="24"/>
  <c r="B102" i="24"/>
  <c r="B103" i="24"/>
  <c r="B104" i="24"/>
  <c r="B105" i="24"/>
  <c r="N105" i="24"/>
  <c r="B106" i="24"/>
  <c r="B107" i="24"/>
  <c r="O107" i="24"/>
  <c r="B108" i="24"/>
  <c r="B109" i="24"/>
  <c r="B110" i="24"/>
  <c r="B111" i="24"/>
  <c r="B112" i="24"/>
  <c r="B113" i="24"/>
  <c r="N113" i="24"/>
  <c r="B114" i="24"/>
  <c r="B115" i="24"/>
  <c r="B116" i="24"/>
  <c r="B117" i="24"/>
  <c r="B118" i="24"/>
  <c r="B119" i="24"/>
  <c r="B120" i="24"/>
  <c r="B121" i="24"/>
  <c r="B122" i="24"/>
  <c r="B123" i="24"/>
  <c r="N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Q135" i="24"/>
  <c r="B136" i="24"/>
  <c r="B137" i="24"/>
  <c r="B138" i="24"/>
  <c r="B139" i="24"/>
  <c r="O139" i="24"/>
  <c r="B140" i="24"/>
  <c r="B141" i="24"/>
  <c r="B142" i="24"/>
  <c r="B143" i="24"/>
  <c r="B144" i="24"/>
  <c r="B145" i="24"/>
  <c r="S145" i="24"/>
  <c r="B146" i="24"/>
  <c r="B147" i="24"/>
  <c r="Q147" i="24"/>
  <c r="B148" i="24"/>
  <c r="B149" i="24"/>
  <c r="B150" i="24"/>
  <c r="B151" i="24"/>
  <c r="B152" i="24"/>
  <c r="B153" i="24"/>
  <c r="B154" i="24"/>
  <c r="B155" i="24"/>
  <c r="B156" i="24"/>
  <c r="B157" i="24"/>
  <c r="S157" i="24"/>
  <c r="B158" i="24"/>
  <c r="B159" i="24"/>
  <c r="Q159" i="24"/>
  <c r="B160" i="24"/>
  <c r="B161" i="24"/>
  <c r="B162" i="24"/>
  <c r="B163" i="24"/>
  <c r="B164" i="24"/>
  <c r="B165" i="24"/>
  <c r="S165" i="24"/>
  <c r="B166" i="24"/>
  <c r="B167" i="24"/>
  <c r="Q167" i="24"/>
  <c r="B168" i="24"/>
  <c r="B169" i="24"/>
  <c r="B170" i="24"/>
  <c r="B171" i="24"/>
  <c r="B172" i="24"/>
  <c r="B173" i="24"/>
  <c r="B174" i="24"/>
  <c r="B175" i="24"/>
  <c r="B176" i="24"/>
  <c r="B177" i="24"/>
  <c r="B58" i="23"/>
  <c r="B43" i="26"/>
  <c r="B46" i="26"/>
  <c r="B49" i="26"/>
  <c r="B50" i="26"/>
  <c r="B51" i="26"/>
  <c r="B59" i="26"/>
  <c r="B61" i="26"/>
  <c r="B64" i="26"/>
  <c r="B67" i="26"/>
  <c r="B78" i="26"/>
  <c r="B80" i="26"/>
  <c r="B83" i="26"/>
  <c r="B104" i="26"/>
  <c r="B105" i="26"/>
  <c r="B156" i="26"/>
  <c r="B159" i="26"/>
  <c r="B164" i="26"/>
  <c r="B171" i="26"/>
  <c r="B3" i="25"/>
  <c r="B4" i="25"/>
  <c r="B5" i="25"/>
  <c r="B6" i="25"/>
  <c r="B7" i="25"/>
  <c r="S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4" i="25"/>
  <c r="B45" i="25"/>
  <c r="B47" i="25"/>
  <c r="B48" i="25"/>
  <c r="B52" i="25"/>
  <c r="B53" i="25"/>
  <c r="B54" i="25"/>
  <c r="B55" i="25"/>
  <c r="B56" i="25"/>
  <c r="B57" i="25"/>
  <c r="B58" i="25"/>
  <c r="B60" i="25"/>
  <c r="B62" i="25"/>
  <c r="B63" i="25"/>
  <c r="B65" i="25"/>
  <c r="B66" i="25"/>
  <c r="B68" i="25"/>
  <c r="B69" i="25"/>
  <c r="B70" i="25"/>
  <c r="B71" i="25"/>
  <c r="B72" i="25"/>
  <c r="B73" i="25"/>
  <c r="B74" i="25"/>
  <c r="B75" i="25"/>
  <c r="B76" i="25"/>
  <c r="B77" i="25"/>
  <c r="B79" i="25"/>
  <c r="B81" i="25"/>
  <c r="B82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6" i="25"/>
  <c r="B107" i="25"/>
  <c r="S107" i="25"/>
  <c r="B108" i="25"/>
  <c r="B109" i="25"/>
  <c r="B110" i="25"/>
  <c r="B111" i="25"/>
  <c r="S111" i="25"/>
  <c r="B112" i="25"/>
  <c r="B113" i="25"/>
  <c r="N113" i="25"/>
  <c r="B114" i="25"/>
  <c r="B115" i="25"/>
  <c r="N115" i="25"/>
  <c r="B116" i="25"/>
  <c r="B117" i="25"/>
  <c r="O117" i="25"/>
  <c r="B118" i="25"/>
  <c r="B119" i="25"/>
  <c r="B120" i="25"/>
  <c r="B121" i="25"/>
  <c r="R121" i="25"/>
  <c r="B122" i="25"/>
  <c r="B123" i="25"/>
  <c r="U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M135" i="25"/>
  <c r="B136" i="25"/>
  <c r="B137" i="25"/>
  <c r="B138" i="25"/>
  <c r="B139" i="25"/>
  <c r="B140" i="25"/>
  <c r="B141" i="25"/>
  <c r="O141" i="25"/>
  <c r="B142" i="25"/>
  <c r="B143" i="25"/>
  <c r="B144" i="25"/>
  <c r="B145" i="25"/>
  <c r="B146" i="25"/>
  <c r="B147" i="25"/>
  <c r="Q147" i="25"/>
  <c r="B148" i="25"/>
  <c r="B149" i="25"/>
  <c r="N149" i="25"/>
  <c r="B150" i="25"/>
  <c r="B151" i="25"/>
  <c r="B152" i="25"/>
  <c r="B153" i="25"/>
  <c r="S153" i="25"/>
  <c r="B154" i="25"/>
  <c r="B155" i="25"/>
  <c r="B157" i="25"/>
  <c r="B158" i="25"/>
  <c r="B160" i="25"/>
  <c r="B161" i="25"/>
  <c r="B162" i="25"/>
  <c r="B163" i="25"/>
  <c r="U163" i="25"/>
  <c r="B165" i="25"/>
  <c r="B166" i="25"/>
  <c r="N166" i="25"/>
  <c r="B167" i="25"/>
  <c r="B168" i="25"/>
  <c r="B169" i="25"/>
  <c r="B170" i="25"/>
  <c r="B172" i="25"/>
  <c r="B173" i="25"/>
  <c r="O173" i="25"/>
  <c r="B174" i="25"/>
  <c r="B175" i="25"/>
  <c r="B176" i="25"/>
  <c r="B177" i="25"/>
  <c r="S177" i="2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M5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R98" i="19"/>
  <c r="B99" i="19"/>
  <c r="B100" i="19"/>
  <c r="S100" i="19"/>
  <c r="B101" i="19"/>
  <c r="B102" i="19"/>
  <c r="M102" i="19"/>
  <c r="B103" i="19"/>
  <c r="B104" i="19"/>
  <c r="U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T2" i="24"/>
  <c r="B2" i="21"/>
  <c r="B2" i="25"/>
  <c r="B2" i="24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S21" i="27"/>
  <c r="B22" i="27"/>
  <c r="B23" i="27"/>
  <c r="B24" i="27"/>
  <c r="B25" i="27"/>
  <c r="B26" i="27"/>
  <c r="B27" i="27"/>
  <c r="B28" i="27"/>
  <c r="B29" i="27"/>
  <c r="S29" i="27"/>
  <c r="B30" i="27"/>
  <c r="B31" i="27"/>
  <c r="O31" i="27"/>
  <c r="B32" i="27"/>
  <c r="B33" i="27"/>
  <c r="B34" i="27"/>
  <c r="B35" i="27"/>
  <c r="S35" i="27"/>
  <c r="B36" i="27"/>
  <c r="B37" i="27"/>
  <c r="B38" i="27"/>
  <c r="B39" i="27"/>
  <c r="B40" i="27"/>
  <c r="B41" i="27"/>
  <c r="B42" i="27"/>
  <c r="B43" i="27"/>
  <c r="B44" i="27"/>
  <c r="B45" i="27"/>
  <c r="S45" i="27"/>
  <c r="B46" i="27"/>
  <c r="B47" i="27"/>
  <c r="B48" i="27"/>
  <c r="B49" i="27"/>
  <c r="B50" i="27"/>
  <c r="B51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O98" i="27"/>
  <c r="B99" i="27"/>
  <c r="B100" i="27"/>
  <c r="O100" i="27"/>
  <c r="B101" i="27"/>
  <c r="B102" i="27"/>
  <c r="S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O130" i="27"/>
  <c r="B131" i="27"/>
  <c r="B132" i="27"/>
  <c r="B133" i="27"/>
  <c r="B134" i="27"/>
  <c r="O134" i="27"/>
  <c r="B135" i="27"/>
  <c r="B136" i="27"/>
  <c r="O136" i="27"/>
  <c r="B137" i="27"/>
  <c r="B138" i="27"/>
  <c r="O138" i="27"/>
  <c r="B139" i="27"/>
  <c r="B140" i="27"/>
  <c r="O140" i="27"/>
  <c r="B141" i="27"/>
  <c r="B142" i="27"/>
  <c r="S142" i="27"/>
  <c r="B143" i="27"/>
  <c r="B144" i="27"/>
  <c r="O144" i="27"/>
  <c r="B145" i="27"/>
  <c r="B146" i="27"/>
  <c r="O146" i="27"/>
  <c r="B147" i="27"/>
  <c r="B148" i="27"/>
  <c r="S148" i="27"/>
  <c r="B149" i="27"/>
  <c r="B150" i="27"/>
  <c r="O150" i="27"/>
  <c r="B151" i="27"/>
  <c r="B152" i="27"/>
  <c r="O152" i="27"/>
  <c r="B153" i="27"/>
  <c r="B154" i="27"/>
  <c r="N154" i="27"/>
  <c r="B155" i="27"/>
  <c r="B156" i="27"/>
  <c r="R156" i="27"/>
  <c r="B157" i="27"/>
  <c r="B158" i="27"/>
  <c r="O158" i="27"/>
  <c r="B159" i="27"/>
  <c r="B160" i="27"/>
  <c r="O160" i="27"/>
  <c r="B161" i="27"/>
  <c r="B162" i="27"/>
  <c r="B163" i="27"/>
  <c r="B164" i="27"/>
  <c r="B165" i="27"/>
  <c r="B166" i="27"/>
  <c r="B167" i="27"/>
  <c r="B168" i="27"/>
  <c r="B169" i="27"/>
  <c r="B170" i="27"/>
  <c r="O170" i="27"/>
  <c r="B171" i="27"/>
  <c r="B172" i="27"/>
  <c r="O172" i="27"/>
  <c r="B173" i="27"/>
  <c r="B174" i="27"/>
  <c r="O174" i="27"/>
  <c r="B175" i="27"/>
  <c r="B176" i="27"/>
  <c r="B177" i="27"/>
  <c r="B52" i="28"/>
  <c r="O52" i="28"/>
  <c r="B2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/>
  <c r="B3" i="20"/>
  <c r="L166" i="40"/>
  <c r="L102" i="40"/>
  <c r="L38" i="40"/>
  <c r="L177" i="41"/>
  <c r="L156" i="41"/>
  <c r="L123" i="41"/>
  <c r="L109" i="42"/>
  <c r="L88" i="42"/>
  <c r="L106" i="40"/>
  <c r="L46" i="40"/>
  <c r="L167" i="40"/>
  <c r="L157" i="41"/>
  <c r="L136" i="41"/>
  <c r="L103" i="41"/>
  <c r="L89" i="42"/>
  <c r="L68" i="42"/>
  <c r="L145" i="40"/>
  <c r="L99" i="40"/>
  <c r="L68" i="41"/>
  <c r="L21" i="42"/>
  <c r="L27" i="42"/>
  <c r="V125" i="40"/>
  <c r="V44" i="40"/>
  <c r="V78" i="41"/>
  <c r="L141" i="40"/>
  <c r="L95" i="40"/>
  <c r="L64" i="41"/>
  <c r="L17" i="42"/>
  <c r="L23" i="42"/>
  <c r="V121" i="40"/>
  <c r="V40" i="40"/>
  <c r="V66" i="41"/>
  <c r="L153" i="40"/>
  <c r="L132" i="40"/>
  <c r="L107" i="40"/>
  <c r="L97" i="41"/>
  <c r="L76" i="41"/>
  <c r="L43" i="41"/>
  <c r="L29" i="42"/>
  <c r="L8" i="42"/>
  <c r="L133" i="40"/>
  <c r="L112" i="40"/>
  <c r="L87" i="40"/>
  <c r="L77" i="41"/>
  <c r="L56" i="41"/>
  <c r="L23" i="41"/>
  <c r="L9" i="42"/>
  <c r="L130" i="42"/>
  <c r="L126" i="40"/>
  <c r="L18" i="41"/>
  <c r="L131" i="41"/>
  <c r="L96" i="42"/>
  <c r="V126" i="40"/>
  <c r="V45" i="40"/>
  <c r="V139" i="40"/>
  <c r="V117" i="41"/>
  <c r="L114" i="40"/>
  <c r="L10" i="41"/>
  <c r="L127" i="41"/>
  <c r="L92" i="42"/>
  <c r="V122" i="40"/>
  <c r="V41" i="40"/>
  <c r="V135" i="40"/>
  <c r="V113" i="41"/>
  <c r="L116" i="40"/>
  <c r="L81" i="41"/>
  <c r="L27" i="41"/>
  <c r="L142" i="42"/>
  <c r="L96" i="40"/>
  <c r="L61" i="41"/>
  <c r="L7" i="41"/>
  <c r="L82" i="42"/>
  <c r="L153" i="41"/>
  <c r="L64" i="42"/>
  <c r="V29" i="40"/>
  <c r="V101" i="41"/>
  <c r="L149" i="41"/>
  <c r="L60" i="42"/>
  <c r="V25" i="40"/>
  <c r="V97" i="41"/>
  <c r="L165" i="41"/>
  <c r="L76" i="42"/>
  <c r="V33" i="40"/>
  <c r="V105" i="41"/>
  <c r="V32" i="41"/>
  <c r="V11" i="41"/>
  <c r="V162" i="42"/>
  <c r="V94" i="42"/>
  <c r="V83" i="25"/>
  <c r="V9" i="26"/>
  <c r="V163" i="26"/>
  <c r="L42" i="26"/>
  <c r="L144" i="26"/>
  <c r="L95" i="26"/>
  <c r="L170" i="23"/>
  <c r="L4" i="23"/>
  <c r="L73" i="41"/>
  <c r="L118" i="42"/>
  <c r="V164" i="40"/>
  <c r="V61" i="41"/>
  <c r="L100" i="40"/>
  <c r="L65" i="41"/>
  <c r="L11" i="41"/>
  <c r="L94" i="42"/>
  <c r="L80" i="40"/>
  <c r="L45" i="41"/>
  <c r="L162" i="42"/>
  <c r="L34" i="42"/>
  <c r="L121" i="41"/>
  <c r="L32" i="42"/>
  <c r="V13" i="40"/>
  <c r="V85" i="41"/>
  <c r="L117" i="41"/>
  <c r="L28" i="42"/>
  <c r="V9" i="40"/>
  <c r="V81" i="41"/>
  <c r="L101" i="41"/>
  <c r="L12" i="42"/>
  <c r="V176" i="40"/>
  <c r="V73" i="41"/>
  <c r="V16" i="41"/>
  <c r="V170" i="42"/>
  <c r="V110" i="42"/>
  <c r="V46" i="42"/>
  <c r="V43" i="25"/>
  <c r="V146" i="26"/>
  <c r="V143" i="26"/>
  <c r="L169" i="40"/>
  <c r="L148" i="40"/>
  <c r="L123" i="40"/>
  <c r="L113" i="41"/>
  <c r="L92" i="41"/>
  <c r="L59" i="41"/>
  <c r="L45" i="42"/>
  <c r="L24" i="42"/>
  <c r="L149" i="40"/>
  <c r="L128" i="40"/>
  <c r="L103" i="40"/>
  <c r="L93" i="41"/>
  <c r="L72" i="41"/>
  <c r="L39" i="41"/>
  <c r="L25" i="42"/>
  <c r="L4" i="42"/>
  <c r="L17" i="40"/>
  <c r="L102" i="41"/>
  <c r="L163" i="41"/>
  <c r="L128" i="42"/>
  <c r="V142" i="40"/>
  <c r="V61" i="40"/>
  <c r="V155" i="40"/>
  <c r="V133" i="41"/>
  <c r="L13" i="40"/>
  <c r="L90" i="41"/>
  <c r="L159" i="41"/>
  <c r="L124" i="42"/>
  <c r="V138" i="40"/>
  <c r="V57" i="40"/>
  <c r="V151" i="40"/>
  <c r="V129" i="41"/>
  <c r="L89" i="40"/>
  <c r="L68" i="40"/>
  <c r="L43" i="40"/>
  <c r="L33" i="41"/>
  <c r="L12" i="41"/>
  <c r="L126" i="42"/>
  <c r="L66" i="42"/>
  <c r="L171" i="42"/>
  <c r="L69" i="40"/>
  <c r="L48" i="40"/>
  <c r="L23" i="40"/>
  <c r="L13" i="41"/>
  <c r="L146" i="41"/>
  <c r="L62" i="42"/>
  <c r="L10" i="42"/>
  <c r="L151" i="42"/>
  <c r="L92" i="40"/>
  <c r="L57" i="41"/>
  <c r="L3" i="41"/>
  <c r="L70" i="42"/>
  <c r="V62" i="40"/>
  <c r="V156" i="40"/>
  <c r="V75" i="40"/>
  <c r="V53" i="41"/>
  <c r="L88" i="40"/>
  <c r="L53" i="41"/>
  <c r="L2" i="42"/>
  <c r="L58" i="42"/>
  <c r="V58" i="40"/>
  <c r="V152" i="40"/>
  <c r="V71" i="40"/>
  <c r="V49" i="41"/>
  <c r="L134" i="40"/>
  <c r="L30" i="41"/>
  <c r="L141" i="42"/>
  <c r="L91" i="42"/>
  <c r="L74" i="40"/>
  <c r="L168" i="41"/>
  <c r="L121" i="42"/>
  <c r="L94" i="40"/>
  <c r="L132" i="41"/>
  <c r="L59" i="42"/>
  <c r="V76" i="40"/>
  <c r="L82" i="40"/>
  <c r="L128" i="41"/>
  <c r="L55" i="42"/>
  <c r="V72" i="40"/>
  <c r="L130" i="40"/>
  <c r="L144" i="41"/>
  <c r="L63" i="42"/>
  <c r="V80" i="40"/>
  <c r="V130" i="41"/>
  <c r="V70" i="41"/>
  <c r="V30" i="42"/>
  <c r="V168" i="42"/>
  <c r="V139" i="42"/>
  <c r="V54" i="26"/>
  <c r="V160" i="26"/>
  <c r="V95" i="26"/>
  <c r="L129" i="26"/>
  <c r="L72" i="26"/>
  <c r="L11" i="26"/>
  <c r="L38" i="23"/>
  <c r="L129" i="40"/>
  <c r="L52" i="41"/>
  <c r="L19" i="42"/>
  <c r="V36" i="40"/>
  <c r="V74" i="41"/>
  <c r="L86" i="40"/>
  <c r="L172" i="41"/>
  <c r="L125" i="42"/>
  <c r="L154" i="40"/>
  <c r="L26" i="40"/>
  <c r="L152" i="41"/>
  <c r="L105" i="42"/>
  <c r="L177" i="40"/>
  <c r="L100" i="41"/>
  <c r="L43" i="42"/>
  <c r="V60" i="40"/>
  <c r="L173" i="40"/>
  <c r="L96" i="41"/>
  <c r="L39" i="42"/>
  <c r="V56" i="40"/>
  <c r="L157" i="40"/>
  <c r="L80" i="41"/>
  <c r="L31" i="42"/>
  <c r="V48" i="40"/>
  <c r="V82" i="41"/>
  <c r="V26" i="41"/>
  <c r="V173" i="42"/>
  <c r="V152" i="42"/>
  <c r="V123" i="42"/>
  <c r="V26" i="26"/>
  <c r="V140" i="26"/>
  <c r="V75" i="26"/>
  <c r="L105" i="40"/>
  <c r="L84" i="40"/>
  <c r="L59" i="40"/>
  <c r="L49" i="41"/>
  <c r="L28" i="41"/>
  <c r="L174" i="42"/>
  <c r="L110" i="42"/>
  <c r="L46" i="42"/>
  <c r="L85" i="40"/>
  <c r="L64" i="40"/>
  <c r="L39" i="40"/>
  <c r="L29" i="41"/>
  <c r="L8" i="41"/>
  <c r="L114" i="42"/>
  <c r="L54" i="42"/>
  <c r="L167" i="42"/>
  <c r="L124" i="40"/>
  <c r="L89" i="41"/>
  <c r="L35" i="41"/>
  <c r="L166" i="42"/>
  <c r="V78" i="40"/>
  <c r="V172" i="40"/>
  <c r="V91" i="40"/>
  <c r="V69" i="41"/>
  <c r="L120" i="40"/>
  <c r="L85" i="41"/>
  <c r="L31" i="41"/>
  <c r="L154" i="42"/>
  <c r="V74" i="40"/>
  <c r="V168" i="40"/>
  <c r="V87" i="40"/>
  <c r="V65" i="41"/>
  <c r="L25" i="40"/>
  <c r="L4" i="40"/>
  <c r="L130" i="41"/>
  <c r="L70" i="41"/>
  <c r="L171" i="41"/>
  <c r="L157" i="42"/>
  <c r="L136" i="42"/>
  <c r="L107" i="42"/>
  <c r="L5" i="40"/>
  <c r="L122" i="40"/>
  <c r="L66" i="41"/>
  <c r="L22" i="41"/>
  <c r="L151" i="41"/>
  <c r="L137" i="42"/>
  <c r="L116" i="42"/>
  <c r="L87" i="42"/>
  <c r="L62" i="40"/>
  <c r="L164" i="41"/>
  <c r="L117" i="42"/>
  <c r="L75" i="42"/>
  <c r="V173" i="40"/>
  <c r="V92" i="40"/>
  <c r="V11" i="40"/>
  <c r="L2" i="40"/>
  <c r="L50" i="40"/>
  <c r="L160" i="41"/>
  <c r="L113" i="42"/>
  <c r="L71" i="42"/>
  <c r="V169" i="40"/>
  <c r="V88" i="40"/>
  <c r="V7" i="40"/>
  <c r="L137" i="40"/>
  <c r="L91" i="40"/>
  <c r="L60" i="41"/>
  <c r="L13" i="42"/>
  <c r="L117" i="40"/>
  <c r="L71" i="40"/>
  <c r="L40" i="41"/>
  <c r="L146" i="42"/>
  <c r="L34" i="40"/>
  <c r="L99" i="41"/>
  <c r="V110" i="40"/>
  <c r="V123" i="40"/>
  <c r="L22" i="40"/>
  <c r="L95" i="41"/>
  <c r="V106" i="40"/>
  <c r="V119" i="40"/>
  <c r="L66" i="40"/>
  <c r="L111" i="41"/>
  <c r="V114" i="40"/>
  <c r="V127" i="40"/>
  <c r="V160" i="41"/>
  <c r="V139" i="41"/>
  <c r="V125" i="42"/>
  <c r="V104" i="42"/>
  <c r="V75" i="42"/>
  <c r="V149" i="26"/>
  <c r="V88" i="26"/>
  <c r="V11" i="26"/>
  <c r="L57" i="26"/>
  <c r="L4" i="26"/>
  <c r="L129" i="23"/>
  <c r="L132" i="23"/>
  <c r="L108" i="40"/>
  <c r="L19" i="41"/>
  <c r="V70" i="40"/>
  <c r="V83" i="40"/>
  <c r="L121" i="40"/>
  <c r="L75" i="40"/>
  <c r="L44" i="41"/>
  <c r="L158" i="42"/>
  <c r="L101" i="40"/>
  <c r="L55" i="40"/>
  <c r="L24" i="41"/>
  <c r="L98" i="42"/>
  <c r="L156" i="40"/>
  <c r="L67" i="41"/>
  <c r="V94" i="40"/>
  <c r="V107" i="40"/>
  <c r="L152" i="40"/>
  <c r="L63" i="41"/>
  <c r="V90" i="40"/>
  <c r="V103" i="40"/>
  <c r="L136" i="40"/>
  <c r="L47" i="41"/>
  <c r="V82" i="40"/>
  <c r="V95" i="40"/>
  <c r="V144" i="41"/>
  <c r="V123" i="41"/>
  <c r="V109" i="42"/>
  <c r="V88" i="42"/>
  <c r="V59" i="42"/>
  <c r="V133" i="26"/>
  <c r="V68" i="26"/>
  <c r="L41" i="40"/>
  <c r="L20" i="40"/>
  <c r="L174" i="41"/>
  <c r="L118" i="41"/>
  <c r="L62" i="41"/>
  <c r="L173" i="42"/>
  <c r="L152" i="42"/>
  <c r="L123" i="42"/>
  <c r="L21" i="40"/>
  <c r="L170" i="40"/>
  <c r="L114" i="41"/>
  <c r="L58" i="41"/>
  <c r="L167" i="41"/>
  <c r="L153" i="42"/>
  <c r="L132" i="42"/>
  <c r="L103" i="42"/>
  <c r="L158" i="40"/>
  <c r="L46" i="41"/>
  <c r="L149" i="42"/>
  <c r="L99" i="42"/>
  <c r="V14" i="40"/>
  <c r="V108" i="40"/>
  <c r="V27" i="40"/>
  <c r="V5" i="41"/>
  <c r="L146" i="40"/>
  <c r="L38" i="41"/>
  <c r="L145" i="42"/>
  <c r="L95" i="42"/>
  <c r="V10" i="40"/>
  <c r="V104" i="40"/>
  <c r="V23" i="40"/>
  <c r="L118" i="40"/>
  <c r="L54" i="40"/>
  <c r="L171" i="40"/>
  <c r="L161" i="41"/>
  <c r="L140" i="41"/>
  <c r="L107" i="41"/>
  <c r="L93" i="42"/>
  <c r="L72" i="42"/>
  <c r="L58" i="40"/>
  <c r="L176" i="40"/>
  <c r="L151" i="40"/>
  <c r="L141" i="41"/>
  <c r="L120" i="41"/>
  <c r="L87" i="41"/>
  <c r="L73" i="42"/>
  <c r="L52" i="42"/>
  <c r="L113" i="40"/>
  <c r="L67" i="40"/>
  <c r="L36" i="41"/>
  <c r="L134" i="42"/>
  <c r="L11" i="42"/>
  <c r="V109" i="40"/>
  <c r="V28" i="40"/>
  <c r="V14" i="41"/>
  <c r="L109" i="40"/>
  <c r="L63" i="40"/>
  <c r="L32" i="41"/>
  <c r="L122" i="42"/>
  <c r="L7" i="42"/>
  <c r="V105" i="40"/>
  <c r="V24" i="40"/>
  <c r="V177" i="41"/>
  <c r="L9" i="40"/>
  <c r="L78" i="41"/>
  <c r="L155" i="41"/>
  <c r="L120" i="42"/>
  <c r="L138" i="40"/>
  <c r="L26" i="41"/>
  <c r="L135" i="41"/>
  <c r="L100" i="42"/>
  <c r="L163" i="40"/>
  <c r="L85" i="42"/>
  <c r="V157" i="40"/>
  <c r="V166" i="41"/>
  <c r="L159" i="40"/>
  <c r="L81" i="42"/>
  <c r="V153" i="40"/>
  <c r="V154" i="41"/>
  <c r="L175" i="40"/>
  <c r="L97" i="42"/>
  <c r="V161" i="40"/>
  <c r="V2" i="41"/>
  <c r="V96" i="41"/>
  <c r="V75" i="41"/>
  <c r="V61" i="42"/>
  <c r="V40" i="42"/>
  <c r="V11" i="42"/>
  <c r="V81" i="26"/>
  <c r="V16" i="26"/>
  <c r="L83" i="25"/>
  <c r="L138" i="26"/>
  <c r="L163" i="26"/>
  <c r="L65" i="23"/>
  <c r="L68" i="23"/>
  <c r="L83" i="40"/>
  <c r="L5" i="42"/>
  <c r="V117" i="40"/>
  <c r="V54" i="41"/>
  <c r="L150" i="40"/>
  <c r="L34" i="41"/>
  <c r="L139" i="41"/>
  <c r="L104" i="42"/>
  <c r="L90" i="40"/>
  <c r="L173" i="41"/>
  <c r="L119" i="41"/>
  <c r="L84" i="42"/>
  <c r="L131" i="40"/>
  <c r="L53" i="42"/>
  <c r="V141" i="40"/>
  <c r="V126" i="41"/>
  <c r="L127" i="40"/>
  <c r="L49" i="42"/>
  <c r="V137" i="40"/>
  <c r="V114" i="41"/>
  <c r="L111" i="40"/>
  <c r="L33" i="42"/>
  <c r="V129" i="40"/>
  <c r="V90" i="41"/>
  <c r="V80" i="41"/>
  <c r="V59" i="41"/>
  <c r="V45" i="42"/>
  <c r="V24" i="42"/>
  <c r="V105" i="25"/>
  <c r="V65" i="26"/>
  <c r="V174" i="26"/>
  <c r="L61" i="25"/>
  <c r="L37" i="26"/>
  <c r="L134" i="26"/>
  <c r="L113" i="23"/>
  <c r="L116" i="23"/>
  <c r="L10" i="40"/>
  <c r="L91" i="41"/>
  <c r="L160" i="40"/>
  <c r="L71" i="41"/>
  <c r="L35" i="40"/>
  <c r="V93" i="40"/>
  <c r="L31" i="40"/>
  <c r="V89" i="40"/>
  <c r="L47" i="40"/>
  <c r="V97" i="40"/>
  <c r="V64" i="41"/>
  <c r="V29" i="42"/>
  <c r="V164" i="25"/>
  <c r="V122" i="26"/>
  <c r="L18" i="26"/>
  <c r="L33" i="23"/>
  <c r="L110" i="40"/>
  <c r="L48" i="42"/>
  <c r="V4" i="40"/>
  <c r="V124" i="41"/>
  <c r="V103" i="41"/>
  <c r="V89" i="42"/>
  <c r="V68" i="42"/>
  <c r="V39" i="42"/>
  <c r="V113" i="26"/>
  <c r="V44" i="26"/>
  <c r="L104" i="25"/>
  <c r="L17" i="26"/>
  <c r="L66" i="26"/>
  <c r="L93" i="23"/>
  <c r="L96" i="23"/>
  <c r="L176" i="41"/>
  <c r="V96" i="40"/>
  <c r="V98" i="41"/>
  <c r="V176" i="42"/>
  <c r="V70" i="26"/>
  <c r="V103" i="26"/>
  <c r="L84" i="26"/>
  <c r="L54" i="23"/>
  <c r="L87" i="23"/>
  <c r="V69" i="23"/>
  <c r="V48" i="23"/>
  <c r="V23" i="23"/>
  <c r="L86" i="21"/>
  <c r="L104" i="21"/>
  <c r="V29" i="19"/>
  <c r="V173" i="21"/>
  <c r="L148" i="41"/>
  <c r="V84" i="40"/>
  <c r="V86" i="41"/>
  <c r="V172" i="42"/>
  <c r="V62" i="26"/>
  <c r="V99" i="26"/>
  <c r="L76" i="26"/>
  <c r="L46" i="23"/>
  <c r="L83" i="23"/>
  <c r="V65" i="23"/>
  <c r="V44" i="23"/>
  <c r="V19" i="23"/>
  <c r="L74" i="21"/>
  <c r="L100" i="21"/>
  <c r="V25" i="19"/>
  <c r="V169" i="21"/>
  <c r="V86" i="40"/>
  <c r="L139" i="40"/>
  <c r="L61" i="42"/>
  <c r="L119" i="40"/>
  <c r="L41" i="42"/>
  <c r="L86" i="41"/>
  <c r="V171" i="40"/>
  <c r="L74" i="41"/>
  <c r="V167" i="40"/>
  <c r="L175" i="41"/>
  <c r="V159" i="40"/>
  <c r="V155" i="41"/>
  <c r="V120" i="42"/>
  <c r="V165" i="26"/>
  <c r="V27" i="26"/>
  <c r="L20" i="26"/>
  <c r="L148" i="23"/>
  <c r="L9" i="41"/>
  <c r="V134" i="40"/>
  <c r="V142" i="41"/>
  <c r="V44" i="41"/>
  <c r="V23" i="41"/>
  <c r="V9" i="42"/>
  <c r="V130" i="42"/>
  <c r="V50" i="25"/>
  <c r="V21" i="26"/>
  <c r="V38" i="26"/>
  <c r="L82" i="26"/>
  <c r="L160" i="26"/>
  <c r="L107" i="26"/>
  <c r="L13" i="23"/>
  <c r="L16" i="23"/>
  <c r="L170" i="42"/>
  <c r="V42" i="41"/>
  <c r="V51" i="41"/>
  <c r="V16" i="42"/>
  <c r="V53" i="26"/>
  <c r="L170" i="26"/>
  <c r="L135" i="26"/>
  <c r="L44" i="23"/>
  <c r="L7" i="23"/>
  <c r="V130" i="23"/>
  <c r="V70" i="23"/>
  <c r="L16" i="19"/>
  <c r="L109" i="21"/>
  <c r="L82" i="21"/>
  <c r="V16" i="19"/>
  <c r="V93" i="21"/>
  <c r="L86" i="42"/>
  <c r="V173" i="41"/>
  <c r="V47" i="41"/>
  <c r="V12" i="42"/>
  <c r="V45" i="26"/>
  <c r="L158" i="26"/>
  <c r="L131" i="26"/>
  <c r="L40" i="23"/>
  <c r="L3" i="23"/>
  <c r="V122" i="23"/>
  <c r="V50" i="23"/>
  <c r="L17" i="19"/>
  <c r="L43" i="25"/>
  <c r="L90" i="26"/>
  <c r="L143" i="26"/>
  <c r="L49" i="23"/>
  <c r="L52" i="23"/>
  <c r="L155" i="40"/>
  <c r="L77" i="42"/>
  <c r="L135" i="40"/>
  <c r="L57" i="42"/>
  <c r="L4" i="41"/>
  <c r="V12" i="40"/>
  <c r="L170" i="41"/>
  <c r="V8" i="40"/>
  <c r="L16" i="41"/>
  <c r="V16" i="40"/>
  <c r="V171" i="41"/>
  <c r="V136" i="42"/>
  <c r="V6" i="26"/>
  <c r="V47" i="26"/>
  <c r="L36" i="26"/>
  <c r="L164" i="23"/>
  <c r="L137" i="41"/>
  <c r="V166" i="40"/>
  <c r="V19" i="40"/>
  <c r="V60" i="41"/>
  <c r="V39" i="41"/>
  <c r="V25" i="42"/>
  <c r="V4" i="42"/>
  <c r="V156" i="25"/>
  <c r="V37" i="26"/>
  <c r="V110" i="26"/>
  <c r="L130" i="26"/>
  <c r="L14" i="26"/>
  <c r="L123" i="26"/>
  <c r="L29" i="23"/>
  <c r="L32" i="23"/>
  <c r="L129" i="42"/>
  <c r="V15" i="40"/>
  <c r="V83" i="41"/>
  <c r="V48" i="42"/>
  <c r="V89" i="26"/>
  <c r="L171" i="25"/>
  <c r="L175" i="26"/>
  <c r="L76" i="23"/>
  <c r="L23" i="23"/>
  <c r="V5" i="23"/>
  <c r="V118" i="23"/>
  <c r="L12" i="19"/>
  <c r="L125" i="21"/>
  <c r="L130" i="21"/>
  <c r="V32" i="19"/>
  <c r="V109" i="21"/>
  <c r="L101" i="42"/>
  <c r="V3" i="40"/>
  <c r="V79" i="41"/>
  <c r="V44" i="42"/>
  <c r="V85" i="26"/>
  <c r="L159" i="25"/>
  <c r="L167" i="26"/>
  <c r="L72" i="23"/>
  <c r="L19" i="23"/>
  <c r="V166" i="23"/>
  <c r="V106" i="23"/>
  <c r="L13" i="19"/>
  <c r="L121" i="21"/>
  <c r="L118" i="21"/>
  <c r="V28" i="19"/>
  <c r="V105" i="21"/>
  <c r="V99" i="40"/>
  <c r="L129" i="41"/>
  <c r="L40" i="42"/>
  <c r="L109" i="41"/>
  <c r="L20" i="42"/>
  <c r="L160" i="42"/>
  <c r="V149" i="41"/>
  <c r="L156" i="42"/>
  <c r="V145" i="41"/>
  <c r="L140" i="42"/>
  <c r="V137" i="41"/>
  <c r="V27" i="41"/>
  <c r="V142" i="42"/>
  <c r="V25" i="26"/>
  <c r="L94" i="26"/>
  <c r="L111" i="26"/>
  <c r="L20" i="23"/>
  <c r="L147" i="41"/>
  <c r="V149" i="40"/>
  <c r="V29" i="41"/>
  <c r="V106" i="41"/>
  <c r="V66" i="42"/>
  <c r="V10" i="42"/>
  <c r="V151" i="42"/>
  <c r="V82" i="26"/>
  <c r="V176" i="26"/>
  <c r="V107" i="26"/>
  <c r="L141" i="26"/>
  <c r="L88" i="26"/>
  <c r="L23" i="26"/>
  <c r="L62" i="23"/>
  <c r="L125" i="40"/>
  <c r="L15" i="42"/>
  <c r="V62" i="41"/>
  <c r="V165" i="42"/>
  <c r="V115" i="42"/>
  <c r="V132" i="26"/>
  <c r="L101" i="26"/>
  <c r="L169" i="23"/>
  <c r="L50" i="23"/>
  <c r="V14" i="23"/>
  <c r="V160" i="23"/>
  <c r="V135" i="23"/>
  <c r="L32" i="19"/>
  <c r="L162" i="21"/>
  <c r="L123" i="21"/>
  <c r="V19" i="19"/>
  <c r="L97" i="40"/>
  <c r="L3" i="42"/>
  <c r="V50" i="41"/>
  <c r="V161" i="42"/>
  <c r="V111" i="42"/>
  <c r="V128" i="26"/>
  <c r="L97" i="26"/>
  <c r="L165" i="23"/>
  <c r="L42" i="23"/>
  <c r="V177" i="23"/>
  <c r="V156" i="23"/>
  <c r="V131" i="23"/>
  <c r="L177" i="26"/>
  <c r="L128" i="26"/>
  <c r="L75" i="26"/>
  <c r="L138" i="23"/>
  <c r="L150" i="23"/>
  <c r="L145" i="41"/>
  <c r="L56" i="42"/>
  <c r="L125" i="41"/>
  <c r="L36" i="42"/>
  <c r="L42" i="42"/>
  <c r="V165" i="41"/>
  <c r="L30" i="42"/>
  <c r="V161" i="41"/>
  <c r="L74" i="42"/>
  <c r="V169" i="41"/>
  <c r="V43" i="41"/>
  <c r="V8" i="42"/>
  <c r="V41" i="26"/>
  <c r="L146" i="26"/>
  <c r="L127" i="26"/>
  <c r="L36" i="23"/>
  <c r="L134" i="41"/>
  <c r="V6" i="40"/>
  <c r="V93" i="41"/>
  <c r="V162" i="41"/>
  <c r="V114" i="42"/>
  <c r="V50" i="42"/>
  <c r="V167" i="42"/>
  <c r="V130" i="26"/>
  <c r="V90" i="26"/>
  <c r="V123" i="26"/>
  <c r="L157" i="26"/>
  <c r="L108" i="26"/>
  <c r="L39" i="26"/>
  <c r="L94" i="23"/>
  <c r="L110" i="23"/>
  <c r="L79" i="42"/>
  <c r="V158" i="41"/>
  <c r="V54" i="42"/>
  <c r="V147" i="42"/>
  <c r="V172" i="26"/>
  <c r="L137" i="26"/>
  <c r="L19" i="26"/>
  <c r="L90" i="23"/>
  <c r="V78" i="23"/>
  <c r="V176" i="23"/>
  <c r="V151" i="23"/>
  <c r="L28" i="19"/>
  <c r="L61" i="21"/>
  <c r="L139" i="21"/>
  <c r="V35" i="19"/>
  <c r="L142" i="40"/>
  <c r="L67" i="42"/>
  <c r="V146" i="41"/>
  <c r="V42" i="42"/>
  <c r="V143" i="42"/>
  <c r="V168" i="26"/>
  <c r="L133" i="26"/>
  <c r="L15" i="26"/>
  <c r="L82" i="23"/>
  <c r="V66" i="23"/>
  <c r="V172" i="23"/>
  <c r="V147" i="23"/>
  <c r="L29" i="19"/>
  <c r="L57" i="21"/>
  <c r="L135" i="21"/>
  <c r="V31" i="19"/>
  <c r="L140" i="40"/>
  <c r="L18" i="40"/>
  <c r="L108" i="41"/>
  <c r="L165" i="40"/>
  <c r="L88" i="41"/>
  <c r="L49" i="40"/>
  <c r="V158" i="40"/>
  <c r="L45" i="40"/>
  <c r="V154" i="40"/>
  <c r="L29" i="40"/>
  <c r="V146" i="40"/>
  <c r="V176" i="41"/>
  <c r="V141" i="42"/>
  <c r="V91" i="42"/>
  <c r="V108" i="26"/>
  <c r="L77" i="26"/>
  <c r="L145" i="23"/>
  <c r="L174" i="40"/>
  <c r="L69" i="42"/>
  <c r="V132" i="40"/>
  <c r="V172" i="41"/>
  <c r="V151" i="41"/>
  <c r="V137" i="42"/>
  <c r="V116" i="42"/>
  <c r="V87" i="42"/>
  <c r="V161" i="26"/>
  <c r="V100" i="26"/>
  <c r="V23" i="26"/>
  <c r="L73" i="26"/>
  <c r="L16" i="26"/>
  <c r="L141" i="23"/>
  <c r="L144" i="23"/>
  <c r="L79" i="40"/>
  <c r="V113" i="40"/>
  <c r="V72" i="41"/>
  <c r="V37" i="42"/>
  <c r="V49" i="25"/>
  <c r="V150" i="26"/>
  <c r="L62" i="26"/>
  <c r="L41" i="23"/>
  <c r="L135" i="23"/>
  <c r="V117" i="23"/>
  <c r="V96" i="23"/>
  <c r="V71" i="23"/>
  <c r="L48" i="19"/>
  <c r="L152" i="21"/>
  <c r="L59" i="21"/>
  <c r="V94" i="21"/>
  <c r="L51" i="40"/>
  <c r="V101" i="40"/>
  <c r="V68" i="41"/>
  <c r="V33" i="42"/>
  <c r="V46" i="25"/>
  <c r="V134" i="26"/>
  <c r="L38" i="26"/>
  <c r="L37" i="23"/>
  <c r="L131" i="23"/>
  <c r="V113" i="23"/>
  <c r="V92" i="23"/>
  <c r="V67" i="23"/>
  <c r="L113" i="26"/>
  <c r="L52" i="26"/>
  <c r="L177" i="23"/>
  <c r="L6" i="23"/>
  <c r="L70" i="40"/>
  <c r="L124" i="41"/>
  <c r="L6" i="40"/>
  <c r="L104" i="41"/>
  <c r="L81" i="40"/>
  <c r="V174" i="40"/>
  <c r="L77" i="40"/>
  <c r="V170" i="40"/>
  <c r="L93" i="40"/>
  <c r="V2" i="40"/>
  <c r="V38" i="41"/>
  <c r="V157" i="42"/>
  <c r="V107" i="42"/>
  <c r="V124" i="26"/>
  <c r="L93" i="26"/>
  <c r="L161" i="23"/>
  <c r="L65" i="40"/>
  <c r="L133" i="42"/>
  <c r="V21" i="40"/>
  <c r="V30" i="41"/>
  <c r="V167" i="41"/>
  <c r="V153" i="42"/>
  <c r="V132" i="42"/>
  <c r="V103" i="42"/>
  <c r="V177" i="26"/>
  <c r="V120" i="26"/>
  <c r="V39" i="26"/>
  <c r="L89" i="26"/>
  <c r="L32" i="26"/>
  <c r="L157" i="23"/>
  <c r="L160" i="23"/>
  <c r="L98" i="40"/>
  <c r="V177" i="40"/>
  <c r="V104" i="41"/>
  <c r="V69" i="42"/>
  <c r="V19" i="42"/>
  <c r="V24" i="26"/>
  <c r="L162" i="26"/>
  <c r="L73" i="23"/>
  <c r="L151" i="23"/>
  <c r="V133" i="23"/>
  <c r="V112" i="23"/>
  <c r="V87" i="23"/>
  <c r="L44" i="19"/>
  <c r="L168" i="21"/>
  <c r="L75" i="21"/>
  <c r="V114" i="21"/>
  <c r="L14" i="40"/>
  <c r="V165" i="40"/>
  <c r="V100" i="41"/>
  <c r="V65" i="42"/>
  <c r="V15" i="42"/>
  <c r="V20" i="26"/>
  <c r="L150" i="26"/>
  <c r="L69" i="23"/>
  <c r="L147" i="23"/>
  <c r="V129" i="23"/>
  <c r="V108" i="23"/>
  <c r="V83" i="23"/>
  <c r="L45" i="19"/>
  <c r="L164" i="21"/>
  <c r="L71" i="21"/>
  <c r="V106" i="21"/>
  <c r="L51" i="41"/>
  <c r="L164" i="40"/>
  <c r="L75" i="41"/>
  <c r="L144" i="40"/>
  <c r="L55" i="41"/>
  <c r="L3" i="40"/>
  <c r="V77" i="40"/>
  <c r="L2" i="41"/>
  <c r="V73" i="40"/>
  <c r="L142" i="41"/>
  <c r="V65" i="40"/>
  <c r="V48" i="41"/>
  <c r="V13" i="42"/>
  <c r="V64" i="25"/>
  <c r="V74" i="26"/>
  <c r="L168" i="26"/>
  <c r="L17" i="23"/>
  <c r="L147" i="40"/>
  <c r="L147" i="42"/>
  <c r="V147" i="40"/>
  <c r="V108" i="41"/>
  <c r="V87" i="41"/>
  <c r="V73" i="42"/>
  <c r="V52" i="42"/>
  <c r="V23" i="42"/>
  <c r="V93" i="26"/>
  <c r="V28" i="26"/>
  <c r="L50" i="25"/>
  <c r="L174" i="26"/>
  <c r="L10" i="26"/>
  <c r="L77" i="23"/>
  <c r="L80" i="23"/>
  <c r="L48" i="41"/>
  <c r="V32" i="40"/>
  <c r="V6" i="41"/>
  <c r="V144" i="42"/>
  <c r="V18" i="26"/>
  <c r="V63" i="26"/>
  <c r="L44" i="26"/>
  <c r="L172" i="23"/>
  <c r="L71" i="23"/>
  <c r="V53" i="23"/>
  <c r="V32" i="23"/>
  <c r="V7" i="23"/>
  <c r="L173" i="21"/>
  <c r="L88" i="21"/>
  <c r="V13" i="19"/>
  <c r="V157" i="21"/>
  <c r="L20" i="41"/>
  <c r="V20" i="40"/>
  <c r="V175" i="41"/>
  <c r="V140" i="42"/>
  <c r="V14" i="26"/>
  <c r="V55" i="26"/>
  <c r="L40" i="26"/>
  <c r="L168" i="23"/>
  <c r="L67" i="23"/>
  <c r="V49" i="23"/>
  <c r="V28" i="23"/>
  <c r="V3" i="23"/>
  <c r="L33" i="19"/>
  <c r="L154" i="21"/>
  <c r="L119" i="21"/>
  <c r="V15" i="19"/>
  <c r="L115" i="40"/>
  <c r="L52" i="40"/>
  <c r="L32" i="40"/>
  <c r="L25" i="41"/>
  <c r="L21" i="41"/>
  <c r="L37" i="41"/>
  <c r="V174" i="41"/>
  <c r="V142" i="26"/>
  <c r="L112" i="26"/>
  <c r="L19" i="40"/>
  <c r="V115" i="40"/>
  <c r="V71" i="41"/>
  <c r="V36" i="42"/>
  <c r="V77" i="26"/>
  <c r="L67" i="25"/>
  <c r="L155" i="26"/>
  <c r="L64" i="23"/>
  <c r="V143" i="40"/>
  <c r="V112" i="42"/>
  <c r="V19" i="26"/>
  <c r="L140" i="23"/>
  <c r="V37" i="23"/>
  <c r="L4" i="19"/>
  <c r="L72" i="21"/>
  <c r="V141" i="21"/>
  <c r="V131" i="40"/>
  <c r="V108" i="42"/>
  <c r="V15" i="26"/>
  <c r="L136" i="23"/>
  <c r="V33" i="23"/>
  <c r="L5" i="19"/>
  <c r="L68" i="21"/>
  <c r="V137" i="21"/>
  <c r="V127" i="41"/>
  <c r="V137" i="26"/>
  <c r="L142" i="26"/>
  <c r="L43" i="23"/>
  <c r="V4" i="23"/>
  <c r="L145" i="21"/>
  <c r="V52" i="19"/>
  <c r="V92" i="21"/>
  <c r="V126" i="28"/>
  <c r="V45" i="28"/>
  <c r="V135" i="28"/>
  <c r="L62" i="28"/>
  <c r="L156" i="28"/>
  <c r="L71" i="28"/>
  <c r="L14" i="41"/>
  <c r="V169" i="26"/>
  <c r="L59" i="23"/>
  <c r="L161" i="21"/>
  <c r="V100" i="21"/>
  <c r="V53" i="28"/>
  <c r="L54" i="28"/>
  <c r="L79" i="28"/>
  <c r="V117" i="42"/>
  <c r="L172" i="42"/>
  <c r="L36" i="40"/>
  <c r="L16" i="40"/>
  <c r="L138" i="41"/>
  <c r="L126" i="41"/>
  <c r="L82" i="41"/>
  <c r="V122" i="41"/>
  <c r="V94" i="26"/>
  <c r="L92" i="26"/>
  <c r="L54" i="41"/>
  <c r="V51" i="40"/>
  <c r="V55" i="41"/>
  <c r="V20" i="42"/>
  <c r="V57" i="26"/>
  <c r="L2" i="26"/>
  <c r="L139" i="26"/>
  <c r="L48" i="23"/>
  <c r="V79" i="40"/>
  <c r="V80" i="42"/>
  <c r="L46" i="25"/>
  <c r="L108" i="23"/>
  <c r="V21" i="23"/>
  <c r="L8" i="19"/>
  <c r="L56" i="21"/>
  <c r="V125" i="21"/>
  <c r="V67" i="40"/>
  <c r="V76" i="42"/>
  <c r="L164" i="25"/>
  <c r="L104" i="23"/>
  <c r="V17" i="23"/>
  <c r="L9" i="19"/>
  <c r="L166" i="21"/>
  <c r="V121" i="21"/>
  <c r="V63" i="41"/>
  <c r="V69" i="26"/>
  <c r="L147" i="26"/>
  <c r="L11" i="23"/>
  <c r="V86" i="23"/>
  <c r="L113" i="21"/>
  <c r="V20" i="19"/>
  <c r="V76" i="21"/>
  <c r="V110" i="28"/>
  <c r="V29" i="28"/>
  <c r="V119" i="28"/>
  <c r="L46" i="28"/>
  <c r="L140" i="28"/>
  <c r="L55" i="28"/>
  <c r="L144" i="42"/>
  <c r="V29" i="26"/>
  <c r="V2" i="23"/>
  <c r="L97" i="21"/>
  <c r="V68" i="21"/>
  <c r="V5" i="28"/>
  <c r="L22" i="28"/>
  <c r="L47" i="28"/>
  <c r="L49" i="19"/>
  <c r="L148" i="21"/>
  <c r="L55" i="21"/>
  <c r="V90" i="21"/>
  <c r="L37" i="42"/>
  <c r="L17" i="41"/>
  <c r="L154" i="41"/>
  <c r="L163" i="42"/>
  <c r="L159" i="42"/>
  <c r="L175" i="42"/>
  <c r="V126" i="42"/>
  <c r="V102" i="26"/>
  <c r="L47" i="26"/>
  <c r="L83" i="41"/>
  <c r="V170" i="41"/>
  <c r="V22" i="42"/>
  <c r="V135" i="42"/>
  <c r="V152" i="26"/>
  <c r="L125" i="26"/>
  <c r="L7" i="26"/>
  <c r="L162" i="40"/>
  <c r="V168" i="41"/>
  <c r="V83" i="42"/>
  <c r="L69" i="26"/>
  <c r="L14" i="23"/>
  <c r="V144" i="23"/>
  <c r="L36" i="19"/>
  <c r="L107" i="21"/>
  <c r="L78" i="40"/>
  <c r="V164" i="41"/>
  <c r="V79" i="42"/>
  <c r="L65" i="26"/>
  <c r="L10" i="23"/>
  <c r="V140" i="23"/>
  <c r="L37" i="19"/>
  <c r="L103" i="21"/>
  <c r="L105" i="41"/>
  <c r="V113" i="42"/>
  <c r="V72" i="26"/>
  <c r="L117" i="23"/>
  <c r="V153" i="23"/>
  <c r="V107" i="23"/>
  <c r="L78" i="21"/>
  <c r="V150" i="21"/>
  <c r="V130" i="21"/>
  <c r="V62" i="28"/>
  <c r="V156" i="28"/>
  <c r="V71" i="28"/>
  <c r="L173" i="28"/>
  <c r="L92" i="28"/>
  <c r="L7" i="28"/>
  <c r="V163" i="40"/>
  <c r="V115" i="26"/>
  <c r="V41" i="23"/>
  <c r="L76" i="21"/>
  <c r="V131" i="21"/>
  <c r="V84" i="28"/>
  <c r="L101" i="28"/>
  <c r="L143" i="40"/>
  <c r="V67" i="42"/>
  <c r="V81" i="40"/>
  <c r="L162" i="41"/>
  <c r="L106" i="41"/>
  <c r="L131" i="42"/>
  <c r="L127" i="42"/>
  <c r="L111" i="42"/>
  <c r="V78" i="42"/>
  <c r="V10" i="26"/>
  <c r="L27" i="26"/>
  <c r="L50" i="42"/>
  <c r="V118" i="41"/>
  <c r="V169" i="42"/>
  <c r="V119" i="42"/>
  <c r="V136" i="26"/>
  <c r="L109" i="26"/>
  <c r="L173" i="23"/>
  <c r="L104" i="40"/>
  <c r="V136" i="41"/>
  <c r="V51" i="42"/>
  <c r="L29" i="26"/>
  <c r="L167" i="23"/>
  <c r="V128" i="23"/>
  <c r="L40" i="19"/>
  <c r="L91" i="21"/>
  <c r="L76" i="40"/>
  <c r="V132" i="41"/>
  <c r="V47" i="42"/>
  <c r="L25" i="26"/>
  <c r="L163" i="23"/>
  <c r="V124" i="23"/>
  <c r="L41" i="19"/>
  <c r="L87" i="21"/>
  <c r="L84" i="41"/>
  <c r="V49" i="42"/>
  <c r="V4" i="26"/>
  <c r="L53" i="23"/>
  <c r="V121" i="23"/>
  <c r="V75" i="23"/>
  <c r="L156" i="21"/>
  <c r="V98" i="21"/>
  <c r="V171" i="21"/>
  <c r="V46" i="28"/>
  <c r="V140" i="28"/>
  <c r="V55" i="28"/>
  <c r="L157" i="28"/>
  <c r="L76" i="28"/>
  <c r="V141" i="41"/>
  <c r="L64" i="25"/>
  <c r="V98" i="23"/>
  <c r="L175" i="21"/>
  <c r="V99" i="21"/>
  <c r="V48" i="28"/>
  <c r="L69" i="28"/>
  <c r="L169" i="21"/>
  <c r="L84" i="21"/>
  <c r="V9" i="19"/>
  <c r="V153" i="21"/>
  <c r="V133" i="40"/>
  <c r="L78" i="42"/>
  <c r="L18" i="42"/>
  <c r="V140" i="40"/>
  <c r="V136" i="40"/>
  <c r="V144" i="40"/>
  <c r="V62" i="42"/>
  <c r="V127" i="26"/>
  <c r="L102" i="23"/>
  <c r="L83" i="42"/>
  <c r="V92" i="41"/>
  <c r="V57" i="42"/>
  <c r="V7" i="42"/>
  <c r="V12" i="26"/>
  <c r="L126" i="26"/>
  <c r="L61" i="23"/>
  <c r="L143" i="41"/>
  <c r="V147" i="41"/>
  <c r="V157" i="26"/>
  <c r="L12" i="26"/>
  <c r="L55" i="23"/>
  <c r="V16" i="23"/>
  <c r="L157" i="21"/>
  <c r="V30" i="19"/>
  <c r="L115" i="41"/>
  <c r="V143" i="41"/>
  <c r="V153" i="26"/>
  <c r="L8" i="26"/>
  <c r="L51" i="23"/>
  <c r="V12" i="23"/>
  <c r="L153" i="21"/>
  <c r="V18" i="19"/>
  <c r="V5" i="40"/>
  <c r="V92" i="42"/>
  <c r="L105" i="25"/>
  <c r="L120" i="23"/>
  <c r="V25" i="23"/>
  <c r="L7" i="19"/>
  <c r="L60" i="21"/>
  <c r="V129" i="21"/>
  <c r="V123" i="21"/>
  <c r="V173" i="28"/>
  <c r="V92" i="28"/>
  <c r="V7" i="28"/>
  <c r="L109" i="28"/>
  <c r="L24" i="28"/>
  <c r="V159" i="41"/>
  <c r="L24" i="26"/>
  <c r="V20" i="23"/>
  <c r="V42" i="19"/>
  <c r="V134" i="28"/>
  <c r="V127" i="28"/>
  <c r="L164" i="28"/>
  <c r="V145" i="40"/>
  <c r="V76" i="26"/>
  <c r="V153" i="41"/>
  <c r="L26" i="42"/>
  <c r="L169" i="42"/>
  <c r="V124" i="40"/>
  <c r="V120" i="40"/>
  <c r="V112" i="40"/>
  <c r="V18" i="42"/>
  <c r="V111" i="26"/>
  <c r="L70" i="23"/>
  <c r="L51" i="42"/>
  <c r="V76" i="41"/>
  <c r="V41" i="42"/>
  <c r="V61" i="25"/>
  <c r="V162" i="26"/>
  <c r="L74" i="26"/>
  <c r="L45" i="23"/>
  <c r="L15" i="41"/>
  <c r="V115" i="41"/>
  <c r="V125" i="26"/>
  <c r="L110" i="26"/>
  <c r="L39" i="23"/>
  <c r="V170" i="23"/>
  <c r="L141" i="21"/>
  <c r="V48" i="19"/>
  <c r="L150" i="42"/>
  <c r="V111" i="41"/>
  <c r="V121" i="26"/>
  <c r="L98" i="26"/>
  <c r="L35" i="23"/>
  <c r="V158" i="23"/>
  <c r="L137" i="21"/>
  <c r="V44" i="19"/>
  <c r="V52" i="40"/>
  <c r="V28" i="42"/>
  <c r="L51" i="25"/>
  <c r="L56" i="23"/>
  <c r="V142" i="23"/>
  <c r="L15" i="19"/>
  <c r="L94" i="21"/>
  <c r="V97" i="21"/>
  <c r="V107" i="21"/>
  <c r="V157" i="28"/>
  <c r="V76" i="28"/>
  <c r="L174" i="28"/>
  <c r="L93" i="28"/>
  <c r="L8" i="28"/>
  <c r="V31" i="41"/>
  <c r="L115" i="26"/>
  <c r="V26" i="23"/>
  <c r="V4" i="19"/>
  <c r="V102" i="28"/>
  <c r="V95" i="28"/>
  <c r="L132" i="28"/>
  <c r="L105" i="21"/>
  <c r="L70" i="21"/>
  <c r="V12" i="19"/>
  <c r="V89" i="21"/>
  <c r="V102" i="41"/>
  <c r="L155" i="42"/>
  <c r="L135" i="42"/>
  <c r="V37" i="41"/>
  <c r="V33" i="41"/>
  <c r="V41" i="41"/>
  <c r="V171" i="42"/>
  <c r="L161" i="26"/>
  <c r="L118" i="23"/>
  <c r="V85" i="40"/>
  <c r="V58" i="41"/>
  <c r="V164" i="42"/>
  <c r="V42" i="26"/>
  <c r="V91" i="26"/>
  <c r="L68" i="26"/>
  <c r="L34" i="23"/>
  <c r="V130" i="40"/>
  <c r="V133" i="42"/>
  <c r="V96" i="26"/>
  <c r="L137" i="23"/>
  <c r="V165" i="23"/>
  <c r="V119" i="23"/>
  <c r="L114" i="21"/>
  <c r="V3" i="19"/>
  <c r="V118" i="40"/>
  <c r="V129" i="42"/>
  <c r="V92" i="26"/>
  <c r="L133" i="23"/>
  <c r="V161" i="23"/>
  <c r="V115" i="23"/>
  <c r="L102" i="21"/>
  <c r="V170" i="21"/>
  <c r="V148" i="41"/>
  <c r="V63" i="42"/>
  <c r="L41" i="26"/>
  <c r="L171" i="23"/>
  <c r="V132" i="23"/>
  <c r="L39" i="19"/>
  <c r="L95" i="21"/>
  <c r="V156" i="21"/>
  <c r="V59" i="21"/>
  <c r="V109" i="28"/>
  <c r="V24" i="28"/>
  <c r="L126" i="28"/>
  <c r="L45" i="28"/>
  <c r="L135" i="28"/>
  <c r="V124" i="42"/>
  <c r="L152" i="23"/>
  <c r="L3" i="19"/>
  <c r="V145" i="21"/>
  <c r="V6" i="28"/>
  <c r="L52" i="27"/>
  <c r="L32" i="28"/>
  <c r="V152" i="41"/>
  <c r="L15" i="40"/>
  <c r="V56" i="41"/>
  <c r="L139" i="42"/>
  <c r="L119" i="42"/>
  <c r="V21" i="41"/>
  <c r="V17" i="41"/>
  <c r="V9" i="41"/>
  <c r="V155" i="42"/>
  <c r="L145" i="26"/>
  <c r="L42" i="40"/>
  <c r="V53" i="40"/>
  <c r="V18" i="41"/>
  <c r="V148" i="42"/>
  <c r="V22" i="26"/>
  <c r="V71" i="26"/>
  <c r="L48" i="26"/>
  <c r="L176" i="23"/>
  <c r="V66" i="40"/>
  <c r="V101" i="42"/>
  <c r="V56" i="26"/>
  <c r="L105" i="23"/>
  <c r="V149" i="23"/>
  <c r="V103" i="23"/>
  <c r="L66" i="21"/>
  <c r="V142" i="21"/>
  <c r="V54" i="40"/>
  <c r="V97" i="42"/>
  <c r="V52" i="26"/>
  <c r="L101" i="23"/>
  <c r="V145" i="23"/>
  <c r="V99" i="23"/>
  <c r="L54" i="21"/>
  <c r="V134" i="21"/>
  <c r="V84" i="41"/>
  <c r="V78" i="25"/>
  <c r="L102" i="26"/>
  <c r="L139" i="23"/>
  <c r="V100" i="23"/>
  <c r="L47" i="19"/>
  <c r="L63" i="21"/>
  <c r="V140" i="21"/>
  <c r="V174" i="28"/>
  <c r="V93" i="28"/>
  <c r="V8" i="28"/>
  <c r="L110" i="28"/>
  <c r="L29" i="28"/>
  <c r="L119" i="28"/>
  <c r="B3" i="19"/>
  <c r="V154" i="42"/>
  <c r="L24" i="23"/>
  <c r="L19" i="19"/>
  <c r="V81" i="21"/>
  <c r="V149" i="28"/>
  <c r="L150" i="28"/>
  <c r="L175" i="28"/>
  <c r="V64" i="40"/>
  <c r="V8" i="26"/>
  <c r="V25" i="41"/>
  <c r="L98" i="41"/>
  <c r="V42" i="40"/>
  <c r="V93" i="42"/>
  <c r="L97" i="23"/>
  <c r="V156" i="41"/>
  <c r="V71" i="42"/>
  <c r="L53" i="26"/>
  <c r="L42" i="41"/>
  <c r="V171" i="25"/>
  <c r="L119" i="23"/>
  <c r="L52" i="19"/>
  <c r="L169" i="41"/>
  <c r="V159" i="25"/>
  <c r="L115" i="23"/>
  <c r="L170" i="21"/>
  <c r="L16" i="42"/>
  <c r="V147" i="26"/>
  <c r="V89" i="23"/>
  <c r="L124" i="21"/>
  <c r="V155" i="21"/>
  <c r="V124" i="28"/>
  <c r="L141" i="28"/>
  <c r="V10" i="41"/>
  <c r="V148" i="23"/>
  <c r="V67" i="21"/>
  <c r="L37" i="28"/>
  <c r="L65" i="42"/>
  <c r="V175" i="40"/>
  <c r="V163" i="42"/>
  <c r="L153" i="26"/>
  <c r="L106" i="23"/>
  <c r="V22" i="23"/>
  <c r="L26" i="19"/>
  <c r="L147" i="21"/>
  <c r="V57" i="21"/>
  <c r="V87" i="21"/>
  <c r="V137" i="28"/>
  <c r="V56" i="28"/>
  <c r="L154" i="28"/>
  <c r="L73" i="28"/>
  <c r="L163" i="28"/>
  <c r="V26" i="42"/>
  <c r="L78" i="23"/>
  <c r="V27" i="23"/>
  <c r="V177" i="21"/>
  <c r="V22" i="28"/>
  <c r="V47" i="28"/>
  <c r="L48" i="28"/>
  <c r="L30" i="40"/>
  <c r="V3" i="42"/>
  <c r="V143" i="23"/>
  <c r="V82" i="28"/>
  <c r="L112" i="28"/>
  <c r="L143" i="23"/>
  <c r="L114" i="28"/>
  <c r="V145" i="28"/>
  <c r="L6" i="19"/>
  <c r="V177" i="28"/>
  <c r="L28" i="28"/>
  <c r="V24" i="19"/>
  <c r="L85" i="21"/>
  <c r="L110" i="41"/>
  <c r="V30" i="40"/>
  <c r="V18" i="40"/>
  <c r="V32" i="26"/>
  <c r="L112" i="42"/>
  <c r="V105" i="42"/>
  <c r="V60" i="26"/>
  <c r="L109" i="23"/>
  <c r="V8" i="41"/>
  <c r="L120" i="26"/>
  <c r="V64" i="23"/>
  <c r="V45" i="19"/>
  <c r="V4" i="41"/>
  <c r="L116" i="26"/>
  <c r="V60" i="23"/>
  <c r="V41" i="19"/>
  <c r="V156" i="42"/>
  <c r="L18" i="23"/>
  <c r="V11" i="23"/>
  <c r="V161" i="21"/>
  <c r="V14" i="28"/>
  <c r="V23" i="28"/>
  <c r="L40" i="28"/>
  <c r="L172" i="26"/>
  <c r="V46" i="19"/>
  <c r="V159" i="28"/>
  <c r="V170" i="26"/>
  <c r="V149" i="42"/>
  <c r="V116" i="26"/>
  <c r="L153" i="23"/>
  <c r="V173" i="23"/>
  <c r="V127" i="23"/>
  <c r="L142" i="21"/>
  <c r="V11" i="19"/>
  <c r="V154" i="21"/>
  <c r="V74" i="28"/>
  <c r="V168" i="28"/>
  <c r="V83" i="28"/>
  <c r="V24" i="41"/>
  <c r="L5" i="41"/>
  <c r="L73" i="40"/>
  <c r="L60" i="40"/>
  <c r="L72" i="40"/>
  <c r="V43" i="42"/>
  <c r="L172" i="40"/>
  <c r="V135" i="41"/>
  <c r="V145" i="26"/>
  <c r="L166" i="26"/>
  <c r="V49" i="40"/>
  <c r="V175" i="26"/>
  <c r="V101" i="23"/>
  <c r="L136" i="21"/>
  <c r="V37" i="40"/>
  <c r="V167" i="26"/>
  <c r="V97" i="23"/>
  <c r="L132" i="21"/>
  <c r="V20" i="41"/>
  <c r="L132" i="26"/>
  <c r="V68" i="23"/>
  <c r="V49" i="19"/>
  <c r="V158" i="28"/>
  <c r="V167" i="28"/>
  <c r="L13" i="28"/>
  <c r="V95" i="42"/>
  <c r="L35" i="19"/>
  <c r="V117" i="28"/>
  <c r="L143" i="28"/>
  <c r="V131" i="41"/>
  <c r="V150" i="41"/>
  <c r="V118" i="26"/>
  <c r="L100" i="26"/>
  <c r="L95" i="23"/>
  <c r="V56" i="23"/>
  <c r="L110" i="21"/>
  <c r="V37" i="19"/>
  <c r="V120" i="21"/>
  <c r="V154" i="28"/>
  <c r="V73" i="28"/>
  <c r="V163" i="28"/>
  <c r="L90" i="28"/>
  <c r="L9" i="28"/>
  <c r="L99" i="28"/>
  <c r="L94" i="41"/>
  <c r="V106" i="26"/>
  <c r="L91" i="23"/>
  <c r="L98" i="21"/>
  <c r="V116" i="21"/>
  <c r="V69" i="28"/>
  <c r="L102" i="28"/>
  <c r="L95" i="28"/>
  <c r="V98" i="40"/>
  <c r="V151" i="26"/>
  <c r="L53" i="21"/>
  <c r="V176" i="28"/>
  <c r="L27" i="28"/>
  <c r="L14" i="19"/>
  <c r="L123" i="28"/>
  <c r="L111" i="23"/>
  <c r="L162" i="28"/>
  <c r="V3" i="26"/>
  <c r="L64" i="21"/>
  <c r="V96" i="28"/>
  <c r="V50" i="28"/>
  <c r="V64" i="21"/>
  <c r="L37" i="40"/>
  <c r="L24" i="40"/>
  <c r="V112" i="41"/>
  <c r="L5" i="26"/>
  <c r="V68" i="40"/>
  <c r="V84" i="42"/>
  <c r="L49" i="25"/>
  <c r="L112" i="23"/>
  <c r="V90" i="42"/>
  <c r="L122" i="23"/>
  <c r="V39" i="23"/>
  <c r="V62" i="21"/>
  <c r="V74" i="42"/>
  <c r="L114" i="23"/>
  <c r="V35" i="23"/>
  <c r="V58" i="21"/>
  <c r="V30" i="26"/>
  <c r="L75" i="23"/>
  <c r="L177" i="21"/>
  <c r="V108" i="21"/>
  <c r="V61" i="28"/>
  <c r="L78" i="28"/>
  <c r="L87" i="28"/>
  <c r="L150" i="41"/>
  <c r="L123" i="23"/>
  <c r="V132" i="21"/>
  <c r="L86" i="28"/>
  <c r="L38" i="42"/>
  <c r="V128" i="42"/>
  <c r="V35" i="26"/>
  <c r="L156" i="23"/>
  <c r="V45" i="23"/>
  <c r="V58" i="24"/>
  <c r="L80" i="21"/>
  <c r="V149" i="21"/>
  <c r="V135" i="21"/>
  <c r="V10" i="28"/>
  <c r="V104" i="28"/>
  <c r="V19" i="28"/>
  <c r="V138" i="42"/>
  <c r="L143" i="42"/>
  <c r="L158" i="41"/>
  <c r="V46" i="40"/>
  <c r="V50" i="40"/>
  <c r="V48" i="26"/>
  <c r="L176" i="42"/>
  <c r="V121" i="42"/>
  <c r="V84" i="26"/>
  <c r="L125" i="23"/>
  <c r="V40" i="41"/>
  <c r="L152" i="26"/>
  <c r="V80" i="23"/>
  <c r="V34" i="19"/>
  <c r="V36" i="41"/>
  <c r="L148" i="26"/>
  <c r="V76" i="23"/>
  <c r="V22" i="19"/>
  <c r="V122" i="42"/>
  <c r="L146" i="23"/>
  <c r="V43" i="23"/>
  <c r="V66" i="21"/>
  <c r="V30" i="28"/>
  <c r="V39" i="28"/>
  <c r="L60" i="28"/>
  <c r="L149" i="26"/>
  <c r="L111" i="21"/>
  <c r="V16" i="28"/>
  <c r="V141" i="26"/>
  <c r="V102" i="42"/>
  <c r="V66" i="26"/>
  <c r="L35" i="26"/>
  <c r="V102" i="23"/>
  <c r="V159" i="23"/>
  <c r="L69" i="21"/>
  <c r="V43" i="19"/>
  <c r="V56" i="21"/>
  <c r="V90" i="28"/>
  <c r="V9" i="28"/>
  <c r="V99" i="28"/>
  <c r="L26" i="28"/>
  <c r="L120" i="28"/>
  <c r="L35" i="28"/>
  <c r="V116" i="40"/>
  <c r="V31" i="26"/>
  <c r="V73" i="23"/>
  <c r="L108" i="21"/>
  <c r="V147" i="21"/>
  <c r="V132" i="28"/>
  <c r="L149" i="28"/>
  <c r="V88" i="41"/>
  <c r="L3" i="26"/>
  <c r="V27" i="19"/>
  <c r="V91" i="28"/>
  <c r="V144" i="21"/>
  <c r="L158" i="21"/>
  <c r="L171" i="28"/>
  <c r="L124" i="23"/>
  <c r="V133" i="21"/>
  <c r="V11" i="28"/>
  <c r="L151" i="26"/>
  <c r="V59" i="28"/>
  <c r="V128" i="28"/>
  <c r="L50" i="41"/>
  <c r="V26" i="40"/>
  <c r="V77" i="42"/>
  <c r="L81" i="23"/>
  <c r="V140" i="41"/>
  <c r="V55" i="42"/>
  <c r="L33" i="26"/>
  <c r="L69" i="41"/>
  <c r="V166" i="26"/>
  <c r="L103" i="23"/>
  <c r="L134" i="21"/>
  <c r="L41" i="41"/>
  <c r="V154" i="26"/>
  <c r="L99" i="23"/>
  <c r="L122" i="21"/>
  <c r="L35" i="42"/>
  <c r="V79" i="26"/>
  <c r="V57" i="23"/>
  <c r="L92" i="21"/>
  <c r="V139" i="21"/>
  <c r="V108" i="28"/>
  <c r="L125" i="28"/>
  <c r="V52" i="41"/>
  <c r="V84" i="23"/>
  <c r="V166" i="28"/>
  <c r="L21" i="28"/>
  <c r="L47" i="42"/>
  <c r="V47" i="40"/>
  <c r="V99" i="42"/>
  <c r="L85" i="26"/>
  <c r="L30" i="23"/>
  <c r="V152" i="23"/>
  <c r="L34" i="19"/>
  <c r="L115" i="21"/>
  <c r="V168" i="21"/>
  <c r="V71" i="21"/>
  <c r="V121" i="28"/>
  <c r="V36" i="28"/>
  <c r="L138" i="28"/>
  <c r="L112" i="41"/>
  <c r="V59" i="25"/>
  <c r="V128" i="40"/>
  <c r="L53" i="40"/>
  <c r="L56" i="40"/>
  <c r="V128" i="41"/>
  <c r="L21" i="26"/>
  <c r="V100" i="40"/>
  <c r="V100" i="42"/>
  <c r="V7" i="26"/>
  <c r="L128" i="23"/>
  <c r="V5" i="42"/>
  <c r="L9" i="23"/>
  <c r="V55" i="23"/>
  <c r="V78" i="21"/>
  <c r="V174" i="42"/>
  <c r="L5" i="23"/>
  <c r="V51" i="23"/>
  <c r="V74" i="21"/>
  <c r="V51" i="25"/>
  <c r="L107" i="23"/>
  <c r="L146" i="21"/>
  <c r="V124" i="21"/>
  <c r="V77" i="28"/>
  <c r="L94" i="28"/>
  <c r="L103" i="28"/>
  <c r="L12" i="40"/>
  <c r="L22" i="23"/>
  <c r="V164" i="21"/>
  <c r="L118" i="28"/>
  <c r="L122" i="41"/>
  <c r="V38" i="42"/>
  <c r="V119" i="26"/>
  <c r="L86" i="23"/>
  <c r="V77" i="23"/>
  <c r="V31" i="23"/>
  <c r="L112" i="21"/>
  <c r="V54" i="21"/>
  <c r="V151" i="21"/>
  <c r="V26" i="28"/>
  <c r="V120" i="28"/>
  <c r="V35" i="28"/>
  <c r="L137" i="28"/>
  <c r="L56" i="28"/>
  <c r="V134" i="41"/>
  <c r="L96" i="26"/>
  <c r="V52" i="23"/>
  <c r="V33" i="19"/>
  <c r="V150" i="28"/>
  <c r="V175" i="28"/>
  <c r="L5" i="28"/>
  <c r="V53" i="42"/>
  <c r="V54" i="23"/>
  <c r="V166" i="21"/>
  <c r="L18" i="28"/>
  <c r="V161" i="28"/>
  <c r="V128" i="21"/>
  <c r="V29" i="23"/>
  <c r="V127" i="21"/>
  <c r="L113" i="28"/>
  <c r="V79" i="23"/>
  <c r="L144" i="28"/>
  <c r="V150" i="23"/>
  <c r="L145" i="28"/>
  <c r="L57" i="40"/>
  <c r="L28" i="40"/>
  <c r="L8" i="40"/>
  <c r="V27" i="42"/>
  <c r="L44" i="40"/>
  <c r="V119" i="41"/>
  <c r="V129" i="26"/>
  <c r="L122" i="26"/>
  <c r="V160" i="40"/>
  <c r="V135" i="26"/>
  <c r="V85" i="23"/>
  <c r="L120" i="21"/>
  <c r="V148" i="40"/>
  <c r="V131" i="26"/>
  <c r="V81" i="23"/>
  <c r="L116" i="21"/>
  <c r="V34" i="41"/>
  <c r="L56" i="26"/>
  <c r="V36" i="23"/>
  <c r="V17" i="19"/>
  <c r="V142" i="28"/>
  <c r="V151" i="28"/>
  <c r="L172" i="28"/>
  <c r="V80" i="25"/>
  <c r="L51" i="19"/>
  <c r="V85" i="28"/>
  <c r="L111" i="28"/>
  <c r="V3" i="41"/>
  <c r="V163" i="41"/>
  <c r="V173" i="26"/>
  <c r="L28" i="26"/>
  <c r="L63" i="23"/>
  <c r="V24" i="23"/>
  <c r="L165" i="21"/>
  <c r="V5" i="19"/>
  <c r="V104" i="21"/>
  <c r="V138" i="28"/>
  <c r="V57" i="28"/>
  <c r="V147" i="28"/>
  <c r="L74" i="28"/>
  <c r="L168" i="28"/>
  <c r="L83" i="28"/>
  <c r="V55" i="40"/>
  <c r="L100" i="23"/>
  <c r="V67" i="25"/>
  <c r="L108" i="42"/>
  <c r="V174" i="23"/>
  <c r="L80" i="42"/>
  <c r="V162" i="23"/>
  <c r="V77" i="41"/>
  <c r="V46" i="23"/>
  <c r="V91" i="21"/>
  <c r="L77" i="28"/>
  <c r="V145" i="42"/>
  <c r="V70" i="28"/>
  <c r="V22" i="41"/>
  <c r="L13" i="26"/>
  <c r="V120" i="23"/>
  <c r="L83" i="21"/>
  <c r="V55" i="21"/>
  <c r="V20" i="28"/>
  <c r="L41" i="28"/>
  <c r="V31" i="42"/>
  <c r="V9" i="23"/>
  <c r="V39" i="19"/>
  <c r="V101" i="28"/>
  <c r="L117" i="28"/>
  <c r="V46" i="41"/>
  <c r="V168" i="23"/>
  <c r="V65" i="28"/>
  <c r="L59" i="25"/>
  <c r="L80" i="28"/>
  <c r="L128" i="21"/>
  <c r="L90" i="21"/>
  <c r="L130" i="28"/>
  <c r="V2" i="28"/>
  <c r="B5" i="19"/>
  <c r="L64" i="28"/>
  <c r="L148" i="42"/>
  <c r="V56" i="42"/>
  <c r="V12" i="41"/>
  <c r="L124" i="26"/>
  <c r="V126" i="26"/>
  <c r="L77" i="21"/>
  <c r="V114" i="26"/>
  <c r="L73" i="21"/>
  <c r="L117" i="26"/>
  <c r="L127" i="21"/>
  <c r="V40" i="28"/>
  <c r="V59" i="23"/>
  <c r="L68" i="28"/>
  <c r="V89" i="41"/>
  <c r="V104" i="25"/>
  <c r="L127" i="23"/>
  <c r="L50" i="19"/>
  <c r="V136" i="21"/>
  <c r="V89" i="28"/>
  <c r="L106" i="28"/>
  <c r="L115" i="28"/>
  <c r="V81" i="42"/>
  <c r="L27" i="23"/>
  <c r="L143" i="21"/>
  <c r="V54" i="28"/>
  <c r="L70" i="28"/>
  <c r="V67" i="41"/>
  <c r="V176" i="21"/>
  <c r="L45" i="26"/>
  <c r="L96" i="28"/>
  <c r="L50" i="28"/>
  <c r="L86" i="26"/>
  <c r="L91" i="26"/>
  <c r="V77" i="21"/>
  <c r="V73" i="21"/>
  <c r="V60" i="21"/>
  <c r="V146" i="21"/>
  <c r="V162" i="40"/>
  <c r="V146" i="23"/>
  <c r="V122" i="28"/>
  <c r="L152" i="28"/>
  <c r="L115" i="42"/>
  <c r="L11" i="19"/>
  <c r="V32" i="28"/>
  <c r="V34" i="26"/>
  <c r="L82" i="28"/>
  <c r="L106" i="21"/>
  <c r="V17" i="28"/>
  <c r="V138" i="21"/>
  <c r="L163" i="21"/>
  <c r="L177" i="42"/>
  <c r="V34" i="42"/>
  <c r="L134" i="23"/>
  <c r="V30" i="23"/>
  <c r="V42" i="23"/>
  <c r="L108" i="28"/>
  <c r="V36" i="26"/>
  <c r="L118" i="26"/>
  <c r="L58" i="21"/>
  <c r="V72" i="28"/>
  <c r="V86" i="26"/>
  <c r="V36" i="19"/>
  <c r="L6" i="28"/>
  <c r="V61" i="23"/>
  <c r="L33" i="28"/>
  <c r="L49" i="28"/>
  <c r="V12" i="28"/>
  <c r="L96" i="21"/>
  <c r="L47" i="23"/>
  <c r="V117" i="26"/>
  <c r="L174" i="23"/>
  <c r="L171" i="21"/>
  <c r="L167" i="21"/>
  <c r="V14" i="19"/>
  <c r="L126" i="21"/>
  <c r="V96" i="42"/>
  <c r="L31" i="23"/>
  <c r="V117" i="21"/>
  <c r="V3" i="28"/>
  <c r="V58" i="26"/>
  <c r="V113" i="21"/>
  <c r="L53" i="28"/>
  <c r="V15" i="23"/>
  <c r="L177" i="28"/>
  <c r="V144" i="28"/>
  <c r="L161" i="42"/>
  <c r="V138" i="26"/>
  <c r="V38" i="23"/>
  <c r="L126" i="23"/>
  <c r="V139" i="23"/>
  <c r="L14" i="28"/>
  <c r="V69" i="40"/>
  <c r="L119" i="26"/>
  <c r="V8" i="19"/>
  <c r="V115" i="28"/>
  <c r="V159" i="42"/>
  <c r="V53" i="21"/>
  <c r="L148" i="28"/>
  <c r="L30" i="19"/>
  <c r="V75" i="28"/>
  <c r="V175" i="21"/>
  <c r="L17" i="28"/>
  <c r="L10" i="28"/>
  <c r="L104" i="28"/>
  <c r="L19" i="28"/>
  <c r="L22" i="42"/>
  <c r="V63" i="40"/>
  <c r="V102" i="40"/>
  <c r="V155" i="26"/>
  <c r="V19" i="41"/>
  <c r="V18" i="23"/>
  <c r="V15" i="41"/>
  <c r="V6" i="23"/>
  <c r="V58" i="42"/>
  <c r="L23" i="19"/>
  <c r="V141" i="28"/>
  <c r="L167" i="28"/>
  <c r="L149" i="23"/>
  <c r="V63" i="28"/>
  <c r="V85" i="42"/>
  <c r="L89" i="23"/>
  <c r="V95" i="23"/>
  <c r="V126" i="21"/>
  <c r="V58" i="28"/>
  <c r="V67" i="28"/>
  <c r="L88" i="28"/>
  <c r="L33" i="40"/>
  <c r="L106" i="26"/>
  <c r="V155" i="23"/>
  <c r="V148" i="21"/>
  <c r="V100" i="28"/>
  <c r="L116" i="28"/>
  <c r="V32" i="42"/>
  <c r="L62" i="21"/>
  <c r="V27" i="28"/>
  <c r="V94" i="23"/>
  <c r="V162" i="28"/>
  <c r="V160" i="21"/>
  <c r="L160" i="28"/>
  <c r="L2" i="28"/>
  <c r="V175" i="23"/>
  <c r="V43" i="40"/>
  <c r="L78" i="25"/>
  <c r="V98" i="42"/>
  <c r="L130" i="23"/>
  <c r="L63" i="26"/>
  <c r="V51" i="19"/>
  <c r="L55" i="26"/>
  <c r="V47" i="19"/>
  <c r="L66" i="23"/>
  <c r="V172" i="21"/>
  <c r="L142" i="28"/>
  <c r="V82" i="21"/>
  <c r="L40" i="40"/>
  <c r="V98" i="26"/>
  <c r="V109" i="23"/>
  <c r="L144" i="21"/>
  <c r="V167" i="21"/>
  <c r="V136" i="28"/>
  <c r="L153" i="28"/>
  <c r="V101" i="26"/>
  <c r="V10" i="23"/>
  <c r="V118" i="21"/>
  <c r="V37" i="28"/>
  <c r="L85" i="28"/>
  <c r="V131" i="42"/>
  <c r="V112" i="28"/>
  <c r="V93" i="23"/>
  <c r="V111" i="23"/>
  <c r="L27" i="40"/>
  <c r="L6" i="41"/>
  <c r="V121" i="41"/>
  <c r="V106" i="42"/>
  <c r="V158" i="26"/>
  <c r="V13" i="28"/>
  <c r="L165" i="28"/>
  <c r="V64" i="42"/>
  <c r="L133" i="21"/>
  <c r="V41" i="28"/>
  <c r="L67" i="28"/>
  <c r="V60" i="42"/>
  <c r="L79" i="21"/>
  <c r="L38" i="28"/>
  <c r="L79" i="23"/>
  <c r="L161" i="28"/>
  <c r="V139" i="28"/>
  <c r="V101" i="21"/>
  <c r="L98" i="28"/>
  <c r="V91" i="41"/>
  <c r="L173" i="26"/>
  <c r="L24" i="19"/>
  <c r="L151" i="21"/>
  <c r="L174" i="21"/>
  <c r="V105" i="23"/>
  <c r="L168" i="40"/>
  <c r="L28" i="23"/>
  <c r="V85" i="21"/>
  <c r="L170" i="28"/>
  <c r="L34" i="26"/>
  <c r="V110" i="21"/>
  <c r="L159" i="28"/>
  <c r="V21" i="19"/>
  <c r="L121" i="23"/>
  <c r="V146" i="28"/>
  <c r="L57" i="23"/>
  <c r="V6" i="19"/>
  <c r="L99" i="21"/>
  <c r="L136" i="26"/>
  <c r="L7" i="40"/>
  <c r="V157" i="41"/>
  <c r="V118" i="42"/>
  <c r="V109" i="41"/>
  <c r="V2" i="42"/>
  <c r="V94" i="28"/>
  <c r="V148" i="28"/>
  <c r="V99" i="41"/>
  <c r="V13" i="23"/>
  <c r="V119" i="21"/>
  <c r="L105" i="28"/>
  <c r="L88" i="23"/>
  <c r="V52" i="27"/>
  <c r="L31" i="28"/>
  <c r="L133" i="41"/>
  <c r="V112" i="21"/>
  <c r="L26" i="26"/>
  <c r="V157" i="23"/>
  <c r="V97" i="26"/>
  <c r="L71" i="26"/>
  <c r="L155" i="21"/>
  <c r="L25" i="19"/>
  <c r="V23" i="19"/>
  <c r="L23" i="28"/>
  <c r="L140" i="21"/>
  <c r="V70" i="42"/>
  <c r="L58" i="24"/>
  <c r="V72" i="21"/>
  <c r="L42" i="28"/>
  <c r="L98" i="23"/>
  <c r="V118" i="28"/>
  <c r="L79" i="41"/>
  <c r="V143" i="21"/>
  <c r="L87" i="26"/>
  <c r="V136" i="23"/>
  <c r="L75" i="28"/>
  <c r="L12" i="28"/>
  <c r="L121" i="28"/>
  <c r="L36" i="28"/>
  <c r="L164" i="42"/>
  <c r="V72" i="42"/>
  <c r="V28" i="41"/>
  <c r="L140" i="26"/>
  <c r="V17" i="26"/>
  <c r="L93" i="21"/>
  <c r="V13" i="26"/>
  <c r="L89" i="21"/>
  <c r="L6" i="26"/>
  <c r="L159" i="21"/>
  <c r="V60" i="28"/>
  <c r="V123" i="23"/>
  <c r="L100" i="28"/>
  <c r="V111" i="40"/>
  <c r="V35" i="42"/>
  <c r="L159" i="23"/>
  <c r="L42" i="19"/>
  <c r="V152" i="21"/>
  <c r="V105" i="28"/>
  <c r="L122" i="28"/>
  <c r="L131" i="28"/>
  <c r="V35" i="40"/>
  <c r="L31" i="26"/>
  <c r="L43" i="19"/>
  <c r="V115" i="21"/>
  <c r="V111" i="28"/>
  <c r="L127" i="28"/>
  <c r="V148" i="26"/>
  <c r="V165" i="21"/>
  <c r="L65" i="28"/>
  <c r="V80" i="21"/>
  <c r="V107" i="28"/>
  <c r="L175" i="23"/>
  <c r="V130" i="28"/>
  <c r="L11" i="28"/>
  <c r="L60" i="23"/>
  <c r="L59" i="28"/>
  <c r="V69" i="21"/>
  <c r="V39" i="40"/>
  <c r="L84" i="23"/>
  <c r="V2" i="26"/>
  <c r="L106" i="42"/>
  <c r="V126" i="23"/>
  <c r="L14" i="42"/>
  <c r="V114" i="23"/>
  <c r="V94" i="41"/>
  <c r="V164" i="23"/>
  <c r="V75" i="21"/>
  <c r="L61" i="28"/>
  <c r="V17" i="42"/>
  <c r="V38" i="28"/>
  <c r="V120" i="41"/>
  <c r="L176" i="26"/>
  <c r="V88" i="23"/>
  <c r="V2" i="19"/>
  <c r="V170" i="28"/>
  <c r="V4" i="28"/>
  <c r="L25" i="28"/>
  <c r="L165" i="42"/>
  <c r="L81" i="26"/>
  <c r="V91" i="23"/>
  <c r="V84" i="21"/>
  <c r="V68" i="28"/>
  <c r="L84" i="28"/>
  <c r="V87" i="26"/>
  <c r="L146" i="28"/>
  <c r="L117" i="21"/>
  <c r="V34" i="28"/>
  <c r="V96" i="21"/>
  <c r="L22" i="19"/>
  <c r="L90" i="42"/>
  <c r="V7" i="41"/>
  <c r="L12" i="23"/>
  <c r="L8" i="23"/>
  <c r="V138" i="23"/>
  <c r="L30" i="28"/>
  <c r="V150" i="40"/>
  <c r="L80" i="25"/>
  <c r="V40" i="19"/>
  <c r="V131" i="28"/>
  <c r="L9" i="26"/>
  <c r="V174" i="21"/>
  <c r="L16" i="28"/>
  <c r="L131" i="21"/>
  <c r="L154" i="26"/>
  <c r="L139" i="28"/>
  <c r="L97" i="28"/>
  <c r="L22" i="26"/>
  <c r="L142" i="23"/>
  <c r="V45" i="41"/>
  <c r="V177" i="42"/>
  <c r="V162" i="21"/>
  <c r="V163" i="21"/>
  <c r="V34" i="40"/>
  <c r="V110" i="23"/>
  <c r="V103" i="21"/>
  <c r="L136" i="28"/>
  <c r="V137" i="23"/>
  <c r="V133" i="28"/>
  <c r="V110" i="41"/>
  <c r="V129" i="28"/>
  <c r="V47" i="23"/>
  <c r="L149" i="21"/>
  <c r="V62" i="23"/>
  <c r="L2" i="19"/>
  <c r="L176" i="28"/>
  <c r="V111" i="21"/>
  <c r="L34" i="28"/>
  <c r="V66" i="28"/>
  <c r="L15" i="23"/>
  <c r="V95" i="21"/>
  <c r="L102" i="42"/>
  <c r="V82" i="42"/>
  <c r="L70" i="26"/>
  <c r="L58" i="26"/>
  <c r="L79" i="26"/>
  <c r="V103" i="28"/>
  <c r="L15" i="28"/>
  <c r="V109" i="26"/>
  <c r="L10" i="19"/>
  <c r="V169" i="28"/>
  <c r="L20" i="28"/>
  <c r="V116" i="23"/>
  <c r="V21" i="28"/>
  <c r="V6" i="42"/>
  <c r="V44" i="28"/>
  <c r="V125" i="23"/>
  <c r="V70" i="21"/>
  <c r="V10" i="19"/>
  <c r="L166" i="23"/>
  <c r="L11" i="40"/>
  <c r="L116" i="41"/>
  <c r="V57" i="41"/>
  <c r="V61" i="21"/>
  <c r="L161" i="40"/>
  <c r="V78" i="28"/>
  <c r="V116" i="28"/>
  <c r="V35" i="41"/>
  <c r="V34" i="23"/>
  <c r="V106" i="28"/>
  <c r="L89" i="28"/>
  <c r="V134" i="23"/>
  <c r="V164" i="28"/>
  <c r="V160" i="42"/>
  <c r="V155" i="28"/>
  <c r="V104" i="23"/>
  <c r="V159" i="21"/>
  <c r="V158" i="21"/>
  <c r="L57" i="28"/>
  <c r="L147" i="28"/>
  <c r="V59" i="40"/>
  <c r="L156" i="25"/>
  <c r="V150" i="42"/>
  <c r="L162" i="23"/>
  <c r="L103" i="26"/>
  <c r="V50" i="19"/>
  <c r="L99" i="26"/>
  <c r="V38" i="19"/>
  <c r="L158" i="23"/>
  <c r="V65" i="21"/>
  <c r="L158" i="28"/>
  <c r="V7" i="19"/>
  <c r="L61" i="40"/>
  <c r="V40" i="26"/>
  <c r="V141" i="23"/>
  <c r="L176" i="21"/>
  <c r="V122" i="21"/>
  <c r="V152" i="28"/>
  <c r="L169" i="28"/>
  <c r="L3" i="28"/>
  <c r="V86" i="42"/>
  <c r="L155" i="23"/>
  <c r="L138" i="21"/>
  <c r="V86" i="28"/>
  <c r="L134" i="28"/>
  <c r="L44" i="42"/>
  <c r="L26" i="23"/>
  <c r="V79" i="21"/>
  <c r="L91" i="28"/>
  <c r="V80" i="28"/>
  <c r="L154" i="23"/>
  <c r="L43" i="28"/>
  <c r="V8" i="23"/>
  <c r="V160" i="28"/>
  <c r="L160" i="21"/>
  <c r="V171" i="28"/>
  <c r="L168" i="42"/>
  <c r="V31" i="40"/>
  <c r="V38" i="40"/>
  <c r="V139" i="26"/>
  <c r="V146" i="42"/>
  <c r="V167" i="23"/>
  <c r="V134" i="42"/>
  <c r="V163" i="23"/>
  <c r="V127" i="42"/>
  <c r="L31" i="19"/>
  <c r="V125" i="28"/>
  <c r="L151" i="28"/>
  <c r="L21" i="23"/>
  <c r="V31" i="28"/>
  <c r="V21" i="42"/>
  <c r="L25" i="23"/>
  <c r="V63" i="23"/>
  <c r="V86" i="21"/>
  <c r="V42" i="28"/>
  <c r="V51" i="28"/>
  <c r="L72" i="28"/>
  <c r="V13" i="41"/>
  <c r="L85" i="23"/>
  <c r="L129" i="21"/>
  <c r="V83" i="21"/>
  <c r="V79" i="28"/>
  <c r="L63" i="28"/>
  <c r="V17" i="40"/>
  <c r="V40" i="23"/>
  <c r="V123" i="28"/>
  <c r="V28" i="28"/>
  <c r="L67" i="21"/>
  <c r="V43" i="28"/>
  <c r="V107" i="41"/>
  <c r="V5" i="26"/>
  <c r="L20" i="19"/>
  <c r="L21" i="19"/>
  <c r="L81" i="21"/>
  <c r="L39" i="28"/>
  <c r="V169" i="23"/>
  <c r="L92" i="23"/>
  <c r="V88" i="21"/>
  <c r="L58" i="28"/>
  <c r="V90" i="23"/>
  <c r="V165" i="28"/>
  <c r="V138" i="41"/>
  <c r="V18" i="28"/>
  <c r="V72" i="23"/>
  <c r="L38" i="19"/>
  <c r="L166" i="41"/>
  <c r="V125" i="41"/>
  <c r="V14" i="42"/>
  <c r="L165" i="26"/>
  <c r="V144" i="26"/>
  <c r="V172" i="28"/>
  <c r="L133" i="28"/>
  <c r="V166" i="42"/>
  <c r="L18" i="19"/>
  <c r="V153" i="28"/>
  <c r="L51" i="28"/>
  <c r="V22" i="40"/>
  <c r="L27" i="19"/>
  <c r="V143" i="28"/>
  <c r="V73" i="26"/>
  <c r="L129" i="28"/>
  <c r="V102" i="21"/>
  <c r="V64" i="28"/>
  <c r="V63" i="21"/>
  <c r="L46" i="19"/>
  <c r="V81" i="28"/>
  <c r="L74" i="23"/>
  <c r="L66" i="28"/>
  <c r="V97" i="28"/>
  <c r="L107" i="28"/>
  <c r="L138" i="42"/>
  <c r="L30" i="26"/>
  <c r="V82" i="23"/>
  <c r="V74" i="23"/>
  <c r="V171" i="23"/>
  <c r="L124" i="28"/>
  <c r="V112" i="26"/>
  <c r="L54" i="26"/>
  <c r="L150" i="21"/>
  <c r="V88" i="28"/>
  <c r="V116" i="41"/>
  <c r="L65" i="21"/>
  <c r="V15" i="28"/>
  <c r="L121" i="26"/>
  <c r="L44" i="28"/>
  <c r="V114" i="28"/>
  <c r="L81" i="28"/>
  <c r="V113" i="28"/>
  <c r="V154" i="23"/>
  <c r="V98" i="28"/>
  <c r="L6" i="42"/>
  <c r="V158" i="42"/>
  <c r="L169" i="26"/>
  <c r="V175" i="42"/>
  <c r="L2" i="23"/>
  <c r="V87" i="28"/>
  <c r="V33" i="26"/>
  <c r="L101" i="21"/>
  <c r="V25" i="28"/>
  <c r="L4" i="28"/>
  <c r="V95" i="41"/>
  <c r="L172" i="21"/>
  <c r="L166" i="28"/>
  <c r="L60" i="26"/>
  <c r="L155" i="28"/>
  <c r="V33" i="28"/>
  <c r="L128" i="28"/>
  <c r="V49" i="28"/>
  <c r="L114" i="26"/>
  <c r="V26" i="19"/>
  <c r="B93" i="42"/>
  <c r="B137" i="42"/>
  <c r="B162" i="42"/>
  <c r="B60" i="42"/>
  <c r="B104" i="42"/>
  <c r="B122" i="42"/>
  <c r="B20" i="42"/>
  <c r="B58" i="42"/>
  <c r="B80" i="42"/>
  <c r="B159" i="42"/>
  <c r="B171" i="42"/>
  <c r="B8" i="42"/>
  <c r="B36" i="42"/>
  <c r="B170" i="42"/>
  <c r="B72" i="42"/>
  <c r="B21" i="42"/>
  <c r="B76" i="42"/>
  <c r="B81" i="42"/>
  <c r="B38" i="42"/>
  <c r="B166" i="42"/>
  <c r="B28" i="42"/>
  <c r="B66" i="42"/>
  <c r="B86" i="42"/>
  <c r="B57" i="42"/>
  <c r="B101" i="42"/>
  <c r="B119" i="42"/>
  <c r="B10" i="42"/>
  <c r="B55" i="42"/>
  <c r="B78" i="42"/>
  <c r="B156" i="42"/>
  <c r="B3" i="42"/>
  <c r="B43" i="42"/>
  <c r="B100" i="42"/>
  <c r="B126" i="42"/>
  <c r="B167" i="42"/>
  <c r="B130" i="41"/>
  <c r="B112" i="42"/>
  <c r="B175" i="41"/>
  <c r="B95" i="42"/>
  <c r="B144" i="42"/>
  <c r="B51" i="42"/>
  <c r="B129" i="42"/>
  <c r="B168" i="42"/>
  <c r="B166" i="41"/>
  <c r="B79" i="42"/>
  <c r="B9" i="42"/>
  <c r="B142" i="42"/>
  <c r="B62" i="42"/>
  <c r="B125" i="42"/>
  <c r="B118" i="41"/>
  <c r="B121" i="42"/>
  <c r="B99" i="42"/>
  <c r="B139" i="42"/>
  <c r="B110" i="41"/>
  <c r="B91" i="42"/>
  <c r="B163" i="42"/>
  <c r="B122" i="41"/>
  <c r="B24" i="42"/>
  <c r="B117" i="42"/>
  <c r="B157" i="42"/>
  <c r="B90" i="41"/>
  <c r="B74" i="42"/>
  <c r="B118" i="42"/>
  <c r="B140" i="42"/>
  <c r="B114" i="41"/>
  <c r="B29" i="42"/>
  <c r="B59" i="42"/>
  <c r="B123" i="42"/>
  <c r="B134" i="42"/>
  <c r="B82" i="41"/>
  <c r="B176" i="41"/>
  <c r="B64" i="42"/>
  <c r="B26" i="42"/>
  <c r="B149" i="42"/>
  <c r="B92" i="42"/>
  <c r="B174" i="41"/>
  <c r="B50" i="42"/>
  <c r="B47" i="42"/>
  <c r="B109" i="42"/>
  <c r="B155" i="42"/>
  <c r="B78" i="41"/>
  <c r="B71" i="42"/>
  <c r="B115" i="42"/>
  <c r="B138" i="42"/>
  <c r="B33" i="42"/>
  <c r="B83" i="42"/>
  <c r="B96" i="42"/>
  <c r="B176" i="42"/>
  <c r="B146" i="41"/>
  <c r="B18" i="42"/>
  <c r="B52" i="42"/>
  <c r="B75" i="42"/>
  <c r="B40" i="42"/>
  <c r="B56" i="42"/>
  <c r="B124" i="42"/>
  <c r="B23" i="42"/>
  <c r="B90" i="42"/>
  <c r="B146" i="42"/>
  <c r="B66" i="41"/>
  <c r="B70" i="42"/>
  <c r="B98" i="41"/>
  <c r="B53" i="42"/>
  <c r="B41" i="42"/>
  <c r="B160" i="42"/>
  <c r="B102" i="42"/>
  <c r="B35" i="42"/>
  <c r="B86" i="41"/>
  <c r="B14" i="42"/>
  <c r="B49" i="42"/>
  <c r="B110" i="42"/>
  <c r="B177" i="42"/>
  <c r="B13" i="42"/>
  <c r="B48" i="42"/>
  <c r="B141" i="42"/>
  <c r="B2" i="28"/>
  <c r="B177" i="41"/>
  <c r="B54" i="42"/>
  <c r="B97" i="42"/>
  <c r="B116" i="42"/>
  <c r="B130" i="42"/>
  <c r="B169" i="42"/>
  <c r="B152" i="42"/>
  <c r="B113" i="42"/>
  <c r="B30" i="42"/>
  <c r="B148" i="42"/>
  <c r="B85" i="42"/>
  <c r="B142" i="41"/>
  <c r="B106" i="41"/>
  <c r="B172" i="42"/>
  <c r="B17" i="42"/>
  <c r="B174" i="42"/>
  <c r="B11" i="42"/>
  <c r="B45" i="42"/>
  <c r="B135" i="42"/>
  <c r="B175" i="42"/>
  <c r="B150" i="41"/>
  <c r="B87" i="42"/>
  <c r="B131" i="42"/>
  <c r="B154" i="42"/>
  <c r="B5" i="42"/>
  <c r="B46" i="42"/>
  <c r="B68" i="42"/>
  <c r="B143" i="42"/>
  <c r="B65" i="42"/>
  <c r="B12" i="42"/>
  <c r="B32" i="42"/>
  <c r="B145" i="42"/>
  <c r="B134" i="41"/>
  <c r="B94" i="42"/>
  <c r="B173" i="42"/>
  <c r="B4" i="42"/>
  <c r="B74" i="41"/>
  <c r="B98" i="42"/>
  <c r="B165" i="42"/>
  <c r="B106" i="42"/>
  <c r="B68" i="22"/>
  <c r="B37" i="42"/>
  <c r="B89" i="42"/>
  <c r="B103" i="42"/>
  <c r="B138" i="41"/>
  <c r="B39" i="42"/>
  <c r="B63" i="42"/>
  <c r="B136" i="42"/>
  <c r="B162" i="41"/>
  <c r="B27" i="42"/>
  <c r="B77" i="42"/>
  <c r="B107" i="42"/>
  <c r="B150" i="42"/>
  <c r="B70" i="41"/>
  <c r="B154" i="41"/>
  <c r="B82" i="42"/>
  <c r="B102" i="41"/>
  <c r="B120" i="42"/>
  <c r="B84" i="42"/>
  <c r="B127" i="42"/>
  <c r="B42" i="42"/>
  <c r="B111" i="42"/>
  <c r="B161" i="42"/>
  <c r="B158" i="42"/>
  <c r="B126" i="41"/>
  <c r="B34" i="42"/>
  <c r="B61" i="42"/>
  <c r="B132" i="42"/>
  <c r="B158" i="41"/>
  <c r="B25" i="42"/>
  <c r="B73" i="42"/>
  <c r="B153" i="42"/>
  <c r="B94" i="41"/>
  <c r="B15" i="42"/>
  <c r="B67" i="42"/>
  <c r="B108" i="42"/>
  <c r="B128" i="42"/>
  <c r="B69" i="42"/>
  <c r="B31" i="42"/>
  <c r="B105" i="42"/>
  <c r="B22" i="42"/>
  <c r="B7" i="42"/>
  <c r="B151" i="42"/>
  <c r="B44" i="42"/>
  <c r="B147" i="42"/>
  <c r="B164" i="42"/>
  <c r="B88" i="42"/>
  <c r="B19" i="42"/>
  <c r="B114" i="42"/>
  <c r="B16" i="42"/>
  <c r="B6" i="42"/>
  <c r="B170" i="41"/>
  <c r="B133" i="42"/>
  <c r="AP26" i="19"/>
  <c r="AP49" i="28"/>
  <c r="AP33" i="28"/>
  <c r="AP95" i="41"/>
  <c r="AP25" i="28"/>
  <c r="AP33" i="26"/>
  <c r="AP87" i="28"/>
  <c r="AP175" i="42"/>
  <c r="AP158" i="42"/>
  <c r="AP98" i="28"/>
  <c r="AP154" i="23"/>
  <c r="AP113" i="28"/>
  <c r="AP114" i="28"/>
  <c r="AP15" i="28"/>
  <c r="AP116" i="41"/>
  <c r="AP88" i="28"/>
  <c r="AP112" i="26"/>
  <c r="AP171" i="23"/>
  <c r="AP74" i="23"/>
  <c r="AP82" i="23"/>
  <c r="AP97" i="28"/>
  <c r="AP81" i="28"/>
  <c r="AP63" i="21"/>
  <c r="AP64" i="28"/>
  <c r="AP102" i="21"/>
  <c r="AP73" i="26"/>
  <c r="AP143" i="28"/>
  <c r="AP22" i="40"/>
  <c r="AP153" i="28"/>
  <c r="AP166" i="42"/>
  <c r="AP172" i="28"/>
  <c r="AP144" i="26"/>
  <c r="AP14" i="42"/>
  <c r="AP125" i="41"/>
  <c r="AP72" i="23"/>
  <c r="AP18" i="28"/>
  <c r="AP138" i="41"/>
  <c r="AP165" i="28"/>
  <c r="AP90" i="23"/>
  <c r="AP88" i="21"/>
  <c r="AP169" i="23"/>
  <c r="AP5" i="26"/>
  <c r="AP107" i="41"/>
  <c r="AP43" i="28"/>
  <c r="AP28" i="28"/>
  <c r="AP123" i="28"/>
  <c r="AP40" i="23"/>
  <c r="AP17" i="40"/>
  <c r="AP79" i="28"/>
  <c r="AP83" i="21"/>
  <c r="AP13" i="41"/>
  <c r="AP51" i="28"/>
  <c r="AP42" i="28"/>
  <c r="AP86" i="21"/>
  <c r="AP63" i="23"/>
  <c r="AP21" i="42"/>
  <c r="AP31" i="28"/>
  <c r="AP125" i="28"/>
  <c r="AP127" i="42"/>
  <c r="AP163" i="23"/>
  <c r="AP134" i="42"/>
  <c r="AP167" i="23"/>
  <c r="AP146" i="42"/>
  <c r="AP139" i="26"/>
  <c r="AP38" i="40"/>
  <c r="AP31" i="40"/>
  <c r="AP171" i="28"/>
  <c r="AP160" i="28"/>
  <c r="AP8" i="23"/>
  <c r="AP80" i="28"/>
  <c r="AP79" i="21"/>
  <c r="AP86" i="28"/>
  <c r="AP86" i="42"/>
  <c r="AP152" i="28"/>
  <c r="AP122" i="21"/>
  <c r="AP141" i="23"/>
  <c r="AP40" i="26"/>
  <c r="AP7" i="19"/>
  <c r="AP65" i="21"/>
  <c r="AP38" i="19"/>
  <c r="AP50" i="19"/>
  <c r="AP150" i="42"/>
  <c r="AP59" i="40"/>
  <c r="AP158" i="21"/>
  <c r="AP159" i="21"/>
  <c r="AP104" i="23"/>
  <c r="AP155" i="28"/>
  <c r="AP160" i="42"/>
  <c r="AP164" i="28"/>
  <c r="AP134" i="23"/>
  <c r="AP106" i="28"/>
  <c r="AP34" i="23"/>
  <c r="AP35" i="41"/>
  <c r="AP116" i="28"/>
  <c r="AP78" i="28"/>
  <c r="AP61" i="21"/>
  <c r="AP57" i="41"/>
  <c r="AP10" i="19"/>
  <c r="AP70" i="21"/>
  <c r="AP125" i="23"/>
  <c r="AP44" i="28"/>
  <c r="AP6" i="42"/>
  <c r="AP21" i="28"/>
  <c r="AP116" i="23"/>
  <c r="AP169" i="28"/>
  <c r="AP109" i="26"/>
  <c r="AP103" i="28"/>
  <c r="AP82" i="42"/>
  <c r="AP95" i="21"/>
  <c r="AP66" i="28"/>
  <c r="AP111" i="21"/>
  <c r="AP62" i="23"/>
  <c r="AP47" i="23"/>
  <c r="AP129" i="28"/>
  <c r="AP110" i="41"/>
  <c r="AP133" i="28"/>
  <c r="AP137" i="23"/>
  <c r="AP103" i="21"/>
  <c r="AP110" i="23"/>
  <c r="AP34" i="40"/>
  <c r="AP163" i="21"/>
  <c r="AP162" i="21"/>
  <c r="AP177" i="42"/>
  <c r="AP45" i="41"/>
  <c r="AP174" i="21"/>
  <c r="AP131" i="28"/>
  <c r="AP40" i="19"/>
  <c r="AP150" i="40"/>
  <c r="AP138" i="23"/>
  <c r="AP7" i="41"/>
  <c r="AP96" i="21"/>
  <c r="AP34" i="28"/>
  <c r="AP87" i="26"/>
  <c r="AP68" i="28"/>
  <c r="AP84" i="21"/>
  <c r="AP91" i="23"/>
  <c r="AP4" i="28"/>
  <c r="AP170" i="28"/>
  <c r="AP2" i="19"/>
  <c r="AP88" i="23"/>
  <c r="AP120" i="41"/>
  <c r="AP38" i="28"/>
  <c r="AP17" i="42"/>
  <c r="AP75" i="21"/>
  <c r="AP164" i="23"/>
  <c r="AP94" i="41"/>
  <c r="AP114" i="23"/>
  <c r="AP126" i="23"/>
  <c r="AP2" i="26"/>
  <c r="AP39" i="40"/>
  <c r="AP69" i="21"/>
  <c r="AP130" i="28"/>
  <c r="AP107" i="28"/>
  <c r="AP80" i="21"/>
  <c r="AP165" i="21"/>
  <c r="AP148" i="26"/>
  <c r="AP111" i="28"/>
  <c r="AP115" i="21"/>
  <c r="AP35" i="40"/>
  <c r="AP105" i="28"/>
  <c r="AP152" i="21"/>
  <c r="AP35" i="42"/>
  <c r="AP111" i="40"/>
  <c r="AP123" i="23"/>
  <c r="AP60" i="28"/>
  <c r="AP13" i="26"/>
  <c r="AP17" i="26"/>
  <c r="AP28" i="41"/>
  <c r="AP72" i="42"/>
  <c r="AP136" i="23"/>
  <c r="AP143" i="21"/>
  <c r="AP118" i="28"/>
  <c r="AP72" i="21"/>
  <c r="AP70" i="42"/>
  <c r="AP23" i="19"/>
  <c r="AP97" i="26"/>
  <c r="AP157" i="23"/>
  <c r="AP112" i="21"/>
  <c r="AP52" i="27"/>
  <c r="AP119" i="21"/>
  <c r="AP13" i="23"/>
  <c r="AP99" i="41"/>
  <c r="AP148" i="28"/>
  <c r="AP94" i="28"/>
  <c r="AP2" i="42"/>
  <c r="AP109" i="41"/>
  <c r="AP118" i="42"/>
  <c r="AP157" i="41"/>
  <c r="AP6" i="19"/>
  <c r="AP146" i="28"/>
  <c r="AP21" i="19"/>
  <c r="AP110" i="21"/>
  <c r="AP85" i="21"/>
  <c r="AP105" i="23"/>
  <c r="AP91" i="41"/>
  <c r="AP101" i="21"/>
  <c r="AP139" i="28"/>
  <c r="AP60" i="42"/>
  <c r="AP41" i="28"/>
  <c r="AP64" i="42"/>
  <c r="AP13" i="28"/>
  <c r="AP158" i="26"/>
  <c r="AP106" i="42"/>
  <c r="AP121" i="41"/>
  <c r="AP111" i="23"/>
  <c r="AP93" i="23"/>
  <c r="AP112" i="28"/>
  <c r="AP131" i="42"/>
  <c r="AP37" i="28"/>
  <c r="AP118" i="21"/>
  <c r="AP10" i="23"/>
  <c r="AP101" i="26"/>
  <c r="AP136" i="28"/>
  <c r="AP167" i="21"/>
  <c r="AP109" i="23"/>
  <c r="AP98" i="26"/>
  <c r="AP82" i="21"/>
  <c r="AP172" i="21"/>
  <c r="AP47" i="19"/>
  <c r="AP51" i="19"/>
  <c r="AP98" i="42"/>
  <c r="AP43" i="40"/>
  <c r="AP175" i="23"/>
  <c r="AP160" i="21"/>
  <c r="AP162" i="28"/>
  <c r="AP94" i="23"/>
  <c r="AP27" i="28"/>
  <c r="AP32" i="42"/>
  <c r="AP100" i="28"/>
  <c r="AP148" i="21"/>
  <c r="AP155" i="23"/>
  <c r="AP67" i="28"/>
  <c r="AP58" i="28"/>
  <c r="AP126" i="21"/>
  <c r="AP95" i="23"/>
  <c r="AP85" i="42"/>
  <c r="AP63" i="28"/>
  <c r="AP141" i="28"/>
  <c r="AP58" i="42"/>
  <c r="AP6" i="23"/>
  <c r="AP15" i="41"/>
  <c r="AP18" i="23"/>
  <c r="AP19" i="41"/>
  <c r="AP155" i="26"/>
  <c r="AP102" i="40"/>
  <c r="AP63" i="40"/>
  <c r="AP175" i="21"/>
  <c r="AP75" i="28"/>
  <c r="AP53" i="21"/>
  <c r="AP159" i="42"/>
  <c r="AP115" i="28"/>
  <c r="AP8" i="19"/>
  <c r="AP69" i="40"/>
  <c r="AP139" i="23"/>
  <c r="AP38" i="23"/>
  <c r="AP138" i="26"/>
  <c r="AP144" i="28"/>
  <c r="AP15" i="23"/>
  <c r="AP113" i="21"/>
  <c r="AP58" i="26"/>
  <c r="AP3" i="28"/>
  <c r="AP117" i="21"/>
  <c r="AP96" i="42"/>
  <c r="AP14" i="19"/>
  <c r="AP117" i="26"/>
  <c r="AP12" i="28"/>
  <c r="AP61" i="23"/>
  <c r="AP36" i="19"/>
  <c r="AP86" i="26"/>
  <c r="AP72" i="28"/>
  <c r="AP36" i="26"/>
  <c r="AP42" i="23"/>
  <c r="AP30" i="23"/>
  <c r="AP34" i="42"/>
  <c r="AP138" i="21"/>
  <c r="AP17" i="28"/>
  <c r="AP34" i="26"/>
  <c r="AP32" i="28"/>
  <c r="AP122" i="28"/>
  <c r="AP146" i="23"/>
  <c r="AP162" i="40"/>
  <c r="AP146" i="21"/>
  <c r="AP60" i="21"/>
  <c r="AP73" i="21"/>
  <c r="AP77" i="21"/>
  <c r="AP176" i="21"/>
  <c r="AP67" i="41"/>
  <c r="AP54" i="28"/>
  <c r="AP81" i="42"/>
  <c r="AP89" i="28"/>
  <c r="AP136" i="21"/>
  <c r="AP104" i="25"/>
  <c r="AP89" i="41"/>
  <c r="AP59" i="23"/>
  <c r="AP40" i="28"/>
  <c r="AP114" i="26"/>
  <c r="AP126" i="26"/>
  <c r="AP12" i="41"/>
  <c r="AP56" i="42"/>
  <c r="AP2" i="28"/>
  <c r="AP65" i="28"/>
  <c r="AP168" i="23"/>
  <c r="AP46" i="41"/>
  <c r="AP101" i="28"/>
  <c r="AP39" i="19"/>
  <c r="AP9" i="23"/>
  <c r="AP31" i="42"/>
  <c r="AP20" i="28"/>
  <c r="AP55" i="21"/>
  <c r="AP120" i="23"/>
  <c r="AP22" i="41"/>
  <c r="AP70" i="28"/>
  <c r="AP145" i="42"/>
  <c r="AP91" i="21"/>
  <c r="AP46" i="23"/>
  <c r="AP77" i="41"/>
  <c r="AP162" i="23"/>
  <c r="AP174" i="23"/>
  <c r="AP67" i="25"/>
  <c r="AP55" i="40"/>
  <c r="AP147" i="28"/>
  <c r="AP57" i="28"/>
  <c r="AP138" i="28"/>
  <c r="AP104" i="21"/>
  <c r="AP5" i="19"/>
  <c r="AP24" i="23"/>
  <c r="AP173" i="26"/>
  <c r="AP163" i="41"/>
  <c r="AP3" i="41"/>
  <c r="AP85" i="28"/>
  <c r="AP80" i="25"/>
  <c r="AP151" i="28"/>
  <c r="AP142" i="28"/>
  <c r="AP17" i="19"/>
  <c r="AP36" i="23"/>
  <c r="AP34" i="41"/>
  <c r="AP81" i="23"/>
  <c r="AP131" i="26"/>
  <c r="AP148" i="40"/>
  <c r="AP85" i="23"/>
  <c r="AP135" i="26"/>
  <c r="AP160" i="40"/>
  <c r="AP129" i="26"/>
  <c r="AP119" i="41"/>
  <c r="AP27" i="42"/>
  <c r="AP150" i="23"/>
  <c r="AP79" i="23"/>
  <c r="AP127" i="21"/>
  <c r="AP29" i="23"/>
  <c r="AP128" i="21"/>
  <c r="AP161" i="28"/>
  <c r="AP166" i="21"/>
  <c r="AP54" i="23"/>
  <c r="AP53" i="42"/>
  <c r="AP175" i="28"/>
  <c r="AP150" i="28"/>
  <c r="AP33" i="19"/>
  <c r="AP52" i="23"/>
  <c r="AP134" i="41"/>
  <c r="AP35" i="28"/>
  <c r="AP120" i="28"/>
  <c r="AP26" i="28"/>
  <c r="AP151" i="21"/>
  <c r="AP54" i="21"/>
  <c r="AP31" i="23"/>
  <c r="AP77" i="23"/>
  <c r="AP119" i="26"/>
  <c r="AP38" i="42"/>
  <c r="AP164" i="21"/>
  <c r="AP77" i="28"/>
  <c r="AP124" i="21"/>
  <c r="AP51" i="25"/>
  <c r="AP74" i="21"/>
  <c r="AP51" i="23"/>
  <c r="AP174" i="42"/>
  <c r="AP78" i="21"/>
  <c r="AP55" i="23"/>
  <c r="AP5" i="42"/>
  <c r="AP7" i="26"/>
  <c r="AP100" i="42"/>
  <c r="AP100" i="40"/>
  <c r="AP128" i="41"/>
  <c r="AP128" i="40"/>
  <c r="AP59" i="25"/>
  <c r="AP36" i="28"/>
  <c r="AP121" i="28"/>
  <c r="AP71" i="21"/>
  <c r="AP168" i="21"/>
  <c r="AP152" i="23"/>
  <c r="AP99" i="42"/>
  <c r="AP47" i="40"/>
  <c r="AP166" i="28"/>
  <c r="AP84" i="23"/>
  <c r="AP52" i="41"/>
  <c r="AP108" i="28"/>
  <c r="AP139" i="21"/>
  <c r="AP57" i="23"/>
  <c r="AP79" i="26"/>
  <c r="AP154" i="26"/>
  <c r="AP166" i="26"/>
  <c r="AP55" i="42"/>
  <c r="AP140" i="41"/>
  <c r="AP77" i="42"/>
  <c r="AP26" i="40"/>
  <c r="AP128" i="28"/>
  <c r="AP59" i="28"/>
  <c r="AP11" i="28"/>
  <c r="AP133" i="21"/>
  <c r="AP144" i="21"/>
  <c r="AP91" i="28"/>
  <c r="AP27" i="19"/>
  <c r="AP88" i="41"/>
  <c r="AP132" i="28"/>
  <c r="AP147" i="21"/>
  <c r="AP73" i="23"/>
  <c r="AP31" i="26"/>
  <c r="AP116" i="40"/>
  <c r="AP99" i="28"/>
  <c r="AP9" i="28"/>
  <c r="AP90" i="28"/>
  <c r="AP56" i="21"/>
  <c r="AP43" i="19"/>
  <c r="AP159" i="23"/>
  <c r="AP102" i="23"/>
  <c r="AP66" i="26"/>
  <c r="AP102" i="42"/>
  <c r="AP141" i="26"/>
  <c r="AP16" i="28"/>
  <c r="AP39" i="28"/>
  <c r="AP30" i="28"/>
  <c r="AP66" i="21"/>
  <c r="AP43" i="23"/>
  <c r="AP122" i="42"/>
  <c r="AP22" i="19"/>
  <c r="AP76" i="23"/>
  <c r="AP36" i="41"/>
  <c r="AP34" i="19"/>
  <c r="AP80" i="23"/>
  <c r="AP40" i="41"/>
  <c r="AP84" i="26"/>
  <c r="AP121" i="42"/>
  <c r="AP48" i="26"/>
  <c r="AP50" i="40"/>
  <c r="AP46" i="40"/>
  <c r="AP138" i="42"/>
  <c r="AP19" i="28"/>
  <c r="AP104" i="28"/>
  <c r="AP10" i="28"/>
  <c r="AP135" i="21"/>
  <c r="AP149" i="21"/>
  <c r="AP58" i="24"/>
  <c r="AP45" i="23"/>
  <c r="AP35" i="26"/>
  <c r="AP128" i="42"/>
  <c r="AP132" i="21"/>
  <c r="AP61" i="28"/>
  <c r="AP108" i="21"/>
  <c r="AP30" i="26"/>
  <c r="AP58" i="21"/>
  <c r="AP35" i="23"/>
  <c r="AP74" i="42"/>
  <c r="AP62" i="21"/>
  <c r="AP39" i="23"/>
  <c r="AP90" i="42"/>
  <c r="AP84" i="42"/>
  <c r="AP68" i="40"/>
  <c r="AP112" i="41"/>
  <c r="AP64" i="21"/>
  <c r="AP50" i="28"/>
  <c r="AP96" i="28"/>
  <c r="AP3" i="26"/>
  <c r="AP176" i="28"/>
  <c r="AP151" i="26"/>
  <c r="AP98" i="40"/>
  <c r="AP69" i="28"/>
  <c r="AP116" i="21"/>
  <c r="AP106" i="26"/>
  <c r="AP163" i="28"/>
  <c r="AP73" i="28"/>
  <c r="AP154" i="28"/>
  <c r="AP120" i="21"/>
  <c r="AP37" i="19"/>
  <c r="AP56" i="23"/>
  <c r="AP118" i="26"/>
  <c r="AP150" i="41"/>
  <c r="AP131" i="41"/>
  <c r="AP117" i="28"/>
  <c r="AP95" i="42"/>
  <c r="AP167" i="28"/>
  <c r="AP158" i="28"/>
  <c r="AP49" i="19"/>
  <c r="AP68" i="23"/>
  <c r="AP20" i="41"/>
  <c r="AP97" i="23"/>
  <c r="AP167" i="26"/>
  <c r="AP37" i="40"/>
  <c r="AP101" i="23"/>
  <c r="AP175" i="26"/>
  <c r="AP49" i="40"/>
  <c r="AP145" i="26"/>
  <c r="AP135" i="41"/>
  <c r="AP43" i="42"/>
  <c r="AP24" i="41"/>
  <c r="AP83" i="28"/>
  <c r="AP168" i="28"/>
  <c r="AP74" i="28"/>
  <c r="AP154" i="21"/>
  <c r="AP11" i="19"/>
  <c r="AP127" i="23"/>
  <c r="AP173" i="23"/>
  <c r="AP116" i="26"/>
  <c r="AP149" i="42"/>
  <c r="AP170" i="26"/>
  <c r="AP159" i="28"/>
  <c r="AP46" i="19"/>
  <c r="AP23" i="28"/>
  <c r="AP14" i="28"/>
  <c r="AP161" i="21"/>
  <c r="AP11" i="23"/>
  <c r="AP156" i="42"/>
  <c r="AP41" i="19"/>
  <c r="AP60" i="23"/>
  <c r="AP4" i="41"/>
  <c r="AP45" i="19"/>
  <c r="AP64" i="23"/>
  <c r="AP8" i="41"/>
  <c r="AP60" i="26"/>
  <c r="AP105" i="42"/>
  <c r="AP32" i="26"/>
  <c r="AP18" i="40"/>
  <c r="AP30" i="40"/>
  <c r="AP24" i="19"/>
  <c r="AP177" i="28"/>
  <c r="AP145" i="28"/>
  <c r="AP82" i="28"/>
  <c r="AP143" i="23"/>
  <c r="AP3" i="42"/>
  <c r="AP47" i="28"/>
  <c r="AP22" i="28"/>
  <c r="AP177" i="21"/>
  <c r="AP27" i="23"/>
  <c r="AP26" i="42"/>
  <c r="AP56" i="28"/>
  <c r="AP137" i="28"/>
  <c r="AP87" i="21"/>
  <c r="AP57" i="21"/>
  <c r="AP22" i="23"/>
  <c r="AP163" i="42"/>
  <c r="AP175" i="40"/>
  <c r="AP67" i="21"/>
  <c r="AP148" i="23"/>
  <c r="AP10" i="41"/>
  <c r="AP124" i="28"/>
  <c r="AP155" i="21"/>
  <c r="AP89" i="23"/>
  <c r="AP147" i="26"/>
  <c r="AP159" i="25"/>
  <c r="AP171" i="25"/>
  <c r="AP71" i="42"/>
  <c r="AP156" i="41"/>
  <c r="AP93" i="42"/>
  <c r="AP42" i="40"/>
  <c r="AP25" i="41"/>
  <c r="AP8" i="26"/>
  <c r="AP64" i="40"/>
  <c r="AP149" i="28"/>
  <c r="AP81" i="21"/>
  <c r="AP154" i="42"/>
  <c r="AP8" i="28"/>
  <c r="AP93" i="28"/>
  <c r="AP174" i="28"/>
  <c r="AP140" i="21"/>
  <c r="AP100" i="23"/>
  <c r="AP78" i="25"/>
  <c r="AP84" i="41"/>
  <c r="AP134" i="21"/>
  <c r="AP99" i="23"/>
  <c r="AP145" i="23"/>
  <c r="AP52" i="26"/>
  <c r="AP97" i="42"/>
  <c r="AP54" i="40"/>
  <c r="AP142" i="21"/>
  <c r="AP103" i="23"/>
  <c r="AP149" i="23"/>
  <c r="AP56" i="26"/>
  <c r="AP101" i="42"/>
  <c r="AP66" i="40"/>
  <c r="AP71" i="26"/>
  <c r="AP22" i="26"/>
  <c r="AP148" i="42"/>
  <c r="AP18" i="41"/>
  <c r="AP53" i="40"/>
  <c r="AP155" i="42"/>
  <c r="AP9" i="41"/>
  <c r="AP17" i="41"/>
  <c r="AP21" i="41"/>
  <c r="AP56" i="41"/>
  <c r="AP152" i="41"/>
  <c r="AP6" i="28"/>
  <c r="AP145" i="21"/>
  <c r="AP124" i="42"/>
  <c r="AP24" i="28"/>
  <c r="AP109" i="28"/>
  <c r="AP59" i="21"/>
  <c r="AP156" i="21"/>
  <c r="AP132" i="23"/>
  <c r="AP63" i="42"/>
  <c r="AP148" i="41"/>
  <c r="AP170" i="21"/>
  <c r="AP115" i="23"/>
  <c r="AP161" i="23"/>
  <c r="AP92" i="26"/>
  <c r="AP129" i="42"/>
  <c r="AP118" i="40"/>
  <c r="AP3" i="19"/>
  <c r="AP119" i="23"/>
  <c r="AP165" i="23"/>
  <c r="AP96" i="26"/>
  <c r="AP133" i="42"/>
  <c r="AP130" i="40"/>
  <c r="AP91" i="26"/>
  <c r="AP42" i="26"/>
  <c r="AP164" i="42"/>
  <c r="AP58" i="41"/>
  <c r="AP85" i="40"/>
  <c r="AP171" i="42"/>
  <c r="AP41" i="41"/>
  <c r="AP33" i="41"/>
  <c r="AP37" i="41"/>
  <c r="AP102" i="41"/>
  <c r="AP89" i="21"/>
  <c r="AP12" i="19"/>
  <c r="AP95" i="28"/>
  <c r="AP102" i="28"/>
  <c r="AP4" i="19"/>
  <c r="AP26" i="23"/>
  <c r="AP31" i="41"/>
  <c r="AP76" i="28"/>
  <c r="AP157" i="28"/>
  <c r="AP107" i="21"/>
  <c r="AP97" i="21"/>
  <c r="AP142" i="23"/>
  <c r="AP28" i="42"/>
  <c r="AP52" i="40"/>
  <c r="AP44" i="19"/>
  <c r="AP158" i="23"/>
  <c r="AP121" i="26"/>
  <c r="AP111" i="41"/>
  <c r="AP48" i="19"/>
  <c r="AP170" i="23"/>
  <c r="AP125" i="26"/>
  <c r="AP115" i="41"/>
  <c r="AP162" i="26"/>
  <c r="AP61" i="25"/>
  <c r="AP41" i="42"/>
  <c r="AP76" i="41"/>
  <c r="AP111" i="26"/>
  <c r="AP18" i="42"/>
  <c r="AP112" i="40"/>
  <c r="AP120" i="40"/>
  <c r="AP124" i="40"/>
  <c r="AP153" i="41"/>
  <c r="AP76" i="26"/>
  <c r="AP145" i="40"/>
  <c r="AP127" i="28"/>
  <c r="AP134" i="28"/>
  <c r="AP42" i="19"/>
  <c r="AP20" i="23"/>
  <c r="AP159" i="41"/>
  <c r="AP7" i="28"/>
  <c r="AP92" i="28"/>
  <c r="AP173" i="28"/>
  <c r="AP123" i="21"/>
  <c r="AP129" i="21"/>
  <c r="AP25" i="23"/>
  <c r="AP92" i="42"/>
  <c r="AP5" i="40"/>
  <c r="AP18" i="19"/>
  <c r="AP12" i="23"/>
  <c r="AP153" i="26"/>
  <c r="AP143" i="41"/>
  <c r="AP30" i="19"/>
  <c r="AP16" i="23"/>
  <c r="AP157" i="26"/>
  <c r="AP147" i="41"/>
  <c r="AP12" i="26"/>
  <c r="AP7" i="42"/>
  <c r="AP57" i="42"/>
  <c r="AP92" i="41"/>
  <c r="AP127" i="26"/>
  <c r="AP62" i="42"/>
  <c r="AP144" i="40"/>
  <c r="AP136" i="40"/>
  <c r="AP140" i="40"/>
  <c r="AP133" i="40"/>
  <c r="AP153" i="21"/>
  <c r="AP9" i="19"/>
  <c r="AP48" i="28"/>
  <c r="AP99" i="21"/>
  <c r="AP98" i="23"/>
  <c r="AP141" i="41"/>
  <c r="AP55" i="28"/>
  <c r="AP140" i="28"/>
  <c r="AP46" i="28"/>
  <c r="AP171" i="21"/>
  <c r="AP98" i="21"/>
  <c r="AP75" i="23"/>
  <c r="AP121" i="23"/>
  <c r="AP4" i="26"/>
  <c r="AP49" i="42"/>
  <c r="AP124" i="23"/>
  <c r="AP47" i="42"/>
  <c r="AP132" i="41"/>
  <c r="AP128" i="23"/>
  <c r="AP51" i="42"/>
  <c r="AP136" i="41"/>
  <c r="AP136" i="26"/>
  <c r="AP119" i="42"/>
  <c r="AP169" i="42"/>
  <c r="AP118" i="41"/>
  <c r="AP10" i="26"/>
  <c r="AP78" i="42"/>
  <c r="AP81" i="40"/>
  <c r="AP67" i="42"/>
  <c r="AP84" i="28"/>
  <c r="AP131" i="21"/>
  <c r="AP41" i="23"/>
  <c r="AP115" i="26"/>
  <c r="AP163" i="40"/>
  <c r="AP71" i="28"/>
  <c r="AP156" i="28"/>
  <c r="AP62" i="28"/>
  <c r="AP130" i="21"/>
  <c r="AP150" i="21"/>
  <c r="AP107" i="23"/>
  <c r="AP153" i="23"/>
  <c r="AP72" i="26"/>
  <c r="AP113" i="42"/>
  <c r="AP140" i="23"/>
  <c r="AP79" i="42"/>
  <c r="AP164" i="41"/>
  <c r="AP144" i="23"/>
  <c r="AP83" i="42"/>
  <c r="AP168" i="41"/>
  <c r="AP152" i="26"/>
  <c r="AP135" i="42"/>
  <c r="AP22" i="42"/>
  <c r="AP170" i="41"/>
  <c r="AP102" i="26"/>
  <c r="AP126" i="42"/>
  <c r="AP90" i="21"/>
  <c r="AP5" i="28"/>
  <c r="AP68" i="21"/>
  <c r="AP2" i="23"/>
  <c r="AP29" i="26"/>
  <c r="AP119" i="28"/>
  <c r="AP29" i="28"/>
  <c r="AP110" i="28"/>
  <c r="AP76" i="21"/>
  <c r="AP20" i="19"/>
  <c r="AP86" i="23"/>
  <c r="AP69" i="26"/>
  <c r="AP63" i="41"/>
  <c r="AP121" i="21"/>
  <c r="AP17" i="23"/>
  <c r="AP76" i="42"/>
  <c r="AP67" i="40"/>
  <c r="AP125" i="21"/>
  <c r="AP21" i="23"/>
  <c r="AP80" i="42"/>
  <c r="AP79" i="40"/>
  <c r="AP57" i="26"/>
  <c r="AP20" i="42"/>
  <c r="AP55" i="41"/>
  <c r="AP51" i="40"/>
  <c r="AP94" i="26"/>
  <c r="AP122" i="41"/>
  <c r="AP117" i="42"/>
  <c r="AP53" i="28"/>
  <c r="AP100" i="21"/>
  <c r="AP169" i="26"/>
  <c r="AP135" i="28"/>
  <c r="AP45" i="28"/>
  <c r="AP126" i="28"/>
  <c r="AP92" i="21"/>
  <c r="AP52" i="19"/>
  <c r="AP4" i="23"/>
  <c r="AP137" i="26"/>
  <c r="AP127" i="41"/>
  <c r="AP137" i="21"/>
  <c r="AP33" i="23"/>
  <c r="AP15" i="26"/>
  <c r="AP108" i="42"/>
  <c r="AP131" i="40"/>
  <c r="AP141" i="21"/>
  <c r="AP37" i="23"/>
  <c r="AP19" i="26"/>
  <c r="AP112" i="42"/>
  <c r="AP143" i="40"/>
  <c r="AP77" i="26"/>
  <c r="AP36" i="42"/>
  <c r="AP71" i="41"/>
  <c r="AP115" i="40"/>
  <c r="AP142" i="26"/>
  <c r="AP174" i="41"/>
  <c r="AP15" i="19"/>
  <c r="AP3" i="23"/>
  <c r="AP28" i="23"/>
  <c r="AP49" i="23"/>
  <c r="AP55" i="26"/>
  <c r="AP14" i="26"/>
  <c r="AP140" i="42"/>
  <c r="AP175" i="41"/>
  <c r="AP20" i="40"/>
  <c r="AP157" i="21"/>
  <c r="AP13" i="19"/>
  <c r="AP7" i="23"/>
  <c r="AP32" i="23"/>
  <c r="AP53" i="23"/>
  <c r="AP63" i="26"/>
  <c r="AP18" i="26"/>
  <c r="AP144" i="42"/>
  <c r="AP6" i="41"/>
  <c r="AP32" i="40"/>
  <c r="AP28" i="26"/>
  <c r="AP93" i="26"/>
  <c r="AP23" i="42"/>
  <c r="AP52" i="42"/>
  <c r="AP73" i="42"/>
  <c r="AP87" i="41"/>
  <c r="AP108" i="41"/>
  <c r="AP147" i="40"/>
  <c r="AP74" i="26"/>
  <c r="AP64" i="25"/>
  <c r="AP13" i="42"/>
  <c r="AP48" i="41"/>
  <c r="AP65" i="40"/>
  <c r="AP73" i="40"/>
  <c r="AP77" i="40"/>
  <c r="AP106" i="21"/>
  <c r="AP83" i="23"/>
  <c r="AP108" i="23"/>
  <c r="AP129" i="23"/>
  <c r="AP20" i="26"/>
  <c r="AP15" i="42"/>
  <c r="AP65" i="42"/>
  <c r="AP100" i="41"/>
  <c r="AP165" i="40"/>
  <c r="AP114" i="21"/>
  <c r="AP87" i="23"/>
  <c r="AP112" i="23"/>
  <c r="AP133" i="23"/>
  <c r="AP24" i="26"/>
  <c r="AP19" i="42"/>
  <c r="AP69" i="42"/>
  <c r="AP104" i="41"/>
  <c r="AP177" i="40"/>
  <c r="AP39" i="26"/>
  <c r="AP120" i="26"/>
  <c r="AP177" i="26"/>
  <c r="AP103" i="42"/>
  <c r="AP132" i="42"/>
  <c r="AP153" i="42"/>
  <c r="AP167" i="41"/>
  <c r="AP30" i="41"/>
  <c r="AP21" i="40"/>
  <c r="AP124" i="26"/>
  <c r="AP107" i="42"/>
  <c r="AP157" i="42"/>
  <c r="AP38" i="41"/>
  <c r="AP2" i="40"/>
  <c r="AP170" i="40"/>
  <c r="AP174" i="40"/>
  <c r="AP67" i="23"/>
  <c r="AP92" i="23"/>
  <c r="AP113" i="23"/>
  <c r="AP134" i="26"/>
  <c r="AP46" i="25"/>
  <c r="AP33" i="42"/>
  <c r="AP68" i="41"/>
  <c r="AP101" i="40"/>
  <c r="AP94" i="21"/>
  <c r="AP71" i="23"/>
  <c r="AP96" i="23"/>
  <c r="AP117" i="23"/>
  <c r="AP150" i="26"/>
  <c r="AP49" i="25"/>
  <c r="AP37" i="42"/>
  <c r="AP72" i="41"/>
  <c r="AP113" i="40"/>
  <c r="AP23" i="26"/>
  <c r="AP100" i="26"/>
  <c r="AP161" i="26"/>
  <c r="AP87" i="42"/>
  <c r="AP116" i="42"/>
  <c r="AP137" i="42"/>
  <c r="AP151" i="41"/>
  <c r="AP172" i="41"/>
  <c r="AP132" i="40"/>
  <c r="AP108" i="26"/>
  <c r="AP91" i="42"/>
  <c r="AP141" i="42"/>
  <c r="AP176" i="41"/>
  <c r="AP146" i="40"/>
  <c r="AP154" i="40"/>
  <c r="AP158" i="40"/>
  <c r="AP31" i="19"/>
  <c r="AP147" i="23"/>
  <c r="AP172" i="23"/>
  <c r="AP66" i="23"/>
  <c r="AP168" i="26"/>
  <c r="AP143" i="42"/>
  <c r="AP42" i="42"/>
  <c r="AP146" i="41"/>
  <c r="AP35" i="19"/>
  <c r="AP151" i="23"/>
  <c r="AP176" i="23"/>
  <c r="AP78" i="23"/>
  <c r="AP172" i="26"/>
  <c r="AP147" i="42"/>
  <c r="AP54" i="42"/>
  <c r="AP158" i="41"/>
  <c r="AP123" i="26"/>
  <c r="AP90" i="26"/>
  <c r="AP130" i="26"/>
  <c r="AP167" i="42"/>
  <c r="AP50" i="42"/>
  <c r="AP114" i="42"/>
  <c r="AP162" i="41"/>
  <c r="AP93" i="41"/>
  <c r="AP6" i="40"/>
  <c r="AP41" i="26"/>
  <c r="AP8" i="42"/>
  <c r="AP43" i="41"/>
  <c r="AP169" i="41"/>
  <c r="AP161" i="41"/>
  <c r="AP165" i="41"/>
  <c r="AP131" i="23"/>
  <c r="AP156" i="23"/>
  <c r="AP177" i="23"/>
  <c r="AP128" i="26"/>
  <c r="AP111" i="42"/>
  <c r="AP161" i="42"/>
  <c r="AP50" i="41"/>
  <c r="AP19" i="19"/>
  <c r="AP135" i="23"/>
  <c r="AP160" i="23"/>
  <c r="AP14" i="23"/>
  <c r="AP132" i="26"/>
  <c r="AP115" i="42"/>
  <c r="AP165" i="42"/>
  <c r="AP62" i="41"/>
  <c r="AP107" i="26"/>
  <c r="AP176" i="26"/>
  <c r="AP82" i="26"/>
  <c r="AP151" i="42"/>
  <c r="AP10" i="42"/>
  <c r="AP66" i="42"/>
  <c r="AP106" i="41"/>
  <c r="AP29" i="41"/>
  <c r="AP149" i="40"/>
  <c r="AP25" i="26"/>
  <c r="AP142" i="42"/>
  <c r="AP27" i="41"/>
  <c r="AP137" i="41"/>
  <c r="AP145" i="41"/>
  <c r="AP149" i="41"/>
  <c r="AP99" i="40"/>
  <c r="AP105" i="21"/>
  <c r="AP28" i="19"/>
  <c r="AP106" i="23"/>
  <c r="AP166" i="23"/>
  <c r="AP85" i="26"/>
  <c r="AP44" i="42"/>
  <c r="AP79" i="41"/>
  <c r="AP3" i="40"/>
  <c r="AP109" i="21"/>
  <c r="AP32" i="19"/>
  <c r="AP118" i="23"/>
  <c r="AP5" i="23"/>
  <c r="AP89" i="26"/>
  <c r="AP48" i="42"/>
  <c r="AP83" i="41"/>
  <c r="AP15" i="40"/>
  <c r="AP110" i="26"/>
  <c r="AP37" i="26"/>
  <c r="AP156" i="25"/>
  <c r="AP4" i="42"/>
  <c r="AP25" i="42"/>
  <c r="AP39" i="41"/>
  <c r="AP60" i="41"/>
  <c r="AP19" i="40"/>
  <c r="AP166" i="40"/>
  <c r="AP47" i="26"/>
  <c r="AP6" i="26"/>
  <c r="AP136" i="42"/>
  <c r="AP171" i="41"/>
  <c r="AP16" i="40"/>
  <c r="AP8" i="40"/>
  <c r="AP12" i="40"/>
  <c r="AP50" i="23"/>
  <c r="AP122" i="23"/>
  <c r="AP45" i="26"/>
  <c r="AP12" i="42"/>
  <c r="AP47" i="41"/>
  <c r="AP173" i="41"/>
  <c r="AP93" i="21"/>
  <c r="AP16" i="19"/>
  <c r="AP70" i="23"/>
  <c r="AP130" i="23"/>
  <c r="AP53" i="26"/>
  <c r="AP16" i="42"/>
  <c r="AP51" i="41"/>
  <c r="AP42" i="41"/>
  <c r="AP38" i="26"/>
  <c r="AP21" i="26"/>
  <c r="AP50" i="25"/>
  <c r="AP130" i="42"/>
  <c r="AP9" i="42"/>
  <c r="AP23" i="41"/>
  <c r="AP44" i="41"/>
  <c r="AP142" i="41"/>
  <c r="AP134" i="40"/>
  <c r="AP27" i="26"/>
  <c r="AP165" i="26"/>
  <c r="AP120" i="42"/>
  <c r="AP155" i="41"/>
  <c r="AP159" i="40"/>
  <c r="AP167" i="40"/>
  <c r="AP171" i="40"/>
  <c r="AP86" i="40"/>
  <c r="AP169" i="21"/>
  <c r="AP25" i="19"/>
  <c r="AP19" i="23"/>
  <c r="AP44" i="23"/>
  <c r="AP65" i="23"/>
  <c r="AP99" i="26"/>
  <c r="AP62" i="26"/>
  <c r="AP172" i="42"/>
  <c r="AP86" i="41"/>
  <c r="AP84" i="40"/>
  <c r="AP173" i="21"/>
  <c r="AP29" i="19"/>
  <c r="AP23" i="23"/>
  <c r="AP48" i="23"/>
  <c r="AP69" i="23"/>
  <c r="AP103" i="26"/>
  <c r="AP70" i="26"/>
  <c r="AP176" i="42"/>
  <c r="AP98" i="41"/>
  <c r="AP96" i="40"/>
  <c r="AP44" i="26"/>
  <c r="AP113" i="26"/>
  <c r="AP39" i="42"/>
  <c r="AP68" i="42"/>
  <c r="AP89" i="42"/>
  <c r="AP103" i="41"/>
  <c r="AP124" i="41"/>
  <c r="AP4" i="40"/>
  <c r="AP122" i="26"/>
  <c r="AP164" i="25"/>
  <c r="AP29" i="42"/>
  <c r="AP64" i="41"/>
  <c r="AP97" i="40"/>
  <c r="AP89" i="40"/>
  <c r="AP93" i="40"/>
  <c r="AP174" i="26"/>
  <c r="AP65" i="26"/>
  <c r="AP105" i="25"/>
  <c r="AP24" i="42"/>
  <c r="AP45" i="42"/>
  <c r="AP59" i="41"/>
  <c r="AP80" i="41"/>
  <c r="AP90" i="41"/>
  <c r="AP129" i="40"/>
  <c r="AP114" i="41"/>
  <c r="AP137" i="40"/>
  <c r="AP126" i="41"/>
  <c r="AP141" i="40"/>
  <c r="AP54" i="41"/>
  <c r="AP117" i="40"/>
  <c r="AP16" i="26"/>
  <c r="AP81" i="26"/>
  <c r="AP11" i="42"/>
  <c r="AP40" i="42"/>
  <c r="AP61" i="42"/>
  <c r="AP75" i="41"/>
  <c r="AP96" i="41"/>
  <c r="AP2" i="41"/>
  <c r="AP161" i="40"/>
  <c r="AP154" i="41"/>
  <c r="AP153" i="40"/>
  <c r="AP166" i="41"/>
  <c r="AP157" i="40"/>
  <c r="AP177" i="41"/>
  <c r="AP24" i="40"/>
  <c r="AP105" i="40"/>
  <c r="AP14" i="41"/>
  <c r="AP28" i="40"/>
  <c r="AP109" i="40"/>
  <c r="AP23" i="40"/>
  <c r="AP104" i="40"/>
  <c r="AP10" i="40"/>
  <c r="AP5" i="41"/>
  <c r="AP27" i="40"/>
  <c r="AP108" i="40"/>
  <c r="AP14" i="40"/>
  <c r="AP68" i="26"/>
  <c r="AP133" i="26"/>
  <c r="AP59" i="42"/>
  <c r="AP88" i="42"/>
  <c r="AP109" i="42"/>
  <c r="AP123" i="41"/>
  <c r="AP144" i="41"/>
  <c r="AP95" i="40"/>
  <c r="AP82" i="40"/>
  <c r="AP103" i="40"/>
  <c r="AP90" i="40"/>
  <c r="AP107" i="40"/>
  <c r="AP94" i="40"/>
  <c r="AP83" i="40"/>
  <c r="AP70" i="40"/>
  <c r="AP11" i="26"/>
  <c r="AP88" i="26"/>
  <c r="AP149" i="26"/>
  <c r="AP75" i="42"/>
  <c r="AP104" i="42"/>
  <c r="AP125" i="42"/>
  <c r="AP139" i="41"/>
  <c r="AP160" i="41"/>
  <c r="AP127" i="40"/>
  <c r="AP114" i="40"/>
  <c r="AP119" i="40"/>
  <c r="AP106" i="40"/>
  <c r="AP123" i="40"/>
  <c r="AP110" i="40"/>
  <c r="AP7" i="40"/>
  <c r="AP88" i="40"/>
  <c r="AP169" i="40"/>
  <c r="AP11" i="40"/>
  <c r="AP92" i="40"/>
  <c r="AP173" i="40"/>
  <c r="AP65" i="41"/>
  <c r="AP87" i="40"/>
  <c r="AP168" i="40"/>
  <c r="AP74" i="40"/>
  <c r="AP69" i="41"/>
  <c r="AP91" i="40"/>
  <c r="AP172" i="40"/>
  <c r="AP78" i="40"/>
  <c r="AP75" i="26"/>
  <c r="AP140" i="26"/>
  <c r="AP26" i="26"/>
  <c r="AP123" i="42"/>
  <c r="AP152" i="42"/>
  <c r="AP173" i="42"/>
  <c r="AP26" i="41"/>
  <c r="AP82" i="41"/>
  <c r="AP48" i="40"/>
  <c r="AP56" i="40"/>
  <c r="AP60" i="40"/>
  <c r="AP74" i="41"/>
  <c r="AP36" i="40"/>
  <c r="AP95" i="26"/>
  <c r="AP160" i="26"/>
  <c r="AP54" i="26"/>
  <c r="AP139" i="42"/>
  <c r="AP168" i="42"/>
  <c r="AP30" i="42"/>
  <c r="AP70" i="41"/>
  <c r="AP130" i="41"/>
  <c r="AP80" i="40"/>
  <c r="AP72" i="40"/>
  <c r="AP76" i="40"/>
  <c r="AP49" i="41"/>
  <c r="AP71" i="40"/>
  <c r="AP152" i="40"/>
  <c r="AP58" i="40"/>
  <c r="AP53" i="41"/>
  <c r="AP75" i="40"/>
  <c r="AP156" i="40"/>
  <c r="AP62" i="40"/>
  <c r="AP129" i="41"/>
  <c r="AP151" i="40"/>
  <c r="AP57" i="40"/>
  <c r="AP138" i="40"/>
  <c r="AP133" i="41"/>
  <c r="AP155" i="40"/>
  <c r="AP61" i="40"/>
  <c r="AP142" i="40"/>
  <c r="AP143" i="26"/>
  <c r="AP146" i="26"/>
  <c r="AP43" i="25"/>
  <c r="AP46" i="42"/>
  <c r="AP110" i="42"/>
  <c r="AP170" i="42"/>
  <c r="AP16" i="41"/>
  <c r="AP73" i="41"/>
  <c r="AP176" i="40"/>
  <c r="AP81" i="41"/>
  <c r="AP9" i="40"/>
  <c r="AP85" i="41"/>
  <c r="AP13" i="40"/>
  <c r="AP61" i="41"/>
  <c r="AP164" i="40"/>
  <c r="AP163" i="26"/>
  <c r="AP9" i="26"/>
  <c r="AP83" i="25"/>
  <c r="AP94" i="42"/>
  <c r="AP162" i="42"/>
  <c r="AP11" i="41"/>
  <c r="AP32" i="41"/>
  <c r="AP105" i="41"/>
  <c r="AP33" i="40"/>
  <c r="AP97" i="41"/>
  <c r="AP25" i="40"/>
  <c r="AP101" i="41"/>
  <c r="AP29" i="40"/>
  <c r="AP113" i="41"/>
  <c r="AP135" i="40"/>
  <c r="AP41" i="40"/>
  <c r="AP122" i="40"/>
  <c r="AP117" i="41"/>
  <c r="AP139" i="40"/>
  <c r="AP45" i="40"/>
  <c r="AP126" i="40"/>
  <c r="AP66" i="41"/>
  <c r="AP40" i="40"/>
  <c r="AP121" i="40"/>
  <c r="AP78" i="41"/>
  <c r="AP44" i="40"/>
  <c r="AP125" i="40"/>
  <c r="AH136" i="27"/>
  <c r="N73" i="24"/>
  <c r="R56" i="24"/>
  <c r="U50" i="24"/>
  <c r="S46" i="24"/>
  <c r="N44" i="24"/>
  <c r="Q42" i="24"/>
  <c r="S26" i="24"/>
  <c r="M22" i="24"/>
  <c r="R20" i="24"/>
  <c r="S14" i="24"/>
  <c r="S12" i="24"/>
  <c r="O8" i="24"/>
  <c r="S6" i="24"/>
  <c r="AA157" i="27"/>
  <c r="O175" i="27"/>
  <c r="S173" i="27"/>
  <c r="O171" i="27"/>
  <c r="S167" i="27"/>
  <c r="S165" i="27"/>
  <c r="S161" i="27"/>
  <c r="S159" i="27"/>
  <c r="O157" i="27"/>
  <c r="S151" i="27"/>
  <c r="S147" i="27"/>
  <c r="S143" i="27"/>
  <c r="S137" i="27"/>
  <c r="O177" i="27"/>
  <c r="O66" i="24"/>
  <c r="AA99" i="25"/>
  <c r="AB143" i="25"/>
  <c r="AA6" i="24"/>
  <c r="AA8" i="24"/>
  <c r="W36" i="24"/>
  <c r="AN79" i="24"/>
  <c r="W167" i="24"/>
  <c r="AK98" i="27"/>
  <c r="AJ114" i="27"/>
  <c r="AH116" i="27"/>
  <c r="AJ126" i="27"/>
  <c r="AF130" i="27"/>
  <c r="W134" i="27"/>
  <c r="F117" i="25"/>
  <c r="P175" i="19"/>
  <c r="P173" i="19"/>
  <c r="S171" i="19"/>
  <c r="N167" i="19"/>
  <c r="N163" i="19"/>
  <c r="M159" i="19"/>
  <c r="R153" i="19"/>
  <c r="S151" i="19"/>
  <c r="M149" i="19"/>
  <c r="P147" i="19"/>
  <c r="P145" i="19"/>
  <c r="M143" i="19"/>
  <c r="M141" i="19"/>
  <c r="R139" i="19"/>
  <c r="R137" i="19"/>
  <c r="N135" i="19"/>
  <c r="R133" i="19"/>
  <c r="R131" i="19"/>
  <c r="M129" i="19"/>
  <c r="Q127" i="19"/>
  <c r="M123" i="19"/>
  <c r="P121" i="19"/>
  <c r="S119" i="19"/>
  <c r="P117" i="19"/>
  <c r="Q113" i="19"/>
  <c r="S111" i="19"/>
  <c r="R97" i="19"/>
  <c r="R95" i="19"/>
  <c r="R93" i="19"/>
  <c r="M91" i="19"/>
  <c r="Q89" i="19"/>
  <c r="S87" i="19"/>
  <c r="Q85" i="19"/>
  <c r="S83" i="19"/>
  <c r="P81" i="19"/>
  <c r="R79" i="19"/>
  <c r="P77" i="19"/>
  <c r="M73" i="19"/>
  <c r="S71" i="19"/>
  <c r="M67" i="19"/>
  <c r="P65" i="19"/>
  <c r="R63" i="19"/>
  <c r="P61" i="19"/>
  <c r="U57" i="19"/>
  <c r="M55" i="19"/>
  <c r="P53" i="19"/>
  <c r="S35" i="21"/>
  <c r="O31" i="21"/>
  <c r="M29" i="21"/>
  <c r="M27" i="21"/>
  <c r="O15" i="21"/>
  <c r="M13" i="21"/>
  <c r="M11" i="21"/>
  <c r="S5" i="21"/>
  <c r="Q174" i="25"/>
  <c r="N172" i="25"/>
  <c r="M169" i="25"/>
  <c r="Q167" i="25"/>
  <c r="S165" i="25"/>
  <c r="S116" i="25"/>
  <c r="X107" i="19"/>
  <c r="AH94" i="25"/>
  <c r="AB150" i="25"/>
  <c r="AB64" i="24"/>
  <c r="AC68" i="24"/>
  <c r="AF84" i="24"/>
  <c r="AD94" i="24"/>
  <c r="AH122" i="24"/>
  <c r="AD134" i="24"/>
  <c r="R2" i="27"/>
  <c r="S20" i="27"/>
  <c r="S18" i="27"/>
  <c r="S16" i="27"/>
  <c r="S14" i="27"/>
  <c r="S12" i="27"/>
  <c r="S10" i="27"/>
  <c r="S8" i="27"/>
  <c r="S6" i="27"/>
  <c r="S4" i="27"/>
  <c r="AI29" i="21"/>
  <c r="Z90" i="25"/>
  <c r="AC102" i="25"/>
  <c r="AE124" i="25"/>
  <c r="AA160" i="25"/>
  <c r="Z98" i="24"/>
  <c r="Z162" i="24"/>
  <c r="F23" i="27"/>
  <c r="E47" i="24"/>
  <c r="X106" i="19"/>
  <c r="D125" i="25"/>
  <c r="S117" i="25"/>
  <c r="O146" i="24"/>
  <c r="R144" i="24"/>
  <c r="R140" i="24"/>
  <c r="R108" i="24"/>
  <c r="AO117" i="19"/>
  <c r="AD87" i="24"/>
  <c r="AE141" i="24"/>
  <c r="AN143" i="24"/>
  <c r="AG155" i="24"/>
  <c r="AB163" i="24"/>
  <c r="AG167" i="24"/>
  <c r="O74" i="24"/>
  <c r="S89" i="24"/>
  <c r="M66" i="24"/>
  <c r="AM64" i="24"/>
  <c r="Y175" i="24"/>
  <c r="Z3" i="27"/>
  <c r="AE23" i="27"/>
  <c r="AI47" i="27"/>
  <c r="O2" i="25"/>
  <c r="M117" i="19"/>
  <c r="G11" i="21"/>
  <c r="R78" i="24"/>
  <c r="R76" i="24"/>
  <c r="R46" i="24"/>
  <c r="F15" i="24"/>
  <c r="J5" i="24"/>
  <c r="AF176" i="19"/>
  <c r="AL146" i="19"/>
  <c r="AJ118" i="19"/>
  <c r="AL106" i="19"/>
  <c r="AE2" i="21"/>
  <c r="T10" i="21"/>
  <c r="M107" i="19"/>
  <c r="Q88" i="25"/>
  <c r="U81" i="25"/>
  <c r="O77" i="25"/>
  <c r="R75" i="25"/>
  <c r="O69" i="25"/>
  <c r="S66" i="25"/>
  <c r="U63" i="25"/>
  <c r="U57" i="25"/>
  <c r="R45" i="25"/>
  <c r="S42" i="25"/>
  <c r="N28" i="25"/>
  <c r="Q22" i="25"/>
  <c r="Q18" i="25"/>
  <c r="N12" i="25"/>
  <c r="S49" i="26"/>
  <c r="U74" i="24"/>
  <c r="S70" i="24"/>
  <c r="R68" i="24"/>
  <c r="AA107" i="19"/>
  <c r="AD106" i="19"/>
  <c r="AN68" i="24"/>
  <c r="M171" i="19"/>
  <c r="T51" i="21"/>
  <c r="S49" i="21"/>
  <c r="R45" i="21"/>
  <c r="Q41" i="21"/>
  <c r="M37" i="21"/>
  <c r="M35" i="21"/>
  <c r="N6" i="25"/>
  <c r="AH57" i="25"/>
  <c r="AG56" i="27"/>
  <c r="AG68" i="27"/>
  <c r="AC72" i="27"/>
  <c r="AM98" i="27"/>
  <c r="Q82" i="19"/>
  <c r="F14" i="27"/>
  <c r="D2" i="25"/>
  <c r="J115" i="25"/>
  <c r="J8" i="25"/>
  <c r="U13" i="25"/>
  <c r="Q65" i="25"/>
  <c r="AD71" i="24"/>
  <c r="Z79" i="24"/>
  <c r="AA173" i="24"/>
  <c r="AJ149" i="27"/>
  <c r="J112" i="27"/>
  <c r="S77" i="19"/>
  <c r="U76" i="19"/>
  <c r="S11" i="21"/>
  <c r="X30" i="25"/>
  <c r="AD86" i="25"/>
  <c r="AI68" i="24"/>
  <c r="F2" i="27"/>
  <c r="S119" i="27"/>
  <c r="S113" i="27"/>
  <c r="S109" i="27"/>
  <c r="O95" i="27"/>
  <c r="J93" i="27"/>
  <c r="J91" i="27"/>
  <c r="J85" i="27"/>
  <c r="J81" i="27"/>
  <c r="O73" i="27"/>
  <c r="S67" i="27"/>
  <c r="S61" i="27"/>
  <c r="O50" i="27"/>
  <c r="S46" i="27"/>
  <c r="S44" i="27"/>
  <c r="O42" i="27"/>
  <c r="S40" i="27"/>
  <c r="O38" i="27"/>
  <c r="S36" i="27"/>
  <c r="S34" i="27"/>
  <c r="S32" i="27"/>
  <c r="S30" i="27"/>
  <c r="S28" i="27"/>
  <c r="S22" i="27"/>
  <c r="S147" i="19"/>
  <c r="M77" i="19"/>
  <c r="G36" i="21"/>
  <c r="J130" i="25"/>
  <c r="M116" i="25"/>
  <c r="R120" i="25"/>
  <c r="R156" i="26"/>
  <c r="U130" i="24"/>
  <c r="U132" i="24"/>
  <c r="M156" i="24"/>
  <c r="Q166" i="24"/>
  <c r="AE176" i="24"/>
  <c r="AH4" i="27"/>
  <c r="AJ6" i="27"/>
  <c r="AB26" i="27"/>
  <c r="AH36" i="27"/>
  <c r="AN61" i="27"/>
  <c r="AB69" i="27"/>
  <c r="AD91" i="27"/>
  <c r="O21" i="27"/>
  <c r="S13" i="27"/>
  <c r="O5" i="27"/>
  <c r="R147" i="19"/>
  <c r="J9" i="21"/>
  <c r="S160" i="25"/>
  <c r="AO21" i="25"/>
  <c r="AG41" i="25"/>
  <c r="W172" i="24"/>
  <c r="S80" i="27"/>
  <c r="J96" i="27"/>
  <c r="O9" i="27"/>
  <c r="Q54" i="19"/>
  <c r="J107" i="25"/>
  <c r="N164" i="26"/>
  <c r="H133" i="24"/>
  <c r="Y32" i="21"/>
  <c r="AA5" i="25"/>
  <c r="AC9" i="25"/>
  <c r="AH25" i="25"/>
  <c r="Z175" i="27"/>
  <c r="O128" i="27"/>
  <c r="P162" i="19"/>
  <c r="P160" i="19"/>
  <c r="P158" i="19"/>
  <c r="P156" i="19"/>
  <c r="P154" i="19"/>
  <c r="P152" i="19"/>
  <c r="Q147" i="19"/>
  <c r="P105" i="19"/>
  <c r="S103" i="19"/>
  <c r="P101" i="19"/>
  <c r="S99" i="19"/>
  <c r="S97" i="19"/>
  <c r="S96" i="19"/>
  <c r="M94" i="19"/>
  <c r="U92" i="19"/>
  <c r="S88" i="19"/>
  <c r="R61" i="19"/>
  <c r="O11" i="21"/>
  <c r="R163" i="25"/>
  <c r="O156" i="26"/>
  <c r="M80" i="26"/>
  <c r="Q174" i="24"/>
  <c r="U136" i="24"/>
  <c r="N130" i="24"/>
  <c r="E111" i="24"/>
  <c r="U66" i="24"/>
  <c r="Q51" i="24"/>
  <c r="F40" i="24"/>
  <c r="F28" i="24"/>
  <c r="J4" i="24"/>
  <c r="AA171" i="19"/>
  <c r="AO165" i="19"/>
  <c r="AG157" i="19"/>
  <c r="AI143" i="19"/>
  <c r="AI131" i="19"/>
  <c r="AK129" i="19"/>
  <c r="AI83" i="19"/>
  <c r="AO65" i="19"/>
  <c r="AG61" i="19"/>
  <c r="AA13" i="21"/>
  <c r="Z15" i="21"/>
  <c r="X68" i="24"/>
  <c r="O70" i="27"/>
  <c r="O96" i="27"/>
  <c r="O11" i="27"/>
  <c r="S162" i="25"/>
  <c r="F100" i="24"/>
  <c r="AL29" i="25"/>
  <c r="AJ39" i="25"/>
  <c r="AC177" i="27"/>
  <c r="S112" i="27"/>
  <c r="O108" i="27"/>
  <c r="O106" i="27"/>
  <c r="S104" i="27"/>
  <c r="O102" i="27"/>
  <c r="P2" i="25"/>
  <c r="M147" i="19"/>
  <c r="O128" i="19"/>
  <c r="O120" i="19"/>
  <c r="M118" i="19"/>
  <c r="M97" i="19"/>
  <c r="M20" i="21"/>
  <c r="J8" i="21"/>
  <c r="N49" i="26"/>
  <c r="H58" i="23"/>
  <c r="R154" i="24"/>
  <c r="R146" i="24"/>
  <c r="Q139" i="24"/>
  <c r="Q116" i="24"/>
  <c r="R112" i="24"/>
  <c r="N81" i="24"/>
  <c r="S66" i="24"/>
  <c r="O56" i="24"/>
  <c r="J27" i="24"/>
  <c r="U15" i="24"/>
  <c r="Z24" i="21"/>
  <c r="AA26" i="21"/>
  <c r="AL29" i="21"/>
  <c r="AC37" i="21"/>
  <c r="AI47" i="21"/>
  <c r="AB8" i="25"/>
  <c r="AA12" i="25"/>
  <c r="AC14" i="25"/>
  <c r="AK30" i="25"/>
  <c r="Y20" i="24"/>
  <c r="W48" i="24"/>
  <c r="AL64" i="24"/>
  <c r="AG84" i="24"/>
  <c r="Z86" i="24"/>
  <c r="AK112" i="24"/>
  <c r="AD118" i="24"/>
  <c r="AL142" i="24"/>
  <c r="AK171" i="24"/>
  <c r="AB33" i="27"/>
  <c r="AI39" i="27"/>
  <c r="X109" i="27"/>
  <c r="AA150" i="27"/>
  <c r="AN52" i="28"/>
  <c r="O19" i="21"/>
  <c r="T19" i="21"/>
  <c r="AL98" i="25"/>
  <c r="Z98" i="25"/>
  <c r="AK98" i="25"/>
  <c r="AG98" i="25"/>
  <c r="N40" i="21"/>
  <c r="M40" i="21"/>
  <c r="U40" i="21"/>
  <c r="O38" i="21"/>
  <c r="N170" i="25"/>
  <c r="Q170" i="25"/>
  <c r="N140" i="25"/>
  <c r="Q138" i="25"/>
  <c r="N136" i="25"/>
  <c r="S134" i="25"/>
  <c r="N126" i="25"/>
  <c r="S122" i="25"/>
  <c r="R85" i="25"/>
  <c r="R82" i="25"/>
  <c r="N74" i="25"/>
  <c r="Q72" i="25"/>
  <c r="R70" i="25"/>
  <c r="N68" i="25"/>
  <c r="Q26" i="25"/>
  <c r="S26" i="25"/>
  <c r="M124" i="24"/>
  <c r="S124" i="24"/>
  <c r="U124" i="24"/>
  <c r="AM17" i="21"/>
  <c r="AA17" i="21"/>
  <c r="AN17" i="21"/>
  <c r="W17" i="21"/>
  <c r="AI17" i="21"/>
  <c r="AM137" i="24"/>
  <c r="AA137" i="24"/>
  <c r="S119" i="25"/>
  <c r="N119" i="25"/>
  <c r="AO66" i="27"/>
  <c r="O66" i="27"/>
  <c r="J130" i="27"/>
  <c r="F118" i="27"/>
  <c r="Q69" i="19"/>
  <c r="R69" i="19"/>
  <c r="J153" i="27"/>
  <c r="J110" i="27"/>
  <c r="S88" i="27"/>
  <c r="O88" i="27"/>
  <c r="S86" i="27"/>
  <c r="O84" i="27"/>
  <c r="O82" i="27"/>
  <c r="O24" i="21"/>
  <c r="M24" i="21"/>
  <c r="R112" i="25"/>
  <c r="R166" i="24"/>
  <c r="Q71" i="24"/>
  <c r="N71" i="24"/>
  <c r="Q52" i="24"/>
  <c r="O52" i="24"/>
  <c r="U52" i="24"/>
  <c r="AD110" i="19"/>
  <c r="Q110" i="19"/>
  <c r="AC98" i="25"/>
  <c r="AJ46" i="26"/>
  <c r="F124" i="27"/>
  <c r="S138" i="27"/>
  <c r="O80" i="27"/>
  <c r="O54" i="27"/>
  <c r="S54" i="27"/>
  <c r="R43" i="21"/>
  <c r="N43" i="21"/>
  <c r="S39" i="25"/>
  <c r="R37" i="25"/>
  <c r="R29" i="25"/>
  <c r="R21" i="25"/>
  <c r="M162" i="24"/>
  <c r="Q162" i="24"/>
  <c r="U162" i="24"/>
  <c r="AE17" i="21"/>
  <c r="Y168" i="27"/>
  <c r="O78" i="27"/>
  <c r="O76" i="27"/>
  <c r="O74" i="27"/>
  <c r="S72" i="27"/>
  <c r="P174" i="19"/>
  <c r="P172" i="19"/>
  <c r="P150" i="19"/>
  <c r="N148" i="19"/>
  <c r="P146" i="19"/>
  <c r="P144" i="19"/>
  <c r="M114" i="19"/>
  <c r="S112" i="19"/>
  <c r="E92" i="19"/>
  <c r="M86" i="19"/>
  <c r="U84" i="19"/>
  <c r="N72" i="19"/>
  <c r="M70" i="19"/>
  <c r="O50" i="21"/>
  <c r="T48" i="21"/>
  <c r="R46" i="21"/>
  <c r="P44" i="21"/>
  <c r="S10" i="21"/>
  <c r="J138" i="25"/>
  <c r="S98" i="25"/>
  <c r="S94" i="25"/>
  <c r="U3" i="25"/>
  <c r="I162" i="24"/>
  <c r="M130" i="24"/>
  <c r="R128" i="24"/>
  <c r="O122" i="24"/>
  <c r="H101" i="24"/>
  <c r="S85" i="24"/>
  <c r="N65" i="24"/>
  <c r="S43" i="24"/>
  <c r="N41" i="24"/>
  <c r="S37" i="24"/>
  <c r="Q35" i="24"/>
  <c r="N33" i="24"/>
  <c r="N31" i="24"/>
  <c r="F26" i="24"/>
  <c r="M25" i="21"/>
  <c r="Z93" i="25"/>
  <c r="AD174" i="25"/>
  <c r="AE176" i="25"/>
  <c r="W83" i="26"/>
  <c r="Z105" i="26"/>
  <c r="AA171" i="26"/>
  <c r="AA42" i="24"/>
  <c r="AG115" i="24"/>
  <c r="AB136" i="24"/>
  <c r="W161" i="24"/>
  <c r="O170" i="24"/>
  <c r="AJ38" i="27"/>
  <c r="AD172" i="27"/>
  <c r="Z52" i="28"/>
  <c r="J80" i="27"/>
  <c r="J78" i="27"/>
  <c r="S70" i="27"/>
  <c r="O68" i="27"/>
  <c r="O2" i="21"/>
  <c r="S140" i="19"/>
  <c r="Q138" i="19"/>
  <c r="N136" i="19"/>
  <c r="R82" i="19"/>
  <c r="S80" i="19"/>
  <c r="M78" i="19"/>
  <c r="R73" i="19"/>
  <c r="N68" i="19"/>
  <c r="R66" i="19"/>
  <c r="S64" i="19"/>
  <c r="T42" i="21"/>
  <c r="T35" i="21"/>
  <c r="M23" i="21"/>
  <c r="M21" i="21"/>
  <c r="H176" i="25"/>
  <c r="E174" i="25"/>
  <c r="H172" i="25"/>
  <c r="J120" i="25"/>
  <c r="N116" i="25"/>
  <c r="O65" i="25"/>
  <c r="Q52" i="25"/>
  <c r="Q44" i="25"/>
  <c r="U25" i="25"/>
  <c r="N171" i="24"/>
  <c r="N166" i="24"/>
  <c r="M164" i="24"/>
  <c r="Q130" i="24"/>
  <c r="I130" i="24"/>
  <c r="F72" i="24"/>
  <c r="N66" i="24"/>
  <c r="H33" i="24"/>
  <c r="N23" i="24"/>
  <c r="AO125" i="19"/>
  <c r="AJ86" i="25"/>
  <c r="AI147" i="25"/>
  <c r="Z46" i="26"/>
  <c r="AK68" i="24"/>
  <c r="AH79" i="24"/>
  <c r="AG131" i="24"/>
  <c r="AF161" i="27"/>
  <c r="Z163" i="27"/>
  <c r="J102" i="27"/>
  <c r="S96" i="27"/>
  <c r="O94" i="27"/>
  <c r="O92" i="27"/>
  <c r="O90" i="27"/>
  <c r="S66" i="27"/>
  <c r="O62" i="27"/>
  <c r="S58" i="27"/>
  <c r="P170" i="19"/>
  <c r="P168" i="19"/>
  <c r="P166" i="19"/>
  <c r="P164" i="19"/>
  <c r="R130" i="19"/>
  <c r="E104" i="19"/>
  <c r="E100" i="19"/>
  <c r="S60" i="19"/>
  <c r="S56" i="19"/>
  <c r="O35" i="21"/>
  <c r="O32" i="21"/>
  <c r="R157" i="25"/>
  <c r="Q154" i="25"/>
  <c r="S150" i="25"/>
  <c r="Q146" i="25"/>
  <c r="N13" i="25"/>
  <c r="O130" i="24"/>
  <c r="Q82" i="24"/>
  <c r="R62" i="24"/>
  <c r="S57" i="24"/>
  <c r="N47" i="24"/>
  <c r="M13" i="24"/>
  <c r="S11" i="24"/>
  <c r="M9" i="24"/>
  <c r="Z23" i="21"/>
  <c r="Z52" i="21"/>
  <c r="AC85" i="25"/>
  <c r="AJ87" i="25"/>
  <c r="Z146" i="25"/>
  <c r="U5" i="24"/>
  <c r="AK23" i="24"/>
  <c r="AH51" i="24"/>
  <c r="W84" i="24"/>
  <c r="Z130" i="24"/>
  <c r="W164" i="24"/>
  <c r="AE47" i="27"/>
  <c r="W98" i="27"/>
  <c r="AM99" i="27"/>
  <c r="AD101" i="27"/>
  <c r="AF113" i="27"/>
  <c r="W150" i="27"/>
  <c r="S118" i="25"/>
  <c r="N118" i="25"/>
  <c r="O84" i="25"/>
  <c r="U84" i="25"/>
  <c r="M102" i="24"/>
  <c r="R102" i="24"/>
  <c r="S102" i="24"/>
  <c r="Z145" i="25"/>
  <c r="AL145" i="25"/>
  <c r="N152" i="27"/>
  <c r="O104" i="27"/>
  <c r="J101" i="27"/>
  <c r="J97" i="27"/>
  <c r="J86" i="27"/>
  <c r="J77" i="27"/>
  <c r="F6" i="27"/>
  <c r="N147" i="19"/>
  <c r="N144" i="19"/>
  <c r="S121" i="19"/>
  <c r="E108" i="19"/>
  <c r="U100" i="19"/>
  <c r="N84" i="19"/>
  <c r="S79" i="19"/>
  <c r="U60" i="19"/>
  <c r="R53" i="19"/>
  <c r="R44" i="21"/>
  <c r="T38" i="21"/>
  <c r="H34" i="21"/>
  <c r="S114" i="25"/>
  <c r="N114" i="25"/>
  <c r="O101" i="25"/>
  <c r="M101" i="25"/>
  <c r="N101" i="25"/>
  <c r="R101" i="25"/>
  <c r="E36" i="25"/>
  <c r="N153" i="24"/>
  <c r="S153" i="24"/>
  <c r="D102" i="24"/>
  <c r="AA158" i="25"/>
  <c r="AK158" i="25"/>
  <c r="AI158" i="25"/>
  <c r="AJ52" i="24"/>
  <c r="AB53" i="27"/>
  <c r="AD95" i="27"/>
  <c r="X95" i="27"/>
  <c r="AK108" i="27"/>
  <c r="AK129" i="27"/>
  <c r="AE129" i="27"/>
  <c r="R121" i="19"/>
  <c r="U88" i="19"/>
  <c r="N79" i="19"/>
  <c r="R78" i="19"/>
  <c r="M35" i="25"/>
  <c r="S35" i="25"/>
  <c r="O168" i="24"/>
  <c r="U168" i="24"/>
  <c r="Q158" i="24"/>
  <c r="N158" i="24"/>
  <c r="S30" i="21"/>
  <c r="N27" i="25"/>
  <c r="S27" i="25"/>
  <c r="AG106" i="25"/>
  <c r="AB106" i="25"/>
  <c r="O116" i="25"/>
  <c r="R116" i="25"/>
  <c r="AD58" i="23"/>
  <c r="X58" i="23"/>
  <c r="AO74" i="24"/>
  <c r="Q74" i="24"/>
  <c r="M74" i="24"/>
  <c r="R74" i="24"/>
  <c r="N74" i="24"/>
  <c r="S74" i="24"/>
  <c r="S100" i="24"/>
  <c r="O100" i="24"/>
  <c r="R100" i="24"/>
  <c r="AJ108" i="24"/>
  <c r="AM172" i="24"/>
  <c r="AE172" i="24"/>
  <c r="AE41" i="27"/>
  <c r="Y41" i="27"/>
  <c r="X129" i="27"/>
  <c r="Q104" i="26"/>
  <c r="M104" i="26"/>
  <c r="J116" i="27"/>
  <c r="J105" i="27"/>
  <c r="J94" i="27"/>
  <c r="O86" i="27"/>
  <c r="O72" i="27"/>
  <c r="S62" i="27"/>
  <c r="J51" i="27"/>
  <c r="J49" i="27"/>
  <c r="J39" i="27"/>
  <c r="F17" i="27"/>
  <c r="O13" i="27"/>
  <c r="R140" i="19"/>
  <c r="Q129" i="19"/>
  <c r="M121" i="19"/>
  <c r="R91" i="19"/>
  <c r="O88" i="19"/>
  <c r="M79" i="19"/>
  <c r="Q78" i="19"/>
  <c r="R77" i="19"/>
  <c r="S76" i="19"/>
  <c r="H38" i="21"/>
  <c r="O145" i="25"/>
  <c r="O78" i="26"/>
  <c r="R78" i="26"/>
  <c r="Y16" i="21"/>
  <c r="O16" i="21"/>
  <c r="AL51" i="21"/>
  <c r="AE51" i="21"/>
  <c r="W51" i="21"/>
  <c r="AC158" i="25"/>
  <c r="AE60" i="24"/>
  <c r="Z99" i="27"/>
  <c r="W113" i="27"/>
  <c r="D149" i="25"/>
  <c r="I137" i="25"/>
  <c r="J126" i="25"/>
  <c r="Q112" i="25"/>
  <c r="R7" i="25"/>
  <c r="E159" i="26"/>
  <c r="S105" i="26"/>
  <c r="F168" i="24"/>
  <c r="N145" i="24"/>
  <c r="N139" i="24"/>
  <c r="Q127" i="24"/>
  <c r="S125" i="24"/>
  <c r="F120" i="24"/>
  <c r="O104" i="24"/>
  <c r="F50" i="24"/>
  <c r="AC149" i="19"/>
  <c r="AA139" i="19"/>
  <c r="X9" i="21"/>
  <c r="AD51" i="21"/>
  <c r="AC4" i="25"/>
  <c r="S36" i="25"/>
  <c r="AK38" i="25"/>
  <c r="AH60" i="25"/>
  <c r="AK74" i="25"/>
  <c r="AH97" i="25"/>
  <c r="AK130" i="25"/>
  <c r="AB138" i="25"/>
  <c r="Z153" i="25"/>
  <c r="AL177" i="25"/>
  <c r="AK11" i="24"/>
  <c r="AB17" i="24"/>
  <c r="AF56" i="24"/>
  <c r="AA120" i="24"/>
  <c r="X148" i="24"/>
  <c r="AH150" i="24"/>
  <c r="Z156" i="24"/>
  <c r="X121" i="27"/>
  <c r="X158" i="27"/>
  <c r="S14" i="21"/>
  <c r="C12" i="21"/>
  <c r="N108" i="25"/>
  <c r="S44" i="25"/>
  <c r="H49" i="26"/>
  <c r="F172" i="24"/>
  <c r="S133" i="24"/>
  <c r="S130" i="24"/>
  <c r="H125" i="24"/>
  <c r="F104" i="24"/>
  <c r="D54" i="24"/>
  <c r="H37" i="24"/>
  <c r="R177" i="19"/>
  <c r="S167" i="19"/>
  <c r="S159" i="19"/>
  <c r="Z7" i="21"/>
  <c r="AF9" i="21"/>
  <c r="AB24" i="25"/>
  <c r="AF26" i="25"/>
  <c r="AA28" i="25"/>
  <c r="Z30" i="25"/>
  <c r="AD74" i="25"/>
  <c r="Y86" i="25"/>
  <c r="AD129" i="25"/>
  <c r="Y60" i="24"/>
  <c r="AM105" i="24"/>
  <c r="AE121" i="24"/>
  <c r="AD79" i="27"/>
  <c r="AA98" i="27"/>
  <c r="AO98" i="27"/>
  <c r="AD108" i="27"/>
  <c r="AK161" i="27"/>
  <c r="AB170" i="27"/>
  <c r="AC52" i="28"/>
  <c r="S158" i="25"/>
  <c r="F135" i="25"/>
  <c r="R117" i="25"/>
  <c r="U116" i="25"/>
  <c r="S115" i="25"/>
  <c r="E108" i="25"/>
  <c r="S65" i="25"/>
  <c r="Q27" i="25"/>
  <c r="M13" i="25"/>
  <c r="F148" i="24"/>
  <c r="S139" i="24"/>
  <c r="M100" i="24"/>
  <c r="R94" i="24"/>
  <c r="H85" i="24"/>
  <c r="O72" i="24"/>
  <c r="Q66" i="24"/>
  <c r="J13" i="24"/>
  <c r="Q5" i="24"/>
  <c r="AL170" i="19"/>
  <c r="AF164" i="19"/>
  <c r="AD134" i="19"/>
  <c r="AF128" i="19"/>
  <c r="AF122" i="19"/>
  <c r="AL72" i="19"/>
  <c r="AI9" i="21"/>
  <c r="AO74" i="25"/>
  <c r="AM126" i="25"/>
  <c r="AF130" i="25"/>
  <c r="U135" i="25"/>
  <c r="R137" i="25"/>
  <c r="AG48" i="24"/>
  <c r="AK84" i="24"/>
  <c r="AH102" i="24"/>
  <c r="AL106" i="24"/>
  <c r="AN123" i="24"/>
  <c r="AE125" i="24"/>
  <c r="AI161" i="24"/>
  <c r="AB9" i="27"/>
  <c r="AB45" i="27"/>
  <c r="AA47" i="27"/>
  <c r="Z48" i="27"/>
  <c r="W56" i="27"/>
  <c r="W58" i="27"/>
  <c r="AG98" i="27"/>
  <c r="AI109" i="27"/>
  <c r="AI129" i="27"/>
  <c r="AE142" i="27"/>
  <c r="AJ146" i="27"/>
  <c r="R105" i="19"/>
  <c r="R65" i="19"/>
  <c r="S27" i="21"/>
  <c r="S124" i="25"/>
  <c r="N124" i="25"/>
  <c r="O155" i="24"/>
  <c r="S155" i="24"/>
  <c r="Q126" i="24"/>
  <c r="N126" i="24"/>
  <c r="O83" i="24"/>
  <c r="N83" i="24"/>
  <c r="S83" i="24"/>
  <c r="S29" i="24"/>
  <c r="N29" i="24"/>
  <c r="AG95" i="24"/>
  <c r="Y95" i="24"/>
  <c r="AO37" i="27"/>
  <c r="AM37" i="27"/>
  <c r="AG37" i="27"/>
  <c r="AB37" i="27"/>
  <c r="AJ141" i="27"/>
  <c r="AB141" i="27"/>
  <c r="S123" i="27"/>
  <c r="F116" i="27"/>
  <c r="F46" i="27"/>
  <c r="R171" i="19"/>
  <c r="P171" i="19"/>
  <c r="M167" i="19"/>
  <c r="P161" i="19"/>
  <c r="P159" i="19"/>
  <c r="R157" i="19"/>
  <c r="S117" i="19"/>
  <c r="Q105" i="19"/>
  <c r="Q65" i="19"/>
  <c r="E50" i="21"/>
  <c r="O27" i="21"/>
  <c r="Q139" i="25"/>
  <c r="O109" i="25"/>
  <c r="M109" i="25"/>
  <c r="S109" i="25"/>
  <c r="N88" i="25"/>
  <c r="R88" i="25"/>
  <c r="U88" i="25"/>
  <c r="M23" i="25"/>
  <c r="S23" i="25"/>
  <c r="N9" i="25"/>
  <c r="U9" i="25"/>
  <c r="S6" i="25"/>
  <c r="Q6" i="25"/>
  <c r="M170" i="24"/>
  <c r="S170" i="24"/>
  <c r="Q164" i="24"/>
  <c r="N164" i="24"/>
  <c r="U164" i="24"/>
  <c r="O164" i="24"/>
  <c r="Q156" i="24"/>
  <c r="O156" i="24"/>
  <c r="S156" i="24"/>
  <c r="D126" i="24"/>
  <c r="N122" i="24"/>
  <c r="R122" i="24"/>
  <c r="S21" i="24"/>
  <c r="N21" i="24"/>
  <c r="AK34" i="25"/>
  <c r="AO34" i="25"/>
  <c r="AG34" i="25"/>
  <c r="AB34" i="25"/>
  <c r="R53" i="25"/>
  <c r="U53" i="25"/>
  <c r="AI26" i="24"/>
  <c r="U26" i="24"/>
  <c r="AN28" i="24"/>
  <c r="AF28" i="24"/>
  <c r="R28" i="24"/>
  <c r="U28" i="24"/>
  <c r="AI53" i="24"/>
  <c r="X53" i="24"/>
  <c r="AH147" i="24"/>
  <c r="Z147" i="24"/>
  <c r="W39" i="27"/>
  <c r="AB57" i="27"/>
  <c r="AJ91" i="27"/>
  <c r="AB91" i="27"/>
  <c r="S177" i="27"/>
  <c r="N170" i="27"/>
  <c r="E154" i="27"/>
  <c r="S152" i="27"/>
  <c r="J152" i="27"/>
  <c r="S134" i="27"/>
  <c r="O112" i="27"/>
  <c r="O110" i="27"/>
  <c r="S108" i="27"/>
  <c r="J104" i="27"/>
  <c r="S98" i="27"/>
  <c r="S92" i="27"/>
  <c r="J88" i="27"/>
  <c r="S82" i="27"/>
  <c r="S76" i="27"/>
  <c r="J72" i="27"/>
  <c r="C64" i="27"/>
  <c r="S57" i="27"/>
  <c r="O45" i="27"/>
  <c r="F36" i="27"/>
  <c r="F30" i="27"/>
  <c r="S24" i="27"/>
  <c r="J15" i="27"/>
  <c r="F12" i="27"/>
  <c r="C9" i="27"/>
  <c r="M2" i="24"/>
  <c r="R175" i="19"/>
  <c r="Q171" i="19"/>
  <c r="E171" i="19"/>
  <c r="R167" i="19"/>
  <c r="P167" i="19"/>
  <c r="M165" i="19"/>
  <c r="R159" i="19"/>
  <c r="E159" i="19"/>
  <c r="M157" i="19"/>
  <c r="U138" i="19"/>
  <c r="S137" i="19"/>
  <c r="E124" i="19"/>
  <c r="Q121" i="19"/>
  <c r="R117" i="19"/>
  <c r="N105" i="19"/>
  <c r="S93" i="19"/>
  <c r="N65" i="19"/>
  <c r="R50" i="21"/>
  <c r="C24" i="21"/>
  <c r="H148" i="25"/>
  <c r="D141" i="25"/>
  <c r="F141" i="25"/>
  <c r="O129" i="25"/>
  <c r="R129" i="25"/>
  <c r="O119" i="25"/>
  <c r="Q119" i="25"/>
  <c r="S91" i="25"/>
  <c r="O91" i="25"/>
  <c r="Q53" i="25"/>
  <c r="O17" i="25"/>
  <c r="N17" i="25"/>
  <c r="R17" i="25"/>
  <c r="H173" i="24"/>
  <c r="O171" i="24"/>
  <c r="Q171" i="24"/>
  <c r="S171" i="24"/>
  <c r="S164" i="24"/>
  <c r="Q132" i="24"/>
  <c r="N132" i="24"/>
  <c r="R132" i="24"/>
  <c r="O123" i="24"/>
  <c r="S123" i="24"/>
  <c r="J51" i="24"/>
  <c r="H51" i="24"/>
  <c r="Q44" i="24"/>
  <c r="R44" i="24"/>
  <c r="U44" i="24"/>
  <c r="D38" i="24"/>
  <c r="R38" i="24"/>
  <c r="N34" i="24"/>
  <c r="R34" i="24"/>
  <c r="O32" i="24"/>
  <c r="O28" i="24"/>
  <c r="O26" i="24"/>
  <c r="H21" i="24"/>
  <c r="AH12" i="21"/>
  <c r="AD12" i="21"/>
  <c r="AN10" i="25"/>
  <c r="AL10" i="25"/>
  <c r="AG10" i="25"/>
  <c r="AB10" i="25"/>
  <c r="AO90" i="25"/>
  <c r="AN90" i="25"/>
  <c r="AH90" i="25"/>
  <c r="AC90" i="25"/>
  <c r="AL51" i="26"/>
  <c r="AJ51" i="26"/>
  <c r="AL7" i="24"/>
  <c r="AG7" i="24"/>
  <c r="O15" i="24"/>
  <c r="Q15" i="24"/>
  <c r="M15" i="24"/>
  <c r="S15" i="24"/>
  <c r="AK96" i="24"/>
  <c r="AM96" i="24"/>
  <c r="AF96" i="24"/>
  <c r="AA96" i="24"/>
  <c r="Z123" i="24"/>
  <c r="W168" i="24"/>
  <c r="AH174" i="24"/>
  <c r="AD174" i="24"/>
  <c r="AG9" i="27"/>
  <c r="W9" i="27"/>
  <c r="W37" i="27"/>
  <c r="Q143" i="25"/>
  <c r="U143" i="25"/>
  <c r="O79" i="25"/>
  <c r="R79" i="25"/>
  <c r="H44" i="25"/>
  <c r="J44" i="25"/>
  <c r="O163" i="24"/>
  <c r="S163" i="24"/>
  <c r="AO16" i="21"/>
  <c r="AK16" i="21"/>
  <c r="AC16" i="21"/>
  <c r="AO102" i="25"/>
  <c r="AN102" i="25"/>
  <c r="Y102" i="25"/>
  <c r="AJ102" i="25"/>
  <c r="AG102" i="25"/>
  <c r="Q135" i="25"/>
  <c r="R135" i="25"/>
  <c r="O176" i="27"/>
  <c r="J173" i="27"/>
  <c r="S127" i="27"/>
  <c r="C56" i="27"/>
  <c r="M169" i="19"/>
  <c r="P163" i="19"/>
  <c r="P151" i="19"/>
  <c r="S50" i="21"/>
  <c r="C36" i="21"/>
  <c r="G27" i="21"/>
  <c r="Q163" i="25"/>
  <c r="M163" i="25"/>
  <c r="N163" i="25"/>
  <c r="N150" i="25"/>
  <c r="Q150" i="25"/>
  <c r="H83" i="24"/>
  <c r="O51" i="24"/>
  <c r="N51" i="24"/>
  <c r="H29" i="24"/>
  <c r="AF118" i="25"/>
  <c r="AG118" i="25"/>
  <c r="AF126" i="25"/>
  <c r="AK24" i="24"/>
  <c r="X24" i="24"/>
  <c r="AN24" i="24"/>
  <c r="AI24" i="24"/>
  <c r="O166" i="27"/>
  <c r="O164" i="27"/>
  <c r="R152" i="27"/>
  <c r="J145" i="27"/>
  <c r="S141" i="27"/>
  <c r="J124" i="27"/>
  <c r="J120" i="27"/>
  <c r="O65" i="27"/>
  <c r="S63" i="27"/>
  <c r="O58" i="27"/>
  <c r="O29" i="27"/>
  <c r="J13" i="27"/>
  <c r="S11" i="27"/>
  <c r="R2" i="24"/>
  <c r="N175" i="19"/>
  <c r="N171" i="19"/>
  <c r="Q167" i="19"/>
  <c r="E167" i="19"/>
  <c r="R163" i="19"/>
  <c r="Q159" i="19"/>
  <c r="P157" i="19"/>
  <c r="R155" i="19"/>
  <c r="M145" i="19"/>
  <c r="S139" i="19"/>
  <c r="O138" i="19"/>
  <c r="M137" i="19"/>
  <c r="E132" i="19"/>
  <c r="R123" i="19"/>
  <c r="N121" i="19"/>
  <c r="Q117" i="19"/>
  <c r="S105" i="19"/>
  <c r="M105" i="19"/>
  <c r="M93" i="19"/>
  <c r="M83" i="19"/>
  <c r="E76" i="19"/>
  <c r="S65" i="19"/>
  <c r="M65" i="19"/>
  <c r="S55" i="19"/>
  <c r="N50" i="21"/>
  <c r="E49" i="21"/>
  <c r="C40" i="21"/>
  <c r="M36" i="21"/>
  <c r="C35" i="21"/>
  <c r="C27" i="21"/>
  <c r="M15" i="21"/>
  <c r="C9" i="21"/>
  <c r="S163" i="25"/>
  <c r="M157" i="25"/>
  <c r="O143" i="25"/>
  <c r="O135" i="25"/>
  <c r="Q134" i="25"/>
  <c r="F129" i="25"/>
  <c r="U119" i="25"/>
  <c r="I84" i="25"/>
  <c r="E69" i="25"/>
  <c r="M53" i="25"/>
  <c r="E52" i="25"/>
  <c r="Q36" i="25"/>
  <c r="Q34" i="25"/>
  <c r="O172" i="24"/>
  <c r="R172" i="24"/>
  <c r="N165" i="24"/>
  <c r="R164" i="24"/>
  <c r="Q163" i="24"/>
  <c r="U156" i="24"/>
  <c r="N155" i="24"/>
  <c r="F132" i="24"/>
  <c r="Q124" i="24"/>
  <c r="N124" i="24"/>
  <c r="O124" i="24"/>
  <c r="N121" i="24"/>
  <c r="S121" i="24"/>
  <c r="Q115" i="24"/>
  <c r="H61" i="24"/>
  <c r="S54" i="24"/>
  <c r="M54" i="24"/>
  <c r="R54" i="24"/>
  <c r="S51" i="24"/>
  <c r="S45" i="24"/>
  <c r="N45" i="24"/>
  <c r="N28" i="24"/>
  <c r="AE171" i="19"/>
  <c r="AI163" i="19"/>
  <c r="AN148" i="19"/>
  <c r="AD148" i="19"/>
  <c r="AJ86" i="19"/>
  <c r="AD154" i="25"/>
  <c r="AC24" i="24"/>
  <c r="F173" i="25"/>
  <c r="N160" i="25"/>
  <c r="N135" i="25"/>
  <c r="M112" i="25"/>
  <c r="S90" i="25"/>
  <c r="F88" i="25"/>
  <c r="S82" i="25"/>
  <c r="U77" i="25"/>
  <c r="U68" i="25"/>
  <c r="N65" i="25"/>
  <c r="N53" i="25"/>
  <c r="Q48" i="25"/>
  <c r="Q42" i="25"/>
  <c r="N40" i="25"/>
  <c r="O31" i="25"/>
  <c r="I21" i="25"/>
  <c r="Q16" i="25"/>
  <c r="F7" i="25"/>
  <c r="R80" i="26"/>
  <c r="O49" i="26"/>
  <c r="J171" i="24"/>
  <c r="H165" i="24"/>
  <c r="F164" i="24"/>
  <c r="D158" i="24"/>
  <c r="F156" i="24"/>
  <c r="N146" i="24"/>
  <c r="J143" i="24"/>
  <c r="N133" i="24"/>
  <c r="F124" i="24"/>
  <c r="O116" i="24"/>
  <c r="E103" i="24"/>
  <c r="H99" i="24"/>
  <c r="E95" i="24"/>
  <c r="O50" i="24"/>
  <c r="S33" i="24"/>
  <c r="Q28" i="24"/>
  <c r="O24" i="24"/>
  <c r="AA5" i="21"/>
  <c r="AM9" i="21"/>
  <c r="AJ14" i="21"/>
  <c r="O43" i="21"/>
  <c r="AH8" i="25"/>
  <c r="AH30" i="25"/>
  <c r="AF30" i="25"/>
  <c r="AC30" i="25"/>
  <c r="AB70" i="25"/>
  <c r="AG77" i="25"/>
  <c r="AH81" i="25"/>
  <c r="AM88" i="25"/>
  <c r="AH88" i="25"/>
  <c r="AJ103" i="25"/>
  <c r="X103" i="25"/>
  <c r="AL142" i="25"/>
  <c r="AG142" i="25"/>
  <c r="AJ147" i="25"/>
  <c r="AA147" i="25"/>
  <c r="AO50" i="26"/>
  <c r="AM50" i="26"/>
  <c r="AE50" i="26"/>
  <c r="AI50" i="24"/>
  <c r="AD50" i="24"/>
  <c r="AB52" i="24"/>
  <c r="Y52" i="24"/>
  <c r="R90" i="24"/>
  <c r="Z135" i="24"/>
  <c r="Z138" i="24"/>
  <c r="AE144" i="24"/>
  <c r="AG163" i="24"/>
  <c r="AM25" i="27"/>
  <c r="AN25" i="27"/>
  <c r="AC25" i="27"/>
  <c r="AF38" i="27"/>
  <c r="AB38" i="27"/>
  <c r="X38" i="27"/>
  <c r="AC54" i="27"/>
  <c r="AA102" i="27"/>
  <c r="AL106" i="27"/>
  <c r="AF157" i="27"/>
  <c r="D123" i="25"/>
  <c r="S22" i="25"/>
  <c r="I5" i="25"/>
  <c r="E175" i="24"/>
  <c r="N168" i="24"/>
  <c r="S113" i="24"/>
  <c r="J111" i="24"/>
  <c r="Q100" i="24"/>
  <c r="N57" i="24"/>
  <c r="F48" i="24"/>
  <c r="X123" i="19"/>
  <c r="AA123" i="19"/>
  <c r="AK79" i="19"/>
  <c r="AE79" i="19"/>
  <c r="AO9" i="21"/>
  <c r="AN9" i="21"/>
  <c r="AD9" i="21"/>
  <c r="AK9" i="21"/>
  <c r="AB9" i="21"/>
  <c r="AE26" i="21"/>
  <c r="AJ26" i="21"/>
  <c r="Z16" i="25"/>
  <c r="X58" i="25"/>
  <c r="AH58" i="25"/>
  <c r="AL102" i="25"/>
  <c r="AG133" i="25"/>
  <c r="AG158" i="25"/>
  <c r="Y158" i="25"/>
  <c r="AN158" i="25"/>
  <c r="AE158" i="25"/>
  <c r="W158" i="25"/>
  <c r="Z161" i="25"/>
  <c r="AH19" i="24"/>
  <c r="AL60" i="24"/>
  <c r="AO60" i="24"/>
  <c r="AJ60" i="24"/>
  <c r="AO62" i="24"/>
  <c r="AA65" i="24"/>
  <c r="AA100" i="24"/>
  <c r="AK111" i="24"/>
  <c r="W124" i="24"/>
  <c r="AM124" i="24"/>
  <c r="AB124" i="24"/>
  <c r="AK132" i="24"/>
  <c r="AN147" i="24"/>
  <c r="AA171" i="24"/>
  <c r="X171" i="24"/>
  <c r="AJ10" i="27"/>
  <c r="AB10" i="27"/>
  <c r="AJ37" i="27"/>
  <c r="AK41" i="27"/>
  <c r="AO41" i="27"/>
  <c r="AJ41" i="27"/>
  <c r="AE74" i="27"/>
  <c r="AL95" i="27"/>
  <c r="AN95" i="27"/>
  <c r="AH95" i="27"/>
  <c r="I20" i="24"/>
  <c r="S8" i="24"/>
  <c r="W149" i="19"/>
  <c r="AL134" i="19"/>
  <c r="AB132" i="19"/>
  <c r="AC89" i="19"/>
  <c r="AI15" i="21"/>
  <c r="AH24" i="21"/>
  <c r="Z48" i="21"/>
  <c r="AL3" i="25"/>
  <c r="AL32" i="25"/>
  <c r="Z57" i="25"/>
  <c r="AI87" i="25"/>
  <c r="AH98" i="25"/>
  <c r="Z134" i="25"/>
  <c r="AE160" i="25"/>
  <c r="AD162" i="25"/>
  <c r="AM64" i="26"/>
  <c r="AI25" i="24"/>
  <c r="AM52" i="24"/>
  <c r="Z75" i="24"/>
  <c r="AM93" i="24"/>
  <c r="AH106" i="24"/>
  <c r="AO122" i="24"/>
  <c r="AA6" i="27"/>
  <c r="AA19" i="27"/>
  <c r="AH56" i="27"/>
  <c r="AC60" i="27"/>
  <c r="AG108" i="27"/>
  <c r="X122" i="27"/>
  <c r="AN130" i="27"/>
  <c r="AI150" i="27"/>
  <c r="AB154" i="27"/>
  <c r="AM167" i="27"/>
  <c r="AL172" i="27"/>
  <c r="AO133" i="19"/>
  <c r="AL88" i="19"/>
  <c r="AC75" i="19"/>
  <c r="AA67" i="19"/>
  <c r="AH16" i="21"/>
  <c r="R13" i="25"/>
  <c r="Z82" i="25"/>
  <c r="AG122" i="25"/>
  <c r="AM158" i="25"/>
  <c r="AG3" i="24"/>
  <c r="AJ20" i="24"/>
  <c r="AE37" i="24"/>
  <c r="AA41" i="24"/>
  <c r="AD78" i="24"/>
  <c r="AN95" i="24"/>
  <c r="AD110" i="24"/>
  <c r="AK116" i="24"/>
  <c r="Z122" i="24"/>
  <c r="AI137" i="24"/>
  <c r="AI148" i="24"/>
  <c r="Y158" i="24"/>
  <c r="AJ160" i="24"/>
  <c r="AI7" i="27"/>
  <c r="Z32" i="27"/>
  <c r="Z110" i="27"/>
  <c r="AB112" i="27"/>
  <c r="AE127" i="27"/>
  <c r="AF133" i="27"/>
  <c r="Z144" i="27"/>
  <c r="AE149" i="27"/>
  <c r="Z176" i="27"/>
  <c r="S81" i="19"/>
  <c r="U68" i="19"/>
  <c r="M42" i="21"/>
  <c r="Q42" i="21"/>
  <c r="U42" i="21"/>
  <c r="O42" i="21"/>
  <c r="S42" i="21"/>
  <c r="S161" i="25"/>
  <c r="M161" i="25"/>
  <c r="N131" i="25"/>
  <c r="U131" i="25"/>
  <c r="E116" i="25"/>
  <c r="F116" i="25"/>
  <c r="N96" i="25"/>
  <c r="M96" i="25"/>
  <c r="U96" i="25"/>
  <c r="O96" i="25"/>
  <c r="Q96" i="25"/>
  <c r="U160" i="24"/>
  <c r="N160" i="24"/>
  <c r="O160" i="24"/>
  <c r="R160" i="24"/>
  <c r="O114" i="24"/>
  <c r="M114" i="24"/>
  <c r="S114" i="24"/>
  <c r="N114" i="24"/>
  <c r="Q114" i="24"/>
  <c r="M86" i="24"/>
  <c r="S86" i="24"/>
  <c r="AC59" i="19"/>
  <c r="AK59" i="19"/>
  <c r="W59" i="19"/>
  <c r="AE59" i="19"/>
  <c r="AM59" i="19"/>
  <c r="Y59" i="19"/>
  <c r="AG59" i="19"/>
  <c r="AO59" i="19"/>
  <c r="AA59" i="19"/>
  <c r="AI59" i="19"/>
  <c r="AI22" i="21"/>
  <c r="AJ22" i="21"/>
  <c r="AF22" i="21"/>
  <c r="AK41" i="21"/>
  <c r="AF41" i="21"/>
  <c r="AB41" i="21"/>
  <c r="X41" i="21"/>
  <c r="AO41" i="21"/>
  <c r="AJ41" i="21"/>
  <c r="AE41" i="21"/>
  <c r="AA41" i="21"/>
  <c r="W41" i="21"/>
  <c r="AN41" i="21"/>
  <c r="AH41" i="21"/>
  <c r="AD41" i="21"/>
  <c r="Z41" i="21"/>
  <c r="Y41" i="21"/>
  <c r="AL41" i="21"/>
  <c r="AG41" i="21"/>
  <c r="AI135" i="25"/>
  <c r="AA135" i="25"/>
  <c r="AE152" i="25"/>
  <c r="AA152" i="25"/>
  <c r="AK5" i="27"/>
  <c r="AF5" i="27"/>
  <c r="AI151" i="27"/>
  <c r="AM151" i="27"/>
  <c r="AE151" i="27"/>
  <c r="W151" i="27"/>
  <c r="AK164" i="27"/>
  <c r="AC164" i="27"/>
  <c r="K2" i="27"/>
  <c r="S174" i="27"/>
  <c r="N172" i="27"/>
  <c r="F171" i="27"/>
  <c r="F166" i="27"/>
  <c r="J162" i="27"/>
  <c r="N160" i="27"/>
  <c r="F159" i="27"/>
  <c r="S136" i="27"/>
  <c r="J133" i="27"/>
  <c r="J129" i="27"/>
  <c r="F122" i="27"/>
  <c r="J118" i="27"/>
  <c r="S110" i="27"/>
  <c r="S94" i="27"/>
  <c r="J87" i="27"/>
  <c r="S78" i="27"/>
  <c r="J70" i="27"/>
  <c r="F43" i="27"/>
  <c r="F41" i="27"/>
  <c r="F37" i="27"/>
  <c r="F32" i="27"/>
  <c r="C31" i="27"/>
  <c r="F18" i="27"/>
  <c r="F16" i="27"/>
  <c r="U2" i="24"/>
  <c r="S175" i="19"/>
  <c r="M175" i="19"/>
  <c r="E168" i="19"/>
  <c r="P165" i="19"/>
  <c r="S163" i="19"/>
  <c r="M163" i="19"/>
  <c r="S152" i="19"/>
  <c r="R151" i="19"/>
  <c r="M140" i="19"/>
  <c r="Q139" i="19"/>
  <c r="E139" i="19"/>
  <c r="M138" i="19"/>
  <c r="N129" i="19"/>
  <c r="N123" i="19"/>
  <c r="E120" i="19"/>
  <c r="R101" i="19"/>
  <c r="S95" i="19"/>
  <c r="N91" i="19"/>
  <c r="N88" i="19"/>
  <c r="E84" i="19"/>
  <c r="M82" i="19"/>
  <c r="R81" i="19"/>
  <c r="N77" i="19"/>
  <c r="S73" i="19"/>
  <c r="U72" i="19"/>
  <c r="E72" i="19"/>
  <c r="S68" i="19"/>
  <c r="Q61" i="19"/>
  <c r="Q53" i="19"/>
  <c r="M46" i="21"/>
  <c r="U43" i="21"/>
  <c r="Q43" i="21"/>
  <c r="M43" i="21"/>
  <c r="R42" i="21"/>
  <c r="I41" i="21"/>
  <c r="G35" i="21"/>
  <c r="C31" i="21"/>
  <c r="H22" i="21"/>
  <c r="G20" i="21"/>
  <c r="C20" i="21"/>
  <c r="M19" i="21"/>
  <c r="S19" i="21"/>
  <c r="U167" i="25"/>
  <c r="F167" i="25"/>
  <c r="N157" i="25"/>
  <c r="O157" i="25"/>
  <c r="I157" i="25"/>
  <c r="S157" i="25"/>
  <c r="M141" i="25"/>
  <c r="S141" i="25"/>
  <c r="N141" i="25"/>
  <c r="E138" i="25"/>
  <c r="N127" i="25"/>
  <c r="O127" i="25"/>
  <c r="S127" i="25"/>
  <c r="U127" i="25"/>
  <c r="N110" i="25"/>
  <c r="S110" i="25"/>
  <c r="J108" i="25"/>
  <c r="O108" i="25"/>
  <c r="F108" i="25"/>
  <c r="R108" i="25"/>
  <c r="M108" i="25"/>
  <c r="S108" i="25"/>
  <c r="O103" i="25"/>
  <c r="Q103" i="25"/>
  <c r="Q63" i="25"/>
  <c r="M63" i="25"/>
  <c r="N63" i="25"/>
  <c r="S63" i="25"/>
  <c r="Q60" i="25"/>
  <c r="N60" i="25"/>
  <c r="S60" i="25"/>
  <c r="Q39" i="25"/>
  <c r="M39" i="25"/>
  <c r="O39" i="25"/>
  <c r="R39" i="25"/>
  <c r="D166" i="24"/>
  <c r="I166" i="24"/>
  <c r="S93" i="24"/>
  <c r="N93" i="24"/>
  <c r="F88" i="24"/>
  <c r="D86" i="24"/>
  <c r="H77" i="24"/>
  <c r="O75" i="24"/>
  <c r="Q75" i="24"/>
  <c r="S75" i="24"/>
  <c r="H67" i="24"/>
  <c r="AF95" i="25"/>
  <c r="W95" i="25"/>
  <c r="U95" i="25"/>
  <c r="N175" i="25"/>
  <c r="U175" i="25"/>
  <c r="Q175" i="25"/>
  <c r="M151" i="25"/>
  <c r="Q151" i="25"/>
  <c r="S54" i="25"/>
  <c r="N54" i="25"/>
  <c r="Q54" i="25"/>
  <c r="O15" i="25"/>
  <c r="R15" i="25"/>
  <c r="Q11" i="25"/>
  <c r="M11" i="25"/>
  <c r="U11" i="25"/>
  <c r="N11" i="25"/>
  <c r="O11" i="25"/>
  <c r="Q84" i="24"/>
  <c r="M84" i="24"/>
  <c r="R84" i="24"/>
  <c r="S84" i="24"/>
  <c r="O67" i="24"/>
  <c r="N67" i="24"/>
  <c r="Q67" i="24"/>
  <c r="AC57" i="19"/>
  <c r="AG57" i="19"/>
  <c r="R174" i="27"/>
  <c r="S74" i="27"/>
  <c r="S68" i="27"/>
  <c r="S31" i="27"/>
  <c r="Q173" i="19"/>
  <c r="Q161" i="19"/>
  <c r="N151" i="19"/>
  <c r="N139" i="19"/>
  <c r="Q131" i="19"/>
  <c r="R107" i="19"/>
  <c r="N101" i="19"/>
  <c r="Q98" i="19"/>
  <c r="N95" i="19"/>
  <c r="R94" i="19"/>
  <c r="R89" i="19"/>
  <c r="R85" i="19"/>
  <c r="N81" i="19"/>
  <c r="S72" i="19"/>
  <c r="O68" i="19"/>
  <c r="S67" i="19"/>
  <c r="N61" i="19"/>
  <c r="Q57" i="19"/>
  <c r="N53" i="19"/>
  <c r="T43" i="21"/>
  <c r="P43" i="21"/>
  <c r="P42" i="21"/>
  <c r="U41" i="21"/>
  <c r="O14" i="21"/>
  <c r="M14" i="21"/>
  <c r="S175" i="25"/>
  <c r="N137" i="25"/>
  <c r="O137" i="25"/>
  <c r="F137" i="25"/>
  <c r="S137" i="25"/>
  <c r="S132" i="25"/>
  <c r="N132" i="25"/>
  <c r="M100" i="25"/>
  <c r="O100" i="25"/>
  <c r="U100" i="25"/>
  <c r="M73" i="25"/>
  <c r="Q73" i="25"/>
  <c r="R73" i="25"/>
  <c r="I57" i="25"/>
  <c r="O57" i="25"/>
  <c r="Q57" i="25"/>
  <c r="I55" i="25"/>
  <c r="S55" i="25"/>
  <c r="Q10" i="25"/>
  <c r="N10" i="25"/>
  <c r="S10" i="25"/>
  <c r="M46" i="26"/>
  <c r="U46" i="26"/>
  <c r="N46" i="26"/>
  <c r="O46" i="26"/>
  <c r="N154" i="24"/>
  <c r="M154" i="24"/>
  <c r="U154" i="24"/>
  <c r="O154" i="24"/>
  <c r="Q154" i="24"/>
  <c r="D139" i="24"/>
  <c r="J139" i="24"/>
  <c r="N87" i="24"/>
  <c r="Q87" i="24"/>
  <c r="Q36" i="24"/>
  <c r="S36" i="24"/>
  <c r="M36" i="24"/>
  <c r="R36" i="24"/>
  <c r="M30" i="24"/>
  <c r="R30" i="24"/>
  <c r="AH60" i="19"/>
  <c r="AL60" i="19"/>
  <c r="AC41" i="21"/>
  <c r="AI91" i="25"/>
  <c r="AA91" i="25"/>
  <c r="S101" i="19"/>
  <c r="O26" i="21"/>
  <c r="T26" i="21"/>
  <c r="M26" i="21"/>
  <c r="O22" i="21"/>
  <c r="T22" i="21"/>
  <c r="N167" i="25"/>
  <c r="R167" i="25"/>
  <c r="O167" i="25"/>
  <c r="N99" i="25"/>
  <c r="O99" i="25"/>
  <c r="N56" i="25"/>
  <c r="Q56" i="25"/>
  <c r="S77" i="24"/>
  <c r="N77" i="24"/>
  <c r="Q7" i="24"/>
  <c r="U7" i="24"/>
  <c r="M7" i="24"/>
  <c r="O7" i="24"/>
  <c r="O156" i="27"/>
  <c r="S106" i="27"/>
  <c r="S100" i="27"/>
  <c r="S90" i="27"/>
  <c r="S84" i="27"/>
  <c r="N174" i="27"/>
  <c r="J167" i="27"/>
  <c r="N156" i="27"/>
  <c r="J126" i="27"/>
  <c r="F114" i="27"/>
  <c r="C33" i="27"/>
  <c r="F22" i="27"/>
  <c r="F15" i="27"/>
  <c r="F7" i="27"/>
  <c r="S5" i="27"/>
  <c r="F4" i="27"/>
  <c r="N2" i="24"/>
  <c r="Q175" i="19"/>
  <c r="E175" i="19"/>
  <c r="M173" i="19"/>
  <c r="Q165" i="19"/>
  <c r="Q163" i="19"/>
  <c r="E163" i="19"/>
  <c r="M161" i="19"/>
  <c r="N159" i="19"/>
  <c r="Q158" i="19"/>
  <c r="Q157" i="19"/>
  <c r="S156" i="19"/>
  <c r="E152" i="19"/>
  <c r="M151" i="19"/>
  <c r="Q145" i="19"/>
  <c r="S144" i="19"/>
  <c r="M139" i="19"/>
  <c r="R138" i="19"/>
  <c r="I131" i="19"/>
  <c r="N117" i="19"/>
  <c r="N107" i="19"/>
  <c r="M101" i="19"/>
  <c r="M99" i="19"/>
  <c r="M98" i="19"/>
  <c r="M95" i="19"/>
  <c r="Q94" i="19"/>
  <c r="S92" i="19"/>
  <c r="S91" i="19"/>
  <c r="O84" i="19"/>
  <c r="M81" i="19"/>
  <c r="S61" i="19"/>
  <c r="M61" i="19"/>
  <c r="O57" i="19"/>
  <c r="S53" i="19"/>
  <c r="M53" i="19"/>
  <c r="S43" i="21"/>
  <c r="N42" i="21"/>
  <c r="P41" i="21"/>
  <c r="H39" i="21"/>
  <c r="M31" i="21"/>
  <c r="O30" i="21"/>
  <c r="M30" i="21"/>
  <c r="S26" i="21"/>
  <c r="M22" i="21"/>
  <c r="T18" i="21"/>
  <c r="C11" i="21"/>
  <c r="K9" i="21"/>
  <c r="T9" i="21"/>
  <c r="O175" i="25"/>
  <c r="M167" i="25"/>
  <c r="R161" i="25"/>
  <c r="R151" i="25"/>
  <c r="S147" i="25"/>
  <c r="S140" i="25"/>
  <c r="H132" i="25"/>
  <c r="M120" i="25"/>
  <c r="Q120" i="25"/>
  <c r="N111" i="25"/>
  <c r="U111" i="25"/>
  <c r="O111" i="25"/>
  <c r="Q111" i="25"/>
  <c r="U108" i="25"/>
  <c r="S106" i="25"/>
  <c r="N106" i="25"/>
  <c r="R96" i="25"/>
  <c r="O89" i="25"/>
  <c r="M89" i="25"/>
  <c r="N89" i="25"/>
  <c r="J84" i="25"/>
  <c r="Q84" i="25"/>
  <c r="E84" i="25"/>
  <c r="M84" i="25"/>
  <c r="R84" i="25"/>
  <c r="F84" i="25"/>
  <c r="N84" i="25"/>
  <c r="S84" i="25"/>
  <c r="Q62" i="25"/>
  <c r="N62" i="25"/>
  <c r="S62" i="25"/>
  <c r="Q45" i="25"/>
  <c r="M45" i="25"/>
  <c r="S45" i="25"/>
  <c r="N45" i="25"/>
  <c r="U45" i="25"/>
  <c r="O45" i="25"/>
  <c r="Q29" i="25"/>
  <c r="M29" i="25"/>
  <c r="S29" i="25"/>
  <c r="N29" i="25"/>
  <c r="U29" i="25"/>
  <c r="O29" i="25"/>
  <c r="S11" i="25"/>
  <c r="S171" i="26"/>
  <c r="H171" i="26"/>
  <c r="N171" i="26"/>
  <c r="Q171" i="26"/>
  <c r="Q148" i="24"/>
  <c r="O148" i="24"/>
  <c r="R148" i="24"/>
  <c r="R134" i="24"/>
  <c r="N134" i="24"/>
  <c r="Q134" i="24"/>
  <c r="N129" i="24"/>
  <c r="S129" i="24"/>
  <c r="R114" i="24"/>
  <c r="N98" i="24"/>
  <c r="M98" i="24"/>
  <c r="Q98" i="24"/>
  <c r="R98" i="24"/>
  <c r="Q76" i="24"/>
  <c r="M76" i="24"/>
  <c r="S76" i="24"/>
  <c r="N76" i="24"/>
  <c r="U76" i="24"/>
  <c r="O76" i="24"/>
  <c r="F74" i="24"/>
  <c r="I74" i="24"/>
  <c r="S67" i="24"/>
  <c r="Q60" i="24"/>
  <c r="M60" i="24"/>
  <c r="R60" i="24"/>
  <c r="S60" i="24"/>
  <c r="S53" i="24"/>
  <c r="N53" i="24"/>
  <c r="AA25" i="21"/>
  <c r="W25" i="21"/>
  <c r="AM25" i="21"/>
  <c r="AI25" i="21"/>
  <c r="AE25" i="21"/>
  <c r="AK7" i="25"/>
  <c r="AE7" i="25"/>
  <c r="Z7" i="25"/>
  <c r="E42" i="21"/>
  <c r="M38" i="21"/>
  <c r="H27" i="21"/>
  <c r="C19" i="21"/>
  <c r="G15" i="21"/>
  <c r="S3" i="21"/>
  <c r="F175" i="25"/>
  <c r="H168" i="25"/>
  <c r="F147" i="25"/>
  <c r="N134" i="25"/>
  <c r="F127" i="25"/>
  <c r="H124" i="25"/>
  <c r="U115" i="25"/>
  <c r="D115" i="25"/>
  <c r="F109" i="25"/>
  <c r="D107" i="25"/>
  <c r="E103" i="25"/>
  <c r="N91" i="25"/>
  <c r="M88" i="25"/>
  <c r="H84" i="25"/>
  <c r="N79" i="25"/>
  <c r="R65" i="25"/>
  <c r="M65" i="25"/>
  <c r="O53" i="25"/>
  <c r="N48" i="25"/>
  <c r="I45" i="25"/>
  <c r="N42" i="25"/>
  <c r="U27" i="25"/>
  <c r="M27" i="25"/>
  <c r="N26" i="25"/>
  <c r="N22" i="25"/>
  <c r="I15" i="25"/>
  <c r="S13" i="25"/>
  <c r="I11" i="25"/>
  <c r="E4" i="25"/>
  <c r="E171" i="26"/>
  <c r="I80" i="26"/>
  <c r="F46" i="26"/>
  <c r="U170" i="24"/>
  <c r="N170" i="24"/>
  <c r="E167" i="24"/>
  <c r="F160" i="24"/>
  <c r="H157" i="24"/>
  <c r="S146" i="24"/>
  <c r="M146" i="24"/>
  <c r="E143" i="24"/>
  <c r="E135" i="24"/>
  <c r="U122" i="24"/>
  <c r="M122" i="24"/>
  <c r="F116" i="24"/>
  <c r="N107" i="24"/>
  <c r="H93" i="24"/>
  <c r="E87" i="24"/>
  <c r="F76" i="24"/>
  <c r="S73" i="24"/>
  <c r="E71" i="24"/>
  <c r="S65" i="24"/>
  <c r="F56" i="24"/>
  <c r="H53" i="24"/>
  <c r="N52" i="24"/>
  <c r="D46" i="24"/>
  <c r="H45" i="24"/>
  <c r="S44" i="24"/>
  <c r="M44" i="24"/>
  <c r="O43" i="24"/>
  <c r="Q43" i="24"/>
  <c r="O27" i="24"/>
  <c r="N27" i="24"/>
  <c r="H27" i="24"/>
  <c r="S27" i="24"/>
  <c r="N25" i="24"/>
  <c r="S25" i="24"/>
  <c r="AD166" i="19"/>
  <c r="AL166" i="19"/>
  <c r="AA155" i="19"/>
  <c r="AE155" i="19"/>
  <c r="AJ144" i="19"/>
  <c r="AB144" i="19"/>
  <c r="AF144" i="19"/>
  <c r="AD136" i="19"/>
  <c r="AN136" i="19"/>
  <c r="W112" i="19"/>
  <c r="Z112" i="19"/>
  <c r="AH112" i="19"/>
  <c r="AG105" i="19"/>
  <c r="AO105" i="19"/>
  <c r="AH96" i="19"/>
  <c r="AL96" i="19"/>
  <c r="Z86" i="19"/>
  <c r="AB86" i="19"/>
  <c r="AH86" i="19"/>
  <c r="AK73" i="19"/>
  <c r="AG73" i="19"/>
  <c r="Y45" i="21"/>
  <c r="AL45" i="21"/>
  <c r="AG45" i="21"/>
  <c r="AM19" i="25"/>
  <c r="AB19" i="25"/>
  <c r="AE52" i="25"/>
  <c r="AF63" i="25"/>
  <c r="AN71" i="25"/>
  <c r="AJ71" i="25"/>
  <c r="AK93" i="25"/>
  <c r="AL93" i="25"/>
  <c r="AH93" i="25"/>
  <c r="AD93" i="25"/>
  <c r="AL114" i="25"/>
  <c r="AB114" i="25"/>
  <c r="AE132" i="25"/>
  <c r="AD132" i="25"/>
  <c r="AL163" i="25"/>
  <c r="AB163" i="25"/>
  <c r="AA168" i="25"/>
  <c r="AE168" i="25"/>
  <c r="AE170" i="25"/>
  <c r="AH173" i="25"/>
  <c r="Z173" i="25"/>
  <c r="AL49" i="26"/>
  <c r="AH49" i="26"/>
  <c r="Z49" i="26"/>
  <c r="AM2" i="24"/>
  <c r="W2" i="24"/>
  <c r="AE44" i="24"/>
  <c r="AM44" i="24"/>
  <c r="AB44" i="24"/>
  <c r="AJ44" i="24"/>
  <c r="Y44" i="24"/>
  <c r="AG44" i="24"/>
  <c r="W44" i="24"/>
  <c r="Q13" i="25"/>
  <c r="M38" i="24"/>
  <c r="S38" i="24"/>
  <c r="D20" i="24"/>
  <c r="U20" i="24"/>
  <c r="O20" i="24"/>
  <c r="S9" i="24"/>
  <c r="Q9" i="24"/>
  <c r="H9" i="24"/>
  <c r="AB164" i="19"/>
  <c r="X164" i="19"/>
  <c r="AH164" i="19"/>
  <c r="Z164" i="19"/>
  <c r="AL164" i="19"/>
  <c r="AD164" i="19"/>
  <c r="AN164" i="19"/>
  <c r="AA137" i="19"/>
  <c r="AG137" i="19"/>
  <c r="AB66" i="19"/>
  <c r="AH66" i="19"/>
  <c r="AO61" i="19"/>
  <c r="Y61" i="19"/>
  <c r="AC61" i="19"/>
  <c r="AD58" i="19"/>
  <c r="AL58" i="19"/>
  <c r="Z4" i="21"/>
  <c r="AH4" i="21"/>
  <c r="AD4" i="21"/>
  <c r="AG8" i="21"/>
  <c r="AH8" i="21"/>
  <c r="Z8" i="21"/>
  <c r="AJ21" i="21"/>
  <c r="AB21" i="21"/>
  <c r="AG94" i="25"/>
  <c r="Z94" i="25"/>
  <c r="AN94" i="25"/>
  <c r="AF94" i="25"/>
  <c r="X94" i="25"/>
  <c r="AL94" i="25"/>
  <c r="AC94" i="25"/>
  <c r="AG134" i="25"/>
  <c r="AB134" i="25"/>
  <c r="AN146" i="25"/>
  <c r="Y146" i="25"/>
  <c r="AK146" i="25"/>
  <c r="AJ146" i="25"/>
  <c r="AJ167" i="25"/>
  <c r="AF167" i="25"/>
  <c r="AA167" i="25"/>
  <c r="AE172" i="25"/>
  <c r="AI172" i="25"/>
  <c r="AA172" i="25"/>
  <c r="AC104" i="24"/>
  <c r="AN104" i="24"/>
  <c r="X104" i="24"/>
  <c r="AI104" i="24"/>
  <c r="W104" i="24"/>
  <c r="AG104" i="24"/>
  <c r="AO151" i="24"/>
  <c r="AH151" i="24"/>
  <c r="Z151" i="24"/>
  <c r="G31" i="21"/>
  <c r="C15" i="21"/>
  <c r="H11" i="21"/>
  <c r="C6" i="21"/>
  <c r="H152" i="25"/>
  <c r="F143" i="25"/>
  <c r="S135" i="25"/>
  <c r="E134" i="25"/>
  <c r="M117" i="25"/>
  <c r="J116" i="25"/>
  <c r="R109" i="25"/>
  <c r="N107" i="25"/>
  <c r="N95" i="25"/>
  <c r="U91" i="25"/>
  <c r="D84" i="25"/>
  <c r="S79" i="25"/>
  <c r="U65" i="25"/>
  <c r="N44" i="25"/>
  <c r="E44" i="25"/>
  <c r="Q32" i="25"/>
  <c r="I31" i="25"/>
  <c r="O27" i="25"/>
  <c r="I27" i="25"/>
  <c r="J26" i="25"/>
  <c r="Q17" i="25"/>
  <c r="O13" i="25"/>
  <c r="Q49" i="26"/>
  <c r="Q170" i="24"/>
  <c r="R168" i="24"/>
  <c r="O162" i="24"/>
  <c r="N156" i="24"/>
  <c r="Q146" i="24"/>
  <c r="H141" i="24"/>
  <c r="O132" i="24"/>
  <c r="R130" i="24"/>
  <c r="Q122" i="24"/>
  <c r="R116" i="24"/>
  <c r="N101" i="24"/>
  <c r="U100" i="24"/>
  <c r="N100" i="24"/>
  <c r="F92" i="24"/>
  <c r="Q83" i="24"/>
  <c r="H81" i="24"/>
  <c r="E79" i="24"/>
  <c r="H65" i="24"/>
  <c r="E63" i="24"/>
  <c r="N54" i="24"/>
  <c r="R52" i="24"/>
  <c r="F52" i="24"/>
  <c r="O44" i="24"/>
  <c r="F44" i="24"/>
  <c r="O34" i="24"/>
  <c r="M34" i="24"/>
  <c r="S34" i="24"/>
  <c r="Q34" i="24"/>
  <c r="Q27" i="24"/>
  <c r="F20" i="24"/>
  <c r="C15" i="24"/>
  <c r="H15" i="24"/>
  <c r="Q13" i="24"/>
  <c r="U13" i="24"/>
  <c r="AB156" i="19"/>
  <c r="AJ156" i="19"/>
  <c r="AN122" i="19"/>
  <c r="Z118" i="19"/>
  <c r="AB118" i="19"/>
  <c r="AH118" i="19"/>
  <c r="AL112" i="19"/>
  <c r="AA111" i="19"/>
  <c r="AM111" i="19"/>
  <c r="AF106" i="19"/>
  <c r="AN106" i="19"/>
  <c r="Z106" i="19"/>
  <c r="AH106" i="19"/>
  <c r="AB106" i="19"/>
  <c r="AJ106" i="19"/>
  <c r="Y97" i="19"/>
  <c r="AC97" i="19"/>
  <c r="Z31" i="21"/>
  <c r="AH31" i="21"/>
  <c r="AD31" i="21"/>
  <c r="AC45" i="21"/>
  <c r="AG52" i="21"/>
  <c r="Y52" i="21"/>
  <c r="AK52" i="21"/>
  <c r="AH52" i="21"/>
  <c r="W19" i="25"/>
  <c r="AA55" i="25"/>
  <c r="AB55" i="25"/>
  <c r="AB94" i="25"/>
  <c r="AF46" i="26"/>
  <c r="W46" i="26"/>
  <c r="AO46" i="26"/>
  <c r="AD46" i="26"/>
  <c r="AK46" i="26"/>
  <c r="AA46" i="26"/>
  <c r="AL16" i="24"/>
  <c r="Y16" i="24"/>
  <c r="AM16" i="24"/>
  <c r="AJ16" i="24"/>
  <c r="AB16" i="24"/>
  <c r="AH139" i="24"/>
  <c r="Z139" i="24"/>
  <c r="I26" i="24"/>
  <c r="H25" i="24"/>
  <c r="F12" i="24"/>
  <c r="J6" i="24"/>
  <c r="Z166" i="19"/>
  <c r="AH158" i="19"/>
  <c r="AL154" i="19"/>
  <c r="AC137" i="19"/>
  <c r="U120" i="19"/>
  <c r="AD118" i="19"/>
  <c r="AK105" i="19"/>
  <c r="AD86" i="19"/>
  <c r="W79" i="19"/>
  <c r="AG69" i="19"/>
  <c r="AD66" i="19"/>
  <c r="AL56" i="19"/>
  <c r="AJ6" i="21"/>
  <c r="W9" i="21"/>
  <c r="AA9" i="21"/>
  <c r="AE9" i="21"/>
  <c r="AJ9" i="21"/>
  <c r="Z16" i="21"/>
  <c r="X17" i="21"/>
  <c r="AF17" i="21"/>
  <c r="AJ17" i="21"/>
  <c r="W26" i="21"/>
  <c r="Z40" i="21"/>
  <c r="Z51" i="21"/>
  <c r="AF10" i="25"/>
  <c r="Y30" i="25"/>
  <c r="AD30" i="25"/>
  <c r="AN30" i="25"/>
  <c r="AJ31" i="25"/>
  <c r="AD34" i="25"/>
  <c r="AH36" i="25"/>
  <c r="AH45" i="25"/>
  <c r="AB54" i="25"/>
  <c r="AB66" i="25"/>
  <c r="AG69" i="25"/>
  <c r="AO70" i="25"/>
  <c r="Y74" i="25"/>
  <c r="AL76" i="25"/>
  <c r="AO77" i="25"/>
  <c r="Z81" i="25"/>
  <c r="AO86" i="25"/>
  <c r="AL88" i="25"/>
  <c r="X90" i="25"/>
  <c r="AF90" i="25"/>
  <c r="AM90" i="25"/>
  <c r="AE96" i="25"/>
  <c r="X98" i="25"/>
  <c r="AF98" i="25"/>
  <c r="AI99" i="25"/>
  <c r="AB102" i="25"/>
  <c r="AH102" i="25"/>
  <c r="AO109" i="25"/>
  <c r="AO114" i="25"/>
  <c r="AA119" i="25"/>
  <c r="Z125" i="25"/>
  <c r="AK126" i="25"/>
  <c r="AM130" i="25"/>
  <c r="AL132" i="25"/>
  <c r="AF134" i="25"/>
  <c r="AM135" i="25"/>
  <c r="AJ143" i="25"/>
  <c r="X147" i="25"/>
  <c r="AN147" i="25"/>
  <c r="AM152" i="25"/>
  <c r="X158" i="25"/>
  <c r="AB158" i="25"/>
  <c r="AF158" i="25"/>
  <c r="AJ158" i="25"/>
  <c r="AO158" i="25"/>
  <c r="AL162" i="25"/>
  <c r="Z165" i="25"/>
  <c r="AN167" i="25"/>
  <c r="Z169" i="25"/>
  <c r="AM172" i="25"/>
  <c r="W50" i="26"/>
  <c r="AL59" i="26"/>
  <c r="AB59" i="26"/>
  <c r="AL58" i="23"/>
  <c r="Z58" i="23"/>
  <c r="AJ58" i="23"/>
  <c r="AE58" i="23"/>
  <c r="AM28" i="24"/>
  <c r="AC28" i="24"/>
  <c r="AK28" i="24"/>
  <c r="AA28" i="24"/>
  <c r="AI28" i="24"/>
  <c r="X28" i="24"/>
  <c r="Z39" i="24"/>
  <c r="AC39" i="24"/>
  <c r="AC67" i="24"/>
  <c r="AE93" i="24"/>
  <c r="AI93" i="24"/>
  <c r="W93" i="24"/>
  <c r="Z103" i="24"/>
  <c r="Y103" i="24"/>
  <c r="AO103" i="24"/>
  <c r="AH103" i="24"/>
  <c r="AF116" i="24"/>
  <c r="AA116" i="24"/>
  <c r="AM121" i="24"/>
  <c r="AF132" i="24"/>
  <c r="AA132" i="24"/>
  <c r="AK135" i="24"/>
  <c r="AH135" i="24"/>
  <c r="AG135" i="24"/>
  <c r="AE157" i="24"/>
  <c r="Z157" i="24"/>
  <c r="AI165" i="24"/>
  <c r="AA165" i="24"/>
  <c r="AL168" i="24"/>
  <c r="AM168" i="24"/>
  <c r="AE168" i="24"/>
  <c r="AK8" i="24"/>
  <c r="X8" i="24"/>
  <c r="AI8" i="24"/>
  <c r="AF8" i="24"/>
  <c r="AO48" i="24"/>
  <c r="AE48" i="24"/>
  <c r="AM48" i="24"/>
  <c r="AB48" i="24"/>
  <c r="AJ48" i="24"/>
  <c r="Y48" i="24"/>
  <c r="AO71" i="24"/>
  <c r="Z71" i="24"/>
  <c r="AL71" i="24"/>
  <c r="AH71" i="24"/>
  <c r="AA77" i="24"/>
  <c r="AE77" i="24"/>
  <c r="AH83" i="24"/>
  <c r="AD83" i="24"/>
  <c r="AF108" i="24"/>
  <c r="AO108" i="24"/>
  <c r="AE108" i="24"/>
  <c r="AK108" i="24"/>
  <c r="AA108" i="24"/>
  <c r="AL124" i="24"/>
  <c r="AK124" i="24"/>
  <c r="AF124" i="24"/>
  <c r="AA124" i="24"/>
  <c r="AO124" i="24"/>
  <c r="AJ124" i="24"/>
  <c r="AE124" i="24"/>
  <c r="Y124" i="24"/>
  <c r="AN124" i="24"/>
  <c r="AI124" i="24"/>
  <c r="AC124" i="24"/>
  <c r="X124" i="24"/>
  <c r="AM140" i="24"/>
  <c r="W140" i="24"/>
  <c r="AL154" i="24"/>
  <c r="AK154" i="24"/>
  <c r="AC154" i="24"/>
  <c r="AI164" i="24"/>
  <c r="AA164" i="24"/>
  <c r="AL71" i="27"/>
  <c r="AD71" i="27"/>
  <c r="AB71" i="27"/>
  <c r="AI111" i="27"/>
  <c r="AH111" i="27"/>
  <c r="D27" i="24"/>
  <c r="N26" i="24"/>
  <c r="J12" i="24"/>
  <c r="D9" i="24"/>
  <c r="AK149" i="19"/>
  <c r="AA143" i="19"/>
  <c r="AH134" i="19"/>
  <c r="AG123" i="19"/>
  <c r="AG107" i="19"/>
  <c r="AG97" i="19"/>
  <c r="Z96" i="19"/>
  <c r="AH92" i="19"/>
  <c r="AH76" i="19"/>
  <c r="Y65" i="19"/>
  <c r="Z60" i="19"/>
  <c r="Y58" i="19"/>
  <c r="Y9" i="21"/>
  <c r="AC9" i="21"/>
  <c r="AG9" i="21"/>
  <c r="AL9" i="21"/>
  <c r="AG16" i="21"/>
  <c r="AB17" i="21"/>
  <c r="AH23" i="21"/>
  <c r="AI26" i="21"/>
  <c r="AE29" i="21"/>
  <c r="AD40" i="21"/>
  <c r="AM41" i="21"/>
  <c r="AJ50" i="21"/>
  <c r="AH51" i="21"/>
  <c r="AH4" i="25"/>
  <c r="AA6" i="25"/>
  <c r="AI8" i="25"/>
  <c r="Z10" i="25"/>
  <c r="AK10" i="25"/>
  <c r="AK14" i="25"/>
  <c r="AJ16" i="25"/>
  <c r="AK18" i="25"/>
  <c r="AA29" i="25"/>
  <c r="AB30" i="25"/>
  <c r="AO30" i="25"/>
  <c r="AE32" i="25"/>
  <c r="Y34" i="25"/>
  <c r="AJ34" i="25"/>
  <c r="AB35" i="25"/>
  <c r="AD37" i="25"/>
  <c r="AD57" i="25"/>
  <c r="AL70" i="25"/>
  <c r="AJ74" i="25"/>
  <c r="AK86" i="25"/>
  <c r="Z88" i="25"/>
  <c r="Z89" i="25"/>
  <c r="AB90" i="25"/>
  <c r="AK90" i="25"/>
  <c r="AI92" i="25"/>
  <c r="AM94" i="25"/>
  <c r="AM95" i="25"/>
  <c r="AB98" i="25"/>
  <c r="AO98" i="25"/>
  <c r="X102" i="25"/>
  <c r="AD102" i="25"/>
  <c r="AK102" i="25"/>
  <c r="AI103" i="25"/>
  <c r="AO106" i="25"/>
  <c r="AE108" i="25"/>
  <c r="AB110" i="25"/>
  <c r="AH112" i="25"/>
  <c r="AJ115" i="25"/>
  <c r="AJ119" i="25"/>
  <c r="AM124" i="25"/>
  <c r="Z126" i="25"/>
  <c r="Z130" i="25"/>
  <c r="AM132" i="25"/>
  <c r="AL134" i="25"/>
  <c r="AE140" i="25"/>
  <c r="AB142" i="25"/>
  <c r="AE144" i="25"/>
  <c r="AF147" i="25"/>
  <c r="AI152" i="25"/>
  <c r="Z158" i="25"/>
  <c r="AD158" i="25"/>
  <c r="AH158" i="25"/>
  <c r="AL158" i="25"/>
  <c r="AH162" i="25"/>
  <c r="AI167" i="25"/>
  <c r="AM46" i="26"/>
  <c r="AI50" i="26"/>
  <c r="AB51" i="26"/>
  <c r="AJ59" i="26"/>
  <c r="AJ12" i="24"/>
  <c r="Y12" i="24"/>
  <c r="AG36" i="24"/>
  <c r="AM36" i="24"/>
  <c r="AB36" i="24"/>
  <c r="AK40" i="24"/>
  <c r="AF40" i="24"/>
  <c r="AA40" i="24"/>
  <c r="AG76" i="24"/>
  <c r="AB76" i="24"/>
  <c r="AL94" i="24"/>
  <c r="Z94" i="24"/>
  <c r="AG103" i="24"/>
  <c r="Y108" i="24"/>
  <c r="AG124" i="24"/>
  <c r="AO144" i="24"/>
  <c r="AF144" i="24"/>
  <c r="AJ156" i="24"/>
  <c r="AE156" i="24"/>
  <c r="AM164" i="24"/>
  <c r="AI30" i="27"/>
  <c r="AN30" i="27"/>
  <c r="AF30" i="27"/>
  <c r="X30" i="27"/>
  <c r="AL46" i="27"/>
  <c r="AB46" i="27"/>
  <c r="AL67" i="26"/>
  <c r="AE80" i="26"/>
  <c r="AO58" i="23"/>
  <c r="AJ13" i="24"/>
  <c r="AH15" i="24"/>
  <c r="X21" i="24"/>
  <c r="AF24" i="24"/>
  <c r="AM24" i="24"/>
  <c r="AA30" i="24"/>
  <c r="AE34" i="24"/>
  <c r="Z38" i="24"/>
  <c r="AL44" i="24"/>
  <c r="AL48" i="24"/>
  <c r="W60" i="24"/>
  <c r="AG60" i="24"/>
  <c r="W64" i="24"/>
  <c r="AF68" i="24"/>
  <c r="AM68" i="24"/>
  <c r="AL76" i="24"/>
  <c r="Z83" i="24"/>
  <c r="AO95" i="24"/>
  <c r="AB96" i="24"/>
  <c r="AG96" i="24"/>
  <c r="AL99" i="24"/>
  <c r="Y100" i="24"/>
  <c r="AE109" i="24"/>
  <c r="AF112" i="24"/>
  <c r="AK120" i="24"/>
  <c r="AL122" i="24"/>
  <c r="AO123" i="24"/>
  <c r="W125" i="24"/>
  <c r="AD126" i="24"/>
  <c r="AL135" i="24"/>
  <c r="W137" i="24"/>
  <c r="AE137" i="24"/>
  <c r="AM141" i="24"/>
  <c r="Y147" i="24"/>
  <c r="AO147" i="24"/>
  <c r="AF155" i="24"/>
  <c r="AK159" i="24"/>
  <c r="AG162" i="24"/>
  <c r="AM163" i="24"/>
  <c r="AM167" i="24"/>
  <c r="AM171" i="24"/>
  <c r="AC171" i="24"/>
  <c r="AI171" i="24"/>
  <c r="AM115" i="27"/>
  <c r="AE115" i="27"/>
  <c r="AI121" i="27"/>
  <c r="AM121" i="27"/>
  <c r="AG121" i="27"/>
  <c r="AB121" i="27"/>
  <c r="AL145" i="27"/>
  <c r="AM145" i="27"/>
  <c r="AB145" i="27"/>
  <c r="AO168" i="27"/>
  <c r="AH168" i="27"/>
  <c r="AD168" i="27"/>
  <c r="AM175" i="27"/>
  <c r="AE175" i="27"/>
  <c r="AD175" i="27"/>
  <c r="AI175" i="24"/>
  <c r="AG175" i="24"/>
  <c r="AB175" i="24"/>
  <c r="AA176" i="24"/>
  <c r="AM176" i="24"/>
  <c r="W176" i="24"/>
  <c r="AI176" i="24"/>
  <c r="AC17" i="27"/>
  <c r="AC21" i="27"/>
  <c r="AK54" i="27"/>
  <c r="AB54" i="27"/>
  <c r="AM54" i="27"/>
  <c r="X54" i="27"/>
  <c r="AI54" i="27"/>
  <c r="W54" i="27"/>
  <c r="AL57" i="27"/>
  <c r="AJ57" i="27"/>
  <c r="AD57" i="27"/>
  <c r="AK82" i="27"/>
  <c r="AE82" i="27"/>
  <c r="AC82" i="27"/>
  <c r="AD97" i="27"/>
  <c r="AL97" i="27"/>
  <c r="AH97" i="27"/>
  <c r="Z97" i="27"/>
  <c r="AL125" i="27"/>
  <c r="AM125" i="27"/>
  <c r="AB125" i="27"/>
  <c r="AA159" i="27"/>
  <c r="AI159" i="27"/>
  <c r="AB67" i="26"/>
  <c r="AC3" i="24"/>
  <c r="AF5" i="24"/>
  <c r="AB7" i="24"/>
  <c r="AD11" i="24"/>
  <c r="AL14" i="24"/>
  <c r="Z19" i="24"/>
  <c r="AA24" i="24"/>
  <c r="AA25" i="24"/>
  <c r="AE33" i="24"/>
  <c r="AN41" i="24"/>
  <c r="AO44" i="24"/>
  <c r="AH50" i="24"/>
  <c r="AL52" i="24"/>
  <c r="AB60" i="24"/>
  <c r="AM60" i="24"/>
  <c r="AG64" i="24"/>
  <c r="AA68" i="24"/>
  <c r="AE69" i="24"/>
  <c r="AN71" i="24"/>
  <c r="AO78" i="24"/>
  <c r="AA81" i="24"/>
  <c r="Y84" i="24"/>
  <c r="Z95" i="24"/>
  <c r="AH95" i="24"/>
  <c r="AH99" i="24"/>
  <c r="AJ100" i="24"/>
  <c r="AI108" i="24"/>
  <c r="AL110" i="24"/>
  <c r="AG119" i="24"/>
  <c r="AD122" i="24"/>
  <c r="Y123" i="24"/>
  <c r="AI129" i="24"/>
  <c r="AE133" i="24"/>
  <c r="Y135" i="24"/>
  <c r="AO135" i="24"/>
  <c r="AB140" i="24"/>
  <c r="AM144" i="24"/>
  <c r="AG147" i="24"/>
  <c r="AL147" i="24"/>
  <c r="AK157" i="24"/>
  <c r="W163" i="24"/>
  <c r="AF171" i="24"/>
  <c r="AA172" i="24"/>
  <c r="AI172" i="24"/>
  <c r="AJ18" i="27"/>
  <c r="AE18" i="27"/>
  <c r="W18" i="27"/>
  <c r="AO53" i="27"/>
  <c r="AK53" i="27"/>
  <c r="AF53" i="27"/>
  <c r="AK66" i="27"/>
  <c r="W66" i="27"/>
  <c r="AC74" i="27"/>
  <c r="AO74" i="27"/>
  <c r="Y74" i="27"/>
  <c r="AG74" i="27"/>
  <c r="W74" i="27"/>
  <c r="AO82" i="27"/>
  <c r="W145" i="27"/>
  <c r="AI158" i="27"/>
  <c r="AE158" i="27"/>
  <c r="AO171" i="24"/>
  <c r="AL174" i="24"/>
  <c r="AN175" i="24"/>
  <c r="AK4" i="27"/>
  <c r="AI18" i="27"/>
  <c r="X25" i="27"/>
  <c r="AA34" i="27"/>
  <c r="AL36" i="27"/>
  <c r="AE37" i="27"/>
  <c r="AA38" i="27"/>
  <c r="AN38" i="27"/>
  <c r="AA39" i="27"/>
  <c r="AF41" i="27"/>
  <c r="AI41" i="27"/>
  <c r="AI42" i="27"/>
  <c r="AH44" i="27"/>
  <c r="AL45" i="27"/>
  <c r="W47" i="27"/>
  <c r="AM47" i="27"/>
  <c r="X50" i="27"/>
  <c r="AH69" i="27"/>
  <c r="AA76" i="27"/>
  <c r="AK78" i="27"/>
  <c r="AC80" i="27"/>
  <c r="AI86" i="27"/>
  <c r="AL91" i="27"/>
  <c r="AF95" i="27"/>
  <c r="AM95" i="27"/>
  <c r="AE98" i="27"/>
  <c r="AH99" i="27"/>
  <c r="AE102" i="27"/>
  <c r="Z108" i="27"/>
  <c r="AO108" i="27"/>
  <c r="AG112" i="27"/>
  <c r="AI119" i="27"/>
  <c r="AN121" i="27"/>
  <c r="AA129" i="27"/>
  <c r="AO129" i="27"/>
  <c r="AH139" i="27"/>
  <c r="AO148" i="27"/>
  <c r="AN154" i="27"/>
  <c r="AK157" i="27"/>
  <c r="AM158" i="27"/>
  <c r="AI163" i="27"/>
  <c r="AI166" i="27"/>
  <c r="AL168" i="27"/>
  <c r="AL175" i="27"/>
  <c r="AH52" i="28"/>
  <c r="AN171" i="24"/>
  <c r="AJ172" i="24"/>
  <c r="AI173" i="24"/>
  <c r="W175" i="24"/>
  <c r="AM175" i="24"/>
  <c r="AJ176" i="24"/>
  <c r="AM5" i="27"/>
  <c r="AM9" i="27"/>
  <c r="AA11" i="27"/>
  <c r="AE15" i="27"/>
  <c r="AI19" i="27"/>
  <c r="AI25" i="27"/>
  <c r="AE27" i="27"/>
  <c r="AF29" i="27"/>
  <c r="AM33" i="27"/>
  <c r="Y37" i="27"/>
  <c r="AL37" i="27"/>
  <c r="AM38" i="27"/>
  <c r="AA41" i="27"/>
  <c r="AA42" i="27"/>
  <c r="AE43" i="27"/>
  <c r="AG45" i="27"/>
  <c r="AO58" i="27"/>
  <c r="AN71" i="27"/>
  <c r="AM74" i="27"/>
  <c r="AC76" i="27"/>
  <c r="AO91" i="27"/>
  <c r="Z95" i="27"/>
  <c r="Y98" i="27"/>
  <c r="AI98" i="27"/>
  <c r="AL108" i="27"/>
  <c r="AB116" i="27"/>
  <c r="AN126" i="27"/>
  <c r="AN129" i="27"/>
  <c r="AL131" i="27"/>
  <c r="AB138" i="27"/>
  <c r="AI143" i="27"/>
  <c r="AD147" i="27"/>
  <c r="AJ150" i="27"/>
  <c r="AN158" i="27"/>
  <c r="AA161" i="27"/>
  <c r="AE167" i="27"/>
  <c r="AH172" i="27"/>
  <c r="C90" i="27"/>
  <c r="F90" i="27"/>
  <c r="C82" i="27"/>
  <c r="F82" i="27"/>
  <c r="C74" i="27"/>
  <c r="F74" i="27"/>
  <c r="O47" i="27"/>
  <c r="S47" i="27"/>
  <c r="R134" i="19"/>
  <c r="U134" i="19"/>
  <c r="P125" i="19"/>
  <c r="M125" i="19"/>
  <c r="S125" i="19"/>
  <c r="N125" i="19"/>
  <c r="E116" i="19"/>
  <c r="N116" i="19"/>
  <c r="O116" i="19"/>
  <c r="M47" i="21"/>
  <c r="N47" i="21"/>
  <c r="S47" i="21"/>
  <c r="O47" i="21"/>
  <c r="T47" i="21"/>
  <c r="G28" i="21"/>
  <c r="M28" i="21"/>
  <c r="O28" i="21"/>
  <c r="S142" i="25"/>
  <c r="J142" i="25"/>
  <c r="M133" i="25"/>
  <c r="S133" i="25"/>
  <c r="I119" i="25"/>
  <c r="J119" i="25"/>
  <c r="D119" i="25"/>
  <c r="H112" i="25"/>
  <c r="E112" i="25"/>
  <c r="F112" i="25"/>
  <c r="O97" i="25"/>
  <c r="M97" i="25"/>
  <c r="N97" i="25"/>
  <c r="N92" i="25"/>
  <c r="M92" i="25"/>
  <c r="U92" i="25"/>
  <c r="O92" i="25"/>
  <c r="S87" i="25"/>
  <c r="N87" i="25"/>
  <c r="O87" i="25"/>
  <c r="F65" i="25"/>
  <c r="D65" i="25"/>
  <c r="I65" i="25"/>
  <c r="D42" i="25"/>
  <c r="E42" i="25"/>
  <c r="H42" i="25"/>
  <c r="J42" i="25"/>
  <c r="H38" i="25"/>
  <c r="N38" i="25"/>
  <c r="Q38" i="25"/>
  <c r="S38" i="25"/>
  <c r="E22" i="25"/>
  <c r="H22" i="25"/>
  <c r="Q19" i="25"/>
  <c r="N19" i="25"/>
  <c r="R19" i="25"/>
  <c r="M19" i="25"/>
  <c r="S19" i="25"/>
  <c r="S51" i="26"/>
  <c r="N51" i="26"/>
  <c r="O106" i="24"/>
  <c r="U106" i="24"/>
  <c r="Q106" i="24"/>
  <c r="M106" i="24"/>
  <c r="R106" i="24"/>
  <c r="N106" i="24"/>
  <c r="S106" i="24"/>
  <c r="AK109" i="19"/>
  <c r="Y109" i="19"/>
  <c r="AG109" i="19"/>
  <c r="AO109" i="19"/>
  <c r="AL90" i="19"/>
  <c r="X90" i="19"/>
  <c r="AN90" i="19"/>
  <c r="AD90" i="19"/>
  <c r="AF90" i="19"/>
  <c r="Y71" i="19"/>
  <c r="AO71" i="19"/>
  <c r="AA71" i="19"/>
  <c r="AG71" i="19"/>
  <c r="AI71" i="19"/>
  <c r="AM116" i="25"/>
  <c r="AD116" i="25"/>
  <c r="AA116" i="25"/>
  <c r="AI127" i="25"/>
  <c r="AA127" i="25"/>
  <c r="AG88" i="24"/>
  <c r="W88" i="24"/>
  <c r="O88" i="24"/>
  <c r="AB92" i="24"/>
  <c r="R92" i="24"/>
  <c r="N92" i="24"/>
  <c r="U92" i="24"/>
  <c r="O92" i="24"/>
  <c r="AJ2" i="27"/>
  <c r="AF2" i="27"/>
  <c r="AN63" i="27"/>
  <c r="AB63" i="27"/>
  <c r="AJ153" i="27"/>
  <c r="AE153" i="27"/>
  <c r="Y153" i="27"/>
  <c r="AO153" i="27"/>
  <c r="AI153" i="27"/>
  <c r="AC153" i="27"/>
  <c r="X153" i="27"/>
  <c r="AN153" i="27"/>
  <c r="AG153" i="27"/>
  <c r="AB153" i="27"/>
  <c r="W153" i="27"/>
  <c r="AK153" i="27"/>
  <c r="AF153" i="27"/>
  <c r="AA153" i="27"/>
  <c r="S162" i="27"/>
  <c r="N162" i="27"/>
  <c r="AM173" i="27"/>
  <c r="AD173" i="27"/>
  <c r="AI173" i="27"/>
  <c r="AA173" i="27"/>
  <c r="AH173" i="27"/>
  <c r="Z173" i="27"/>
  <c r="R162" i="27"/>
  <c r="R153" i="27"/>
  <c r="S153" i="27"/>
  <c r="J142" i="27"/>
  <c r="J140" i="27"/>
  <c r="C100" i="27"/>
  <c r="F100" i="27"/>
  <c r="C76" i="27"/>
  <c r="F76" i="27"/>
  <c r="F50" i="27"/>
  <c r="F44" i="27"/>
  <c r="F40" i="27"/>
  <c r="J2" i="25"/>
  <c r="H2" i="25"/>
  <c r="G2" i="25"/>
  <c r="U2" i="21"/>
  <c r="T2" i="21"/>
  <c r="P2" i="21"/>
  <c r="S155" i="19"/>
  <c r="P153" i="19"/>
  <c r="M153" i="19"/>
  <c r="Q153" i="19"/>
  <c r="P143" i="19"/>
  <c r="N143" i="19"/>
  <c r="Q143" i="19"/>
  <c r="R136" i="19"/>
  <c r="M136" i="19"/>
  <c r="S136" i="19"/>
  <c r="O132" i="19"/>
  <c r="R132" i="19"/>
  <c r="I116" i="19"/>
  <c r="P113" i="19"/>
  <c r="M113" i="19"/>
  <c r="S113" i="19"/>
  <c r="N113" i="19"/>
  <c r="R109" i="19"/>
  <c r="I88" i="19"/>
  <c r="E88" i="19"/>
  <c r="I68" i="19"/>
  <c r="E68" i="19"/>
  <c r="P52" i="21"/>
  <c r="Q52" i="21"/>
  <c r="O39" i="21"/>
  <c r="S39" i="21"/>
  <c r="T23" i="21"/>
  <c r="C23" i="21"/>
  <c r="G23" i="21"/>
  <c r="J7" i="21"/>
  <c r="T3" i="21"/>
  <c r="D177" i="25"/>
  <c r="F177" i="25"/>
  <c r="D165" i="25"/>
  <c r="F165" i="25"/>
  <c r="J154" i="25"/>
  <c r="F153" i="25"/>
  <c r="I153" i="25"/>
  <c r="Q142" i="25"/>
  <c r="O123" i="25"/>
  <c r="H123" i="25"/>
  <c r="Q123" i="25"/>
  <c r="H119" i="25"/>
  <c r="O113" i="25"/>
  <c r="S113" i="25"/>
  <c r="M113" i="25"/>
  <c r="I111" i="25"/>
  <c r="J111" i="25"/>
  <c r="D111" i="25"/>
  <c r="U87" i="25"/>
  <c r="N47" i="25"/>
  <c r="U47" i="25"/>
  <c r="O47" i="25"/>
  <c r="O41" i="25"/>
  <c r="S41" i="25"/>
  <c r="N41" i="25"/>
  <c r="U41" i="25"/>
  <c r="D13" i="25"/>
  <c r="I13" i="25"/>
  <c r="N5" i="25"/>
  <c r="S5" i="25"/>
  <c r="O5" i="25"/>
  <c r="U5" i="25"/>
  <c r="M5" i="25"/>
  <c r="Q5" i="25"/>
  <c r="H83" i="26"/>
  <c r="D155" i="24"/>
  <c r="E155" i="24"/>
  <c r="H155" i="24"/>
  <c r="J155" i="24"/>
  <c r="F106" i="24"/>
  <c r="O35" i="24"/>
  <c r="S35" i="24"/>
  <c r="N35" i="24"/>
  <c r="H34" i="24"/>
  <c r="F34" i="24"/>
  <c r="I34" i="24"/>
  <c r="AC169" i="19"/>
  <c r="AI169" i="19"/>
  <c r="Y169" i="19"/>
  <c r="AO169" i="19"/>
  <c r="AA169" i="19"/>
  <c r="AG169" i="19"/>
  <c r="W91" i="19"/>
  <c r="AE91" i="19"/>
  <c r="AM91" i="19"/>
  <c r="AA91" i="19"/>
  <c r="AI91" i="19"/>
  <c r="AC91" i="19"/>
  <c r="AK91" i="19"/>
  <c r="Y54" i="19"/>
  <c r="AJ54" i="19"/>
  <c r="AM54" i="19"/>
  <c r="AO44" i="21"/>
  <c r="AD44" i="21"/>
  <c r="AL44" i="21"/>
  <c r="AC44" i="21"/>
  <c r="AK44" i="21"/>
  <c r="Z44" i="21"/>
  <c r="AG44" i="21"/>
  <c r="Y44" i="21"/>
  <c r="U2" i="27"/>
  <c r="P2" i="27"/>
  <c r="O162" i="27"/>
  <c r="F120" i="27"/>
  <c r="C70" i="27"/>
  <c r="F70" i="27"/>
  <c r="F48" i="27"/>
  <c r="J23" i="27"/>
  <c r="C5" i="27"/>
  <c r="J5" i="27"/>
  <c r="C3" i="27"/>
  <c r="C2" i="21"/>
  <c r="E176" i="19"/>
  <c r="E160" i="19"/>
  <c r="P148" i="19"/>
  <c r="S148" i="19"/>
  <c r="S143" i="19"/>
  <c r="P141" i="19"/>
  <c r="Q141" i="19"/>
  <c r="R141" i="19"/>
  <c r="U136" i="19"/>
  <c r="I136" i="19"/>
  <c r="E136" i="19"/>
  <c r="E135" i="19"/>
  <c r="I135" i="19"/>
  <c r="R125" i="19"/>
  <c r="M115" i="19"/>
  <c r="S115" i="19"/>
  <c r="Q109" i="19"/>
  <c r="S108" i="19"/>
  <c r="U108" i="19"/>
  <c r="P89" i="19"/>
  <c r="M89" i="19"/>
  <c r="S89" i="19"/>
  <c r="N89" i="19"/>
  <c r="P85" i="19"/>
  <c r="M85" i="19"/>
  <c r="S85" i="19"/>
  <c r="N85" i="19"/>
  <c r="P69" i="19"/>
  <c r="M69" i="19"/>
  <c r="S69" i="19"/>
  <c r="N69" i="19"/>
  <c r="E60" i="19"/>
  <c r="N55" i="19"/>
  <c r="R55" i="19"/>
  <c r="U52" i="21"/>
  <c r="N49" i="21"/>
  <c r="R49" i="21"/>
  <c r="R47" i="21"/>
  <c r="T39" i="21"/>
  <c r="C39" i="21"/>
  <c r="G39" i="21"/>
  <c r="G32" i="21"/>
  <c r="M32" i="21"/>
  <c r="C29" i="21"/>
  <c r="H19" i="21"/>
  <c r="C16" i="21"/>
  <c r="S15" i="21"/>
  <c r="H15" i="21"/>
  <c r="T15" i="21"/>
  <c r="M10" i="21"/>
  <c r="O10" i="21"/>
  <c r="O177" i="25"/>
  <c r="N176" i="25"/>
  <c r="S176" i="25"/>
  <c r="R173" i="25"/>
  <c r="Q166" i="25"/>
  <c r="O165" i="25"/>
  <c r="N161" i="25"/>
  <c r="U161" i="25"/>
  <c r="O161" i="25"/>
  <c r="R153" i="25"/>
  <c r="N152" i="25"/>
  <c r="S152" i="25"/>
  <c r="O149" i="25"/>
  <c r="N148" i="25"/>
  <c r="S148" i="25"/>
  <c r="U147" i="25"/>
  <c r="N147" i="25"/>
  <c r="N142" i="25"/>
  <c r="J134" i="25"/>
  <c r="U133" i="25"/>
  <c r="S125" i="25"/>
  <c r="U125" i="25"/>
  <c r="N123" i="25"/>
  <c r="N120" i="25"/>
  <c r="S120" i="25"/>
  <c r="O120" i="25"/>
  <c r="U120" i="25"/>
  <c r="E119" i="25"/>
  <c r="O115" i="25"/>
  <c r="H115" i="25"/>
  <c r="Q115" i="25"/>
  <c r="H113" i="25"/>
  <c r="F113" i="25"/>
  <c r="J112" i="25"/>
  <c r="H111" i="25"/>
  <c r="U107" i="25"/>
  <c r="S103" i="25"/>
  <c r="U103" i="25"/>
  <c r="N103" i="25"/>
  <c r="N100" i="25"/>
  <c r="Q100" i="25"/>
  <c r="R100" i="25"/>
  <c r="S99" i="25"/>
  <c r="Q99" i="25"/>
  <c r="U99" i="25"/>
  <c r="R92" i="25"/>
  <c r="Q87" i="25"/>
  <c r="E73" i="25"/>
  <c r="D73" i="25"/>
  <c r="F73" i="25"/>
  <c r="I73" i="25"/>
  <c r="I33" i="25"/>
  <c r="E6" i="25"/>
  <c r="H6" i="25"/>
  <c r="Q3" i="25"/>
  <c r="R3" i="25"/>
  <c r="M3" i="25"/>
  <c r="S3" i="25"/>
  <c r="N3" i="25"/>
  <c r="O3" i="25"/>
  <c r="O164" i="26"/>
  <c r="S164" i="26"/>
  <c r="U164" i="26"/>
  <c r="N64" i="26"/>
  <c r="Q64" i="26"/>
  <c r="R64" i="26"/>
  <c r="S64" i="26"/>
  <c r="S177" i="24"/>
  <c r="N177" i="24"/>
  <c r="M174" i="24"/>
  <c r="S174" i="24"/>
  <c r="N174" i="24"/>
  <c r="R174" i="24"/>
  <c r="N161" i="24"/>
  <c r="S161" i="24"/>
  <c r="N136" i="24"/>
  <c r="O136" i="24"/>
  <c r="R136" i="24"/>
  <c r="M110" i="24"/>
  <c r="S110" i="24"/>
  <c r="N110" i="24"/>
  <c r="Q110" i="24"/>
  <c r="R110" i="24"/>
  <c r="M92" i="24"/>
  <c r="M82" i="24"/>
  <c r="R82" i="24"/>
  <c r="N82" i="24"/>
  <c r="S82" i="24"/>
  <c r="O82" i="24"/>
  <c r="U82" i="24"/>
  <c r="H69" i="24"/>
  <c r="J174" i="27"/>
  <c r="I174" i="27"/>
  <c r="O168" i="27"/>
  <c r="S168" i="27"/>
  <c r="C106" i="27"/>
  <c r="F106" i="27"/>
  <c r="C98" i="27"/>
  <c r="F98" i="27"/>
  <c r="C35" i="27"/>
  <c r="J35" i="27"/>
  <c r="P155" i="19"/>
  <c r="N155" i="19"/>
  <c r="Q155" i="19"/>
  <c r="M126" i="19"/>
  <c r="Q126" i="19"/>
  <c r="R126" i="19"/>
  <c r="N111" i="19"/>
  <c r="R111" i="19"/>
  <c r="M75" i="19"/>
  <c r="N75" i="19"/>
  <c r="R75" i="19"/>
  <c r="M59" i="19"/>
  <c r="R59" i="19"/>
  <c r="S59" i="19"/>
  <c r="O23" i="21"/>
  <c r="S23" i="21"/>
  <c r="O18" i="21"/>
  <c r="M18" i="21"/>
  <c r="S18" i="21"/>
  <c r="O3" i="21"/>
  <c r="K3" i="21"/>
  <c r="E126" i="25"/>
  <c r="H126" i="25"/>
  <c r="O121" i="25"/>
  <c r="S121" i="25"/>
  <c r="M121" i="25"/>
  <c r="O93" i="25"/>
  <c r="N93" i="25"/>
  <c r="R93" i="25"/>
  <c r="D68" i="25"/>
  <c r="J68" i="25"/>
  <c r="F37" i="25"/>
  <c r="O37" i="25"/>
  <c r="U37" i="25"/>
  <c r="I37" i="25"/>
  <c r="Q37" i="25"/>
  <c r="D37" i="25"/>
  <c r="S37" i="25"/>
  <c r="M37" i="25"/>
  <c r="D26" i="25"/>
  <c r="E26" i="25"/>
  <c r="H26" i="25"/>
  <c r="S83" i="26"/>
  <c r="N83" i="26"/>
  <c r="H154" i="24"/>
  <c r="D154" i="24"/>
  <c r="F154" i="24"/>
  <c r="I154" i="24"/>
  <c r="R152" i="24"/>
  <c r="U152" i="24"/>
  <c r="M142" i="24"/>
  <c r="S142" i="24"/>
  <c r="N142" i="24"/>
  <c r="Q142" i="24"/>
  <c r="D123" i="24"/>
  <c r="E123" i="24"/>
  <c r="H123" i="24"/>
  <c r="J123" i="24"/>
  <c r="AN166" i="25"/>
  <c r="AH166" i="25"/>
  <c r="Z166" i="25"/>
  <c r="AO166" i="25"/>
  <c r="AG166" i="25"/>
  <c r="Y166" i="25"/>
  <c r="AL166" i="25"/>
  <c r="AD166" i="25"/>
  <c r="AK166" i="25"/>
  <c r="AC166" i="25"/>
  <c r="AK32" i="24"/>
  <c r="AF32" i="24"/>
  <c r="AA32" i="24"/>
  <c r="AD59" i="24"/>
  <c r="S59" i="24"/>
  <c r="N59" i="24"/>
  <c r="Q59" i="24"/>
  <c r="N90" i="24"/>
  <c r="S90" i="24"/>
  <c r="Q90" i="24"/>
  <c r="AA97" i="24"/>
  <c r="AI97" i="24"/>
  <c r="AE97" i="24"/>
  <c r="S2" i="27"/>
  <c r="J148" i="27"/>
  <c r="C108" i="27"/>
  <c r="F108" i="27"/>
  <c r="C92" i="27"/>
  <c r="F92" i="27"/>
  <c r="C84" i="27"/>
  <c r="F84" i="27"/>
  <c r="C68" i="27"/>
  <c r="F68" i="27"/>
  <c r="O60" i="27"/>
  <c r="S60" i="27"/>
  <c r="F42" i="27"/>
  <c r="F20" i="27"/>
  <c r="J7" i="27"/>
  <c r="O3" i="27"/>
  <c r="S3" i="27"/>
  <c r="P176" i="19"/>
  <c r="N176" i="19"/>
  <c r="S176" i="19"/>
  <c r="E172" i="19"/>
  <c r="R135" i="19"/>
  <c r="M135" i="19"/>
  <c r="S135" i="19"/>
  <c r="Q114" i="19"/>
  <c r="R114" i="19"/>
  <c r="M63" i="19"/>
  <c r="N63" i="19"/>
  <c r="M54" i="19"/>
  <c r="R54" i="19"/>
  <c r="P46" i="21"/>
  <c r="N46" i="21"/>
  <c r="S46" i="21"/>
  <c r="O46" i="21"/>
  <c r="U46" i="21"/>
  <c r="O34" i="21"/>
  <c r="M34" i="21"/>
  <c r="S34" i="21"/>
  <c r="G16" i="21"/>
  <c r="M16" i="21"/>
  <c r="C13" i="21"/>
  <c r="O169" i="25"/>
  <c r="R169" i="25"/>
  <c r="S166" i="25"/>
  <c r="E150" i="25"/>
  <c r="J150" i="25"/>
  <c r="H142" i="25"/>
  <c r="S123" i="25"/>
  <c r="H121" i="25"/>
  <c r="F121" i="25"/>
  <c r="O85" i="25"/>
  <c r="M85" i="25"/>
  <c r="N85" i="25"/>
  <c r="O33" i="25"/>
  <c r="R33" i="25"/>
  <c r="M33" i="25"/>
  <c r="S33" i="25"/>
  <c r="N33" i="25"/>
  <c r="Q33" i="25"/>
  <c r="D29" i="25"/>
  <c r="I29" i="25"/>
  <c r="Q138" i="24"/>
  <c r="M138" i="24"/>
  <c r="R138" i="24"/>
  <c r="N138" i="24"/>
  <c r="S138" i="24"/>
  <c r="O138" i="24"/>
  <c r="U138" i="24"/>
  <c r="D134" i="24"/>
  <c r="I134" i="24"/>
  <c r="S69" i="24"/>
  <c r="N69" i="24"/>
  <c r="AL120" i="19"/>
  <c r="S120" i="19"/>
  <c r="R168" i="27"/>
  <c r="R154" i="27"/>
  <c r="I154" i="27"/>
  <c r="S154" i="27"/>
  <c r="C110" i="27"/>
  <c r="F110" i="27"/>
  <c r="J106" i="27"/>
  <c r="C102" i="27"/>
  <c r="F102" i="27"/>
  <c r="J98" i="27"/>
  <c r="C94" i="27"/>
  <c r="F94" i="27"/>
  <c r="J90" i="27"/>
  <c r="C86" i="27"/>
  <c r="F86" i="27"/>
  <c r="J82" i="27"/>
  <c r="C78" i="27"/>
  <c r="F78" i="27"/>
  <c r="J74" i="27"/>
  <c r="C60" i="27"/>
  <c r="O51" i="27"/>
  <c r="S51" i="27"/>
  <c r="F34" i="27"/>
  <c r="O19" i="27"/>
  <c r="S19" i="27"/>
  <c r="N2" i="27"/>
  <c r="N168" i="27"/>
  <c r="O154" i="27"/>
  <c r="O132" i="27"/>
  <c r="S132" i="27"/>
  <c r="F126" i="27"/>
  <c r="C112" i="27"/>
  <c r="F112" i="27"/>
  <c r="J108" i="27"/>
  <c r="C104" i="27"/>
  <c r="F104" i="27"/>
  <c r="J100" i="27"/>
  <c r="C96" i="27"/>
  <c r="F96" i="27"/>
  <c r="J92" i="27"/>
  <c r="C88" i="27"/>
  <c r="F88" i="27"/>
  <c r="J84" i="27"/>
  <c r="C80" i="27"/>
  <c r="F80" i="27"/>
  <c r="J76" i="27"/>
  <c r="C72" i="27"/>
  <c r="F72" i="27"/>
  <c r="J68" i="27"/>
  <c r="O64" i="27"/>
  <c r="S64" i="27"/>
  <c r="O56" i="27"/>
  <c r="S56" i="27"/>
  <c r="O49" i="27"/>
  <c r="S49" i="27"/>
  <c r="J47" i="27"/>
  <c r="J37" i="27"/>
  <c r="F35" i="27"/>
  <c r="O35" i="27"/>
  <c r="O33" i="27"/>
  <c r="S33" i="27"/>
  <c r="C21" i="27"/>
  <c r="J21" i="27"/>
  <c r="C19" i="27"/>
  <c r="K2" i="24"/>
  <c r="J2" i="24"/>
  <c r="E2" i="24"/>
  <c r="J2" i="21"/>
  <c r="K2" i="21"/>
  <c r="D2" i="21"/>
  <c r="U2" i="25"/>
  <c r="T2" i="25"/>
  <c r="N2" i="25"/>
  <c r="S2" i="25"/>
  <c r="P177" i="19"/>
  <c r="M177" i="19"/>
  <c r="Q177" i="19"/>
  <c r="Q169" i="19"/>
  <c r="E164" i="19"/>
  <c r="M155" i="19"/>
  <c r="P149" i="19"/>
  <c r="Q149" i="19"/>
  <c r="R149" i="19"/>
  <c r="Q146" i="19"/>
  <c r="R143" i="19"/>
  <c r="P142" i="19"/>
  <c r="Q142" i="19"/>
  <c r="P140" i="19"/>
  <c r="N140" i="19"/>
  <c r="U140" i="19"/>
  <c r="O140" i="19"/>
  <c r="O136" i="19"/>
  <c r="Q135" i="19"/>
  <c r="M134" i="19"/>
  <c r="O126" i="19"/>
  <c r="Q125" i="19"/>
  <c r="S124" i="19"/>
  <c r="U124" i="19"/>
  <c r="N120" i="19"/>
  <c r="S116" i="19"/>
  <c r="R113" i="19"/>
  <c r="M111" i="19"/>
  <c r="M110" i="19"/>
  <c r="R110" i="19"/>
  <c r="P109" i="19"/>
  <c r="M109" i="19"/>
  <c r="S109" i="19"/>
  <c r="N109" i="19"/>
  <c r="N104" i="19"/>
  <c r="S104" i="19"/>
  <c r="N100" i="19"/>
  <c r="O100" i="19"/>
  <c r="P97" i="19"/>
  <c r="N97" i="19"/>
  <c r="Q97" i="19"/>
  <c r="P93" i="19"/>
  <c r="N93" i="19"/>
  <c r="Q93" i="19"/>
  <c r="S75" i="19"/>
  <c r="P73" i="19"/>
  <c r="N73" i="19"/>
  <c r="Q73" i="19"/>
  <c r="M66" i="19"/>
  <c r="Q66" i="19"/>
  <c r="S63" i="19"/>
  <c r="M62" i="19"/>
  <c r="Q62" i="19"/>
  <c r="R62" i="19"/>
  <c r="N59" i="19"/>
  <c r="P57" i="19"/>
  <c r="M57" i="19"/>
  <c r="R57" i="19"/>
  <c r="N57" i="19"/>
  <c r="S57" i="19"/>
  <c r="T52" i="21"/>
  <c r="O51" i="21"/>
  <c r="P47" i="21"/>
  <c r="Q46" i="21"/>
  <c r="M44" i="21"/>
  <c r="N44" i="21"/>
  <c r="S44" i="21"/>
  <c r="O44" i="21"/>
  <c r="T44" i="21"/>
  <c r="O41" i="21"/>
  <c r="M41" i="21"/>
  <c r="R41" i="21"/>
  <c r="N41" i="21"/>
  <c r="T41" i="21"/>
  <c r="M39" i="21"/>
  <c r="H35" i="21"/>
  <c r="T34" i="21"/>
  <c r="C32" i="21"/>
  <c r="S31" i="21"/>
  <c r="H31" i="21"/>
  <c r="T31" i="21"/>
  <c r="C28" i="21"/>
  <c r="H23" i="21"/>
  <c r="G19" i="21"/>
  <c r="H18" i="21"/>
  <c r="G12" i="21"/>
  <c r="M12" i="21"/>
  <c r="O12" i="21"/>
  <c r="S6" i="21"/>
  <c r="O6" i="21"/>
  <c r="C3" i="21"/>
  <c r="N177" i="25"/>
  <c r="S169" i="25"/>
  <c r="N168" i="25"/>
  <c r="S168" i="25"/>
  <c r="E166" i="25"/>
  <c r="N165" i="25"/>
  <c r="H158" i="25"/>
  <c r="E154" i="25"/>
  <c r="O153" i="25"/>
  <c r="N151" i="25"/>
  <c r="S151" i="25"/>
  <c r="O151" i="25"/>
  <c r="U151" i="25"/>
  <c r="M143" i="25"/>
  <c r="R143" i="25"/>
  <c r="N143" i="25"/>
  <c r="S143" i="25"/>
  <c r="E142" i="25"/>
  <c r="S136" i="25"/>
  <c r="H134" i="25"/>
  <c r="D133" i="25"/>
  <c r="N129" i="25"/>
  <c r="S129" i="25"/>
  <c r="M129" i="25"/>
  <c r="Q127" i="25"/>
  <c r="M127" i="25"/>
  <c r="R127" i="25"/>
  <c r="Q126" i="25"/>
  <c r="S126" i="25"/>
  <c r="J123" i="25"/>
  <c r="N122" i="25"/>
  <c r="N121" i="25"/>
  <c r="H120" i="25"/>
  <c r="E120" i="25"/>
  <c r="F120" i="25"/>
  <c r="R113" i="25"/>
  <c r="N112" i="25"/>
  <c r="S112" i="25"/>
  <c r="O112" i="25"/>
  <c r="U112" i="25"/>
  <c r="E111" i="25"/>
  <c r="O107" i="25"/>
  <c r="H107" i="25"/>
  <c r="Q107" i="25"/>
  <c r="F100" i="25"/>
  <c r="J100" i="25"/>
  <c r="E99" i="25"/>
  <c r="H99" i="25"/>
  <c r="R97" i="25"/>
  <c r="S95" i="25"/>
  <c r="O95" i="25"/>
  <c r="Q95" i="25"/>
  <c r="M93" i="25"/>
  <c r="Q92" i="25"/>
  <c r="E87" i="25"/>
  <c r="N82" i="25"/>
  <c r="M82" i="25"/>
  <c r="F82" i="25"/>
  <c r="J82" i="25"/>
  <c r="O76" i="25"/>
  <c r="Q76" i="25"/>
  <c r="Q74" i="25"/>
  <c r="Q58" i="25"/>
  <c r="N58" i="25"/>
  <c r="S58" i="25"/>
  <c r="E38" i="25"/>
  <c r="N37" i="25"/>
  <c r="N21" i="25"/>
  <c r="S21" i="25"/>
  <c r="O21" i="25"/>
  <c r="U21" i="25"/>
  <c r="M21" i="25"/>
  <c r="Q21" i="25"/>
  <c r="U19" i="25"/>
  <c r="D10" i="25"/>
  <c r="E10" i="25"/>
  <c r="H10" i="25"/>
  <c r="J10" i="25"/>
  <c r="R5" i="25"/>
  <c r="I3" i="25"/>
  <c r="Q50" i="26"/>
  <c r="N50" i="26"/>
  <c r="U50" i="26"/>
  <c r="O50" i="26"/>
  <c r="R50" i="26"/>
  <c r="S50" i="26"/>
  <c r="J175" i="24"/>
  <c r="Q175" i="24"/>
  <c r="R142" i="24"/>
  <c r="H122" i="24"/>
  <c r="D122" i="24"/>
  <c r="F122" i="24"/>
  <c r="I122" i="24"/>
  <c r="R120" i="24"/>
  <c r="U120" i="24"/>
  <c r="Q108" i="24"/>
  <c r="M108" i="24"/>
  <c r="S108" i="24"/>
  <c r="N108" i="24"/>
  <c r="U108" i="24"/>
  <c r="O108" i="24"/>
  <c r="O99" i="24"/>
  <c r="N99" i="24"/>
  <c r="Q99" i="24"/>
  <c r="S99" i="24"/>
  <c r="M90" i="24"/>
  <c r="S156" i="27"/>
  <c r="J154" i="27"/>
  <c r="C51" i="27"/>
  <c r="C49" i="27"/>
  <c r="C47" i="27"/>
  <c r="C45" i="27"/>
  <c r="F38" i="27"/>
  <c r="F28" i="27"/>
  <c r="F26" i="27"/>
  <c r="F24" i="27"/>
  <c r="F10" i="27"/>
  <c r="F8" i="27"/>
  <c r="P169" i="19"/>
  <c r="E155" i="19"/>
  <c r="E148" i="19"/>
  <c r="E143" i="19"/>
  <c r="I140" i="19"/>
  <c r="I100" i="19"/>
  <c r="E46" i="21"/>
  <c r="E41" i="21"/>
  <c r="F6" i="21"/>
  <c r="F3" i="21"/>
  <c r="H166" i="25"/>
  <c r="H160" i="25"/>
  <c r="F151" i="25"/>
  <c r="F139" i="25"/>
  <c r="I123" i="25"/>
  <c r="I115" i="25"/>
  <c r="I107" i="25"/>
  <c r="F74" i="25"/>
  <c r="I72" i="25"/>
  <c r="H70" i="25"/>
  <c r="Q69" i="25"/>
  <c r="M69" i="25"/>
  <c r="S69" i="25"/>
  <c r="N69" i="25"/>
  <c r="U69" i="25"/>
  <c r="M66" i="25"/>
  <c r="R66" i="25"/>
  <c r="H52" i="25"/>
  <c r="N52" i="25"/>
  <c r="Q35" i="25"/>
  <c r="N35" i="25"/>
  <c r="R35" i="25"/>
  <c r="D21" i="25"/>
  <c r="F21" i="25"/>
  <c r="D5" i="25"/>
  <c r="F5" i="25"/>
  <c r="H105" i="26"/>
  <c r="N104" i="26"/>
  <c r="S104" i="26"/>
  <c r="O104" i="26"/>
  <c r="U104" i="26"/>
  <c r="N80" i="26"/>
  <c r="S80" i="26"/>
  <c r="O80" i="26"/>
  <c r="U80" i="26"/>
  <c r="Q78" i="26"/>
  <c r="M78" i="26"/>
  <c r="S78" i="26"/>
  <c r="N78" i="26"/>
  <c r="U78" i="26"/>
  <c r="N58" i="23"/>
  <c r="S58" i="23"/>
  <c r="O176" i="24"/>
  <c r="R176" i="24"/>
  <c r="F152" i="24"/>
  <c r="Q140" i="24"/>
  <c r="M140" i="24"/>
  <c r="S140" i="24"/>
  <c r="N140" i="24"/>
  <c r="U140" i="24"/>
  <c r="O140" i="24"/>
  <c r="O131" i="24"/>
  <c r="N131" i="24"/>
  <c r="Q131" i="24"/>
  <c r="S131" i="24"/>
  <c r="U128" i="24"/>
  <c r="N128" i="24"/>
  <c r="O128" i="24"/>
  <c r="N119" i="24"/>
  <c r="Q119" i="24"/>
  <c r="O115" i="24"/>
  <c r="S115" i="24"/>
  <c r="N115" i="24"/>
  <c r="H114" i="24"/>
  <c r="D114" i="24"/>
  <c r="I114" i="24"/>
  <c r="S109" i="24"/>
  <c r="N109" i="24"/>
  <c r="O91" i="24"/>
  <c r="N91" i="24"/>
  <c r="Q91" i="24"/>
  <c r="S91" i="24"/>
  <c r="O90" i="24"/>
  <c r="M70" i="24"/>
  <c r="R70" i="24"/>
  <c r="F17" i="24"/>
  <c r="D17" i="24"/>
  <c r="S17" i="24"/>
  <c r="H17" i="24"/>
  <c r="M17" i="24"/>
  <c r="Q17" i="24"/>
  <c r="AA127" i="19"/>
  <c r="AI127" i="19"/>
  <c r="W124" i="19"/>
  <c r="AH124" i="19"/>
  <c r="AL124" i="19"/>
  <c r="AJ82" i="19"/>
  <c r="Z82" i="19"/>
  <c r="AB82" i="19"/>
  <c r="AH82" i="19"/>
  <c r="AD62" i="19"/>
  <c r="AB62" i="19"/>
  <c r="AJ62" i="19"/>
  <c r="AH19" i="21"/>
  <c r="AA19" i="21"/>
  <c r="AM19" i="21"/>
  <c r="W19" i="21"/>
  <c r="AI19" i="21"/>
  <c r="AE19" i="21"/>
  <c r="F160" i="27"/>
  <c r="F153" i="27"/>
  <c r="F177" i="27"/>
  <c r="J168" i="27"/>
  <c r="J161" i="27"/>
  <c r="F158" i="27"/>
  <c r="J156" i="27"/>
  <c r="F154" i="27"/>
  <c r="J136" i="27"/>
  <c r="J122" i="27"/>
  <c r="J114" i="27"/>
  <c r="C66" i="27"/>
  <c r="C62" i="27"/>
  <c r="C58" i="27"/>
  <c r="C54" i="27"/>
  <c r="F39" i="27"/>
  <c r="C29" i="27"/>
  <c r="F27" i="27"/>
  <c r="F25" i="27"/>
  <c r="C13" i="27"/>
  <c r="C11" i="27"/>
  <c r="Q2" i="24"/>
  <c r="R173" i="19"/>
  <c r="R169" i="19"/>
  <c r="R165" i="19"/>
  <c r="R161" i="19"/>
  <c r="E156" i="19"/>
  <c r="Q151" i="19"/>
  <c r="E151" i="19"/>
  <c r="U147" i="19"/>
  <c r="O147" i="19"/>
  <c r="E147" i="19"/>
  <c r="R145" i="19"/>
  <c r="E144" i="19"/>
  <c r="R129" i="19"/>
  <c r="S123" i="19"/>
  <c r="I120" i="19"/>
  <c r="S107" i="19"/>
  <c r="Q101" i="19"/>
  <c r="S84" i="19"/>
  <c r="I84" i="19"/>
  <c r="Q81" i="19"/>
  <c r="Q77" i="19"/>
  <c r="U53" i="19"/>
  <c r="O53" i="19"/>
  <c r="G40" i="21"/>
  <c r="S38" i="21"/>
  <c r="O36" i="21"/>
  <c r="T30" i="21"/>
  <c r="T27" i="21"/>
  <c r="G24" i="21"/>
  <c r="S22" i="21"/>
  <c r="O20" i="21"/>
  <c r="T14" i="21"/>
  <c r="T11" i="21"/>
  <c r="S9" i="21"/>
  <c r="K6" i="21"/>
  <c r="J3" i="21"/>
  <c r="S167" i="25"/>
  <c r="J166" i="25"/>
  <c r="U157" i="25"/>
  <c r="H157" i="25"/>
  <c r="U141" i="25"/>
  <c r="H140" i="25"/>
  <c r="M137" i="25"/>
  <c r="E123" i="25"/>
  <c r="N117" i="25"/>
  <c r="H117" i="25"/>
  <c r="Q116" i="25"/>
  <c r="H116" i="25"/>
  <c r="E115" i="25"/>
  <c r="N109" i="25"/>
  <c r="H109" i="25"/>
  <c r="Q108" i="25"/>
  <c r="H108" i="25"/>
  <c r="E107" i="25"/>
  <c r="Q91" i="25"/>
  <c r="R89" i="25"/>
  <c r="O88" i="25"/>
  <c r="F77" i="25"/>
  <c r="N73" i="25"/>
  <c r="S73" i="25"/>
  <c r="O73" i="25"/>
  <c r="U73" i="25"/>
  <c r="R71" i="25"/>
  <c r="S71" i="25"/>
  <c r="R69" i="25"/>
  <c r="J66" i="25"/>
  <c r="E60" i="25"/>
  <c r="H60" i="25"/>
  <c r="J60" i="25"/>
  <c r="E54" i="25"/>
  <c r="H54" i="25"/>
  <c r="S52" i="25"/>
  <c r="U35" i="25"/>
  <c r="Q23" i="25"/>
  <c r="O23" i="25"/>
  <c r="R23" i="25"/>
  <c r="E18" i="25"/>
  <c r="Q7" i="25"/>
  <c r="M7" i="25"/>
  <c r="O7" i="25"/>
  <c r="Q156" i="26"/>
  <c r="M156" i="26"/>
  <c r="S156" i="26"/>
  <c r="N156" i="26"/>
  <c r="U156" i="26"/>
  <c r="R104" i="26"/>
  <c r="Q80" i="26"/>
  <c r="D80" i="26"/>
  <c r="F80" i="26"/>
  <c r="F78" i="26"/>
  <c r="H43" i="26"/>
  <c r="S173" i="24"/>
  <c r="N173" i="24"/>
  <c r="Q172" i="24"/>
  <c r="M172" i="24"/>
  <c r="S172" i="24"/>
  <c r="N172" i="24"/>
  <c r="U172" i="24"/>
  <c r="N151" i="24"/>
  <c r="Q151" i="24"/>
  <c r="O147" i="24"/>
  <c r="S147" i="24"/>
  <c r="N147" i="24"/>
  <c r="H146" i="24"/>
  <c r="D146" i="24"/>
  <c r="I146" i="24"/>
  <c r="S141" i="24"/>
  <c r="N141" i="24"/>
  <c r="F128" i="24"/>
  <c r="H109" i="24"/>
  <c r="N103" i="24"/>
  <c r="Q103" i="24"/>
  <c r="N97" i="24"/>
  <c r="S97" i="24"/>
  <c r="F90" i="24"/>
  <c r="I90" i="24"/>
  <c r="D70" i="24"/>
  <c r="Q68" i="24"/>
  <c r="M68" i="24"/>
  <c r="S68" i="24"/>
  <c r="N68" i="24"/>
  <c r="U68" i="24"/>
  <c r="O68" i="24"/>
  <c r="Q50" i="24"/>
  <c r="M50" i="24"/>
  <c r="R50" i="24"/>
  <c r="N50" i="24"/>
  <c r="S50" i="24"/>
  <c r="M42" i="24"/>
  <c r="R42" i="24"/>
  <c r="N42" i="24"/>
  <c r="S42" i="24"/>
  <c r="O42" i="24"/>
  <c r="U42" i="24"/>
  <c r="O40" i="24"/>
  <c r="R40" i="24"/>
  <c r="AD102" i="19"/>
  <c r="AJ102" i="19"/>
  <c r="Z102" i="19"/>
  <c r="AB102" i="19"/>
  <c r="AH102" i="19"/>
  <c r="AB98" i="19"/>
  <c r="AJ98" i="19"/>
  <c r="AO87" i="19"/>
  <c r="Y87" i="19"/>
  <c r="AG87" i="19"/>
  <c r="AI87" i="19"/>
  <c r="AM18" i="21"/>
  <c r="W18" i="21"/>
  <c r="AE18" i="21"/>
  <c r="AB18" i="21"/>
  <c r="AM38" i="21"/>
  <c r="AB38" i="21"/>
  <c r="AJ38" i="21"/>
  <c r="AA38" i="21"/>
  <c r="AI38" i="21"/>
  <c r="W38" i="21"/>
  <c r="AE38" i="21"/>
  <c r="H161" i="24"/>
  <c r="D147" i="24"/>
  <c r="F144" i="24"/>
  <c r="F140" i="24"/>
  <c r="H138" i="24"/>
  <c r="F136" i="24"/>
  <c r="D115" i="24"/>
  <c r="F112" i="24"/>
  <c r="F108" i="24"/>
  <c r="H97" i="24"/>
  <c r="F68" i="24"/>
  <c r="S61" i="24"/>
  <c r="D35" i="24"/>
  <c r="C7" i="24"/>
  <c r="F7" i="24"/>
  <c r="H7" i="24"/>
  <c r="J3" i="24"/>
  <c r="S3" i="24"/>
  <c r="AA175" i="19"/>
  <c r="AI175" i="19"/>
  <c r="AJ160" i="19"/>
  <c r="X160" i="19"/>
  <c r="AL160" i="19"/>
  <c r="AB160" i="19"/>
  <c r="AC153" i="19"/>
  <c r="AI153" i="19"/>
  <c r="Y153" i="19"/>
  <c r="AO153" i="19"/>
  <c r="AA153" i="19"/>
  <c r="Y145" i="19"/>
  <c r="AC145" i="19"/>
  <c r="AK145" i="19"/>
  <c r="AA133" i="19"/>
  <c r="AC133" i="19"/>
  <c r="AK133" i="19"/>
  <c r="AG121" i="19"/>
  <c r="AO121" i="19"/>
  <c r="AL94" i="19"/>
  <c r="AD94" i="19"/>
  <c r="AJ94" i="19"/>
  <c r="W75" i="19"/>
  <c r="AE75" i="19"/>
  <c r="AM75" i="19"/>
  <c r="Y75" i="19"/>
  <c r="AG75" i="19"/>
  <c r="AO75" i="19"/>
  <c r="AA75" i="19"/>
  <c r="AI75" i="19"/>
  <c r="AD70" i="19"/>
  <c r="AL70" i="19"/>
  <c r="X70" i="19"/>
  <c r="AF70" i="19"/>
  <c r="AN70" i="19"/>
  <c r="Z70" i="19"/>
  <c r="AH70" i="19"/>
  <c r="AM5" i="21"/>
  <c r="W5" i="21"/>
  <c r="AI5" i="21"/>
  <c r="AE5" i="21"/>
  <c r="AE10" i="21"/>
  <c r="W10" i="21"/>
  <c r="AJ10" i="21"/>
  <c r="AI10" i="21"/>
  <c r="AM13" i="21"/>
  <c r="W13" i="21"/>
  <c r="AI13" i="21"/>
  <c r="AE13" i="21"/>
  <c r="Z28" i="21"/>
  <c r="AH28" i="21"/>
  <c r="AD28" i="21"/>
  <c r="AK32" i="21"/>
  <c r="AH32" i="21"/>
  <c r="Z32" i="21"/>
  <c r="AL33" i="21"/>
  <c r="AA33" i="21"/>
  <c r="AM33" i="21"/>
  <c r="W33" i="21"/>
  <c r="AI33" i="21"/>
  <c r="AH35" i="21"/>
  <c r="AI35" i="21"/>
  <c r="AE35" i="21"/>
  <c r="AE46" i="21"/>
  <c r="AI46" i="21"/>
  <c r="W46" i="21"/>
  <c r="AO48" i="21"/>
  <c r="AL48" i="21"/>
  <c r="Y48" i="21"/>
  <c r="AH48" i="21"/>
  <c r="AD48" i="21"/>
  <c r="AL49" i="21"/>
  <c r="AA49" i="21"/>
  <c r="AM49" i="21"/>
  <c r="W49" i="21"/>
  <c r="AI49" i="21"/>
  <c r="AL9" i="25"/>
  <c r="W9" i="25"/>
  <c r="AD9" i="25"/>
  <c r="AO101" i="25"/>
  <c r="AD101" i="25"/>
  <c r="AL101" i="25"/>
  <c r="AC101" i="25"/>
  <c r="AK101" i="25"/>
  <c r="Y101" i="25"/>
  <c r="AG101" i="25"/>
  <c r="AM156" i="26"/>
  <c r="AA156" i="26"/>
  <c r="W156" i="26"/>
  <c r="AH18" i="24"/>
  <c r="W18" i="24"/>
  <c r="AM18" i="24"/>
  <c r="AI18" i="24"/>
  <c r="AD18" i="24"/>
  <c r="E82" i="25"/>
  <c r="U79" i="25"/>
  <c r="M79" i="25"/>
  <c r="E56" i="25"/>
  <c r="E48" i="25"/>
  <c r="I41" i="25"/>
  <c r="E28" i="25"/>
  <c r="R27" i="25"/>
  <c r="D23" i="25"/>
  <c r="S17" i="25"/>
  <c r="M17" i="25"/>
  <c r="E12" i="25"/>
  <c r="R11" i="25"/>
  <c r="D7" i="25"/>
  <c r="I164" i="26"/>
  <c r="I104" i="26"/>
  <c r="H67" i="26"/>
  <c r="F50" i="26"/>
  <c r="R170" i="24"/>
  <c r="N163" i="24"/>
  <c r="S162" i="24"/>
  <c r="N162" i="24"/>
  <c r="R156" i="24"/>
  <c r="Q155" i="24"/>
  <c r="S154" i="24"/>
  <c r="U148" i="24"/>
  <c r="N148" i="24"/>
  <c r="J147" i="24"/>
  <c r="U146" i="24"/>
  <c r="Q143" i="24"/>
  <c r="S132" i="24"/>
  <c r="M132" i="24"/>
  <c r="H129" i="24"/>
  <c r="R124" i="24"/>
  <c r="Q123" i="24"/>
  <c r="S122" i="24"/>
  <c r="U116" i="24"/>
  <c r="N116" i="24"/>
  <c r="J115" i="24"/>
  <c r="U114" i="24"/>
  <c r="Q111" i="24"/>
  <c r="S107" i="24"/>
  <c r="I106" i="24"/>
  <c r="S105" i="24"/>
  <c r="U98" i="24"/>
  <c r="O98" i="24"/>
  <c r="S92" i="24"/>
  <c r="U90" i="24"/>
  <c r="R86" i="24"/>
  <c r="O84" i="24"/>
  <c r="F84" i="24"/>
  <c r="S81" i="24"/>
  <c r="N75" i="24"/>
  <c r="R66" i="24"/>
  <c r="O60" i="24"/>
  <c r="F60" i="24"/>
  <c r="O59" i="24"/>
  <c r="S52" i="24"/>
  <c r="M52" i="24"/>
  <c r="N43" i="24"/>
  <c r="S41" i="24"/>
  <c r="N38" i="24"/>
  <c r="O36" i="24"/>
  <c r="F36" i="24"/>
  <c r="J35" i="24"/>
  <c r="U34" i="24"/>
  <c r="S28" i="24"/>
  <c r="M28" i="24"/>
  <c r="R26" i="24"/>
  <c r="M26" i="24"/>
  <c r="H26" i="24"/>
  <c r="O16" i="24"/>
  <c r="S16" i="24"/>
  <c r="AD168" i="19"/>
  <c r="AN168" i="19"/>
  <c r="AA165" i="19"/>
  <c r="AK165" i="19"/>
  <c r="X150" i="19"/>
  <c r="Z150" i="19"/>
  <c r="AD150" i="19"/>
  <c r="AL150" i="19"/>
  <c r="AD138" i="19"/>
  <c r="AL138" i="19"/>
  <c r="W132" i="19"/>
  <c r="AD132" i="19"/>
  <c r="AL132" i="19"/>
  <c r="X132" i="19"/>
  <c r="AF132" i="19"/>
  <c r="AN132" i="19"/>
  <c r="Z132" i="19"/>
  <c r="AH132" i="19"/>
  <c r="X128" i="19"/>
  <c r="AJ128" i="19"/>
  <c r="AB128" i="19"/>
  <c r="AL128" i="19"/>
  <c r="AD128" i="19"/>
  <c r="AN128" i="19"/>
  <c r="AK125" i="19"/>
  <c r="Y125" i="19"/>
  <c r="AG125" i="19"/>
  <c r="AA119" i="19"/>
  <c r="AI119" i="19"/>
  <c r="W108" i="19"/>
  <c r="AH108" i="19"/>
  <c r="AL108" i="19"/>
  <c r="AC99" i="19"/>
  <c r="AK99" i="19"/>
  <c r="Y93" i="19"/>
  <c r="AG93" i="19"/>
  <c r="Y81" i="19"/>
  <c r="AO81" i="19"/>
  <c r="AJ70" i="19"/>
  <c r="AC63" i="19"/>
  <c r="AK63" i="19"/>
  <c r="AC53" i="19"/>
  <c r="AN53" i="19"/>
  <c r="AL7" i="21"/>
  <c r="AH7" i="21"/>
  <c r="AD7" i="21"/>
  <c r="AH20" i="21"/>
  <c r="Z20" i="21"/>
  <c r="AL21" i="21"/>
  <c r="AI21" i="21"/>
  <c r="AA21" i="21"/>
  <c r="AN21" i="21"/>
  <c r="AF21" i="21"/>
  <c r="X21" i="21"/>
  <c r="AM21" i="21"/>
  <c r="AE21" i="21"/>
  <c r="W21" i="21"/>
  <c r="Y37" i="21"/>
  <c r="AK37" i="21"/>
  <c r="AG37" i="21"/>
  <c r="AN42" i="21"/>
  <c r="AB42" i="21"/>
  <c r="AK5" i="25"/>
  <c r="AF5" i="25"/>
  <c r="AK22" i="25"/>
  <c r="AO22" i="25"/>
  <c r="AF22" i="25"/>
  <c r="AD22" i="25"/>
  <c r="AO62" i="25"/>
  <c r="AF62" i="25"/>
  <c r="AN62" i="25"/>
  <c r="AC62" i="25"/>
  <c r="AK62" i="25"/>
  <c r="Z62" i="25"/>
  <c r="AH62" i="25"/>
  <c r="X62" i="25"/>
  <c r="AM78" i="26"/>
  <c r="AH78" i="26"/>
  <c r="AD78" i="26"/>
  <c r="Z78" i="26"/>
  <c r="AM9" i="24"/>
  <c r="W9" i="24"/>
  <c r="AE9" i="24"/>
  <c r="AA9" i="24"/>
  <c r="AL72" i="24"/>
  <c r="W72" i="24"/>
  <c r="AM72" i="24"/>
  <c r="AG72" i="24"/>
  <c r="AB72" i="24"/>
  <c r="O63" i="25"/>
  <c r="I63" i="25"/>
  <c r="J171" i="26"/>
  <c r="R162" i="24"/>
  <c r="S148" i="24"/>
  <c r="M148" i="24"/>
  <c r="E147" i="24"/>
  <c r="I138" i="24"/>
  <c r="S116" i="24"/>
  <c r="M116" i="24"/>
  <c r="E115" i="24"/>
  <c r="Q107" i="24"/>
  <c r="S98" i="24"/>
  <c r="Q92" i="24"/>
  <c r="N85" i="24"/>
  <c r="U84" i="24"/>
  <c r="N84" i="24"/>
  <c r="N61" i="24"/>
  <c r="U60" i="24"/>
  <c r="N60" i="24"/>
  <c r="N37" i="24"/>
  <c r="U36" i="24"/>
  <c r="N36" i="24"/>
  <c r="H35" i="24"/>
  <c r="Q26" i="24"/>
  <c r="D4" i="24"/>
  <c r="F4" i="24"/>
  <c r="S4" i="24"/>
  <c r="AC177" i="19"/>
  <c r="AK177" i="19"/>
  <c r="AJ176" i="19"/>
  <c r="X176" i="19"/>
  <c r="AL176" i="19"/>
  <c r="AB176" i="19"/>
  <c r="AF160" i="19"/>
  <c r="AA159" i="19"/>
  <c r="AI159" i="19"/>
  <c r="AG153" i="19"/>
  <c r="AF148" i="19"/>
  <c r="X148" i="19"/>
  <c r="AH148" i="19"/>
  <c r="Z148" i="19"/>
  <c r="AL148" i="19"/>
  <c r="AJ132" i="19"/>
  <c r="X122" i="19"/>
  <c r="AH122" i="19"/>
  <c r="AJ122" i="19"/>
  <c r="AB122" i="19"/>
  <c r="AL122" i="19"/>
  <c r="X111" i="19"/>
  <c r="AE111" i="19"/>
  <c r="AO111" i="19"/>
  <c r="W111" i="19"/>
  <c r="AG111" i="19"/>
  <c r="Y111" i="19"/>
  <c r="AI111" i="19"/>
  <c r="Y77" i="19"/>
  <c r="AG77" i="19"/>
  <c r="AK75" i="19"/>
  <c r="AB70" i="19"/>
  <c r="AA10" i="21"/>
  <c r="AL25" i="21"/>
  <c r="AH25" i="21"/>
  <c r="AD25" i="21"/>
  <c r="Z25" i="21"/>
  <c r="AO25" i="21"/>
  <c r="AK25" i="21"/>
  <c r="AG25" i="21"/>
  <c r="AC25" i="21"/>
  <c r="Y25" i="21"/>
  <c r="AN25" i="21"/>
  <c r="AJ25" i="21"/>
  <c r="AF25" i="21"/>
  <c r="AB25" i="21"/>
  <c r="X25" i="21"/>
  <c r="AE33" i="21"/>
  <c r="AI34" i="21"/>
  <c r="AJ34" i="21"/>
  <c r="AB34" i="21"/>
  <c r="AO45" i="21"/>
  <c r="AJ45" i="21"/>
  <c r="AF45" i="21"/>
  <c r="AB45" i="21"/>
  <c r="X45" i="21"/>
  <c r="AN45" i="21"/>
  <c r="AI45" i="21"/>
  <c r="AE45" i="21"/>
  <c r="AA45" i="21"/>
  <c r="W45" i="21"/>
  <c r="AM45" i="21"/>
  <c r="AH45" i="21"/>
  <c r="AD45" i="21"/>
  <c r="Z45" i="21"/>
  <c r="AE49" i="21"/>
  <c r="AN159" i="26"/>
  <c r="AF159" i="26"/>
  <c r="X159" i="26"/>
  <c r="AM159" i="26"/>
  <c r="AE159" i="26"/>
  <c r="W159" i="26"/>
  <c r="AJ159" i="26"/>
  <c r="AB159" i="26"/>
  <c r="AI159" i="26"/>
  <c r="AA159" i="26"/>
  <c r="J14" i="24"/>
  <c r="J11" i="24"/>
  <c r="S7" i="24"/>
  <c r="M5" i="24"/>
  <c r="Y177" i="19"/>
  <c r="AD170" i="19"/>
  <c r="W165" i="19"/>
  <c r="AD154" i="19"/>
  <c r="AA149" i="19"/>
  <c r="AL144" i="19"/>
  <c r="X144" i="19"/>
  <c r="AC139" i="19"/>
  <c r="AO137" i="19"/>
  <c r="Y137" i="19"/>
  <c r="Z134" i="19"/>
  <c r="W133" i="19"/>
  <c r="W128" i="19"/>
  <c r="AO123" i="19"/>
  <c r="Y123" i="19"/>
  <c r="AD122" i="19"/>
  <c r="AK121" i="19"/>
  <c r="AO107" i="19"/>
  <c r="Y107" i="19"/>
  <c r="AK93" i="19"/>
  <c r="W92" i="19"/>
  <c r="X91" i="19"/>
  <c r="AG89" i="19"/>
  <c r="AN86" i="19"/>
  <c r="AF86" i="19"/>
  <c r="X86" i="19"/>
  <c r="AK77" i="19"/>
  <c r="W76" i="19"/>
  <c r="X75" i="19"/>
  <c r="AC73" i="19"/>
  <c r="X71" i="19"/>
  <c r="X67" i="19"/>
  <c r="Z66" i="19"/>
  <c r="W56" i="19"/>
  <c r="AA54" i="19"/>
  <c r="AB53" i="19"/>
  <c r="AI3" i="21"/>
  <c r="AL5" i="21"/>
  <c r="AK8" i="21"/>
  <c r="AL13" i="21"/>
  <c r="AI18" i="21"/>
  <c r="X22" i="21"/>
  <c r="AN22" i="21"/>
  <c r="W29" i="21"/>
  <c r="AM29" i="21"/>
  <c r="AJ30" i="21"/>
  <c r="AL31" i="21"/>
  <c r="AG32" i="21"/>
  <c r="AH40" i="21"/>
  <c r="AH44" i="21"/>
  <c r="AI51" i="21"/>
  <c r="AC52" i="21"/>
  <c r="AO52" i="21"/>
  <c r="AK4" i="25"/>
  <c r="AM7" i="25"/>
  <c r="AK9" i="25"/>
  <c r="AO9" i="25"/>
  <c r="AH9" i="25"/>
  <c r="AA9" i="25"/>
  <c r="AM9" i="25"/>
  <c r="AG9" i="25"/>
  <c r="Y9" i="25"/>
  <c r="AF15" i="25"/>
  <c r="AG15" i="25"/>
  <c r="W15" i="25"/>
  <c r="AK19" i="25"/>
  <c r="AF19" i="25"/>
  <c r="AA19" i="25"/>
  <c r="AO19" i="25"/>
  <c r="AJ19" i="25"/>
  <c r="AE19" i="25"/>
  <c r="Y19" i="25"/>
  <c r="AN19" i="25"/>
  <c r="AI19" i="25"/>
  <c r="AC19" i="25"/>
  <c r="X19" i="25"/>
  <c r="AM23" i="25"/>
  <c r="X23" i="25"/>
  <c r="AN26" i="25"/>
  <c r="AO26" i="25"/>
  <c r="AD26" i="25"/>
  <c r="AK26" i="25"/>
  <c r="Z26" i="25"/>
  <c r="AJ26" i="25"/>
  <c r="Y26" i="25"/>
  <c r="AL42" i="25"/>
  <c r="AG42" i="25"/>
  <c r="AB42" i="25"/>
  <c r="AH73" i="25"/>
  <c r="AC73" i="25"/>
  <c r="AN111" i="25"/>
  <c r="AJ111" i="25"/>
  <c r="AB111" i="25"/>
  <c r="AN154" i="25"/>
  <c r="Z154" i="25"/>
  <c r="AL154" i="25"/>
  <c r="AH154" i="25"/>
  <c r="AO170" i="25"/>
  <c r="AA170" i="25"/>
  <c r="AM170" i="25"/>
  <c r="W170" i="25"/>
  <c r="AI170" i="25"/>
  <c r="AN175" i="25"/>
  <c r="AI175" i="25"/>
  <c r="AA175" i="25"/>
  <c r="AJ83" i="26"/>
  <c r="AE83" i="26"/>
  <c r="AB83" i="26"/>
  <c r="AE156" i="26"/>
  <c r="AJ171" i="26"/>
  <c r="AI171" i="26"/>
  <c r="AB171" i="26"/>
  <c r="AH46" i="24"/>
  <c r="AL46" i="24"/>
  <c r="AD46" i="24"/>
  <c r="AN57" i="24"/>
  <c r="AI57" i="24"/>
  <c r="AA57" i="24"/>
  <c r="AO63" i="24"/>
  <c r="Z63" i="24"/>
  <c r="AL63" i="24"/>
  <c r="AH63" i="24"/>
  <c r="AO67" i="24"/>
  <c r="Y67" i="24"/>
  <c r="AG67" i="24"/>
  <c r="AL80" i="24"/>
  <c r="AG80" i="24"/>
  <c r="W80" i="24"/>
  <c r="AO80" i="24"/>
  <c r="AE80" i="24"/>
  <c r="AM80" i="24"/>
  <c r="AB80" i="24"/>
  <c r="AK91" i="24"/>
  <c r="AC91" i="24"/>
  <c r="D12" i="24"/>
  <c r="F9" i="24"/>
  <c r="AC171" i="19"/>
  <c r="X166" i="19"/>
  <c r="AC165" i="19"/>
  <c r="AD162" i="19"/>
  <c r="AC155" i="19"/>
  <c r="AO149" i="19"/>
  <c r="Z144" i="19"/>
  <c r="AG141" i="19"/>
  <c r="AE139" i="19"/>
  <c r="AI137" i="19"/>
  <c r="X134" i="19"/>
  <c r="AI123" i="19"/>
  <c r="Z122" i="19"/>
  <c r="AI107" i="19"/>
  <c r="AK97" i="19"/>
  <c r="W96" i="19"/>
  <c r="AC93" i="19"/>
  <c r="AL92" i="19"/>
  <c r="AO91" i="19"/>
  <c r="AG91" i="19"/>
  <c r="Y91" i="19"/>
  <c r="AL86" i="19"/>
  <c r="Y86" i="19"/>
  <c r="Z84" i="19"/>
  <c r="AC77" i="19"/>
  <c r="AL76" i="19"/>
  <c r="W72" i="19"/>
  <c r="AI67" i="19"/>
  <c r="AJ66" i="19"/>
  <c r="AK61" i="19"/>
  <c r="W60" i="19"/>
  <c r="X59" i="19"/>
  <c r="AK57" i="19"/>
  <c r="AB54" i="19"/>
  <c r="Y8" i="21"/>
  <c r="Z12" i="21"/>
  <c r="AL17" i="21"/>
  <c r="AJ18" i="21"/>
  <c r="AB22" i="21"/>
  <c r="AO24" i="21"/>
  <c r="AA29" i="21"/>
  <c r="AI31" i="21"/>
  <c r="AI39" i="21"/>
  <c r="AE6" i="25"/>
  <c r="AI9" i="25"/>
  <c r="AG19" i="25"/>
  <c r="AE40" i="25"/>
  <c r="AO58" i="25"/>
  <c r="AF58" i="25"/>
  <c r="AN58" i="25"/>
  <c r="AC58" i="25"/>
  <c r="AK58" i="25"/>
  <c r="Z58" i="25"/>
  <c r="AK82" i="25"/>
  <c r="AF82" i="25"/>
  <c r="AK85" i="25"/>
  <c r="AG85" i="25"/>
  <c r="AA148" i="25"/>
  <c r="AE148" i="25"/>
  <c r="AD14" i="24"/>
  <c r="AL20" i="24"/>
  <c r="AG20" i="24"/>
  <c r="W20" i="24"/>
  <c r="AO20" i="24"/>
  <c r="AE20" i="24"/>
  <c r="AM20" i="24"/>
  <c r="AB20" i="24"/>
  <c r="AJ29" i="24"/>
  <c r="AB29" i="24"/>
  <c r="W49" i="24"/>
  <c r="AB49" i="24"/>
  <c r="Z55" i="24"/>
  <c r="AC55" i="24"/>
  <c r="AM73" i="24"/>
  <c r="AI73" i="24"/>
  <c r="AA73" i="24"/>
  <c r="AN75" i="24"/>
  <c r="AL75" i="24"/>
  <c r="AH75" i="24"/>
  <c r="AD75" i="24"/>
  <c r="Y80" i="24"/>
  <c r="AC87" i="24"/>
  <c r="AL87" i="24"/>
  <c r="AK87" i="24"/>
  <c r="AD91" i="24"/>
  <c r="AN107" i="24"/>
  <c r="AG107" i="24"/>
  <c r="Z107" i="24"/>
  <c r="Z176" i="19"/>
  <c r="AG173" i="19"/>
  <c r="Z160" i="19"/>
  <c r="AB148" i="19"/>
  <c r="AD146" i="19"/>
  <c r="AC129" i="19"/>
  <c r="Y70" i="19"/>
  <c r="Z64" i="19"/>
  <c r="W63" i="19"/>
  <c r="AM2" i="21"/>
  <c r="AM37" i="21"/>
  <c r="AJ5" i="25"/>
  <c r="AL13" i="25"/>
  <c r="AA13" i="25"/>
  <c r="AH14" i="25"/>
  <c r="AB14" i="25"/>
  <c r="AN14" i="25"/>
  <c r="AG14" i="25"/>
  <c r="Z14" i="25"/>
  <c r="AL14" i="25"/>
  <c r="AF14" i="25"/>
  <c r="X14" i="25"/>
  <c r="AE20" i="25"/>
  <c r="AI20" i="25"/>
  <c r="X20" i="25"/>
  <c r="AL24" i="25"/>
  <c r="AI24" i="25"/>
  <c r="AC25" i="25"/>
  <c r="AO25" i="25"/>
  <c r="AA25" i="25"/>
  <c r="AI25" i="25"/>
  <c r="AN35" i="25"/>
  <c r="X35" i="25"/>
  <c r="AJ35" i="25"/>
  <c r="AF35" i="25"/>
  <c r="AB47" i="25"/>
  <c r="AI47" i="25"/>
  <c r="AA47" i="25"/>
  <c r="AO110" i="25"/>
  <c r="AL110" i="25"/>
  <c r="AG110" i="25"/>
  <c r="AK142" i="25"/>
  <c r="AF142" i="25"/>
  <c r="Z142" i="25"/>
  <c r="AO142" i="25"/>
  <c r="AJ142" i="25"/>
  <c r="AD142" i="25"/>
  <c r="Y142" i="25"/>
  <c r="AN142" i="25"/>
  <c r="AH142" i="25"/>
  <c r="AC142" i="25"/>
  <c r="X142" i="25"/>
  <c r="AL143" i="25"/>
  <c r="AI143" i="25"/>
  <c r="AA143" i="25"/>
  <c r="AN143" i="25"/>
  <c r="AF143" i="25"/>
  <c r="X143" i="25"/>
  <c r="AM143" i="25"/>
  <c r="AE143" i="25"/>
  <c r="W143" i="25"/>
  <c r="AN155" i="25"/>
  <c r="AI155" i="25"/>
  <c r="AA155" i="25"/>
  <c r="AN174" i="25"/>
  <c r="Z174" i="25"/>
  <c r="AL174" i="25"/>
  <c r="AH174" i="25"/>
  <c r="AL43" i="26"/>
  <c r="AJ43" i="26"/>
  <c r="AB43" i="26"/>
  <c r="AE104" i="26"/>
  <c r="AM104" i="26"/>
  <c r="W104" i="26"/>
  <c r="AJ25" i="24"/>
  <c r="AM25" i="24"/>
  <c r="W25" i="24"/>
  <c r="AE25" i="24"/>
  <c r="AL27" i="24"/>
  <c r="AH27" i="24"/>
  <c r="AC27" i="24"/>
  <c r="AK31" i="24"/>
  <c r="AC31" i="24"/>
  <c r="AI37" i="24"/>
  <c r="X37" i="24"/>
  <c r="AN37" i="24"/>
  <c r="AJ37" i="24"/>
  <c r="AL43" i="24"/>
  <c r="AD43" i="24"/>
  <c r="AO47" i="24"/>
  <c r="AH47" i="24"/>
  <c r="Z47" i="24"/>
  <c r="AO56" i="24"/>
  <c r="AK56" i="24"/>
  <c r="AA56" i="24"/>
  <c r="AD63" i="24"/>
  <c r="AO70" i="24"/>
  <c r="AD70" i="24"/>
  <c r="AJ80" i="24"/>
  <c r="X10" i="25"/>
  <c r="AC10" i="25"/>
  <c r="AH10" i="25"/>
  <c r="AO10" i="25"/>
  <c r="AE21" i="25"/>
  <c r="AK23" i="25"/>
  <c r="AO33" i="25"/>
  <c r="AI35" i="25"/>
  <c r="AJ47" i="25"/>
  <c r="AJ55" i="25"/>
  <c r="AL57" i="25"/>
  <c r="Z60" i="25"/>
  <c r="AH65" i="25"/>
  <c r="AE68" i="25"/>
  <c r="AN73" i="25"/>
  <c r="AG74" i="25"/>
  <c r="AE76" i="25"/>
  <c r="AN85" i="25"/>
  <c r="AG86" i="25"/>
  <c r="AH89" i="25"/>
  <c r="AM96" i="25"/>
  <c r="AN98" i="25"/>
  <c r="AN101" i="25"/>
  <c r="AL106" i="25"/>
  <c r="AJ107" i="25"/>
  <c r="AG109" i="25"/>
  <c r="AN113" i="25"/>
  <c r="AL116" i="25"/>
  <c r="AF122" i="25"/>
  <c r="AO129" i="25"/>
  <c r="Z133" i="25"/>
  <c r="Z136" i="25"/>
  <c r="AD146" i="25"/>
  <c r="AO146" i="25"/>
  <c r="W152" i="25"/>
  <c r="AL161" i="25"/>
  <c r="AM162" i="25"/>
  <c r="AJ163" i="25"/>
  <c r="AH165" i="25"/>
  <c r="X167" i="25"/>
  <c r="W172" i="25"/>
  <c r="AA50" i="26"/>
  <c r="AA64" i="26"/>
  <c r="AJ67" i="26"/>
  <c r="AL78" i="26"/>
  <c r="AL83" i="26"/>
  <c r="AL159" i="26"/>
  <c r="AL171" i="26"/>
  <c r="AA58" i="23"/>
  <c r="AF58" i="23"/>
  <c r="AN58" i="23"/>
  <c r="AC2" i="24"/>
  <c r="AN9" i="24"/>
  <c r="AB13" i="24"/>
  <c r="AO15" i="24"/>
  <c r="AE16" i="24"/>
  <c r="AO16" i="24"/>
  <c r="AJ21" i="24"/>
  <c r="AH23" i="24"/>
  <c r="AK27" i="24"/>
  <c r="AH38" i="24"/>
  <c r="AI41" i="24"/>
  <c r="AI42" i="24"/>
  <c r="AM50" i="24"/>
  <c r="AE52" i="24"/>
  <c r="AO52" i="24"/>
  <c r="AJ53" i="24"/>
  <c r="AL67" i="24"/>
  <c r="Z74" i="24"/>
  <c r="AO75" i="24"/>
  <c r="AM76" i="24"/>
  <c r="AM77" i="24"/>
  <c r="AI81" i="24"/>
  <c r="AL83" i="24"/>
  <c r="AK100" i="24"/>
  <c r="AO102" i="24"/>
  <c r="Z102" i="24"/>
  <c r="AL102" i="24"/>
  <c r="AL104" i="24"/>
  <c r="AK104" i="24"/>
  <c r="AF104" i="24"/>
  <c r="AA104" i="24"/>
  <c r="AO104" i="24"/>
  <c r="AJ104" i="24"/>
  <c r="AE104" i="24"/>
  <c r="Y104" i="24"/>
  <c r="AO107" i="24"/>
  <c r="AF120" i="24"/>
  <c r="AO127" i="24"/>
  <c r="AK127" i="24"/>
  <c r="AC127" i="24"/>
  <c r="AL166" i="24"/>
  <c r="AH166" i="24"/>
  <c r="Z166" i="24"/>
  <c r="AD166" i="24"/>
  <c r="AL55" i="27"/>
  <c r="AH55" i="27"/>
  <c r="AA55" i="27"/>
  <c r="W55" i="27"/>
  <c r="AN94" i="27"/>
  <c r="AC94" i="27"/>
  <c r="AM94" i="27"/>
  <c r="W94" i="27"/>
  <c r="AK94" i="27"/>
  <c r="AE94" i="27"/>
  <c r="AC104" i="27"/>
  <c r="AI104" i="27"/>
  <c r="AA104" i="27"/>
  <c r="Y10" i="25"/>
  <c r="AD10" i="25"/>
  <c r="AJ10" i="25"/>
  <c r="AM21" i="25"/>
  <c r="AE23" i="25"/>
  <c r="AA32" i="25"/>
  <c r="AK57" i="25"/>
  <c r="AK94" i="25"/>
  <c r="AO94" i="25"/>
  <c r="AF146" i="25"/>
  <c r="AM146" i="25"/>
  <c r="Z162" i="25"/>
  <c r="W58" i="23"/>
  <c r="AB58" i="23"/>
  <c r="AH58" i="23"/>
  <c r="AI9" i="24"/>
  <c r="AG12" i="24"/>
  <c r="Z15" i="24"/>
  <c r="W16" i="24"/>
  <c r="AG16" i="24"/>
  <c r="AC23" i="24"/>
  <c r="AO24" i="24"/>
  <c r="AN40" i="24"/>
  <c r="X41" i="24"/>
  <c r="W50" i="24"/>
  <c r="W52" i="24"/>
  <c r="AG52" i="24"/>
  <c r="Z66" i="24"/>
  <c r="AK67" i="24"/>
  <c r="AO68" i="24"/>
  <c r="W76" i="24"/>
  <c r="AN83" i="24"/>
  <c r="AB84" i="24"/>
  <c r="AA93" i="24"/>
  <c r="AO94" i="24"/>
  <c r="W96" i="24"/>
  <c r="AL96" i="24"/>
  <c r="AO96" i="24"/>
  <c r="AJ96" i="24"/>
  <c r="AE96" i="24"/>
  <c r="Y96" i="24"/>
  <c r="AN96" i="24"/>
  <c r="AI96" i="24"/>
  <c r="AC96" i="24"/>
  <c r="X96" i="24"/>
  <c r="AD102" i="24"/>
  <c r="AB104" i="24"/>
  <c r="AM104" i="24"/>
  <c r="AE105" i="24"/>
  <c r="W105" i="24"/>
  <c r="Z115" i="24"/>
  <c r="AO115" i="24"/>
  <c r="Y115" i="24"/>
  <c r="AH115" i="24"/>
  <c r="AM116" i="24"/>
  <c r="AG116" i="24"/>
  <c r="AB116" i="24"/>
  <c r="W116" i="24"/>
  <c r="Z118" i="24"/>
  <c r="AM128" i="24"/>
  <c r="AA128" i="24"/>
  <c r="Z131" i="24"/>
  <c r="AO131" i="24"/>
  <c r="Y131" i="24"/>
  <c r="AH131" i="24"/>
  <c r="AM132" i="24"/>
  <c r="AG132" i="24"/>
  <c r="AB132" i="24"/>
  <c r="W132" i="24"/>
  <c r="AL136" i="24"/>
  <c r="W136" i="24"/>
  <c r="AM136" i="24"/>
  <c r="AG136" i="24"/>
  <c r="AL148" i="24"/>
  <c r="AG148" i="24"/>
  <c r="W148" i="24"/>
  <c r="AN148" i="24"/>
  <c r="AC148" i="24"/>
  <c r="AM148" i="24"/>
  <c r="AB148" i="24"/>
  <c r="AK151" i="24"/>
  <c r="AC151" i="24"/>
  <c r="AL158" i="24"/>
  <c r="AK158" i="24"/>
  <c r="AD158" i="24"/>
  <c r="AH161" i="24"/>
  <c r="AE161" i="24"/>
  <c r="AM161" i="24"/>
  <c r="AD161" i="24"/>
  <c r="AL161" i="24"/>
  <c r="AA161" i="24"/>
  <c r="AN77" i="27"/>
  <c r="AB77" i="27"/>
  <c r="Z77" i="27"/>
  <c r="AO14" i="25"/>
  <c r="Z22" i="25"/>
  <c r="AM25" i="25"/>
  <c r="Y33" i="25"/>
  <c r="AL34" i="25"/>
  <c r="AM58" i="25"/>
  <c r="AM62" i="25"/>
  <c r="AG70" i="25"/>
  <c r="AB71" i="25"/>
  <c r="AL73" i="25"/>
  <c r="AB74" i="25"/>
  <c r="AL74" i="25"/>
  <c r="AM82" i="25"/>
  <c r="Y85" i="25"/>
  <c r="AO85" i="25"/>
  <c r="AB86" i="25"/>
  <c r="AL86" i="25"/>
  <c r="X87" i="25"/>
  <c r="AL108" i="25"/>
  <c r="AH113" i="25"/>
  <c r="AG114" i="25"/>
  <c r="AE116" i="25"/>
  <c r="AB119" i="25"/>
  <c r="Z141" i="25"/>
  <c r="AM154" i="25"/>
  <c r="AJ155" i="25"/>
  <c r="AM166" i="25"/>
  <c r="AM174" i="25"/>
  <c r="AJ175" i="25"/>
  <c r="Z61" i="26"/>
  <c r="AO43" i="24"/>
  <c r="AG47" i="24"/>
  <c r="AO59" i="24"/>
  <c r="AN63" i="24"/>
  <c r="AE73" i="24"/>
  <c r="AL90" i="24"/>
  <c r="AM92" i="24"/>
  <c r="AF100" i="24"/>
  <c r="AO100" i="24"/>
  <c r="AE100" i="24"/>
  <c r="Z119" i="24"/>
  <c r="AO119" i="24"/>
  <c r="Y119" i="24"/>
  <c r="AH119" i="24"/>
  <c r="AM120" i="24"/>
  <c r="AG120" i="24"/>
  <c r="AB120" i="24"/>
  <c r="W120" i="24"/>
  <c r="AG139" i="24"/>
  <c r="Y139" i="24"/>
  <c r="AO139" i="24"/>
  <c r="AD139" i="24"/>
  <c r="AL139" i="24"/>
  <c r="AC139" i="24"/>
  <c r="AM159" i="24"/>
  <c r="AA159" i="24"/>
  <c r="AL163" i="24"/>
  <c r="AK163" i="24"/>
  <c r="AF163" i="24"/>
  <c r="AA163" i="24"/>
  <c r="AO163" i="24"/>
  <c r="AJ163" i="24"/>
  <c r="AE163" i="24"/>
  <c r="Y163" i="24"/>
  <c r="AN163" i="24"/>
  <c r="AI163" i="24"/>
  <c r="AC163" i="24"/>
  <c r="X163" i="24"/>
  <c r="AM109" i="24"/>
  <c r="AL116" i="24"/>
  <c r="AO118" i="24"/>
  <c r="AL120" i="24"/>
  <c r="AO128" i="24"/>
  <c r="AL132" i="24"/>
  <c r="Z142" i="24"/>
  <c r="AL143" i="24"/>
  <c r="AE145" i="24"/>
  <c r="X152" i="24"/>
  <c r="AK13" i="27"/>
  <c r="AF13" i="27"/>
  <c r="AM17" i="27"/>
  <c r="AK17" i="27"/>
  <c r="AA17" i="27"/>
  <c r="AI17" i="27"/>
  <c r="X17" i="27"/>
  <c r="AF17" i="27"/>
  <c r="AM21" i="27"/>
  <c r="AA21" i="27"/>
  <c r="AI21" i="27"/>
  <c r="X21" i="27"/>
  <c r="AF21" i="27"/>
  <c r="AH24" i="27"/>
  <c r="Z24" i="27"/>
  <c r="AM42" i="27"/>
  <c r="AN42" i="27"/>
  <c r="X42" i="27"/>
  <c r="AF42" i="27"/>
  <c r="AL44" i="27"/>
  <c r="Z44" i="27"/>
  <c r="AN51" i="27"/>
  <c r="AI51" i="27"/>
  <c r="AB51" i="27"/>
  <c r="AK58" i="27"/>
  <c r="AE58" i="27"/>
  <c r="W60" i="27"/>
  <c r="AL63" i="27"/>
  <c r="AL65" i="27"/>
  <c r="AJ65" i="27"/>
  <c r="AB65" i="27"/>
  <c r="AJ73" i="27"/>
  <c r="Z73" i="27"/>
  <c r="AJ77" i="27"/>
  <c r="AN79" i="27"/>
  <c r="AH79" i="27"/>
  <c r="Z85" i="27"/>
  <c r="AJ87" i="27"/>
  <c r="AC132" i="27"/>
  <c r="AO132" i="27"/>
  <c r="Y132" i="27"/>
  <c r="AK132" i="27"/>
  <c r="AG132" i="27"/>
  <c r="AN103" i="24"/>
  <c r="AA105" i="24"/>
  <c r="Z106" i="24"/>
  <c r="AO106" i="24"/>
  <c r="AH107" i="24"/>
  <c r="W108" i="24"/>
  <c r="AB108" i="24"/>
  <c r="AG108" i="24"/>
  <c r="AM108" i="24"/>
  <c r="AL108" i="24"/>
  <c r="X116" i="24"/>
  <c r="AC116" i="24"/>
  <c r="AI116" i="24"/>
  <c r="AN116" i="24"/>
  <c r="AH118" i="24"/>
  <c r="X120" i="24"/>
  <c r="AC120" i="24"/>
  <c r="AI120" i="24"/>
  <c r="AN120" i="24"/>
  <c r="W121" i="24"/>
  <c r="AG123" i="24"/>
  <c r="AM125" i="24"/>
  <c r="AF128" i="24"/>
  <c r="X132" i="24"/>
  <c r="AC132" i="24"/>
  <c r="AI132" i="24"/>
  <c r="AN132" i="24"/>
  <c r="AC135" i="24"/>
  <c r="AO138" i="24"/>
  <c r="AL140" i="24"/>
  <c r="AI141" i="24"/>
  <c r="Z143" i="24"/>
  <c r="Y144" i="24"/>
  <c r="AJ144" i="24"/>
  <c r="AN144" i="24"/>
  <c r="AC147" i="24"/>
  <c r="AK147" i="24"/>
  <c r="AO150" i="24"/>
  <c r="AD151" i="24"/>
  <c r="AL151" i="24"/>
  <c r="AB152" i="24"/>
  <c r="AF159" i="24"/>
  <c r="AN164" i="24"/>
  <c r="AF164" i="24"/>
  <c r="X164" i="24"/>
  <c r="AJ164" i="24"/>
  <c r="AB164" i="24"/>
  <c r="AI167" i="24"/>
  <c r="X167" i="24"/>
  <c r="AD8" i="27"/>
  <c r="AH8" i="27"/>
  <c r="Z8" i="27"/>
  <c r="AK21" i="27"/>
  <c r="W26" i="27"/>
  <c r="AM26" i="27"/>
  <c r="AE26" i="27"/>
  <c r="AM68" i="27"/>
  <c r="AA68" i="27"/>
  <c r="AO68" i="27"/>
  <c r="Y68" i="27"/>
  <c r="AI68" i="27"/>
  <c r="AL79" i="27"/>
  <c r="AJ103" i="27"/>
  <c r="AB103" i="27"/>
  <c r="AH128" i="27"/>
  <c r="Z128" i="27"/>
  <c r="AO169" i="27"/>
  <c r="AF169" i="27"/>
  <c r="AB169" i="27"/>
  <c r="X169" i="27"/>
  <c r="AM100" i="24"/>
  <c r="AD106" i="24"/>
  <c r="Y107" i="24"/>
  <c r="X108" i="24"/>
  <c r="AC108" i="24"/>
  <c r="AN108" i="24"/>
  <c r="W109" i="24"/>
  <c r="AN115" i="24"/>
  <c r="Y116" i="24"/>
  <c r="AE116" i="24"/>
  <c r="AJ116" i="24"/>
  <c r="AO116" i="24"/>
  <c r="AL118" i="24"/>
  <c r="AN119" i="24"/>
  <c r="Y120" i="24"/>
  <c r="AE120" i="24"/>
  <c r="AJ120" i="24"/>
  <c r="AO120" i="24"/>
  <c r="AA121" i="24"/>
  <c r="AH123" i="24"/>
  <c r="AL126" i="24"/>
  <c r="AK128" i="24"/>
  <c r="AN131" i="24"/>
  <c r="Y132" i="24"/>
  <c r="AE132" i="24"/>
  <c r="AJ132" i="24"/>
  <c r="AO132" i="24"/>
  <c r="AO134" i="24"/>
  <c r="AD135" i="24"/>
  <c r="AN139" i="24"/>
  <c r="AG140" i="24"/>
  <c r="W141" i="24"/>
  <c r="AD142" i="24"/>
  <c r="AH143" i="24"/>
  <c r="AA144" i="24"/>
  <c r="AK144" i="24"/>
  <c r="AI145" i="24"/>
  <c r="AD147" i="24"/>
  <c r="AD150" i="24"/>
  <c r="Y151" i="24"/>
  <c r="AG151" i="24"/>
  <c r="AF152" i="24"/>
  <c r="AE164" i="24"/>
  <c r="AB167" i="24"/>
  <c r="AN167" i="24"/>
  <c r="AA13" i="27"/>
  <c r="AI14" i="27"/>
  <c r="AA14" i="27"/>
  <c r="AE22" i="27"/>
  <c r="W22" i="27"/>
  <c r="AA23" i="27"/>
  <c r="AM23" i="27"/>
  <c r="W23" i="27"/>
  <c r="AI23" i="27"/>
  <c r="AG33" i="27"/>
  <c r="AK33" i="27"/>
  <c r="AF33" i="27"/>
  <c r="AK50" i="27"/>
  <c r="AM50" i="27"/>
  <c r="AE50" i="27"/>
  <c r="AC62" i="27"/>
  <c r="AK62" i="27"/>
  <c r="AM64" i="27"/>
  <c r="AC64" i="27"/>
  <c r="AI72" i="27"/>
  <c r="W72" i="27"/>
  <c r="AM72" i="27"/>
  <c r="AE72" i="27"/>
  <c r="W105" i="27"/>
  <c r="AB105" i="27"/>
  <c r="AE137" i="27"/>
  <c r="AM137" i="27"/>
  <c r="AB137" i="27"/>
  <c r="AJ137" i="27"/>
  <c r="Y137" i="27"/>
  <c r="AG137" i="27"/>
  <c r="W137" i="27"/>
  <c r="AK165" i="27"/>
  <c r="AF165" i="27"/>
  <c r="AA165" i="27"/>
  <c r="AC167" i="24"/>
  <c r="AB168" i="24"/>
  <c r="AL170" i="24"/>
  <c r="Y171" i="24"/>
  <c r="AE171" i="24"/>
  <c r="AJ171" i="24"/>
  <c r="X172" i="24"/>
  <c r="AF172" i="24"/>
  <c r="AN172" i="24"/>
  <c r="AE173" i="24"/>
  <c r="X175" i="24"/>
  <c r="AC175" i="24"/>
  <c r="X176" i="24"/>
  <c r="AF176" i="24"/>
  <c r="AN176" i="24"/>
  <c r="AI6" i="27"/>
  <c r="AL8" i="27"/>
  <c r="AI11" i="27"/>
  <c r="Z16" i="27"/>
  <c r="AB22" i="27"/>
  <c r="W25" i="27"/>
  <c r="AG25" i="27"/>
  <c r="AA30" i="27"/>
  <c r="AA37" i="27"/>
  <c r="AF37" i="27"/>
  <c r="AK37" i="27"/>
  <c r="AI38" i="27"/>
  <c r="AM39" i="27"/>
  <c r="AM45" i="27"/>
  <c r="AJ46" i="27"/>
  <c r="AE48" i="27"/>
  <c r="Z53" i="27"/>
  <c r="AL53" i="27"/>
  <c r="AN54" i="27"/>
  <c r="AJ55" i="27"/>
  <c r="AM60" i="27"/>
  <c r="AH61" i="27"/>
  <c r="Z67" i="27"/>
  <c r="AJ81" i="27"/>
  <c r="AD89" i="27"/>
  <c r="AN90" i="27"/>
  <c r="Z93" i="27"/>
  <c r="AK104" i="27"/>
  <c r="AL123" i="27"/>
  <c r="Z123" i="27"/>
  <c r="AG124" i="27"/>
  <c r="Z124" i="27"/>
  <c r="AK124" i="27"/>
  <c r="Y124" i="27"/>
  <c r="AH124" i="27"/>
  <c r="AI134" i="27"/>
  <c r="AN142" i="27"/>
  <c r="AB142" i="27"/>
  <c r="AJ142" i="27"/>
  <c r="X142" i="27"/>
  <c r="AF142" i="27"/>
  <c r="W142" i="27"/>
  <c r="AK169" i="27"/>
  <c r="AD171" i="27"/>
  <c r="AA171" i="27"/>
  <c r="AO177" i="27"/>
  <c r="AL177" i="27"/>
  <c r="Z177" i="27"/>
  <c r="AH177" i="27"/>
  <c r="Y177" i="27"/>
  <c r="AD177" i="27"/>
  <c r="W45" i="27"/>
  <c r="AM56" i="27"/>
  <c r="AG58" i="27"/>
  <c r="AE60" i="27"/>
  <c r="Z61" i="27"/>
  <c r="AD63" i="27"/>
  <c r="AE66" i="27"/>
  <c r="AK74" i="27"/>
  <c r="AI74" i="27"/>
  <c r="AH77" i="27"/>
  <c r="AC78" i="27"/>
  <c r="Z79" i="27"/>
  <c r="AJ79" i="27"/>
  <c r="W82" i="27"/>
  <c r="AG82" i="27"/>
  <c r="AA86" i="27"/>
  <c r="AB87" i="27"/>
  <c r="AC90" i="27"/>
  <c r="AD93" i="27"/>
  <c r="AI102" i="27"/>
  <c r="AH123" i="27"/>
  <c r="AM133" i="27"/>
  <c r="AC133" i="27"/>
  <c r="AK133" i="27"/>
  <c r="AA133" i="27"/>
  <c r="AI133" i="27"/>
  <c r="X133" i="27"/>
  <c r="AE135" i="27"/>
  <c r="AA135" i="27"/>
  <c r="AH148" i="27"/>
  <c r="AO149" i="27"/>
  <c r="AI149" i="27"/>
  <c r="AC149" i="27"/>
  <c r="X149" i="27"/>
  <c r="AN149" i="27"/>
  <c r="AG149" i="27"/>
  <c r="AB149" i="27"/>
  <c r="W149" i="27"/>
  <c r="AM149" i="27"/>
  <c r="AF149" i="27"/>
  <c r="AA149" i="27"/>
  <c r="AK156" i="27"/>
  <c r="AG156" i="27"/>
  <c r="AE165" i="24"/>
  <c r="AL167" i="24"/>
  <c r="AJ168" i="24"/>
  <c r="W171" i="24"/>
  <c r="AB171" i="24"/>
  <c r="AG171" i="24"/>
  <c r="AL171" i="24"/>
  <c r="AB172" i="24"/>
  <c r="AL172" i="24"/>
  <c r="Z174" i="24"/>
  <c r="AA175" i="24"/>
  <c r="AL175" i="24"/>
  <c r="AB176" i="24"/>
  <c r="AL176" i="24"/>
  <c r="Y4" i="27"/>
  <c r="AA5" i="27"/>
  <c r="AO5" i="27"/>
  <c r="AL9" i="27"/>
  <c r="AL10" i="27"/>
  <c r="Z12" i="27"/>
  <c r="AM13" i="27"/>
  <c r="AJ14" i="27"/>
  <c r="AI15" i="27"/>
  <c r="AA18" i="27"/>
  <c r="AE19" i="27"/>
  <c r="AB25" i="27"/>
  <c r="AA33" i="27"/>
  <c r="AI34" i="27"/>
  <c r="X37" i="27"/>
  <c r="AC37" i="27"/>
  <c r="AI37" i="27"/>
  <c r="AN37" i="27"/>
  <c r="W38" i="27"/>
  <c r="AE38" i="27"/>
  <c r="AA43" i="27"/>
  <c r="AL51" i="27"/>
  <c r="AK60" i="27"/>
  <c r="AJ61" i="27"/>
  <c r="AE64" i="27"/>
  <c r="AG66" i="27"/>
  <c r="AH67" i="27"/>
  <c r="AK68" i="27"/>
  <c r="AB73" i="27"/>
  <c r="AB79" i="27"/>
  <c r="Y82" i="27"/>
  <c r="AM82" i="27"/>
  <c r="AH83" i="27"/>
  <c r="AK90" i="27"/>
  <c r="AH93" i="27"/>
  <c r="AB95" i="27"/>
  <c r="AJ95" i="27"/>
  <c r="AO95" i="27"/>
  <c r="AC98" i="27"/>
  <c r="AK109" i="27"/>
  <c r="AG109" i="27"/>
  <c r="W109" i="27"/>
  <c r="AN109" i="27"/>
  <c r="AC109" i="27"/>
  <c r="AM109" i="27"/>
  <c r="AB109" i="27"/>
  <c r="AC113" i="27"/>
  <c r="AM113" i="27"/>
  <c r="AB113" i="27"/>
  <c r="AK113" i="27"/>
  <c r="X113" i="27"/>
  <c r="AM118" i="27"/>
  <c r="AF118" i="27"/>
  <c r="AF122" i="27"/>
  <c r="AN122" i="27"/>
  <c r="AJ122" i="27"/>
  <c r="AB122" i="27"/>
  <c r="AC124" i="27"/>
  <c r="AL141" i="27"/>
  <c r="AG141" i="27"/>
  <c r="Y141" i="27"/>
  <c r="AO141" i="27"/>
  <c r="AE141" i="27"/>
  <c r="X141" i="27"/>
  <c r="AM141" i="27"/>
  <c r="AC141" i="27"/>
  <c r="W141" i="27"/>
  <c r="AL144" i="27"/>
  <c r="AH144" i="27"/>
  <c r="AD144" i="27"/>
  <c r="Y149" i="27"/>
  <c r="AJ157" i="27"/>
  <c r="AE157" i="27"/>
  <c r="Y157" i="27"/>
  <c r="AO157" i="27"/>
  <c r="AI157" i="27"/>
  <c r="AC157" i="27"/>
  <c r="X157" i="27"/>
  <c r="AN157" i="27"/>
  <c r="AG157" i="27"/>
  <c r="AB157" i="27"/>
  <c r="W157" i="27"/>
  <c r="AH101" i="27"/>
  <c r="AO103" i="27"/>
  <c r="AB108" i="27"/>
  <c r="AJ108" i="27"/>
  <c r="AN108" i="27"/>
  <c r="AL112" i="27"/>
  <c r="AA114" i="27"/>
  <c r="AK117" i="27"/>
  <c r="W121" i="27"/>
  <c r="AC121" i="27"/>
  <c r="W125" i="27"/>
  <c r="W129" i="27"/>
  <c r="AC129" i="27"/>
  <c r="AJ129" i="27"/>
  <c r="AJ130" i="27"/>
  <c r="AD131" i="27"/>
  <c r="AO133" i="27"/>
  <c r="AM135" i="27"/>
  <c r="AL137" i="27"/>
  <c r="AM142" i="27"/>
  <c r="AM147" i="27"/>
  <c r="AL149" i="27"/>
  <c r="AA151" i="27"/>
  <c r="Z155" i="27"/>
  <c r="W158" i="27"/>
  <c r="AF158" i="27"/>
  <c r="AJ158" i="27"/>
  <c r="Z160" i="27"/>
  <c r="AO161" i="27"/>
  <c r="AG168" i="27"/>
  <c r="AF170" i="27"/>
  <c r="AC172" i="27"/>
  <c r="AL173" i="27"/>
  <c r="AI175" i="27"/>
  <c r="Y176" i="27"/>
  <c r="AN177" i="27"/>
  <c r="AK52" i="28"/>
  <c r="AH147" i="27"/>
  <c r="Z148" i="27"/>
  <c r="Z101" i="27"/>
  <c r="AG104" i="27"/>
  <c r="Y108" i="27"/>
  <c r="AF108" i="27"/>
  <c r="AJ110" i="27"/>
  <c r="AO112" i="27"/>
  <c r="AI113" i="27"/>
  <c r="AF116" i="27"/>
  <c r="W117" i="27"/>
  <c r="Y121" i="27"/>
  <c r="AL121" i="27"/>
  <c r="AG125" i="27"/>
  <c r="AB126" i="27"/>
  <c r="AD128" i="27"/>
  <c r="Y129" i="27"/>
  <c r="AF129" i="27"/>
  <c r="X130" i="27"/>
  <c r="Z131" i="27"/>
  <c r="AN133" i="27"/>
  <c r="AI135" i="27"/>
  <c r="AO137" i="27"/>
  <c r="AG140" i="27"/>
  <c r="AO144" i="27"/>
  <c r="AG145" i="27"/>
  <c r="AL147" i="27"/>
  <c r="AN150" i="27"/>
  <c r="AH152" i="27"/>
  <c r="AM153" i="27"/>
  <c r="AL156" i="27"/>
  <c r="AM157" i="27"/>
  <c r="AA158" i="27"/>
  <c r="AD160" i="27"/>
  <c r="AH164" i="27"/>
  <c r="AO165" i="27"/>
  <c r="Z168" i="27"/>
  <c r="W169" i="27"/>
  <c r="AI170" i="27"/>
  <c r="AK172" i="27"/>
  <c r="W173" i="27"/>
  <c r="AE173" i="27"/>
  <c r="AN173" i="27"/>
  <c r="I168" i="27"/>
  <c r="N166" i="27"/>
  <c r="S172" i="19"/>
  <c r="Q154" i="19"/>
  <c r="N152" i="19"/>
  <c r="P133" i="19"/>
  <c r="O133" i="19"/>
  <c r="U133" i="19"/>
  <c r="P130" i="19"/>
  <c r="N130" i="19"/>
  <c r="S130" i="19"/>
  <c r="P128" i="19"/>
  <c r="Q128" i="19"/>
  <c r="P127" i="19"/>
  <c r="O127" i="19"/>
  <c r="U127" i="19"/>
  <c r="E123" i="19"/>
  <c r="I123" i="19"/>
  <c r="P122" i="19"/>
  <c r="N122" i="19"/>
  <c r="S122" i="19"/>
  <c r="O122" i="19"/>
  <c r="U122" i="19"/>
  <c r="P119" i="19"/>
  <c r="O119" i="19"/>
  <c r="U119" i="19"/>
  <c r="Q119" i="19"/>
  <c r="P112" i="19"/>
  <c r="Q112" i="19"/>
  <c r="M112" i="19"/>
  <c r="R112" i="19"/>
  <c r="E107" i="19"/>
  <c r="I107" i="19"/>
  <c r="P106" i="19"/>
  <c r="N106" i="19"/>
  <c r="S106" i="19"/>
  <c r="O106" i="19"/>
  <c r="U106" i="19"/>
  <c r="P103" i="19"/>
  <c r="O103" i="19"/>
  <c r="U103" i="19"/>
  <c r="Q103" i="19"/>
  <c r="P96" i="19"/>
  <c r="Q96" i="19"/>
  <c r="M96" i="19"/>
  <c r="R96" i="19"/>
  <c r="E91" i="19"/>
  <c r="I91" i="19"/>
  <c r="P90" i="19"/>
  <c r="N90" i="19"/>
  <c r="S90" i="19"/>
  <c r="O90" i="19"/>
  <c r="U90" i="19"/>
  <c r="P87" i="19"/>
  <c r="O87" i="19"/>
  <c r="U87" i="19"/>
  <c r="Q87" i="19"/>
  <c r="P80" i="19"/>
  <c r="Q80" i="19"/>
  <c r="M80" i="19"/>
  <c r="R80" i="19"/>
  <c r="E75" i="19"/>
  <c r="I75" i="19"/>
  <c r="P74" i="19"/>
  <c r="N74" i="19"/>
  <c r="S74" i="19"/>
  <c r="O74" i="19"/>
  <c r="U74" i="19"/>
  <c r="P71" i="19"/>
  <c r="O71" i="19"/>
  <c r="U71" i="19"/>
  <c r="Q71" i="19"/>
  <c r="P64" i="19"/>
  <c r="Q64" i="19"/>
  <c r="M64" i="19"/>
  <c r="R64" i="19"/>
  <c r="E59" i="19"/>
  <c r="I59" i="19"/>
  <c r="P58" i="19"/>
  <c r="N58" i="19"/>
  <c r="S58" i="19"/>
  <c r="O58" i="19"/>
  <c r="U58" i="19"/>
  <c r="P56" i="19"/>
  <c r="I56" i="19"/>
  <c r="Q56" i="19"/>
  <c r="M56" i="19"/>
  <c r="R56" i="19"/>
  <c r="M48" i="21"/>
  <c r="Q48" i="21"/>
  <c r="U48" i="21"/>
  <c r="N48" i="21"/>
  <c r="R48" i="21"/>
  <c r="O45" i="21"/>
  <c r="S45" i="21"/>
  <c r="P45" i="21"/>
  <c r="T45" i="21"/>
  <c r="O33" i="21"/>
  <c r="S33" i="21"/>
  <c r="H33" i="21"/>
  <c r="T33" i="21"/>
  <c r="C26" i="21"/>
  <c r="G26" i="21"/>
  <c r="O17" i="21"/>
  <c r="S17" i="21"/>
  <c r="H17" i="21"/>
  <c r="T17" i="21"/>
  <c r="M155" i="25"/>
  <c r="R155" i="25"/>
  <c r="S155" i="25"/>
  <c r="N155" i="25"/>
  <c r="U155" i="25"/>
  <c r="O155" i="25"/>
  <c r="N144" i="25"/>
  <c r="S144" i="25"/>
  <c r="D86" i="25"/>
  <c r="N86" i="25"/>
  <c r="S86" i="25"/>
  <c r="D53" i="25"/>
  <c r="F53" i="25"/>
  <c r="I53" i="25"/>
  <c r="D39" i="25"/>
  <c r="F39" i="25"/>
  <c r="I39" i="25"/>
  <c r="J20" i="25"/>
  <c r="H20" i="25"/>
  <c r="N20" i="25"/>
  <c r="E20" i="25"/>
  <c r="Q20" i="25"/>
  <c r="S20" i="25"/>
  <c r="O150" i="24"/>
  <c r="U150" i="24"/>
  <c r="Q150" i="24"/>
  <c r="R150" i="24"/>
  <c r="M150" i="24"/>
  <c r="S150" i="24"/>
  <c r="N150" i="24"/>
  <c r="O118" i="24"/>
  <c r="U118" i="24"/>
  <c r="Q118" i="24"/>
  <c r="R118" i="24"/>
  <c r="M118" i="24"/>
  <c r="S118" i="24"/>
  <c r="N118" i="24"/>
  <c r="N49" i="24"/>
  <c r="S49" i="24"/>
  <c r="O39" i="24"/>
  <c r="S39" i="24"/>
  <c r="J39" i="24"/>
  <c r="E39" i="24"/>
  <c r="N39" i="24"/>
  <c r="Q39" i="24"/>
  <c r="D19" i="24"/>
  <c r="M19" i="24"/>
  <c r="U19" i="24"/>
  <c r="O19" i="24"/>
  <c r="H19" i="24"/>
  <c r="Q19" i="24"/>
  <c r="J19" i="24"/>
  <c r="S19" i="24"/>
  <c r="Y95" i="19"/>
  <c r="W95" i="19"/>
  <c r="AG95" i="19"/>
  <c r="AO95" i="19"/>
  <c r="AA95" i="19"/>
  <c r="AI95" i="19"/>
  <c r="AC95" i="19"/>
  <c r="AK95" i="19"/>
  <c r="AE95" i="19"/>
  <c r="AM95" i="19"/>
  <c r="R176" i="19"/>
  <c r="M176" i="19"/>
  <c r="I175" i="19"/>
  <c r="U174" i="19"/>
  <c r="O174" i="19"/>
  <c r="R172" i="19"/>
  <c r="M172" i="19"/>
  <c r="I171" i="19"/>
  <c r="U170" i="19"/>
  <c r="O170" i="19"/>
  <c r="R168" i="19"/>
  <c r="M168" i="19"/>
  <c r="I167" i="19"/>
  <c r="U166" i="19"/>
  <c r="O166" i="19"/>
  <c r="R164" i="19"/>
  <c r="M164" i="19"/>
  <c r="I163" i="19"/>
  <c r="U162" i="19"/>
  <c r="O162" i="19"/>
  <c r="R160" i="19"/>
  <c r="M160" i="19"/>
  <c r="I159" i="19"/>
  <c r="U158" i="19"/>
  <c r="O158" i="19"/>
  <c r="R156" i="19"/>
  <c r="M156" i="19"/>
  <c r="I155" i="19"/>
  <c r="U154" i="19"/>
  <c r="O154" i="19"/>
  <c r="R152" i="19"/>
  <c r="M152" i="19"/>
  <c r="I151" i="19"/>
  <c r="U150" i="19"/>
  <c r="O150" i="19"/>
  <c r="R148" i="19"/>
  <c r="M148" i="19"/>
  <c r="I147" i="19"/>
  <c r="U146" i="19"/>
  <c r="O146" i="19"/>
  <c r="R144" i="19"/>
  <c r="M144" i="19"/>
  <c r="I143" i="19"/>
  <c r="U142" i="19"/>
  <c r="O142" i="19"/>
  <c r="P137" i="19"/>
  <c r="O137" i="19"/>
  <c r="U137" i="19"/>
  <c r="P134" i="19"/>
  <c r="N134" i="19"/>
  <c r="S134" i="19"/>
  <c r="Q133" i="19"/>
  <c r="P132" i="19"/>
  <c r="Q132" i="19"/>
  <c r="P131" i="19"/>
  <c r="O131" i="19"/>
  <c r="U131" i="19"/>
  <c r="Q130" i="19"/>
  <c r="U128" i="19"/>
  <c r="N128" i="19"/>
  <c r="I128" i="19"/>
  <c r="N127" i="19"/>
  <c r="E127" i="19"/>
  <c r="P124" i="19"/>
  <c r="Q124" i="19"/>
  <c r="M124" i="19"/>
  <c r="R124" i="19"/>
  <c r="R122" i="19"/>
  <c r="R119" i="19"/>
  <c r="E119" i="19"/>
  <c r="I119" i="19"/>
  <c r="P118" i="19"/>
  <c r="N118" i="19"/>
  <c r="S118" i="19"/>
  <c r="O118" i="19"/>
  <c r="U118" i="19"/>
  <c r="P115" i="19"/>
  <c r="O115" i="19"/>
  <c r="U115" i="19"/>
  <c r="Q115" i="19"/>
  <c r="O112" i="19"/>
  <c r="I112" i="19"/>
  <c r="P108" i="19"/>
  <c r="Q108" i="19"/>
  <c r="M108" i="19"/>
  <c r="R108" i="19"/>
  <c r="R106" i="19"/>
  <c r="R103" i="19"/>
  <c r="E103" i="19"/>
  <c r="I103" i="19"/>
  <c r="P102" i="19"/>
  <c r="N102" i="19"/>
  <c r="S102" i="19"/>
  <c r="O102" i="19"/>
  <c r="U102" i="19"/>
  <c r="P99" i="19"/>
  <c r="O99" i="19"/>
  <c r="U99" i="19"/>
  <c r="Q99" i="19"/>
  <c r="O96" i="19"/>
  <c r="I96" i="19"/>
  <c r="P92" i="19"/>
  <c r="Q92" i="19"/>
  <c r="M92" i="19"/>
  <c r="R92" i="19"/>
  <c r="R90" i="19"/>
  <c r="R87" i="19"/>
  <c r="E87" i="19"/>
  <c r="I87" i="19"/>
  <c r="P86" i="19"/>
  <c r="N86" i="19"/>
  <c r="S86" i="19"/>
  <c r="O86" i="19"/>
  <c r="U86" i="19"/>
  <c r="P83" i="19"/>
  <c r="O83" i="19"/>
  <c r="U83" i="19"/>
  <c r="Q83" i="19"/>
  <c r="O80" i="19"/>
  <c r="I80" i="19"/>
  <c r="P76" i="19"/>
  <c r="Q76" i="19"/>
  <c r="M76" i="19"/>
  <c r="R76" i="19"/>
  <c r="R74" i="19"/>
  <c r="R71" i="19"/>
  <c r="E71" i="19"/>
  <c r="I71" i="19"/>
  <c r="P70" i="19"/>
  <c r="N70" i="19"/>
  <c r="S70" i="19"/>
  <c r="O70" i="19"/>
  <c r="U70" i="19"/>
  <c r="P67" i="19"/>
  <c r="O67" i="19"/>
  <c r="U67" i="19"/>
  <c r="Q67" i="19"/>
  <c r="O64" i="19"/>
  <c r="I64" i="19"/>
  <c r="P60" i="19"/>
  <c r="Q60" i="19"/>
  <c r="M60" i="19"/>
  <c r="R60" i="19"/>
  <c r="R58" i="19"/>
  <c r="O56" i="19"/>
  <c r="M51" i="21"/>
  <c r="Q51" i="21"/>
  <c r="U51" i="21"/>
  <c r="N51" i="21"/>
  <c r="R51" i="21"/>
  <c r="S48" i="21"/>
  <c r="Q45" i="21"/>
  <c r="E45" i="21"/>
  <c r="I45" i="21"/>
  <c r="O37" i="21"/>
  <c r="S37" i="21"/>
  <c r="H37" i="21"/>
  <c r="T37" i="21"/>
  <c r="C33" i="21"/>
  <c r="C30" i="21"/>
  <c r="G30" i="21"/>
  <c r="O21" i="21"/>
  <c r="S21" i="21"/>
  <c r="H21" i="21"/>
  <c r="T21" i="21"/>
  <c r="C17" i="21"/>
  <c r="C14" i="21"/>
  <c r="G14" i="21"/>
  <c r="C10" i="21"/>
  <c r="G10" i="21"/>
  <c r="T7" i="21"/>
  <c r="O7" i="21"/>
  <c r="G7" i="21"/>
  <c r="P7" i="21"/>
  <c r="T5" i="21"/>
  <c r="K5" i="21"/>
  <c r="H170" i="25"/>
  <c r="E170" i="25"/>
  <c r="J170" i="25"/>
  <c r="H161" i="25"/>
  <c r="D161" i="25"/>
  <c r="F161" i="25"/>
  <c r="F155" i="25"/>
  <c r="H144" i="25"/>
  <c r="E118" i="25"/>
  <c r="H118" i="25"/>
  <c r="E110" i="25"/>
  <c r="H110" i="25"/>
  <c r="H96" i="25"/>
  <c r="E96" i="25"/>
  <c r="F96" i="25"/>
  <c r="J96" i="25"/>
  <c r="M81" i="25"/>
  <c r="R81" i="25"/>
  <c r="N81" i="25"/>
  <c r="S81" i="25"/>
  <c r="F81" i="25"/>
  <c r="O81" i="25"/>
  <c r="Q81" i="25"/>
  <c r="Q24" i="25"/>
  <c r="S24" i="25"/>
  <c r="N24" i="25"/>
  <c r="O61" i="26"/>
  <c r="S61" i="26"/>
  <c r="N61" i="26"/>
  <c r="E61" i="26"/>
  <c r="Q61" i="26"/>
  <c r="N176" i="27"/>
  <c r="N164" i="27"/>
  <c r="I162" i="27"/>
  <c r="N158" i="27"/>
  <c r="I156" i="27"/>
  <c r="S144" i="27"/>
  <c r="S140" i="27"/>
  <c r="S130" i="27"/>
  <c r="N172" i="19"/>
  <c r="Q170" i="19"/>
  <c r="S168" i="19"/>
  <c r="N168" i="19"/>
  <c r="Q162" i="19"/>
  <c r="Q150" i="19"/>
  <c r="S176" i="27"/>
  <c r="J176" i="27"/>
  <c r="J172" i="27"/>
  <c r="J170" i="27"/>
  <c r="I166" i="27"/>
  <c r="J164" i="27"/>
  <c r="S160" i="27"/>
  <c r="I160" i="27"/>
  <c r="S158" i="27"/>
  <c r="I158" i="27"/>
  <c r="F156" i="27"/>
  <c r="F152" i="27"/>
  <c r="C150" i="27"/>
  <c r="O148" i="27"/>
  <c r="C146" i="27"/>
  <c r="C144" i="27"/>
  <c r="O142" i="27"/>
  <c r="C138" i="27"/>
  <c r="C134" i="27"/>
  <c r="C132" i="27"/>
  <c r="C128" i="27"/>
  <c r="S126" i="27"/>
  <c r="S122" i="27"/>
  <c r="S118" i="27"/>
  <c r="J66" i="27"/>
  <c r="J62" i="27"/>
  <c r="J56" i="27"/>
  <c r="C43" i="27"/>
  <c r="S41" i="27"/>
  <c r="C27" i="27"/>
  <c r="S25" i="27"/>
  <c r="S17" i="27"/>
  <c r="S9" i="27"/>
  <c r="D2" i="27"/>
  <c r="I2" i="27"/>
  <c r="O2" i="27"/>
  <c r="T2" i="27"/>
  <c r="R176" i="27"/>
  <c r="F176" i="27"/>
  <c r="E174" i="27"/>
  <c r="R172" i="27"/>
  <c r="F172" i="27"/>
  <c r="S171" i="27"/>
  <c r="R170" i="27"/>
  <c r="F170" i="27"/>
  <c r="E168" i="27"/>
  <c r="R166" i="27"/>
  <c r="R164" i="27"/>
  <c r="F164" i="27"/>
  <c r="E162" i="27"/>
  <c r="R160" i="27"/>
  <c r="R158" i="27"/>
  <c r="E156" i="27"/>
  <c r="F155" i="27"/>
  <c r="E152" i="27"/>
  <c r="J150" i="27"/>
  <c r="J146" i="27"/>
  <c r="J144" i="27"/>
  <c r="J138" i="27"/>
  <c r="J134" i="27"/>
  <c r="J132" i="27"/>
  <c r="J128" i="27"/>
  <c r="O126" i="27"/>
  <c r="C126" i="27"/>
  <c r="O124" i="27"/>
  <c r="C124" i="27"/>
  <c r="O122" i="27"/>
  <c r="C122" i="27"/>
  <c r="O120" i="27"/>
  <c r="C120" i="27"/>
  <c r="O118" i="27"/>
  <c r="C118" i="27"/>
  <c r="O116" i="27"/>
  <c r="C116" i="27"/>
  <c r="O114" i="27"/>
  <c r="C114" i="27"/>
  <c r="F66" i="27"/>
  <c r="F64" i="27"/>
  <c r="F62" i="27"/>
  <c r="F60" i="27"/>
  <c r="F58" i="27"/>
  <c r="F56" i="27"/>
  <c r="F54" i="27"/>
  <c r="F51" i="27"/>
  <c r="F49" i="27"/>
  <c r="F47" i="27"/>
  <c r="J45" i="27"/>
  <c r="O43" i="27"/>
  <c r="O41" i="27"/>
  <c r="S39" i="27"/>
  <c r="C39" i="27"/>
  <c r="S37" i="27"/>
  <c r="C37" i="27"/>
  <c r="J33" i="27"/>
  <c r="J31" i="27"/>
  <c r="J29" i="27"/>
  <c r="O27" i="27"/>
  <c r="O25" i="27"/>
  <c r="S23" i="27"/>
  <c r="C23" i="27"/>
  <c r="F21" i="27"/>
  <c r="J19" i="27"/>
  <c r="O17" i="27"/>
  <c r="S15" i="27"/>
  <c r="C15" i="27"/>
  <c r="F13" i="27"/>
  <c r="J11" i="27"/>
  <c r="S7" i="27"/>
  <c r="C7" i="27"/>
  <c r="F5" i="27"/>
  <c r="J3" i="27"/>
  <c r="F2" i="24"/>
  <c r="C2" i="25"/>
  <c r="K2" i="25"/>
  <c r="G2" i="21"/>
  <c r="R2" i="21"/>
  <c r="U177" i="19"/>
  <c r="O177" i="19"/>
  <c r="Q176" i="19"/>
  <c r="I176" i="19"/>
  <c r="U175" i="19"/>
  <c r="O175" i="19"/>
  <c r="S174" i="19"/>
  <c r="N174" i="19"/>
  <c r="U173" i="19"/>
  <c r="O173" i="19"/>
  <c r="Q172" i="19"/>
  <c r="I172" i="19"/>
  <c r="U171" i="19"/>
  <c r="O171" i="19"/>
  <c r="S170" i="19"/>
  <c r="N170" i="19"/>
  <c r="U169" i="19"/>
  <c r="O169" i="19"/>
  <c r="I169" i="19"/>
  <c r="Q168" i="19"/>
  <c r="I168" i="19"/>
  <c r="U167" i="19"/>
  <c r="O167" i="19"/>
  <c r="S166" i="19"/>
  <c r="N166" i="19"/>
  <c r="U165" i="19"/>
  <c r="O165" i="19"/>
  <c r="Q164" i="19"/>
  <c r="I164" i="19"/>
  <c r="U163" i="19"/>
  <c r="O163" i="19"/>
  <c r="S162" i="19"/>
  <c r="N162" i="19"/>
  <c r="U161" i="19"/>
  <c r="O161" i="19"/>
  <c r="E161" i="19"/>
  <c r="Q160" i="19"/>
  <c r="I160" i="19"/>
  <c r="U159" i="19"/>
  <c r="O159" i="19"/>
  <c r="S158" i="19"/>
  <c r="N158" i="19"/>
  <c r="U157" i="19"/>
  <c r="O157" i="19"/>
  <c r="Q156" i="19"/>
  <c r="I156" i="19"/>
  <c r="U155" i="19"/>
  <c r="O155" i="19"/>
  <c r="S154" i="19"/>
  <c r="N154" i="19"/>
  <c r="U153" i="19"/>
  <c r="O153" i="19"/>
  <c r="Q152" i="19"/>
  <c r="I152" i="19"/>
  <c r="U151" i="19"/>
  <c r="O151" i="19"/>
  <c r="S150" i="19"/>
  <c r="N150" i="19"/>
  <c r="U149" i="19"/>
  <c r="O149" i="19"/>
  <c r="I149" i="19"/>
  <c r="Q148" i="19"/>
  <c r="I148" i="19"/>
  <c r="S146" i="19"/>
  <c r="N146" i="19"/>
  <c r="U145" i="19"/>
  <c r="O145" i="19"/>
  <c r="Q144" i="19"/>
  <c r="I144" i="19"/>
  <c r="U143" i="19"/>
  <c r="O143" i="19"/>
  <c r="S142" i="19"/>
  <c r="N142" i="19"/>
  <c r="U141" i="19"/>
  <c r="O141" i="19"/>
  <c r="I141" i="19"/>
  <c r="Q140" i="19"/>
  <c r="E140" i="19"/>
  <c r="I139" i="19"/>
  <c r="P138" i="19"/>
  <c r="N138" i="19"/>
  <c r="S138" i="19"/>
  <c r="Q137" i="19"/>
  <c r="P136" i="19"/>
  <c r="Q136" i="19"/>
  <c r="P135" i="19"/>
  <c r="O135" i="19"/>
  <c r="U135" i="19"/>
  <c r="Q134" i="19"/>
  <c r="N133" i="19"/>
  <c r="U132" i="19"/>
  <c r="N132" i="19"/>
  <c r="I132" i="19"/>
  <c r="N131" i="19"/>
  <c r="E131" i="19"/>
  <c r="O130" i="19"/>
  <c r="S129" i="19"/>
  <c r="S128" i="19"/>
  <c r="M128" i="19"/>
  <c r="S127" i="19"/>
  <c r="M127" i="19"/>
  <c r="U126" i="19"/>
  <c r="O124" i="19"/>
  <c r="I124" i="19"/>
  <c r="Q122" i="19"/>
  <c r="P120" i="19"/>
  <c r="Q120" i="19"/>
  <c r="M120" i="19"/>
  <c r="R120" i="19"/>
  <c r="N119" i="19"/>
  <c r="R118" i="19"/>
  <c r="U116" i="19"/>
  <c r="R115" i="19"/>
  <c r="E115" i="19"/>
  <c r="I115" i="19"/>
  <c r="P114" i="19"/>
  <c r="N114" i="19"/>
  <c r="S114" i="19"/>
  <c r="O114" i="19"/>
  <c r="U114" i="19"/>
  <c r="N112" i="19"/>
  <c r="P111" i="19"/>
  <c r="O111" i="19"/>
  <c r="U111" i="19"/>
  <c r="Q111" i="19"/>
  <c r="O108" i="19"/>
  <c r="I108" i="19"/>
  <c r="Q106" i="19"/>
  <c r="P104" i="19"/>
  <c r="Q104" i="19"/>
  <c r="M104" i="19"/>
  <c r="R104" i="19"/>
  <c r="N103" i="19"/>
  <c r="R102" i="19"/>
  <c r="R99" i="19"/>
  <c r="E99" i="19"/>
  <c r="I99" i="19"/>
  <c r="P98" i="19"/>
  <c r="N98" i="19"/>
  <c r="S98" i="19"/>
  <c r="O98" i="19"/>
  <c r="U98" i="19"/>
  <c r="N96" i="19"/>
  <c r="P95" i="19"/>
  <c r="O95" i="19"/>
  <c r="U95" i="19"/>
  <c r="Q95" i="19"/>
  <c r="O92" i="19"/>
  <c r="I92" i="19"/>
  <c r="Q90" i="19"/>
  <c r="P88" i="19"/>
  <c r="Q88" i="19"/>
  <c r="M88" i="19"/>
  <c r="R88" i="19"/>
  <c r="N87" i="19"/>
  <c r="R86" i="19"/>
  <c r="R83" i="19"/>
  <c r="E83" i="19"/>
  <c r="I83" i="19"/>
  <c r="P82" i="19"/>
  <c r="N82" i="19"/>
  <c r="S82" i="19"/>
  <c r="O82" i="19"/>
  <c r="U82" i="19"/>
  <c r="N80" i="19"/>
  <c r="P79" i="19"/>
  <c r="O79" i="19"/>
  <c r="U79" i="19"/>
  <c r="Q79" i="19"/>
  <c r="O76" i="19"/>
  <c r="I76" i="19"/>
  <c r="Q74" i="19"/>
  <c r="P72" i="19"/>
  <c r="Q72" i="19"/>
  <c r="M72" i="19"/>
  <c r="R72" i="19"/>
  <c r="N71" i="19"/>
  <c r="R70" i="19"/>
  <c r="R67" i="19"/>
  <c r="E67" i="19"/>
  <c r="I67" i="19"/>
  <c r="P66" i="19"/>
  <c r="N66" i="19"/>
  <c r="S66" i="19"/>
  <c r="O66" i="19"/>
  <c r="U66" i="19"/>
  <c r="N64" i="19"/>
  <c r="P63" i="19"/>
  <c r="O63" i="19"/>
  <c r="U63" i="19"/>
  <c r="Q63" i="19"/>
  <c r="O60" i="19"/>
  <c r="I60" i="19"/>
  <c r="Q58" i="19"/>
  <c r="N56" i="19"/>
  <c r="P55" i="19"/>
  <c r="O55" i="19"/>
  <c r="U55" i="19"/>
  <c r="Q55" i="19"/>
  <c r="S51" i="21"/>
  <c r="I49" i="21"/>
  <c r="P49" i="21"/>
  <c r="T49" i="21"/>
  <c r="M49" i="21"/>
  <c r="Q49" i="21"/>
  <c r="U49" i="21"/>
  <c r="P48" i="21"/>
  <c r="N45" i="21"/>
  <c r="C37" i="21"/>
  <c r="C34" i="21"/>
  <c r="G34" i="21"/>
  <c r="H26" i="21"/>
  <c r="O25" i="21"/>
  <c r="S25" i="21"/>
  <c r="H25" i="21"/>
  <c r="T25" i="21"/>
  <c r="C21" i="21"/>
  <c r="C18" i="21"/>
  <c r="G18" i="21"/>
  <c r="C7" i="21"/>
  <c r="C5" i="21"/>
  <c r="N145" i="25"/>
  <c r="U145" i="25"/>
  <c r="R145" i="25"/>
  <c r="S145" i="25"/>
  <c r="M145" i="25"/>
  <c r="M139" i="25"/>
  <c r="R139" i="25"/>
  <c r="S139" i="25"/>
  <c r="N139" i="25"/>
  <c r="U139" i="25"/>
  <c r="O139" i="25"/>
  <c r="H76" i="25"/>
  <c r="I76" i="25"/>
  <c r="F71" i="25"/>
  <c r="I71" i="25"/>
  <c r="E40" i="25"/>
  <c r="H40" i="25"/>
  <c r="J40" i="25"/>
  <c r="E30" i="25"/>
  <c r="N30" i="25"/>
  <c r="F17" i="25"/>
  <c r="D17" i="25"/>
  <c r="I17" i="25"/>
  <c r="H170" i="24"/>
  <c r="D170" i="24"/>
  <c r="F170" i="24"/>
  <c r="I170" i="24"/>
  <c r="I152" i="27"/>
  <c r="S150" i="27"/>
  <c r="S146" i="27"/>
  <c r="S128" i="27"/>
  <c r="F9" i="27"/>
  <c r="Q174" i="19"/>
  <c r="Q166" i="19"/>
  <c r="S164" i="19"/>
  <c r="N164" i="19"/>
  <c r="S160" i="19"/>
  <c r="N160" i="19"/>
  <c r="N156" i="19"/>
  <c r="H2" i="27"/>
  <c r="I176" i="27"/>
  <c r="F174" i="27"/>
  <c r="S172" i="27"/>
  <c r="I172" i="27"/>
  <c r="S170" i="27"/>
  <c r="I170" i="27"/>
  <c r="F168" i="27"/>
  <c r="S166" i="27"/>
  <c r="J166" i="27"/>
  <c r="S164" i="27"/>
  <c r="I164" i="27"/>
  <c r="F162" i="27"/>
  <c r="J160" i="27"/>
  <c r="J158" i="27"/>
  <c r="C148" i="27"/>
  <c r="C142" i="27"/>
  <c r="C140" i="27"/>
  <c r="C136" i="27"/>
  <c r="C130" i="27"/>
  <c r="S124" i="27"/>
  <c r="S120" i="27"/>
  <c r="S116" i="27"/>
  <c r="S114" i="27"/>
  <c r="J64" i="27"/>
  <c r="J60" i="27"/>
  <c r="J58" i="27"/>
  <c r="J54" i="27"/>
  <c r="S43" i="27"/>
  <c r="C41" i="27"/>
  <c r="S27" i="27"/>
  <c r="C25" i="27"/>
  <c r="C17" i="27"/>
  <c r="E2" i="27"/>
  <c r="J2" i="27"/>
  <c r="E176" i="27"/>
  <c r="E172" i="27"/>
  <c r="E170" i="27"/>
  <c r="I167" i="27"/>
  <c r="E166" i="27"/>
  <c r="E164" i="27"/>
  <c r="E160" i="27"/>
  <c r="E158" i="27"/>
  <c r="F150" i="27"/>
  <c r="F148" i="27"/>
  <c r="F146" i="27"/>
  <c r="F144" i="27"/>
  <c r="F142" i="27"/>
  <c r="F140" i="27"/>
  <c r="F138" i="27"/>
  <c r="F136" i="27"/>
  <c r="F134" i="27"/>
  <c r="F132" i="27"/>
  <c r="F130" i="27"/>
  <c r="F128" i="27"/>
  <c r="F45" i="27"/>
  <c r="J43" i="27"/>
  <c r="J41" i="27"/>
  <c r="O39" i="27"/>
  <c r="O37" i="27"/>
  <c r="F33" i="27"/>
  <c r="F31" i="27"/>
  <c r="F29" i="27"/>
  <c r="J27" i="27"/>
  <c r="J25" i="27"/>
  <c r="O23" i="27"/>
  <c r="F19" i="27"/>
  <c r="J17" i="27"/>
  <c r="O15" i="27"/>
  <c r="F11" i="27"/>
  <c r="J9" i="27"/>
  <c r="O7" i="27"/>
  <c r="F3" i="27"/>
  <c r="I2" i="24"/>
  <c r="H2" i="21"/>
  <c r="R2" i="25"/>
  <c r="N2" i="21"/>
  <c r="S2" i="21"/>
  <c r="S177" i="19"/>
  <c r="N177" i="19"/>
  <c r="U176" i="19"/>
  <c r="O176" i="19"/>
  <c r="R174" i="19"/>
  <c r="M174" i="19"/>
  <c r="S173" i="19"/>
  <c r="N173" i="19"/>
  <c r="U172" i="19"/>
  <c r="O172" i="19"/>
  <c r="R170" i="19"/>
  <c r="M170" i="19"/>
  <c r="S169" i="19"/>
  <c r="N169" i="19"/>
  <c r="U168" i="19"/>
  <c r="O168" i="19"/>
  <c r="R166" i="19"/>
  <c r="M166" i="19"/>
  <c r="S165" i="19"/>
  <c r="N165" i="19"/>
  <c r="U164" i="19"/>
  <c r="O164" i="19"/>
  <c r="R162" i="19"/>
  <c r="M162" i="19"/>
  <c r="S161" i="19"/>
  <c r="N161" i="19"/>
  <c r="U160" i="19"/>
  <c r="O160" i="19"/>
  <c r="R158" i="19"/>
  <c r="M158" i="19"/>
  <c r="S157" i="19"/>
  <c r="N157" i="19"/>
  <c r="U156" i="19"/>
  <c r="O156" i="19"/>
  <c r="R154" i="19"/>
  <c r="M154" i="19"/>
  <c r="S153" i="19"/>
  <c r="N153" i="19"/>
  <c r="U152" i="19"/>
  <c r="O152" i="19"/>
  <c r="R150" i="19"/>
  <c r="M150" i="19"/>
  <c r="S149" i="19"/>
  <c r="N149" i="19"/>
  <c r="U148" i="19"/>
  <c r="O148" i="19"/>
  <c r="R146" i="19"/>
  <c r="M146" i="19"/>
  <c r="S145" i="19"/>
  <c r="N145" i="19"/>
  <c r="U144" i="19"/>
  <c r="O144" i="19"/>
  <c r="R142" i="19"/>
  <c r="M142" i="19"/>
  <c r="S141" i="19"/>
  <c r="N141" i="19"/>
  <c r="P139" i="19"/>
  <c r="O139" i="19"/>
  <c r="U139" i="19"/>
  <c r="N137" i="19"/>
  <c r="O134" i="19"/>
  <c r="S133" i="19"/>
  <c r="M133" i="19"/>
  <c r="S132" i="19"/>
  <c r="M132" i="19"/>
  <c r="S131" i="19"/>
  <c r="M131" i="19"/>
  <c r="U130" i="19"/>
  <c r="M130" i="19"/>
  <c r="P129" i="19"/>
  <c r="O129" i="19"/>
  <c r="U129" i="19"/>
  <c r="R128" i="19"/>
  <c r="E128" i="19"/>
  <c r="R127" i="19"/>
  <c r="I127" i="19"/>
  <c r="P126" i="19"/>
  <c r="N126" i="19"/>
  <c r="S126" i="19"/>
  <c r="N124" i="19"/>
  <c r="P123" i="19"/>
  <c r="O123" i="19"/>
  <c r="U123" i="19"/>
  <c r="Q123" i="19"/>
  <c r="M122" i="19"/>
  <c r="M119" i="19"/>
  <c r="Q118" i="19"/>
  <c r="P116" i="19"/>
  <c r="Q116" i="19"/>
  <c r="M116" i="19"/>
  <c r="R116" i="19"/>
  <c r="N115" i="19"/>
  <c r="U112" i="19"/>
  <c r="E112" i="19"/>
  <c r="E111" i="19"/>
  <c r="I111" i="19"/>
  <c r="P110" i="19"/>
  <c r="N110" i="19"/>
  <c r="S110" i="19"/>
  <c r="O110" i="19"/>
  <c r="U110" i="19"/>
  <c r="N108" i="19"/>
  <c r="P107" i="19"/>
  <c r="O107" i="19"/>
  <c r="U107" i="19"/>
  <c r="Q107" i="19"/>
  <c r="M106" i="19"/>
  <c r="O104" i="19"/>
  <c r="I104" i="19"/>
  <c r="M103" i="19"/>
  <c r="Q102" i="19"/>
  <c r="P100" i="19"/>
  <c r="Q100" i="19"/>
  <c r="M100" i="19"/>
  <c r="R100" i="19"/>
  <c r="N99" i="19"/>
  <c r="U96" i="19"/>
  <c r="E96" i="19"/>
  <c r="E95" i="19"/>
  <c r="I95" i="19"/>
  <c r="P94" i="19"/>
  <c r="N94" i="19"/>
  <c r="S94" i="19"/>
  <c r="O94" i="19"/>
  <c r="U94" i="19"/>
  <c r="N92" i="19"/>
  <c r="P91" i="19"/>
  <c r="O91" i="19"/>
  <c r="U91" i="19"/>
  <c r="Q91" i="19"/>
  <c r="M90" i="19"/>
  <c r="M87" i="19"/>
  <c r="Q86" i="19"/>
  <c r="P84" i="19"/>
  <c r="Q84" i="19"/>
  <c r="M84" i="19"/>
  <c r="R84" i="19"/>
  <c r="N83" i="19"/>
  <c r="U80" i="19"/>
  <c r="E80" i="19"/>
  <c r="E79" i="19"/>
  <c r="I79" i="19"/>
  <c r="P78" i="19"/>
  <c r="N78" i="19"/>
  <c r="S78" i="19"/>
  <c r="O78" i="19"/>
  <c r="U78" i="19"/>
  <c r="N76" i="19"/>
  <c r="P75" i="19"/>
  <c r="O75" i="19"/>
  <c r="U75" i="19"/>
  <c r="Q75" i="19"/>
  <c r="M74" i="19"/>
  <c r="O72" i="19"/>
  <c r="I72" i="19"/>
  <c r="M71" i="19"/>
  <c r="Q70" i="19"/>
  <c r="P68" i="19"/>
  <c r="Q68" i="19"/>
  <c r="M68" i="19"/>
  <c r="R68" i="19"/>
  <c r="N67" i="19"/>
  <c r="U64" i="19"/>
  <c r="E64" i="19"/>
  <c r="E63" i="19"/>
  <c r="I63" i="19"/>
  <c r="P62" i="19"/>
  <c r="N62" i="19"/>
  <c r="S62" i="19"/>
  <c r="O62" i="19"/>
  <c r="U62" i="19"/>
  <c r="N60" i="19"/>
  <c r="P59" i="19"/>
  <c r="O59" i="19"/>
  <c r="U59" i="19"/>
  <c r="Q59" i="19"/>
  <c r="M58" i="19"/>
  <c r="U56" i="19"/>
  <c r="E56" i="19"/>
  <c r="E55" i="19"/>
  <c r="I55" i="19"/>
  <c r="P54" i="19"/>
  <c r="N54" i="19"/>
  <c r="S54" i="19"/>
  <c r="O54" i="19"/>
  <c r="U54" i="19"/>
  <c r="N52" i="21"/>
  <c r="R52" i="21"/>
  <c r="O52" i="21"/>
  <c r="S52" i="21"/>
  <c r="P51" i="21"/>
  <c r="P50" i="21"/>
  <c r="T50" i="21"/>
  <c r="M50" i="21"/>
  <c r="Q50" i="21"/>
  <c r="U50" i="21"/>
  <c r="O49" i="21"/>
  <c r="O48" i="21"/>
  <c r="U45" i="21"/>
  <c r="M45" i="21"/>
  <c r="C38" i="21"/>
  <c r="G38" i="21"/>
  <c r="M33" i="21"/>
  <c r="H30" i="21"/>
  <c r="O29" i="21"/>
  <c r="S29" i="21"/>
  <c r="H29" i="21"/>
  <c r="T29" i="21"/>
  <c r="C25" i="21"/>
  <c r="C22" i="21"/>
  <c r="G22" i="21"/>
  <c r="M17" i="21"/>
  <c r="H14" i="21"/>
  <c r="O13" i="21"/>
  <c r="S13" i="21"/>
  <c r="H13" i="21"/>
  <c r="T13" i="21"/>
  <c r="H10" i="21"/>
  <c r="S7" i="21"/>
  <c r="H169" i="25"/>
  <c r="D169" i="25"/>
  <c r="F169" i="25"/>
  <c r="I169" i="25"/>
  <c r="D162" i="25"/>
  <c r="Q162" i="25"/>
  <c r="N162" i="25"/>
  <c r="I161" i="25"/>
  <c r="Q155" i="25"/>
  <c r="D146" i="25"/>
  <c r="S146" i="25"/>
  <c r="N146" i="25"/>
  <c r="N128" i="25"/>
  <c r="S128" i="25"/>
  <c r="D102" i="25"/>
  <c r="N102" i="25"/>
  <c r="S102" i="25"/>
  <c r="I95" i="25"/>
  <c r="D95" i="25"/>
  <c r="J95" i="25"/>
  <c r="E95" i="25"/>
  <c r="H95" i="25"/>
  <c r="H93" i="25"/>
  <c r="F93" i="25"/>
  <c r="E90" i="25"/>
  <c r="H90" i="25"/>
  <c r="D47" i="25"/>
  <c r="I47" i="25"/>
  <c r="F35" i="25"/>
  <c r="D35" i="25"/>
  <c r="I35" i="25"/>
  <c r="Q25" i="25"/>
  <c r="M25" i="25"/>
  <c r="R25" i="25"/>
  <c r="N25" i="25"/>
  <c r="O25" i="25"/>
  <c r="S25" i="25"/>
  <c r="H174" i="24"/>
  <c r="F174" i="24"/>
  <c r="D174" i="24"/>
  <c r="I174" i="24"/>
  <c r="H142" i="24"/>
  <c r="F142" i="24"/>
  <c r="D142" i="24"/>
  <c r="I142" i="24"/>
  <c r="H110" i="24"/>
  <c r="F110" i="24"/>
  <c r="D110" i="24"/>
  <c r="I110" i="24"/>
  <c r="D174" i="25"/>
  <c r="S174" i="25"/>
  <c r="N173" i="25"/>
  <c r="U173" i="25"/>
  <c r="E162" i="25"/>
  <c r="D158" i="25"/>
  <c r="Q158" i="25"/>
  <c r="I149" i="25"/>
  <c r="R149" i="25"/>
  <c r="H146" i="25"/>
  <c r="H145" i="25"/>
  <c r="D145" i="25"/>
  <c r="Q131" i="25"/>
  <c r="M131" i="25"/>
  <c r="R131" i="25"/>
  <c r="D130" i="25"/>
  <c r="Q130" i="25"/>
  <c r="S130" i="25"/>
  <c r="H128" i="25"/>
  <c r="F125" i="25"/>
  <c r="O125" i="25"/>
  <c r="I125" i="25"/>
  <c r="R125" i="25"/>
  <c r="E102" i="25"/>
  <c r="H102" i="25"/>
  <c r="D98" i="25"/>
  <c r="N98" i="25"/>
  <c r="H92" i="25"/>
  <c r="E92" i="25"/>
  <c r="I91" i="25"/>
  <c r="D91" i="25"/>
  <c r="J91" i="25"/>
  <c r="H89" i="25"/>
  <c r="F89" i="25"/>
  <c r="E86" i="25"/>
  <c r="H86" i="25"/>
  <c r="I79" i="25"/>
  <c r="F79" i="25"/>
  <c r="D62" i="25"/>
  <c r="E62" i="25"/>
  <c r="D58" i="25"/>
  <c r="E58" i="25"/>
  <c r="Q55" i="25"/>
  <c r="N55" i="25"/>
  <c r="U55" i="25"/>
  <c r="O55" i="25"/>
  <c r="H32" i="25"/>
  <c r="N32" i="25"/>
  <c r="I25" i="25"/>
  <c r="E24" i="25"/>
  <c r="H24" i="25"/>
  <c r="F19" i="25"/>
  <c r="D19" i="25"/>
  <c r="E14" i="25"/>
  <c r="N14" i="25"/>
  <c r="Q9" i="25"/>
  <c r="M9" i="25"/>
  <c r="R9" i="25"/>
  <c r="Q8" i="25"/>
  <c r="S8" i="25"/>
  <c r="J4" i="25"/>
  <c r="H4" i="25"/>
  <c r="N4" i="25"/>
  <c r="H64" i="26"/>
  <c r="F64" i="26"/>
  <c r="D64" i="26"/>
  <c r="N169" i="24"/>
  <c r="S169" i="24"/>
  <c r="D163" i="24"/>
  <c r="E163" i="24"/>
  <c r="H163" i="24"/>
  <c r="N137" i="24"/>
  <c r="S137" i="24"/>
  <c r="D131" i="24"/>
  <c r="E131" i="24"/>
  <c r="H131" i="24"/>
  <c r="D107" i="24"/>
  <c r="E107" i="24"/>
  <c r="H107" i="24"/>
  <c r="J107" i="24"/>
  <c r="Q96" i="24"/>
  <c r="M96" i="24"/>
  <c r="S96" i="24"/>
  <c r="N96" i="24"/>
  <c r="U96" i="24"/>
  <c r="F96" i="24"/>
  <c r="O96" i="24"/>
  <c r="R96" i="24"/>
  <c r="D91" i="24"/>
  <c r="E91" i="24"/>
  <c r="H91" i="24"/>
  <c r="J91" i="24"/>
  <c r="Q80" i="24"/>
  <c r="M80" i="24"/>
  <c r="S80" i="24"/>
  <c r="N80" i="24"/>
  <c r="U80" i="24"/>
  <c r="F80" i="24"/>
  <c r="O80" i="24"/>
  <c r="R80" i="24"/>
  <c r="D75" i="24"/>
  <c r="E75" i="24"/>
  <c r="H75" i="24"/>
  <c r="J75" i="24"/>
  <c r="Q64" i="24"/>
  <c r="M64" i="24"/>
  <c r="S64" i="24"/>
  <c r="N64" i="24"/>
  <c r="U64" i="24"/>
  <c r="F64" i="24"/>
  <c r="O64" i="24"/>
  <c r="R64" i="24"/>
  <c r="D59" i="24"/>
  <c r="E59" i="24"/>
  <c r="H59" i="24"/>
  <c r="J59" i="24"/>
  <c r="W161" i="19"/>
  <c r="AE161" i="19"/>
  <c r="AM161" i="19"/>
  <c r="AA161" i="19"/>
  <c r="AI161" i="19"/>
  <c r="AC161" i="19"/>
  <c r="AK161" i="19"/>
  <c r="W115" i="19"/>
  <c r="AE115" i="19"/>
  <c r="AM115" i="19"/>
  <c r="Y115" i="19"/>
  <c r="AG115" i="19"/>
  <c r="AO115" i="19"/>
  <c r="AA115" i="19"/>
  <c r="AI115" i="19"/>
  <c r="AC115" i="19"/>
  <c r="AK115" i="19"/>
  <c r="W104" i="19"/>
  <c r="Z104" i="19"/>
  <c r="AH104" i="19"/>
  <c r="AL104" i="19"/>
  <c r="U47" i="21"/>
  <c r="Q47" i="21"/>
  <c r="T46" i="21"/>
  <c r="U44" i="21"/>
  <c r="Q44" i="21"/>
  <c r="S41" i="21"/>
  <c r="R40" i="21"/>
  <c r="H40" i="21"/>
  <c r="G37" i="21"/>
  <c r="T36" i="21"/>
  <c r="H36" i="21"/>
  <c r="G33" i="21"/>
  <c r="T32" i="21"/>
  <c r="H32" i="21"/>
  <c r="G29" i="21"/>
  <c r="T28" i="21"/>
  <c r="H28" i="21"/>
  <c r="G25" i="21"/>
  <c r="T24" i="21"/>
  <c r="H24" i="21"/>
  <c r="G21" i="21"/>
  <c r="T20" i="21"/>
  <c r="H20" i="21"/>
  <c r="G17" i="21"/>
  <c r="T16" i="21"/>
  <c r="H16" i="21"/>
  <c r="G13" i="21"/>
  <c r="T12" i="21"/>
  <c r="H12" i="21"/>
  <c r="F7" i="21"/>
  <c r="T6" i="21"/>
  <c r="J6" i="21"/>
  <c r="J5" i="21"/>
  <c r="P3" i="21"/>
  <c r="G3" i="21"/>
  <c r="I177" i="25"/>
  <c r="R177" i="25"/>
  <c r="N174" i="25"/>
  <c r="H174" i="25"/>
  <c r="M173" i="25"/>
  <c r="H173" i="25"/>
  <c r="D173" i="25"/>
  <c r="I165" i="25"/>
  <c r="R165" i="25"/>
  <c r="J162" i="25"/>
  <c r="N158" i="25"/>
  <c r="E158" i="25"/>
  <c r="F157" i="25"/>
  <c r="D154" i="25"/>
  <c r="S154" i="25"/>
  <c r="N153" i="25"/>
  <c r="U153" i="25"/>
  <c r="H150" i="25"/>
  <c r="U149" i="25"/>
  <c r="M149" i="25"/>
  <c r="M147" i="25"/>
  <c r="R147" i="25"/>
  <c r="J146" i="25"/>
  <c r="I145" i="25"/>
  <c r="D138" i="25"/>
  <c r="S138" i="25"/>
  <c r="H136" i="25"/>
  <c r="F133" i="25"/>
  <c r="O133" i="25"/>
  <c r="I133" i="25"/>
  <c r="R133" i="25"/>
  <c r="S131" i="25"/>
  <c r="F131" i="25"/>
  <c r="E130" i="25"/>
  <c r="H130" i="25"/>
  <c r="H129" i="25"/>
  <c r="D129" i="25"/>
  <c r="N125" i="25"/>
  <c r="E122" i="25"/>
  <c r="H122" i="25"/>
  <c r="E114" i="25"/>
  <c r="H114" i="25"/>
  <c r="E106" i="25"/>
  <c r="H106" i="25"/>
  <c r="I103" i="25"/>
  <c r="D103" i="25"/>
  <c r="J103" i="25"/>
  <c r="H101" i="25"/>
  <c r="F101" i="25"/>
  <c r="E98" i="25"/>
  <c r="H98" i="25"/>
  <c r="D94" i="25"/>
  <c r="N94" i="25"/>
  <c r="J92" i="25"/>
  <c r="H91" i="25"/>
  <c r="H88" i="25"/>
  <c r="E88" i="25"/>
  <c r="I87" i="25"/>
  <c r="D87" i="25"/>
  <c r="J87" i="25"/>
  <c r="H85" i="25"/>
  <c r="F85" i="25"/>
  <c r="M77" i="25"/>
  <c r="R77" i="25"/>
  <c r="N77" i="25"/>
  <c r="S77" i="25"/>
  <c r="M75" i="25"/>
  <c r="O75" i="25"/>
  <c r="I69" i="25"/>
  <c r="D69" i="25"/>
  <c r="J69" i="25"/>
  <c r="J62" i="25"/>
  <c r="J58" i="25"/>
  <c r="M57" i="25"/>
  <c r="R57" i="25"/>
  <c r="N57" i="25"/>
  <c r="S57" i="25"/>
  <c r="R55" i="25"/>
  <c r="D55" i="25"/>
  <c r="F55" i="25"/>
  <c r="H34" i="25"/>
  <c r="N34" i="25"/>
  <c r="E32" i="25"/>
  <c r="Q31" i="25"/>
  <c r="M31" i="25"/>
  <c r="S31" i="25"/>
  <c r="N31" i="25"/>
  <c r="U31" i="25"/>
  <c r="I23" i="25"/>
  <c r="H16" i="25"/>
  <c r="N16" i="25"/>
  <c r="S9" i="25"/>
  <c r="I9" i="25"/>
  <c r="E8" i="25"/>
  <c r="H8" i="25"/>
  <c r="S4" i="25"/>
  <c r="H159" i="26"/>
  <c r="N159" i="26"/>
  <c r="Q159" i="26"/>
  <c r="J105" i="26"/>
  <c r="N105" i="26"/>
  <c r="D49" i="26"/>
  <c r="E49" i="26"/>
  <c r="Q176" i="24"/>
  <c r="M176" i="24"/>
  <c r="S176" i="24"/>
  <c r="U176" i="24"/>
  <c r="N176" i="24"/>
  <c r="D171" i="24"/>
  <c r="E171" i="24"/>
  <c r="H171" i="24"/>
  <c r="H169" i="24"/>
  <c r="D151" i="24"/>
  <c r="H151" i="24"/>
  <c r="E151" i="24"/>
  <c r="J151" i="24"/>
  <c r="S149" i="24"/>
  <c r="H149" i="24"/>
  <c r="N149" i="24"/>
  <c r="D119" i="24"/>
  <c r="H119" i="24"/>
  <c r="E119" i="24"/>
  <c r="J119" i="24"/>
  <c r="S117" i="24"/>
  <c r="H117" i="24"/>
  <c r="N117" i="24"/>
  <c r="O55" i="24"/>
  <c r="S55" i="24"/>
  <c r="J55" i="24"/>
  <c r="E55" i="24"/>
  <c r="N55" i="24"/>
  <c r="Q55" i="24"/>
  <c r="W147" i="19"/>
  <c r="AM147" i="19"/>
  <c r="AE147" i="19"/>
  <c r="AI147" i="19"/>
  <c r="W140" i="19"/>
  <c r="AD140" i="19"/>
  <c r="AL140" i="19"/>
  <c r="X140" i="19"/>
  <c r="AF140" i="19"/>
  <c r="AN140" i="19"/>
  <c r="Z140" i="19"/>
  <c r="AH140" i="19"/>
  <c r="AB140" i="19"/>
  <c r="AJ140" i="19"/>
  <c r="AA135" i="19"/>
  <c r="AI135" i="19"/>
  <c r="Y101" i="19"/>
  <c r="AG101" i="19"/>
  <c r="AO101" i="19"/>
  <c r="E137" i="19"/>
  <c r="E133" i="19"/>
  <c r="U125" i="19"/>
  <c r="O125" i="19"/>
  <c r="U121" i="19"/>
  <c r="O121" i="19"/>
  <c r="E121" i="19"/>
  <c r="U117" i="19"/>
  <c r="O117" i="19"/>
  <c r="U113" i="19"/>
  <c r="O113" i="19"/>
  <c r="U109" i="19"/>
  <c r="O109" i="19"/>
  <c r="E109" i="19"/>
  <c r="U105" i="19"/>
  <c r="O105" i="19"/>
  <c r="U101" i="19"/>
  <c r="O101" i="19"/>
  <c r="U97" i="19"/>
  <c r="O97" i="19"/>
  <c r="U93" i="19"/>
  <c r="O93" i="19"/>
  <c r="U89" i="19"/>
  <c r="O89" i="19"/>
  <c r="U85" i="19"/>
  <c r="O85" i="19"/>
  <c r="U81" i="19"/>
  <c r="O81" i="19"/>
  <c r="U77" i="19"/>
  <c r="O77" i="19"/>
  <c r="U73" i="19"/>
  <c r="O73" i="19"/>
  <c r="U69" i="19"/>
  <c r="O69" i="19"/>
  <c r="U65" i="19"/>
  <c r="O65" i="19"/>
  <c r="U61" i="19"/>
  <c r="O61" i="19"/>
  <c r="Q40" i="21"/>
  <c r="S36" i="21"/>
  <c r="S32" i="21"/>
  <c r="S28" i="21"/>
  <c r="S24" i="21"/>
  <c r="S20" i="21"/>
  <c r="S16" i="21"/>
  <c r="S12" i="21"/>
  <c r="K7" i="21"/>
  <c r="U177" i="25"/>
  <c r="M177" i="25"/>
  <c r="M175" i="25"/>
  <c r="R175" i="25"/>
  <c r="J174" i="25"/>
  <c r="S173" i="25"/>
  <c r="I173" i="25"/>
  <c r="S172" i="25"/>
  <c r="D170" i="25"/>
  <c r="S170" i="25"/>
  <c r="N169" i="25"/>
  <c r="U169" i="25"/>
  <c r="U165" i="25"/>
  <c r="M165" i="25"/>
  <c r="O163" i="25"/>
  <c r="F163" i="25"/>
  <c r="H162" i="25"/>
  <c r="J158" i="25"/>
  <c r="D157" i="25"/>
  <c r="N154" i="25"/>
  <c r="H154" i="25"/>
  <c r="M153" i="25"/>
  <c r="H153" i="25"/>
  <c r="D153" i="25"/>
  <c r="S149" i="25"/>
  <c r="F149" i="25"/>
  <c r="O147" i="25"/>
  <c r="E146" i="25"/>
  <c r="F145" i="25"/>
  <c r="I141" i="25"/>
  <c r="R141" i="25"/>
  <c r="N138" i="25"/>
  <c r="H138" i="25"/>
  <c r="H137" i="25"/>
  <c r="D137" i="25"/>
  <c r="N133" i="25"/>
  <c r="O131" i="25"/>
  <c r="N130" i="25"/>
  <c r="I129" i="25"/>
  <c r="M125" i="25"/>
  <c r="H103" i="25"/>
  <c r="H100" i="25"/>
  <c r="E100" i="25"/>
  <c r="I99" i="25"/>
  <c r="D99" i="25"/>
  <c r="J99" i="25"/>
  <c r="H97" i="25"/>
  <c r="F97" i="25"/>
  <c r="E94" i="25"/>
  <c r="H94" i="25"/>
  <c r="F92" i="25"/>
  <c r="E91" i="25"/>
  <c r="D90" i="25"/>
  <c r="N90" i="25"/>
  <c r="J88" i="25"/>
  <c r="H87" i="25"/>
  <c r="H79" i="25"/>
  <c r="Q77" i="25"/>
  <c r="I75" i="25"/>
  <c r="H75" i="25"/>
  <c r="H74" i="25"/>
  <c r="R74" i="25"/>
  <c r="M74" i="25"/>
  <c r="S74" i="25"/>
  <c r="M70" i="25"/>
  <c r="J70" i="25"/>
  <c r="Q70" i="25"/>
  <c r="F69" i="25"/>
  <c r="H68" i="25"/>
  <c r="E68" i="25"/>
  <c r="Q68" i="25"/>
  <c r="I68" i="25"/>
  <c r="S68" i="25"/>
  <c r="H62" i="25"/>
  <c r="H58" i="25"/>
  <c r="H56" i="25"/>
  <c r="S56" i="25"/>
  <c r="J56" i="25"/>
  <c r="M55" i="25"/>
  <c r="Q47" i="25"/>
  <c r="R47" i="25"/>
  <c r="M47" i="25"/>
  <c r="S47" i="25"/>
  <c r="Q41" i="25"/>
  <c r="M41" i="25"/>
  <c r="R41" i="25"/>
  <c r="Q40" i="25"/>
  <c r="S40" i="25"/>
  <c r="J36" i="25"/>
  <c r="H36" i="25"/>
  <c r="N36" i="25"/>
  <c r="E34" i="25"/>
  <c r="F33" i="25"/>
  <c r="D33" i="25"/>
  <c r="R31" i="25"/>
  <c r="J24" i="25"/>
  <c r="F23" i="25"/>
  <c r="I19" i="25"/>
  <c r="H18" i="25"/>
  <c r="N18" i="25"/>
  <c r="E16" i="25"/>
  <c r="Q15" i="25"/>
  <c r="M15" i="25"/>
  <c r="S15" i="25"/>
  <c r="N15" i="25"/>
  <c r="U15" i="25"/>
  <c r="O9" i="25"/>
  <c r="N8" i="25"/>
  <c r="I7" i="25"/>
  <c r="Q4" i="25"/>
  <c r="F3" i="25"/>
  <c r="D3" i="25"/>
  <c r="Q164" i="26"/>
  <c r="M164" i="26"/>
  <c r="R164" i="26"/>
  <c r="D156" i="26"/>
  <c r="I156" i="26"/>
  <c r="I64" i="26"/>
  <c r="J49" i="26"/>
  <c r="F176" i="24"/>
  <c r="O167" i="24"/>
  <c r="S167" i="24"/>
  <c r="N167" i="24"/>
  <c r="J163" i="24"/>
  <c r="H162" i="24"/>
  <c r="D162" i="24"/>
  <c r="F162" i="24"/>
  <c r="O159" i="24"/>
  <c r="S159" i="24"/>
  <c r="N159" i="24"/>
  <c r="Q144" i="24"/>
  <c r="M144" i="24"/>
  <c r="S144" i="24"/>
  <c r="U144" i="24"/>
  <c r="N144" i="24"/>
  <c r="O144" i="24"/>
  <c r="J131" i="24"/>
  <c r="H130" i="24"/>
  <c r="D130" i="24"/>
  <c r="F130" i="24"/>
  <c r="O127" i="24"/>
  <c r="S127" i="24"/>
  <c r="N127" i="24"/>
  <c r="Q112" i="24"/>
  <c r="M112" i="24"/>
  <c r="S112" i="24"/>
  <c r="U112" i="24"/>
  <c r="N112" i="24"/>
  <c r="O112" i="24"/>
  <c r="O94" i="24"/>
  <c r="U94" i="24"/>
  <c r="I94" i="24"/>
  <c r="Q94" i="24"/>
  <c r="D94" i="24"/>
  <c r="S94" i="24"/>
  <c r="M94" i="24"/>
  <c r="N94" i="24"/>
  <c r="O78" i="24"/>
  <c r="U78" i="24"/>
  <c r="I78" i="24"/>
  <c r="Q78" i="24"/>
  <c r="D78" i="24"/>
  <c r="S78" i="24"/>
  <c r="M78" i="24"/>
  <c r="N78" i="24"/>
  <c r="O62" i="24"/>
  <c r="U62" i="24"/>
  <c r="I62" i="24"/>
  <c r="Q62" i="24"/>
  <c r="D62" i="24"/>
  <c r="S62" i="24"/>
  <c r="M62" i="24"/>
  <c r="N62" i="24"/>
  <c r="H42" i="24"/>
  <c r="D42" i="24"/>
  <c r="F42" i="24"/>
  <c r="I42" i="24"/>
  <c r="W172" i="19"/>
  <c r="AD172" i="19"/>
  <c r="AL172" i="19"/>
  <c r="X172" i="19"/>
  <c r="AF172" i="19"/>
  <c r="AN172" i="19"/>
  <c r="Z172" i="19"/>
  <c r="AH172" i="19"/>
  <c r="AB172" i="19"/>
  <c r="AJ172" i="19"/>
  <c r="AA167" i="19"/>
  <c r="AI167" i="19"/>
  <c r="W152" i="19"/>
  <c r="AF152" i="19"/>
  <c r="X152" i="19"/>
  <c r="AJ152" i="19"/>
  <c r="AB152" i="19"/>
  <c r="AL152" i="19"/>
  <c r="AD152" i="19"/>
  <c r="AN152" i="19"/>
  <c r="Y126" i="19"/>
  <c r="X126" i="19"/>
  <c r="AF126" i="19"/>
  <c r="AN126" i="19"/>
  <c r="Z126" i="19"/>
  <c r="AH126" i="19"/>
  <c r="AB126" i="19"/>
  <c r="AJ126" i="19"/>
  <c r="AD126" i="19"/>
  <c r="AL126" i="19"/>
  <c r="AD116" i="19"/>
  <c r="Z116" i="19"/>
  <c r="AL116" i="19"/>
  <c r="X103" i="19"/>
  <c r="AC103" i="19"/>
  <c r="AK103" i="19"/>
  <c r="W103" i="19"/>
  <c r="AE103" i="19"/>
  <c r="AM103" i="19"/>
  <c r="Y103" i="19"/>
  <c r="AG103" i="19"/>
  <c r="AO103" i="19"/>
  <c r="AA103" i="19"/>
  <c r="AI103" i="19"/>
  <c r="D159" i="24"/>
  <c r="H159" i="24"/>
  <c r="O158" i="24"/>
  <c r="U158" i="24"/>
  <c r="Q152" i="24"/>
  <c r="M152" i="24"/>
  <c r="S152" i="24"/>
  <c r="H150" i="24"/>
  <c r="F150" i="24"/>
  <c r="H137" i="24"/>
  <c r="O135" i="24"/>
  <c r="S135" i="24"/>
  <c r="D127" i="24"/>
  <c r="H127" i="24"/>
  <c r="O126" i="24"/>
  <c r="U126" i="24"/>
  <c r="Q120" i="24"/>
  <c r="M120" i="24"/>
  <c r="S120" i="24"/>
  <c r="H118" i="24"/>
  <c r="F118" i="24"/>
  <c r="H98" i="24"/>
  <c r="D98" i="24"/>
  <c r="O95" i="24"/>
  <c r="S95" i="24"/>
  <c r="J95" i="24"/>
  <c r="H82" i="24"/>
  <c r="D82" i="24"/>
  <c r="O79" i="24"/>
  <c r="S79" i="24"/>
  <c r="J79" i="24"/>
  <c r="H66" i="24"/>
  <c r="D66" i="24"/>
  <c r="O63" i="24"/>
  <c r="S63" i="24"/>
  <c r="J63" i="24"/>
  <c r="H49" i="24"/>
  <c r="Q48" i="24"/>
  <c r="M48" i="24"/>
  <c r="S48" i="24"/>
  <c r="N48" i="24"/>
  <c r="U48" i="24"/>
  <c r="O46" i="24"/>
  <c r="U46" i="24"/>
  <c r="I46" i="24"/>
  <c r="Q46" i="24"/>
  <c r="D43" i="24"/>
  <c r="E43" i="24"/>
  <c r="O23" i="24"/>
  <c r="E23" i="24"/>
  <c r="Q23" i="24"/>
  <c r="S23" i="24"/>
  <c r="J23" i="24"/>
  <c r="D22" i="24"/>
  <c r="N22" i="24"/>
  <c r="S22" i="24"/>
  <c r="O22" i="24"/>
  <c r="U22" i="24"/>
  <c r="I22" i="24"/>
  <c r="Q22" i="24"/>
  <c r="J10" i="24"/>
  <c r="S10" i="24"/>
  <c r="F8" i="24"/>
  <c r="J8" i="24"/>
  <c r="AL174" i="19"/>
  <c r="Z174" i="19"/>
  <c r="AD174" i="19"/>
  <c r="AL162" i="19"/>
  <c r="Y161" i="19"/>
  <c r="Y157" i="19"/>
  <c r="AI157" i="19"/>
  <c r="AC157" i="19"/>
  <c r="AO157" i="19"/>
  <c r="AL142" i="19"/>
  <c r="Z142" i="19"/>
  <c r="AD142" i="19"/>
  <c r="W131" i="19"/>
  <c r="AM131" i="19"/>
  <c r="AA131" i="19"/>
  <c r="AE131" i="19"/>
  <c r="AD114" i="19"/>
  <c r="AL114" i="19"/>
  <c r="X114" i="19"/>
  <c r="AF114" i="19"/>
  <c r="AN114" i="19"/>
  <c r="Z114" i="19"/>
  <c r="AH114" i="19"/>
  <c r="Y110" i="19"/>
  <c r="X110" i="19"/>
  <c r="AF110" i="19"/>
  <c r="AN110" i="19"/>
  <c r="Z110" i="19"/>
  <c r="AH110" i="19"/>
  <c r="AB110" i="19"/>
  <c r="AJ110" i="19"/>
  <c r="AD78" i="19"/>
  <c r="AL78" i="19"/>
  <c r="X78" i="19"/>
  <c r="AF78" i="19"/>
  <c r="AN78" i="19"/>
  <c r="Z78" i="19"/>
  <c r="AH78" i="19"/>
  <c r="AB78" i="19"/>
  <c r="AJ78" i="19"/>
  <c r="H177" i="25"/>
  <c r="D166" i="25"/>
  <c r="H165" i="25"/>
  <c r="D150" i="25"/>
  <c r="H149" i="25"/>
  <c r="D142" i="25"/>
  <c r="H141" i="25"/>
  <c r="U137" i="25"/>
  <c r="D134" i="25"/>
  <c r="H133" i="25"/>
  <c r="U129" i="25"/>
  <c r="D126" i="25"/>
  <c r="H125" i="25"/>
  <c r="F123" i="25"/>
  <c r="F119" i="25"/>
  <c r="F115" i="25"/>
  <c r="F111" i="25"/>
  <c r="F107" i="25"/>
  <c r="S101" i="25"/>
  <c r="S100" i="25"/>
  <c r="S97" i="25"/>
  <c r="S96" i="25"/>
  <c r="S93" i="25"/>
  <c r="S92" i="25"/>
  <c r="S89" i="25"/>
  <c r="S88" i="25"/>
  <c r="S85" i="25"/>
  <c r="I81" i="25"/>
  <c r="I77" i="25"/>
  <c r="J74" i="25"/>
  <c r="J73" i="25"/>
  <c r="D72" i="25"/>
  <c r="E70" i="25"/>
  <c r="R63" i="25"/>
  <c r="S53" i="25"/>
  <c r="J52" i="25"/>
  <c r="U39" i="25"/>
  <c r="N39" i="25"/>
  <c r="J38" i="25"/>
  <c r="O35" i="25"/>
  <c r="U33" i="25"/>
  <c r="D31" i="25"/>
  <c r="U23" i="25"/>
  <c r="N23" i="25"/>
  <c r="J22" i="25"/>
  <c r="O19" i="25"/>
  <c r="U17" i="25"/>
  <c r="D15" i="25"/>
  <c r="U7" i="25"/>
  <c r="N7" i="25"/>
  <c r="J6" i="25"/>
  <c r="D105" i="26"/>
  <c r="D61" i="26"/>
  <c r="H61" i="26"/>
  <c r="Q46" i="26"/>
  <c r="R46" i="26"/>
  <c r="H177" i="24"/>
  <c r="O175" i="24"/>
  <c r="S175" i="24"/>
  <c r="D167" i="24"/>
  <c r="H167" i="24"/>
  <c r="O166" i="24"/>
  <c r="U166" i="24"/>
  <c r="Q160" i="24"/>
  <c r="M160" i="24"/>
  <c r="S160" i="24"/>
  <c r="J159" i="24"/>
  <c r="S158" i="24"/>
  <c r="M158" i="24"/>
  <c r="H158" i="24"/>
  <c r="F158" i="24"/>
  <c r="O152" i="24"/>
  <c r="I150" i="24"/>
  <c r="H145" i="24"/>
  <c r="O143" i="24"/>
  <c r="S143" i="24"/>
  <c r="H139" i="24"/>
  <c r="F138" i="24"/>
  <c r="N135" i="24"/>
  <c r="D135" i="24"/>
  <c r="H135" i="24"/>
  <c r="O134" i="24"/>
  <c r="U134" i="24"/>
  <c r="Q128" i="24"/>
  <c r="M128" i="24"/>
  <c r="S128" i="24"/>
  <c r="J127" i="24"/>
  <c r="S126" i="24"/>
  <c r="M126" i="24"/>
  <c r="H126" i="24"/>
  <c r="F126" i="24"/>
  <c r="O120" i="24"/>
  <c r="I118" i="24"/>
  <c r="H113" i="24"/>
  <c r="O111" i="24"/>
  <c r="S111" i="24"/>
  <c r="H105" i="24"/>
  <c r="Q104" i="24"/>
  <c r="M104" i="24"/>
  <c r="S104" i="24"/>
  <c r="N104" i="24"/>
  <c r="U104" i="24"/>
  <c r="O102" i="24"/>
  <c r="U102" i="24"/>
  <c r="I102" i="24"/>
  <c r="Q102" i="24"/>
  <c r="D99" i="24"/>
  <c r="E99" i="24"/>
  <c r="I98" i="24"/>
  <c r="Q95" i="24"/>
  <c r="H89" i="24"/>
  <c r="Q88" i="24"/>
  <c r="M88" i="24"/>
  <c r="S88" i="24"/>
  <c r="N88" i="24"/>
  <c r="U88" i="24"/>
  <c r="O86" i="24"/>
  <c r="U86" i="24"/>
  <c r="I86" i="24"/>
  <c r="Q86" i="24"/>
  <c r="D83" i="24"/>
  <c r="E83" i="24"/>
  <c r="I82" i="24"/>
  <c r="Q79" i="24"/>
  <c r="H73" i="24"/>
  <c r="Q72" i="24"/>
  <c r="M72" i="24"/>
  <c r="S72" i="24"/>
  <c r="N72" i="24"/>
  <c r="U72" i="24"/>
  <c r="O70" i="24"/>
  <c r="U70" i="24"/>
  <c r="I70" i="24"/>
  <c r="Q70" i="24"/>
  <c r="D67" i="24"/>
  <c r="E67" i="24"/>
  <c r="I66" i="24"/>
  <c r="Q63" i="24"/>
  <c r="H50" i="24"/>
  <c r="D50" i="24"/>
  <c r="R48" i="24"/>
  <c r="O47" i="24"/>
  <c r="S47" i="24"/>
  <c r="J47" i="24"/>
  <c r="N46" i="24"/>
  <c r="J43" i="24"/>
  <c r="O31" i="24"/>
  <c r="E31" i="24"/>
  <c r="Q31" i="24"/>
  <c r="S31" i="24"/>
  <c r="J31" i="24"/>
  <c r="D30" i="24"/>
  <c r="N30" i="24"/>
  <c r="S30" i="24"/>
  <c r="O30" i="24"/>
  <c r="U30" i="24"/>
  <c r="I30" i="24"/>
  <c r="Q30" i="24"/>
  <c r="Q24" i="24"/>
  <c r="F24" i="24"/>
  <c r="R24" i="24"/>
  <c r="M24" i="24"/>
  <c r="S24" i="24"/>
  <c r="N24" i="24"/>
  <c r="U24" i="24"/>
  <c r="J18" i="24"/>
  <c r="S18" i="24"/>
  <c r="F16" i="24"/>
  <c r="J16" i="24"/>
  <c r="C5" i="24"/>
  <c r="D5" i="24"/>
  <c r="H5" i="24"/>
  <c r="D3" i="24"/>
  <c r="M3" i="24"/>
  <c r="U3" i="24"/>
  <c r="O3" i="24"/>
  <c r="H3" i="24"/>
  <c r="Q3" i="24"/>
  <c r="W177" i="19"/>
  <c r="AE177" i="19"/>
  <c r="AM177" i="19"/>
  <c r="AA177" i="19"/>
  <c r="AI177" i="19"/>
  <c r="W168" i="19"/>
  <c r="AF168" i="19"/>
  <c r="X168" i="19"/>
  <c r="AJ168" i="19"/>
  <c r="AB168" i="19"/>
  <c r="AL168" i="19"/>
  <c r="W163" i="19"/>
  <c r="AM163" i="19"/>
  <c r="AE163" i="19"/>
  <c r="W156" i="19"/>
  <c r="AD156" i="19"/>
  <c r="AL156" i="19"/>
  <c r="X156" i="19"/>
  <c r="AF156" i="19"/>
  <c r="AN156" i="19"/>
  <c r="Z156" i="19"/>
  <c r="AH156" i="19"/>
  <c r="AA151" i="19"/>
  <c r="AI151" i="19"/>
  <c r="W145" i="19"/>
  <c r="AE145" i="19"/>
  <c r="AM145" i="19"/>
  <c r="AA145" i="19"/>
  <c r="AI145" i="19"/>
  <c r="W136" i="19"/>
  <c r="AF136" i="19"/>
  <c r="X136" i="19"/>
  <c r="AJ136" i="19"/>
  <c r="AB136" i="19"/>
  <c r="AL136" i="19"/>
  <c r="W120" i="19"/>
  <c r="Z120" i="19"/>
  <c r="AH120" i="19"/>
  <c r="X119" i="19"/>
  <c r="AC119" i="19"/>
  <c r="AK119" i="19"/>
  <c r="W119" i="19"/>
  <c r="AE119" i="19"/>
  <c r="AM119" i="19"/>
  <c r="Y119" i="19"/>
  <c r="AG119" i="19"/>
  <c r="AO119" i="19"/>
  <c r="AJ114" i="19"/>
  <c r="Y113" i="19"/>
  <c r="AG113" i="19"/>
  <c r="AO113" i="19"/>
  <c r="Z100" i="19"/>
  <c r="AH100" i="19"/>
  <c r="W99" i="19"/>
  <c r="AE99" i="19"/>
  <c r="AM99" i="19"/>
  <c r="AG99" i="19"/>
  <c r="AO99" i="19"/>
  <c r="AA99" i="19"/>
  <c r="AI99" i="19"/>
  <c r="AK85" i="19"/>
  <c r="Y85" i="19"/>
  <c r="AC85" i="19"/>
  <c r="AG85" i="19"/>
  <c r="AO85" i="19"/>
  <c r="Z80" i="19"/>
  <c r="AL80" i="19"/>
  <c r="AH80" i="19"/>
  <c r="D122" i="25"/>
  <c r="D118" i="25"/>
  <c r="D114" i="25"/>
  <c r="D110" i="25"/>
  <c r="D106" i="25"/>
  <c r="F103" i="25"/>
  <c r="F99" i="25"/>
  <c r="F95" i="25"/>
  <c r="F91" i="25"/>
  <c r="F87" i="25"/>
  <c r="H82" i="25"/>
  <c r="D76" i="25"/>
  <c r="D71" i="25"/>
  <c r="E66" i="25"/>
  <c r="J54" i="25"/>
  <c r="H48" i="25"/>
  <c r="O64" i="26"/>
  <c r="U64" i="26"/>
  <c r="J61" i="26"/>
  <c r="N175" i="24"/>
  <c r="D175" i="24"/>
  <c r="H175" i="24"/>
  <c r="O174" i="24"/>
  <c r="U174" i="24"/>
  <c r="Q168" i="24"/>
  <c r="M168" i="24"/>
  <c r="S168" i="24"/>
  <c r="J167" i="24"/>
  <c r="S166" i="24"/>
  <c r="M166" i="24"/>
  <c r="H166" i="24"/>
  <c r="F166" i="24"/>
  <c r="E159" i="24"/>
  <c r="R158" i="24"/>
  <c r="I158" i="24"/>
  <c r="N157" i="24"/>
  <c r="H153" i="24"/>
  <c r="N152" i="24"/>
  <c r="O151" i="24"/>
  <c r="S151" i="24"/>
  <c r="D150" i="24"/>
  <c r="H147" i="24"/>
  <c r="F146" i="24"/>
  <c r="N143" i="24"/>
  <c r="D143" i="24"/>
  <c r="H143" i="24"/>
  <c r="O142" i="24"/>
  <c r="U142" i="24"/>
  <c r="E139" i="24"/>
  <c r="D138" i="24"/>
  <c r="Q136" i="24"/>
  <c r="M136" i="24"/>
  <c r="S136" i="24"/>
  <c r="J135" i="24"/>
  <c r="S134" i="24"/>
  <c r="M134" i="24"/>
  <c r="H134" i="24"/>
  <c r="F134" i="24"/>
  <c r="E127" i="24"/>
  <c r="R126" i="24"/>
  <c r="I126" i="24"/>
  <c r="N125" i="24"/>
  <c r="H121" i="24"/>
  <c r="N120" i="24"/>
  <c r="O119" i="24"/>
  <c r="S119" i="24"/>
  <c r="D118" i="24"/>
  <c r="H115" i="24"/>
  <c r="F114" i="24"/>
  <c r="N111" i="24"/>
  <c r="D111" i="24"/>
  <c r="H111" i="24"/>
  <c r="O110" i="24"/>
  <c r="U110" i="24"/>
  <c r="H106" i="24"/>
  <c r="D106" i="24"/>
  <c r="R104" i="24"/>
  <c r="O103" i="24"/>
  <c r="S103" i="24"/>
  <c r="J103" i="24"/>
  <c r="N102" i="24"/>
  <c r="J99" i="24"/>
  <c r="F98" i="24"/>
  <c r="N95" i="24"/>
  <c r="H90" i="24"/>
  <c r="D90" i="24"/>
  <c r="R88" i="24"/>
  <c r="O87" i="24"/>
  <c r="S87" i="24"/>
  <c r="J87" i="24"/>
  <c r="N86" i="24"/>
  <c r="J83" i="24"/>
  <c r="F82" i="24"/>
  <c r="N79" i="24"/>
  <c r="H74" i="24"/>
  <c r="D74" i="24"/>
  <c r="R72" i="24"/>
  <c r="O71" i="24"/>
  <c r="S71" i="24"/>
  <c r="J71" i="24"/>
  <c r="N70" i="24"/>
  <c r="J67" i="24"/>
  <c r="F66" i="24"/>
  <c r="N63" i="24"/>
  <c r="H57" i="24"/>
  <c r="Q56" i="24"/>
  <c r="M56" i="24"/>
  <c r="S56" i="24"/>
  <c r="N56" i="24"/>
  <c r="U56" i="24"/>
  <c r="O54" i="24"/>
  <c r="U54" i="24"/>
  <c r="I54" i="24"/>
  <c r="Q54" i="24"/>
  <c r="D51" i="24"/>
  <c r="E51" i="24"/>
  <c r="I50" i="24"/>
  <c r="O48" i="24"/>
  <c r="Q47" i="24"/>
  <c r="M46" i="24"/>
  <c r="H43" i="24"/>
  <c r="H41" i="24"/>
  <c r="Q40" i="24"/>
  <c r="M40" i="24"/>
  <c r="S40" i="24"/>
  <c r="N40" i="24"/>
  <c r="U40" i="24"/>
  <c r="O38" i="24"/>
  <c r="U38" i="24"/>
  <c r="I38" i="24"/>
  <c r="Q38" i="24"/>
  <c r="Q32" i="24"/>
  <c r="F32" i="24"/>
  <c r="R32" i="24"/>
  <c r="M32" i="24"/>
  <c r="S32" i="24"/>
  <c r="N32" i="24"/>
  <c r="U32" i="24"/>
  <c r="R22" i="24"/>
  <c r="C13" i="24"/>
  <c r="D13" i="24"/>
  <c r="H13" i="24"/>
  <c r="D11" i="24"/>
  <c r="M11" i="24"/>
  <c r="U11" i="24"/>
  <c r="O11" i="24"/>
  <c r="H11" i="24"/>
  <c r="Q11" i="24"/>
  <c r="AH174" i="19"/>
  <c r="Y173" i="19"/>
  <c r="AI173" i="19"/>
  <c r="AC173" i="19"/>
  <c r="AO173" i="19"/>
  <c r="AL158" i="19"/>
  <c r="Z158" i="19"/>
  <c r="AD158" i="19"/>
  <c r="AH142" i="19"/>
  <c r="Y141" i="19"/>
  <c r="AI141" i="19"/>
  <c r="AC141" i="19"/>
  <c r="AO141" i="19"/>
  <c r="AD130" i="19"/>
  <c r="AL130" i="19"/>
  <c r="W129" i="19"/>
  <c r="AE129" i="19"/>
  <c r="AM129" i="19"/>
  <c r="Y129" i="19"/>
  <c r="AG129" i="19"/>
  <c r="AO129" i="19"/>
  <c r="AA129" i="19"/>
  <c r="AI129" i="19"/>
  <c r="AK117" i="19"/>
  <c r="Y117" i="19"/>
  <c r="AG117" i="19"/>
  <c r="AB114" i="19"/>
  <c r="AL110" i="19"/>
  <c r="AD98" i="19"/>
  <c r="AL98" i="19"/>
  <c r="X98" i="19"/>
  <c r="AF98" i="19"/>
  <c r="AN98" i="19"/>
  <c r="Z98" i="19"/>
  <c r="AH98" i="19"/>
  <c r="X83" i="19"/>
  <c r="W83" i="19"/>
  <c r="AE83" i="19"/>
  <c r="AM83" i="19"/>
  <c r="Y83" i="19"/>
  <c r="AG83" i="19"/>
  <c r="AO83" i="19"/>
  <c r="AK83" i="19"/>
  <c r="AA83" i="19"/>
  <c r="AC83" i="19"/>
  <c r="Y74" i="19"/>
  <c r="X74" i="19"/>
  <c r="AF74" i="19"/>
  <c r="AN74" i="19"/>
  <c r="Z74" i="19"/>
  <c r="AH74" i="19"/>
  <c r="AB74" i="19"/>
  <c r="AJ74" i="19"/>
  <c r="AD74" i="19"/>
  <c r="AL74" i="19"/>
  <c r="D103" i="24"/>
  <c r="H102" i="24"/>
  <c r="D95" i="24"/>
  <c r="H94" i="24"/>
  <c r="D87" i="24"/>
  <c r="H86" i="24"/>
  <c r="D79" i="24"/>
  <c r="H78" i="24"/>
  <c r="D71" i="24"/>
  <c r="H70" i="24"/>
  <c r="D63" i="24"/>
  <c r="H62" i="24"/>
  <c r="D55" i="24"/>
  <c r="H54" i="24"/>
  <c r="D47" i="24"/>
  <c r="H46" i="24"/>
  <c r="D39" i="24"/>
  <c r="H38" i="24"/>
  <c r="E35" i="24"/>
  <c r="D34" i="24"/>
  <c r="D31" i="24"/>
  <c r="H30" i="24"/>
  <c r="E27" i="24"/>
  <c r="D26" i="24"/>
  <c r="D23" i="24"/>
  <c r="H22" i="24"/>
  <c r="C19" i="24"/>
  <c r="D15" i="24"/>
  <c r="S13" i="24"/>
  <c r="C11" i="24"/>
  <c r="D7" i="24"/>
  <c r="S5" i="24"/>
  <c r="C3" i="24"/>
  <c r="W173" i="19"/>
  <c r="AM171" i="19"/>
  <c r="W171" i="19"/>
  <c r="AM169" i="19"/>
  <c r="AE169" i="19"/>
  <c r="W169" i="19"/>
  <c r="AI165" i="19"/>
  <c r="Y165" i="19"/>
  <c r="AC163" i="19"/>
  <c r="W157" i="19"/>
  <c r="AM155" i="19"/>
  <c r="W155" i="19"/>
  <c r="AM153" i="19"/>
  <c r="AE153" i="19"/>
  <c r="W153" i="19"/>
  <c r="AI149" i="19"/>
  <c r="Y149" i="19"/>
  <c r="AC147" i="19"/>
  <c r="W141" i="19"/>
  <c r="AM139" i="19"/>
  <c r="W139" i="19"/>
  <c r="AM137" i="19"/>
  <c r="AE137" i="19"/>
  <c r="W137" i="19"/>
  <c r="AI133" i="19"/>
  <c r="Y133" i="19"/>
  <c r="AC131" i="19"/>
  <c r="Z128" i="19"/>
  <c r="Z124" i="19"/>
  <c r="AM123" i="19"/>
  <c r="AE123" i="19"/>
  <c r="W123" i="19"/>
  <c r="Y122" i="19"/>
  <c r="Y121" i="19"/>
  <c r="AN118" i="19"/>
  <c r="AF118" i="19"/>
  <c r="X118" i="19"/>
  <c r="W116" i="19"/>
  <c r="X115" i="19"/>
  <c r="AK113" i="19"/>
  <c r="AD112" i="19"/>
  <c r="AK111" i="19"/>
  <c r="AC111" i="19"/>
  <c r="Z108" i="19"/>
  <c r="AM107" i="19"/>
  <c r="AE107" i="19"/>
  <c r="W107" i="19"/>
  <c r="Y106" i="19"/>
  <c r="Y105" i="19"/>
  <c r="AN102" i="19"/>
  <c r="AF102" i="19"/>
  <c r="X102" i="19"/>
  <c r="AK101" i="19"/>
  <c r="W100" i="19"/>
  <c r="X99" i="19"/>
  <c r="AB94" i="19"/>
  <c r="X87" i="19"/>
  <c r="AC87" i="19"/>
  <c r="AK87" i="19"/>
  <c r="W87" i="19"/>
  <c r="AE87" i="19"/>
  <c r="AM87" i="19"/>
  <c r="AC81" i="19"/>
  <c r="AG81" i="19"/>
  <c r="AC79" i="19"/>
  <c r="AK69" i="19"/>
  <c r="AO69" i="19"/>
  <c r="Y69" i="19"/>
  <c r="AC69" i="19"/>
  <c r="H80" i="26"/>
  <c r="H59" i="26"/>
  <c r="H103" i="24"/>
  <c r="F102" i="24"/>
  <c r="H95" i="24"/>
  <c r="F94" i="24"/>
  <c r="H87" i="24"/>
  <c r="F86" i="24"/>
  <c r="H79" i="24"/>
  <c r="F78" i="24"/>
  <c r="H71" i="24"/>
  <c r="F70" i="24"/>
  <c r="H63" i="24"/>
  <c r="F62" i="24"/>
  <c r="H55" i="24"/>
  <c r="F54" i="24"/>
  <c r="H47" i="24"/>
  <c r="F46" i="24"/>
  <c r="H39" i="24"/>
  <c r="F38" i="24"/>
  <c r="H31" i="24"/>
  <c r="F30" i="24"/>
  <c r="H23" i="24"/>
  <c r="F22" i="24"/>
  <c r="M20" i="24"/>
  <c r="F19" i="24"/>
  <c r="U17" i="24"/>
  <c r="J17" i="24"/>
  <c r="C17" i="24"/>
  <c r="J15" i="24"/>
  <c r="O12" i="24"/>
  <c r="F11" i="24"/>
  <c r="U9" i="24"/>
  <c r="J9" i="24"/>
  <c r="C9" i="24"/>
  <c r="J7" i="24"/>
  <c r="O4" i="24"/>
  <c r="F3" i="24"/>
  <c r="AO177" i="19"/>
  <c r="AG177" i="19"/>
  <c r="AN176" i="19"/>
  <c r="AD176" i="19"/>
  <c r="W176" i="19"/>
  <c r="AK173" i="19"/>
  <c r="AA173" i="19"/>
  <c r="AI171" i="19"/>
  <c r="AK169" i="19"/>
  <c r="AH166" i="19"/>
  <c r="AG165" i="19"/>
  <c r="AJ164" i="19"/>
  <c r="W164" i="19"/>
  <c r="AA163" i="19"/>
  <c r="AO161" i="19"/>
  <c r="AG161" i="19"/>
  <c r="AN160" i="19"/>
  <c r="AD160" i="19"/>
  <c r="W160" i="19"/>
  <c r="AK157" i="19"/>
  <c r="AA157" i="19"/>
  <c r="AI155" i="19"/>
  <c r="AK153" i="19"/>
  <c r="AH150" i="19"/>
  <c r="AG149" i="19"/>
  <c r="AJ148" i="19"/>
  <c r="W148" i="19"/>
  <c r="AA147" i="19"/>
  <c r="AO145" i="19"/>
  <c r="AG145" i="19"/>
  <c r="AN144" i="19"/>
  <c r="AD144" i="19"/>
  <c r="W144" i="19"/>
  <c r="AK141" i="19"/>
  <c r="AA141" i="19"/>
  <c r="AI139" i="19"/>
  <c r="AK137" i="19"/>
  <c r="AG133" i="19"/>
  <c r="AD124" i="19"/>
  <c r="AK123" i="19"/>
  <c r="AC123" i="19"/>
  <c r="AL118" i="19"/>
  <c r="Y118" i="19"/>
  <c r="AH116" i="19"/>
  <c r="AD108" i="19"/>
  <c r="AK107" i="19"/>
  <c r="AC107" i="19"/>
  <c r="AL102" i="19"/>
  <c r="Y102" i="19"/>
  <c r="AC101" i="19"/>
  <c r="AL100" i="19"/>
  <c r="Y99" i="19"/>
  <c r="Y94" i="19"/>
  <c r="Y90" i="19"/>
  <c r="Z90" i="19"/>
  <c r="AH90" i="19"/>
  <c r="AB90" i="19"/>
  <c r="AJ90" i="19"/>
  <c r="W88" i="19"/>
  <c r="AH88" i="19"/>
  <c r="AA87" i="19"/>
  <c r="W84" i="19"/>
  <c r="AH84" i="19"/>
  <c r="AL84" i="19"/>
  <c r="AD82" i="19"/>
  <c r="AL82" i="19"/>
  <c r="X82" i="19"/>
  <c r="AF82" i="19"/>
  <c r="AN82" i="19"/>
  <c r="AM79" i="19"/>
  <c r="D16" i="24"/>
  <c r="F13" i="24"/>
  <c r="D8" i="24"/>
  <c r="F5" i="24"/>
  <c r="X174" i="19"/>
  <c r="Z168" i="19"/>
  <c r="X158" i="19"/>
  <c r="Z152" i="19"/>
  <c r="X142" i="19"/>
  <c r="Z136" i="19"/>
  <c r="AD120" i="19"/>
  <c r="Y114" i="19"/>
  <c r="AD104" i="19"/>
  <c r="Y98" i="19"/>
  <c r="X94" i="19"/>
  <c r="AF94" i="19"/>
  <c r="AN94" i="19"/>
  <c r="Z94" i="19"/>
  <c r="AH94" i="19"/>
  <c r="AK89" i="19"/>
  <c r="AO89" i="19"/>
  <c r="Y89" i="19"/>
  <c r="Y79" i="19"/>
  <c r="AG79" i="19"/>
  <c r="AO79" i="19"/>
  <c r="AA79" i="19"/>
  <c r="AI79" i="19"/>
  <c r="W68" i="19"/>
  <c r="AH68" i="19"/>
  <c r="AL68" i="19"/>
  <c r="X95" i="19"/>
  <c r="AO93" i="19"/>
  <c r="Z92" i="19"/>
  <c r="AK81" i="19"/>
  <c r="W80" i="19"/>
  <c r="X79" i="19"/>
  <c r="AO77" i="19"/>
  <c r="Z76" i="19"/>
  <c r="Y73" i="19"/>
  <c r="AH72" i="19"/>
  <c r="AM71" i="19"/>
  <c r="AE71" i="19"/>
  <c r="W71" i="19"/>
  <c r="AO67" i="19"/>
  <c r="AG67" i="19"/>
  <c r="Y67" i="19"/>
  <c r="AN66" i="19"/>
  <c r="AF66" i="19"/>
  <c r="X66" i="19"/>
  <c r="AG65" i="19"/>
  <c r="AK65" i="19"/>
  <c r="W64" i="19"/>
  <c r="AI63" i="19"/>
  <c r="AA63" i="19"/>
  <c r="X63" i="19"/>
  <c r="AH62" i="19"/>
  <c r="Z62" i="19"/>
  <c r="AJ58" i="19"/>
  <c r="AB58" i="19"/>
  <c r="Y57" i="19"/>
  <c r="AH56" i="19"/>
  <c r="AG54" i="19"/>
  <c r="W54" i="19"/>
  <c r="AK53" i="19"/>
  <c r="Z53" i="19"/>
  <c r="W2" i="21"/>
  <c r="AI2" i="21"/>
  <c r="AL4" i="21"/>
  <c r="X5" i="21"/>
  <c r="AB5" i="21"/>
  <c r="AF5" i="21"/>
  <c r="AJ5" i="21"/>
  <c r="AN5" i="21"/>
  <c r="AB6" i="21"/>
  <c r="AI7" i="21"/>
  <c r="AC8" i="21"/>
  <c r="AO8" i="21"/>
  <c r="AB10" i="21"/>
  <c r="AM10" i="21"/>
  <c r="AL12" i="21"/>
  <c r="X13" i="21"/>
  <c r="AB13" i="21"/>
  <c r="AF13" i="21"/>
  <c r="AJ13" i="21"/>
  <c r="AN13" i="21"/>
  <c r="AB14" i="21"/>
  <c r="AD15" i="21"/>
  <c r="Y17" i="21"/>
  <c r="AC17" i="21"/>
  <c r="AG17" i="21"/>
  <c r="AK17" i="21"/>
  <c r="AO17" i="21"/>
  <c r="X18" i="21"/>
  <c r="AF18" i="21"/>
  <c r="AN18" i="21"/>
  <c r="Y21" i="21"/>
  <c r="AC21" i="21"/>
  <c r="AG21" i="21"/>
  <c r="AK21" i="21"/>
  <c r="AO21" i="21"/>
  <c r="AC24" i="21"/>
  <c r="AK24" i="21"/>
  <c r="AN24" i="21"/>
  <c r="AB26" i="21"/>
  <c r="AM26" i="21"/>
  <c r="AI27" i="21"/>
  <c r="AL28" i="21"/>
  <c r="X29" i="21"/>
  <c r="AB29" i="21"/>
  <c r="AF29" i="21"/>
  <c r="AJ29" i="21"/>
  <c r="AN29" i="21"/>
  <c r="AB30" i="21"/>
  <c r="AC32" i="21"/>
  <c r="AO32" i="21"/>
  <c r="X33" i="21"/>
  <c r="AB33" i="21"/>
  <c r="AF33" i="21"/>
  <c r="AJ33" i="21"/>
  <c r="AN33" i="21"/>
  <c r="W34" i="21"/>
  <c r="AE34" i="21"/>
  <c r="AM34" i="21"/>
  <c r="W35" i="21"/>
  <c r="AM35" i="21"/>
  <c r="Z37" i="21"/>
  <c r="AD37" i="21"/>
  <c r="AH37" i="21"/>
  <c r="AL37" i="21"/>
  <c r="AL40" i="21"/>
  <c r="AF42" i="21"/>
  <c r="AI42" i="21"/>
  <c r="AK45" i="21"/>
  <c r="AA46" i="21"/>
  <c r="AJ46" i="21"/>
  <c r="AA47" i="21"/>
  <c r="X49" i="21"/>
  <c r="AB49" i="21"/>
  <c r="AF49" i="21"/>
  <c r="AJ49" i="21"/>
  <c r="AN49" i="21"/>
  <c r="AD4" i="25"/>
  <c r="AL4" i="25"/>
  <c r="W5" i="25"/>
  <c r="AB5" i="25"/>
  <c r="AG5" i="25"/>
  <c r="AM5" i="25"/>
  <c r="AL5" i="25"/>
  <c r="AA7" i="25"/>
  <c r="AG7" i="25"/>
  <c r="AN7" i="25"/>
  <c r="W8" i="25"/>
  <c r="AD8" i="25"/>
  <c r="AL8" i="25"/>
  <c r="AJ8" i="25"/>
  <c r="AA15" i="25"/>
  <c r="AK15" i="25"/>
  <c r="Z20" i="25"/>
  <c r="AJ20" i="25"/>
  <c r="Y21" i="25"/>
  <c r="AI21" i="25"/>
  <c r="Y23" i="25"/>
  <c r="AG23" i="25"/>
  <c r="AN23" i="25"/>
  <c r="W24" i="25"/>
  <c r="AD24" i="25"/>
  <c r="AJ24" i="25"/>
  <c r="AG33" i="25"/>
  <c r="AM38" i="25"/>
  <c r="AN38" i="25"/>
  <c r="AH38" i="25"/>
  <c r="AC38" i="25"/>
  <c r="X38" i="25"/>
  <c r="AL38" i="25"/>
  <c r="AG38" i="25"/>
  <c r="AB38" i="25"/>
  <c r="AO38" i="25"/>
  <c r="AJ38" i="25"/>
  <c r="AD38" i="25"/>
  <c r="Y38" i="25"/>
  <c r="AO54" i="25"/>
  <c r="AJ54" i="25"/>
  <c r="AD54" i="25"/>
  <c r="Y54" i="25"/>
  <c r="AN54" i="25"/>
  <c r="AH54" i="25"/>
  <c r="AC54" i="25"/>
  <c r="X54" i="25"/>
  <c r="AK54" i="25"/>
  <c r="AF54" i="25"/>
  <c r="Z54" i="25"/>
  <c r="AM63" i="25"/>
  <c r="AB63" i="25"/>
  <c r="AJ63" i="25"/>
  <c r="X63" i="25"/>
  <c r="AN63" i="25"/>
  <c r="AE63" i="25"/>
  <c r="AO66" i="25"/>
  <c r="AJ66" i="25"/>
  <c r="AD66" i="25"/>
  <c r="Y66" i="25"/>
  <c r="AN66" i="25"/>
  <c r="AH66" i="25"/>
  <c r="AC66" i="25"/>
  <c r="X66" i="25"/>
  <c r="AK66" i="25"/>
  <c r="AF66" i="25"/>
  <c r="Z66" i="25"/>
  <c r="Z88" i="19"/>
  <c r="Y82" i="19"/>
  <c r="AO73" i="19"/>
  <c r="Z72" i="19"/>
  <c r="AK71" i="19"/>
  <c r="AC71" i="19"/>
  <c r="AM67" i="19"/>
  <c r="AE67" i="19"/>
  <c r="W67" i="19"/>
  <c r="AL66" i="19"/>
  <c r="Y66" i="19"/>
  <c r="AC65" i="19"/>
  <c r="AL64" i="19"/>
  <c r="AO63" i="19"/>
  <c r="AG63" i="19"/>
  <c r="Y63" i="19"/>
  <c r="AN62" i="19"/>
  <c r="AF62" i="19"/>
  <c r="X62" i="19"/>
  <c r="AH58" i="19"/>
  <c r="Z58" i="19"/>
  <c r="AO57" i="19"/>
  <c r="Z56" i="19"/>
  <c r="AO54" i="19"/>
  <c r="AE54" i="19"/>
  <c r="AH53" i="19"/>
  <c r="X53" i="19"/>
  <c r="AA2" i="21"/>
  <c r="AJ2" i="21"/>
  <c r="AA3" i="21"/>
  <c r="AO4" i="21"/>
  <c r="Y5" i="21"/>
  <c r="AC5" i="21"/>
  <c r="AG5" i="21"/>
  <c r="AK5" i="21"/>
  <c r="AO5" i="21"/>
  <c r="AO12" i="21"/>
  <c r="Y13" i="21"/>
  <c r="AC13" i="21"/>
  <c r="AG13" i="21"/>
  <c r="AK13" i="21"/>
  <c r="AO13" i="21"/>
  <c r="AH15" i="21"/>
  <c r="Z17" i="21"/>
  <c r="AD17" i="21"/>
  <c r="AH17" i="21"/>
  <c r="AA18" i="21"/>
  <c r="Z21" i="21"/>
  <c r="AD21" i="21"/>
  <c r="AH21" i="21"/>
  <c r="AD24" i="21"/>
  <c r="AL24" i="21"/>
  <c r="AO28" i="21"/>
  <c r="Y29" i="21"/>
  <c r="AC29" i="21"/>
  <c r="AG29" i="21"/>
  <c r="AK29" i="21"/>
  <c r="AO29" i="21"/>
  <c r="Y33" i="21"/>
  <c r="AC33" i="21"/>
  <c r="AG33" i="21"/>
  <c r="AK33" i="21"/>
  <c r="AO33" i="21"/>
  <c r="X34" i="21"/>
  <c r="AF34" i="21"/>
  <c r="AN34" i="21"/>
  <c r="AA35" i="21"/>
  <c r="W37" i="21"/>
  <c r="AA37" i="21"/>
  <c r="AE37" i="21"/>
  <c r="AI37" i="21"/>
  <c r="AN37" i="21"/>
  <c r="AO40" i="21"/>
  <c r="AJ42" i="21"/>
  <c r="AH43" i="21"/>
  <c r="AB46" i="21"/>
  <c r="AM46" i="21"/>
  <c r="Y49" i="21"/>
  <c r="AC49" i="21"/>
  <c r="AG49" i="21"/>
  <c r="AK49" i="21"/>
  <c r="AO49" i="21"/>
  <c r="Z3" i="25"/>
  <c r="Y4" i="25"/>
  <c r="AG4" i="25"/>
  <c r="AO4" i="25"/>
  <c r="X5" i="25"/>
  <c r="AC5" i="25"/>
  <c r="AI5" i="25"/>
  <c r="AN5" i="25"/>
  <c r="W7" i="25"/>
  <c r="AC7" i="25"/>
  <c r="AI7" i="25"/>
  <c r="AO7" i="25"/>
  <c r="X8" i="25"/>
  <c r="AF8" i="25"/>
  <c r="AM8" i="25"/>
  <c r="AB15" i="25"/>
  <c r="AM15" i="25"/>
  <c r="AE16" i="25"/>
  <c r="AD20" i="25"/>
  <c r="AN20" i="25"/>
  <c r="Z21" i="25"/>
  <c r="AK21" i="25"/>
  <c r="Y22" i="25"/>
  <c r="AJ22" i="25"/>
  <c r="AB23" i="25"/>
  <c r="AI23" i="25"/>
  <c r="AO23" i="25"/>
  <c r="X24" i="25"/>
  <c r="AF24" i="25"/>
  <c r="AM24" i="25"/>
  <c r="W25" i="25"/>
  <c r="AD25" i="25"/>
  <c r="AL25" i="25"/>
  <c r="AK25" i="25"/>
  <c r="AB26" i="25"/>
  <c r="AG26" i="25"/>
  <c r="AL26" i="25"/>
  <c r="AM30" i="25"/>
  <c r="AJ30" i="25"/>
  <c r="AL30" i="25"/>
  <c r="AG30" i="25"/>
  <c r="AM32" i="25"/>
  <c r="AD32" i="25"/>
  <c r="AI32" i="25"/>
  <c r="W32" i="25"/>
  <c r="Z38" i="25"/>
  <c r="AL40" i="25"/>
  <c r="AA40" i="25"/>
  <c r="AI40" i="25"/>
  <c r="W40" i="25"/>
  <c r="AM40" i="25"/>
  <c r="AD40" i="25"/>
  <c r="AO41" i="25"/>
  <c r="Y41" i="25"/>
  <c r="AH41" i="25"/>
  <c r="Z41" i="25"/>
  <c r="Z45" i="25"/>
  <c r="AM52" i="25"/>
  <c r="W52" i="25"/>
  <c r="AH52" i="25"/>
  <c r="Z52" i="25"/>
  <c r="AG54" i="25"/>
  <c r="AG66" i="25"/>
  <c r="Y78" i="19"/>
  <c r="Z68" i="19"/>
  <c r="AK67" i="19"/>
  <c r="AC67" i="19"/>
  <c r="AH64" i="19"/>
  <c r="AM63" i="19"/>
  <c r="AE63" i="19"/>
  <c r="AL62" i="19"/>
  <c r="Y62" i="19"/>
  <c r="AN58" i="19"/>
  <c r="AF58" i="19"/>
  <c r="X58" i="19"/>
  <c r="AF53" i="19"/>
  <c r="AB2" i="21"/>
  <c r="Z5" i="21"/>
  <c r="AD5" i="21"/>
  <c r="AH5" i="21"/>
  <c r="Z13" i="21"/>
  <c r="AD13" i="21"/>
  <c r="AH13" i="21"/>
  <c r="AL15" i="21"/>
  <c r="Y24" i="21"/>
  <c r="AG24" i="21"/>
  <c r="Z29" i="21"/>
  <c r="AD29" i="21"/>
  <c r="AH29" i="21"/>
  <c r="Z33" i="21"/>
  <c r="AD33" i="21"/>
  <c r="AH33" i="21"/>
  <c r="AA34" i="21"/>
  <c r="X37" i="21"/>
  <c r="AB37" i="21"/>
  <c r="AF37" i="21"/>
  <c r="AJ37" i="21"/>
  <c r="AO37" i="21"/>
  <c r="X42" i="21"/>
  <c r="Z49" i="21"/>
  <c r="AD49" i="21"/>
  <c r="AH49" i="21"/>
  <c r="Z4" i="25"/>
  <c r="AN4" i="25"/>
  <c r="Y5" i="25"/>
  <c r="AE5" i="25"/>
  <c r="AO5" i="25"/>
  <c r="Y7" i="25"/>
  <c r="AD7" i="25"/>
  <c r="AJ7" i="25"/>
  <c r="AA8" i="25"/>
  <c r="AN8" i="25"/>
  <c r="AM20" i="25"/>
  <c r="AD21" i="25"/>
  <c r="W23" i="25"/>
  <c r="AC23" i="25"/>
  <c r="AJ23" i="25"/>
  <c r="AA24" i="25"/>
  <c r="AH24" i="25"/>
  <c r="AN24" i="25"/>
  <c r="Y25" i="25"/>
  <c r="AG25" i="25"/>
  <c r="X26" i="25"/>
  <c r="AC26" i="25"/>
  <c r="AH26" i="25"/>
  <c r="AF38" i="25"/>
  <c r="AO42" i="25"/>
  <c r="AJ42" i="25"/>
  <c r="AD42" i="25"/>
  <c r="Y42" i="25"/>
  <c r="AN42" i="25"/>
  <c r="AH42" i="25"/>
  <c r="AC42" i="25"/>
  <c r="X42" i="25"/>
  <c r="AK42" i="25"/>
  <c r="AF42" i="25"/>
  <c r="Z42" i="25"/>
  <c r="AL54" i="25"/>
  <c r="W63" i="25"/>
  <c r="AL66" i="25"/>
  <c r="AL68" i="25"/>
  <c r="AA68" i="25"/>
  <c r="AI68" i="25"/>
  <c r="W68" i="25"/>
  <c r="AM68" i="25"/>
  <c r="AD68" i="25"/>
  <c r="AO69" i="25"/>
  <c r="Y69" i="25"/>
  <c r="AH69" i="25"/>
  <c r="Z69" i="25"/>
  <c r="Z33" i="25"/>
  <c r="AH33" i="25"/>
  <c r="AO37" i="25"/>
  <c r="AK37" i="25"/>
  <c r="Z37" i="25"/>
  <c r="AH37" i="25"/>
  <c r="AL37" i="25"/>
  <c r="AC37" i="25"/>
  <c r="AL45" i="25"/>
  <c r="AD45" i="25"/>
  <c r="AK45" i="25"/>
  <c r="AC45" i="25"/>
  <c r="AO45" i="25"/>
  <c r="AG45" i="25"/>
  <c r="Y45" i="25"/>
  <c r="AH53" i="25"/>
  <c r="Z53" i="25"/>
  <c r="AH32" i="25"/>
  <c r="X34" i="25"/>
  <c r="AC34" i="25"/>
  <c r="AH34" i="25"/>
  <c r="AN34" i="25"/>
  <c r="W35" i="25"/>
  <c r="AE35" i="25"/>
  <c r="AM35" i="25"/>
  <c r="AM42" i="25"/>
  <c r="AL52" i="25"/>
  <c r="AM54" i="25"/>
  <c r="AI55" i="25"/>
  <c r="AC57" i="25"/>
  <c r="AN57" i="25"/>
  <c r="AB58" i="25"/>
  <c r="AG58" i="25"/>
  <c r="AL58" i="25"/>
  <c r="AB62" i="25"/>
  <c r="AG62" i="25"/>
  <c r="AL62" i="25"/>
  <c r="AM66" i="25"/>
  <c r="Z70" i="25"/>
  <c r="AF70" i="25"/>
  <c r="AK70" i="25"/>
  <c r="AM70" i="25"/>
  <c r="AA71" i="25"/>
  <c r="AI71" i="25"/>
  <c r="Z73" i="25"/>
  <c r="AK73" i="25"/>
  <c r="X74" i="25"/>
  <c r="AC74" i="25"/>
  <c r="AH74" i="25"/>
  <c r="AN74" i="25"/>
  <c r="AD76" i="25"/>
  <c r="AM76" i="25"/>
  <c r="Z77" i="25"/>
  <c r="Y81" i="25"/>
  <c r="AO81" i="25"/>
  <c r="Y82" i="25"/>
  <c r="AD82" i="25"/>
  <c r="AJ82" i="25"/>
  <c r="AO82" i="25"/>
  <c r="AD85" i="25"/>
  <c r="AL85" i="25"/>
  <c r="X86" i="25"/>
  <c r="AC86" i="25"/>
  <c r="AH86" i="25"/>
  <c r="AN86" i="25"/>
  <c r="W87" i="25"/>
  <c r="AF87" i="25"/>
  <c r="AE88" i="25"/>
  <c r="AG90" i="25"/>
  <c r="AL90" i="25"/>
  <c r="AJ91" i="25"/>
  <c r="AC93" i="25"/>
  <c r="AN93" i="25"/>
  <c r="AE95" i="25"/>
  <c r="AN95" i="25"/>
  <c r="Z96" i="25"/>
  <c r="AL96" i="25"/>
  <c r="AJ99" i="25"/>
  <c r="W103" i="25"/>
  <c r="AF103" i="25"/>
  <c r="Z106" i="25"/>
  <c r="AF106" i="25"/>
  <c r="AK106" i="25"/>
  <c r="AM106" i="25"/>
  <c r="AD108" i="25"/>
  <c r="AM108" i="25"/>
  <c r="Z109" i="25"/>
  <c r="Z110" i="25"/>
  <c r="AF110" i="25"/>
  <c r="AK110" i="25"/>
  <c r="AM110" i="25"/>
  <c r="AA111" i="25"/>
  <c r="AI111" i="25"/>
  <c r="AD113" i="25"/>
  <c r="AO113" i="25"/>
  <c r="Z114" i="25"/>
  <c r="AF114" i="25"/>
  <c r="AK114" i="25"/>
  <c r="AM114" i="25"/>
  <c r="AM118" i="25"/>
  <c r="AI119" i="25"/>
  <c r="AO121" i="25"/>
  <c r="AM122" i="25"/>
  <c r="AD124" i="25"/>
  <c r="AL124" i="25"/>
  <c r="AH125" i="25"/>
  <c r="AO125" i="25"/>
  <c r="Y125" i="25"/>
  <c r="AG126" i="25"/>
  <c r="AN126" i="25"/>
  <c r="AH126" i="25"/>
  <c r="AC126" i="25"/>
  <c r="X126" i="25"/>
  <c r="AO126" i="25"/>
  <c r="AJ126" i="25"/>
  <c r="AD126" i="25"/>
  <c r="Y126" i="25"/>
  <c r="AJ127" i="25"/>
  <c r="Z128" i="25"/>
  <c r="AH128" i="25"/>
  <c r="AN129" i="25"/>
  <c r="AK129" i="25"/>
  <c r="Z129" i="25"/>
  <c r="AL129" i="25"/>
  <c r="AC129" i="25"/>
  <c r="AG130" i="25"/>
  <c r="AN130" i="25"/>
  <c r="AH130" i="25"/>
  <c r="AC130" i="25"/>
  <c r="X130" i="25"/>
  <c r="AO130" i="25"/>
  <c r="AJ130" i="25"/>
  <c r="AD130" i="25"/>
  <c r="Y130" i="25"/>
  <c r="AK134" i="25"/>
  <c r="AN137" i="25"/>
  <c r="AL137" i="25"/>
  <c r="AC137" i="25"/>
  <c r="AK137" i="25"/>
  <c r="Z137" i="25"/>
  <c r="AD137" i="25"/>
  <c r="AN149" i="25"/>
  <c r="AL149" i="25"/>
  <c r="AH149" i="25"/>
  <c r="Z149" i="25"/>
  <c r="AH117" i="25"/>
  <c r="AO117" i="25"/>
  <c r="Y117" i="25"/>
  <c r="AN118" i="25"/>
  <c r="AH118" i="25"/>
  <c r="AC118" i="25"/>
  <c r="X118" i="25"/>
  <c r="AO118" i="25"/>
  <c r="AJ118" i="25"/>
  <c r="AD118" i="25"/>
  <c r="Y118" i="25"/>
  <c r="Z120" i="25"/>
  <c r="AH120" i="25"/>
  <c r="AN121" i="25"/>
  <c r="AK121" i="25"/>
  <c r="Z121" i="25"/>
  <c r="AL121" i="25"/>
  <c r="AC121" i="25"/>
  <c r="AN122" i="25"/>
  <c r="AH122" i="25"/>
  <c r="AC122" i="25"/>
  <c r="X122" i="25"/>
  <c r="AO122" i="25"/>
  <c r="AJ122" i="25"/>
  <c r="AD122" i="25"/>
  <c r="Y122" i="25"/>
  <c r="AO138" i="25"/>
  <c r="AJ138" i="25"/>
  <c r="AD138" i="25"/>
  <c r="Y138" i="25"/>
  <c r="AN138" i="25"/>
  <c r="AH138" i="25"/>
  <c r="AC138" i="25"/>
  <c r="X138" i="25"/>
  <c r="AK138" i="25"/>
  <c r="AF138" i="25"/>
  <c r="Z138" i="25"/>
  <c r="AI140" i="25"/>
  <c r="W140" i="25"/>
  <c r="AO150" i="25"/>
  <c r="AJ150" i="25"/>
  <c r="AD150" i="25"/>
  <c r="Y150" i="25"/>
  <c r="AN150" i="25"/>
  <c r="AH150" i="25"/>
  <c r="AC150" i="25"/>
  <c r="X150" i="25"/>
  <c r="AK150" i="25"/>
  <c r="AF150" i="25"/>
  <c r="Z150" i="25"/>
  <c r="AL151" i="25"/>
  <c r="AN151" i="25"/>
  <c r="AF151" i="25"/>
  <c r="X151" i="25"/>
  <c r="AM151" i="25"/>
  <c r="AE151" i="25"/>
  <c r="W151" i="25"/>
  <c r="AI151" i="25"/>
  <c r="AA151" i="25"/>
  <c r="Z34" i="25"/>
  <c r="AF34" i="25"/>
  <c r="AM34" i="25"/>
  <c r="AA35" i="25"/>
  <c r="AN37" i="25"/>
  <c r="AH40" i="25"/>
  <c r="AN45" i="25"/>
  <c r="Y57" i="25"/>
  <c r="AG57" i="25"/>
  <c r="AO57" i="25"/>
  <c r="Y58" i="25"/>
  <c r="AD58" i="25"/>
  <c r="AJ58" i="25"/>
  <c r="Y62" i="25"/>
  <c r="AD62" i="25"/>
  <c r="AJ62" i="25"/>
  <c r="AI63" i="25"/>
  <c r="AH68" i="25"/>
  <c r="X70" i="25"/>
  <c r="AC70" i="25"/>
  <c r="AH70" i="25"/>
  <c r="AN70" i="25"/>
  <c r="W71" i="25"/>
  <c r="AE71" i="25"/>
  <c r="AM71" i="25"/>
  <c r="AD73" i="25"/>
  <c r="AO73" i="25"/>
  <c r="Z74" i="25"/>
  <c r="AF74" i="25"/>
  <c r="AM74" i="25"/>
  <c r="W76" i="25"/>
  <c r="AI76" i="25"/>
  <c r="AH76" i="25"/>
  <c r="AH77" i="25"/>
  <c r="AG81" i="25"/>
  <c r="AB82" i="25"/>
  <c r="AG82" i="25"/>
  <c r="AL82" i="25"/>
  <c r="Z85" i="25"/>
  <c r="AH85" i="25"/>
  <c r="Z86" i="25"/>
  <c r="AF86" i="25"/>
  <c r="AM86" i="25"/>
  <c r="AB87" i="25"/>
  <c r="AM87" i="25"/>
  <c r="W88" i="25"/>
  <c r="Y90" i="25"/>
  <c r="AD90" i="25"/>
  <c r="AJ90" i="25"/>
  <c r="AB91" i="25"/>
  <c r="Y93" i="25"/>
  <c r="AG93" i="25"/>
  <c r="AO93" i="25"/>
  <c r="Y94" i="25"/>
  <c r="AD94" i="25"/>
  <c r="AJ94" i="25"/>
  <c r="X95" i="25"/>
  <c r="AJ95" i="25"/>
  <c r="AI95" i="25"/>
  <c r="AH96" i="25"/>
  <c r="Y98" i="25"/>
  <c r="AD98" i="25"/>
  <c r="AJ98" i="25"/>
  <c r="AB99" i="25"/>
  <c r="Z101" i="25"/>
  <c r="AH101" i="25"/>
  <c r="Z102" i="25"/>
  <c r="AF102" i="25"/>
  <c r="AM102" i="25"/>
  <c r="AB103" i="25"/>
  <c r="AM103" i="25"/>
  <c r="X106" i="25"/>
  <c r="AC106" i="25"/>
  <c r="AH106" i="25"/>
  <c r="AN106" i="25"/>
  <c r="AB107" i="25"/>
  <c r="W108" i="25"/>
  <c r="AI108" i="25"/>
  <c r="AH108" i="25"/>
  <c r="AH109" i="25"/>
  <c r="X110" i="25"/>
  <c r="AC110" i="25"/>
  <c r="AH110" i="25"/>
  <c r="AN110" i="25"/>
  <c r="W111" i="25"/>
  <c r="AE111" i="25"/>
  <c r="AM111" i="25"/>
  <c r="Z112" i="25"/>
  <c r="Z113" i="25"/>
  <c r="AK113" i="25"/>
  <c r="X114" i="25"/>
  <c r="AC114" i="25"/>
  <c r="AH114" i="25"/>
  <c r="AN114" i="25"/>
  <c r="AB115" i="25"/>
  <c r="W116" i="25"/>
  <c r="AI116" i="25"/>
  <c r="Z117" i="25"/>
  <c r="Z118" i="25"/>
  <c r="AK118" i="25"/>
  <c r="AD121" i="25"/>
  <c r="Z122" i="25"/>
  <c r="AK122" i="25"/>
  <c r="AG125" i="25"/>
  <c r="AB126" i="25"/>
  <c r="AL126" i="25"/>
  <c r="AB127" i="25"/>
  <c r="AM127" i="25"/>
  <c r="AE127" i="25"/>
  <c r="W127" i="25"/>
  <c r="AN127" i="25"/>
  <c r="AF127" i="25"/>
  <c r="X127" i="25"/>
  <c r="AH129" i="25"/>
  <c r="AB130" i="25"/>
  <c r="AL130" i="25"/>
  <c r="AB131" i="25"/>
  <c r="AJ131" i="25"/>
  <c r="AI132" i="25"/>
  <c r="W132" i="25"/>
  <c r="AA132" i="25"/>
  <c r="AM134" i="25"/>
  <c r="AJ135" i="25"/>
  <c r="AB135" i="25"/>
  <c r="AH137" i="25"/>
  <c r="AG138" i="25"/>
  <c r="AM140" i="25"/>
  <c r="AD149" i="25"/>
  <c r="AG150" i="25"/>
  <c r="AB151" i="25"/>
  <c r="Y70" i="25"/>
  <c r="AD70" i="25"/>
  <c r="AJ70" i="25"/>
  <c r="X71" i="25"/>
  <c r="AF71" i="25"/>
  <c r="AA76" i="25"/>
  <c r="Y77" i="25"/>
  <c r="X82" i="25"/>
  <c r="AC82" i="25"/>
  <c r="AH82" i="25"/>
  <c r="AN82" i="25"/>
  <c r="AE87" i="25"/>
  <c r="AN87" i="25"/>
  <c r="AB95" i="25"/>
  <c r="W96" i="25"/>
  <c r="AM98" i="25"/>
  <c r="AE103" i="25"/>
  <c r="AN103" i="25"/>
  <c r="Y106" i="25"/>
  <c r="AD106" i="25"/>
  <c r="AJ106" i="25"/>
  <c r="AA108" i="25"/>
  <c r="Y109" i="25"/>
  <c r="Y110" i="25"/>
  <c r="AD110" i="25"/>
  <c r="AJ110" i="25"/>
  <c r="X111" i="25"/>
  <c r="AF111" i="25"/>
  <c r="AC113" i="25"/>
  <c r="AL113" i="25"/>
  <c r="Y114" i="25"/>
  <c r="AD114" i="25"/>
  <c r="AJ114" i="25"/>
  <c r="AG117" i="25"/>
  <c r="AB118" i="25"/>
  <c r="AL118" i="25"/>
  <c r="AM119" i="25"/>
  <c r="AE119" i="25"/>
  <c r="W119" i="25"/>
  <c r="AN119" i="25"/>
  <c r="AF119" i="25"/>
  <c r="X119" i="25"/>
  <c r="AH121" i="25"/>
  <c r="AB122" i="25"/>
  <c r="AL122" i="25"/>
  <c r="AB123" i="25"/>
  <c r="AJ123" i="25"/>
  <c r="AI124" i="25"/>
  <c r="W124" i="25"/>
  <c r="AA124" i="25"/>
  <c r="AH133" i="25"/>
  <c r="AO133" i="25"/>
  <c r="Y133" i="25"/>
  <c r="AN134" i="25"/>
  <c r="AH134" i="25"/>
  <c r="AC134" i="25"/>
  <c r="X134" i="25"/>
  <c r="AO134" i="25"/>
  <c r="AJ134" i="25"/>
  <c r="AD134" i="25"/>
  <c r="Y134" i="25"/>
  <c r="AL138" i="25"/>
  <c r="AJ139" i="25"/>
  <c r="AB139" i="25"/>
  <c r="AL150" i="25"/>
  <c r="AJ151" i="25"/>
  <c r="AH153" i="25"/>
  <c r="AD153" i="25"/>
  <c r="X135" i="25"/>
  <c r="AF135" i="25"/>
  <c r="AN135" i="25"/>
  <c r="AH136" i="25"/>
  <c r="AO137" i="25"/>
  <c r="AM138" i="25"/>
  <c r="AD140" i="25"/>
  <c r="X146" i="25"/>
  <c r="AC146" i="25"/>
  <c r="AH146" i="25"/>
  <c r="W147" i="25"/>
  <c r="AE147" i="25"/>
  <c r="AM147" i="25"/>
  <c r="AM150" i="25"/>
  <c r="AL153" i="25"/>
  <c r="Y154" i="25"/>
  <c r="AC154" i="25"/>
  <c r="AG154" i="25"/>
  <c r="AK154" i="25"/>
  <c r="AO154" i="25"/>
  <c r="X155" i="25"/>
  <c r="AF155" i="25"/>
  <c r="Y162" i="25"/>
  <c r="AC162" i="25"/>
  <c r="AG162" i="25"/>
  <c r="AK162" i="25"/>
  <c r="AA163" i="25"/>
  <c r="AI163" i="25"/>
  <c r="AL165" i="25"/>
  <c r="X166" i="25"/>
  <c r="AB166" i="25"/>
  <c r="AF166" i="25"/>
  <c r="AJ166" i="25"/>
  <c r="W167" i="25"/>
  <c r="AE167" i="25"/>
  <c r="AM167" i="25"/>
  <c r="W168" i="25"/>
  <c r="Z170" i="25"/>
  <c r="AD170" i="25"/>
  <c r="AH170" i="25"/>
  <c r="AL170" i="25"/>
  <c r="AL173" i="25"/>
  <c r="Y174" i="25"/>
  <c r="AC174" i="25"/>
  <c r="AG174" i="25"/>
  <c r="AK174" i="25"/>
  <c r="AO174" i="25"/>
  <c r="X175" i="25"/>
  <c r="AF175" i="25"/>
  <c r="AA43" i="26"/>
  <c r="AI43" i="26"/>
  <c r="Y46" i="26"/>
  <c r="AC46" i="26"/>
  <c r="AH46" i="26"/>
  <c r="AN46" i="26"/>
  <c r="Z50" i="26"/>
  <c r="AD50" i="26"/>
  <c r="AH50" i="26"/>
  <c r="AL50" i="26"/>
  <c r="AA51" i="26"/>
  <c r="AI51" i="26"/>
  <c r="AA59" i="26"/>
  <c r="AI59" i="26"/>
  <c r="W64" i="26"/>
  <c r="AA67" i="26"/>
  <c r="AI67" i="26"/>
  <c r="Y78" i="26"/>
  <c r="AC78" i="26"/>
  <c r="AG78" i="26"/>
  <c r="AK78" i="26"/>
  <c r="AA83" i="26"/>
  <c r="AI83" i="26"/>
  <c r="AI104" i="26"/>
  <c r="X171" i="26"/>
  <c r="AF171" i="26"/>
  <c r="AN171" i="26"/>
  <c r="AF7" i="24"/>
  <c r="AK7" i="24"/>
  <c r="Z7" i="24"/>
  <c r="AE8" i="24"/>
  <c r="Y8" i="24"/>
  <c r="AM8" i="24"/>
  <c r="AG8" i="24"/>
  <c r="AB8" i="24"/>
  <c r="W8" i="24"/>
  <c r="W12" i="24"/>
  <c r="AH14" i="24"/>
  <c r="AI14" i="24"/>
  <c r="AA14" i="24"/>
  <c r="AJ17" i="24"/>
  <c r="AE17" i="24"/>
  <c r="AH31" i="24"/>
  <c r="Z31" i="24"/>
  <c r="AO31" i="24"/>
  <c r="AG31" i="24"/>
  <c r="Y31" i="24"/>
  <c r="AL31" i="24"/>
  <c r="AD31" i="24"/>
  <c r="AJ32" i="24"/>
  <c r="AE32" i="24"/>
  <c r="Y32" i="24"/>
  <c r="AN32" i="24"/>
  <c r="AI32" i="24"/>
  <c r="AC32" i="24"/>
  <c r="X32" i="24"/>
  <c r="AM32" i="24"/>
  <c r="AG32" i="24"/>
  <c r="AB32" i="24"/>
  <c r="W32" i="24"/>
  <c r="AI33" i="24"/>
  <c r="AB33" i="24"/>
  <c r="AM33" i="24"/>
  <c r="W33" i="24"/>
  <c r="AJ33" i="24"/>
  <c r="AL3" i="24"/>
  <c r="AF3" i="24"/>
  <c r="X3" i="24"/>
  <c r="AH3" i="24"/>
  <c r="AB3" i="24"/>
  <c r="W4" i="24"/>
  <c r="AG4" i="24"/>
  <c r="AL12" i="24"/>
  <c r="AK12" i="24"/>
  <c r="AF12" i="24"/>
  <c r="AA12" i="24"/>
  <c r="AN12" i="24"/>
  <c r="AI12" i="24"/>
  <c r="AC12" i="24"/>
  <c r="X12" i="24"/>
  <c r="AH22" i="24"/>
  <c r="Z22" i="24"/>
  <c r="AH140" i="25"/>
  <c r="W154" i="25"/>
  <c r="AA154" i="25"/>
  <c r="AE154" i="25"/>
  <c r="AI154" i="25"/>
  <c r="AB155" i="25"/>
  <c r="AL155" i="25"/>
  <c r="AH161" i="25"/>
  <c r="W162" i="25"/>
  <c r="AA162" i="25"/>
  <c r="AE162" i="25"/>
  <c r="AI162" i="25"/>
  <c r="AN162" i="25"/>
  <c r="W163" i="25"/>
  <c r="AE163" i="25"/>
  <c r="AM163" i="25"/>
  <c r="AI168" i="25"/>
  <c r="X170" i="25"/>
  <c r="AB170" i="25"/>
  <c r="AF170" i="25"/>
  <c r="AJ170" i="25"/>
  <c r="AN170" i="25"/>
  <c r="AD173" i="25"/>
  <c r="W174" i="25"/>
  <c r="AA174" i="25"/>
  <c r="AE174" i="25"/>
  <c r="AI174" i="25"/>
  <c r="AB175" i="25"/>
  <c r="AL175" i="25"/>
  <c r="Z177" i="25"/>
  <c r="W43" i="26"/>
  <c r="AE43" i="26"/>
  <c r="AM43" i="26"/>
  <c r="X50" i="26"/>
  <c r="AB50" i="26"/>
  <c r="AF50" i="26"/>
  <c r="AJ50" i="26"/>
  <c r="AN50" i="26"/>
  <c r="W51" i="26"/>
  <c r="AE51" i="26"/>
  <c r="AM51" i="26"/>
  <c r="W59" i="26"/>
  <c r="AE59" i="26"/>
  <c r="AM59" i="26"/>
  <c r="AE64" i="26"/>
  <c r="W67" i="26"/>
  <c r="AE67" i="26"/>
  <c r="AM67" i="26"/>
  <c r="W78" i="26"/>
  <c r="AA78" i="26"/>
  <c r="AE78" i="26"/>
  <c r="AI78" i="26"/>
  <c r="AN78" i="26"/>
  <c r="AA80" i="26"/>
  <c r="AM83" i="26"/>
  <c r="AK2" i="24"/>
  <c r="AL2" i="24"/>
  <c r="AA2" i="24"/>
  <c r="AG2" i="24"/>
  <c r="AK3" i="24"/>
  <c r="AB4" i="24"/>
  <c r="AO11" i="24"/>
  <c r="AH11" i="24"/>
  <c r="AL11" i="24"/>
  <c r="AC11" i="24"/>
  <c r="AB12" i="24"/>
  <c r="AM12" i="24"/>
  <c r="AD34" i="24"/>
  <c r="AL34" i="24"/>
  <c r="AA34" i="24"/>
  <c r="AI34" i="24"/>
  <c r="W34" i="24"/>
  <c r="AH116" i="25"/>
  <c r="AH124" i="25"/>
  <c r="AH132" i="25"/>
  <c r="W135" i="25"/>
  <c r="AE135" i="25"/>
  <c r="AA140" i="25"/>
  <c r="AL140" i="25"/>
  <c r="AM142" i="25"/>
  <c r="AB146" i="25"/>
  <c r="AG146" i="25"/>
  <c r="AL146" i="25"/>
  <c r="AB147" i="25"/>
  <c r="AL147" i="25"/>
  <c r="X154" i="25"/>
  <c r="AB154" i="25"/>
  <c r="AF154" i="25"/>
  <c r="AJ154" i="25"/>
  <c r="W155" i="25"/>
  <c r="AE155" i="25"/>
  <c r="AM155" i="25"/>
  <c r="X162" i="25"/>
  <c r="AB162" i="25"/>
  <c r="AF162" i="25"/>
  <c r="AJ162" i="25"/>
  <c r="AO162" i="25"/>
  <c r="X163" i="25"/>
  <c r="AF163" i="25"/>
  <c r="AN163" i="25"/>
  <c r="W166" i="25"/>
  <c r="AA166" i="25"/>
  <c r="AE166" i="25"/>
  <c r="AI166" i="25"/>
  <c r="AB167" i="25"/>
  <c r="AL167" i="25"/>
  <c r="AM168" i="25"/>
  <c r="Y170" i="25"/>
  <c r="AC170" i="25"/>
  <c r="AG170" i="25"/>
  <c r="AK170" i="25"/>
  <c r="X174" i="25"/>
  <c r="AB174" i="25"/>
  <c r="AF174" i="25"/>
  <c r="AJ174" i="25"/>
  <c r="W175" i="25"/>
  <c r="AE175" i="25"/>
  <c r="AM175" i="25"/>
  <c r="X43" i="26"/>
  <c r="AF43" i="26"/>
  <c r="AN43" i="26"/>
  <c r="X46" i="26"/>
  <c r="AB46" i="26"/>
  <c r="AG46" i="26"/>
  <c r="AL46" i="26"/>
  <c r="Y50" i="26"/>
  <c r="AC50" i="26"/>
  <c r="AG50" i="26"/>
  <c r="AK50" i="26"/>
  <c r="X51" i="26"/>
  <c r="AF51" i="26"/>
  <c r="AN51" i="26"/>
  <c r="X59" i="26"/>
  <c r="AF59" i="26"/>
  <c r="AN59" i="26"/>
  <c r="X67" i="26"/>
  <c r="AF67" i="26"/>
  <c r="AN67" i="26"/>
  <c r="X78" i="26"/>
  <c r="AB78" i="26"/>
  <c r="AF78" i="26"/>
  <c r="AJ78" i="26"/>
  <c r="AO78" i="26"/>
  <c r="X83" i="26"/>
  <c r="AF83" i="26"/>
  <c r="AN83" i="26"/>
  <c r="AA104" i="26"/>
  <c r="W171" i="26"/>
  <c r="AE171" i="26"/>
  <c r="AM171" i="26"/>
  <c r="AC58" i="23"/>
  <c r="Y58" i="23"/>
  <c r="AM58" i="23"/>
  <c r="AI58" i="23"/>
  <c r="AH2" i="24"/>
  <c r="Z3" i="24"/>
  <c r="AN3" i="24"/>
  <c r="AM4" i="24"/>
  <c r="AL5" i="24"/>
  <c r="AA5" i="24"/>
  <c r="AC8" i="24"/>
  <c r="AN8" i="24"/>
  <c r="AF9" i="24"/>
  <c r="X9" i="24"/>
  <c r="AJ9" i="24"/>
  <c r="AB9" i="24"/>
  <c r="Z11" i="24"/>
  <c r="AE12" i="24"/>
  <c r="AO12" i="24"/>
  <c r="AL15" i="24"/>
  <c r="AD15" i="24"/>
  <c r="AK15" i="24"/>
  <c r="AC15" i="24"/>
  <c r="AI21" i="24"/>
  <c r="AF21" i="24"/>
  <c r="W21" i="24"/>
  <c r="AN21" i="24"/>
  <c r="AE21" i="24"/>
  <c r="AM21" i="24"/>
  <c r="AB21" i="24"/>
  <c r="AI30" i="24"/>
  <c r="AD30" i="24"/>
  <c r="AL36" i="24"/>
  <c r="AK36" i="24"/>
  <c r="AF36" i="24"/>
  <c r="AA36" i="24"/>
  <c r="AO36" i="24"/>
  <c r="AJ36" i="24"/>
  <c r="AE36" i="24"/>
  <c r="Y36" i="24"/>
  <c r="AN36" i="24"/>
  <c r="AI36" i="24"/>
  <c r="AC36" i="24"/>
  <c r="X36" i="24"/>
  <c r="AL88" i="24"/>
  <c r="AN88" i="24"/>
  <c r="AI88" i="24"/>
  <c r="AC88" i="24"/>
  <c r="X88" i="24"/>
  <c r="AO88" i="24"/>
  <c r="AJ88" i="24"/>
  <c r="AE88" i="24"/>
  <c r="Y88" i="24"/>
  <c r="AM89" i="24"/>
  <c r="W89" i="24"/>
  <c r="AA89" i="24"/>
  <c r="AO3" i="24"/>
  <c r="AL8" i="24"/>
  <c r="AA16" i="24"/>
  <c r="AF16" i="24"/>
  <c r="AK16" i="24"/>
  <c r="AI17" i="24"/>
  <c r="AE18" i="24"/>
  <c r="AA20" i="24"/>
  <c r="AF20" i="24"/>
  <c r="AK20" i="24"/>
  <c r="Z23" i="24"/>
  <c r="AO23" i="24"/>
  <c r="Y24" i="24"/>
  <c r="AE24" i="24"/>
  <c r="AJ24" i="24"/>
  <c r="X25" i="24"/>
  <c r="AF25" i="24"/>
  <c r="AN25" i="24"/>
  <c r="AD27" i="24"/>
  <c r="AO27" i="24"/>
  <c r="Y28" i="24"/>
  <c r="AE28" i="24"/>
  <c r="AJ28" i="24"/>
  <c r="AO28" i="24"/>
  <c r="AH30" i="24"/>
  <c r="AL32" i="24"/>
  <c r="AH34" i="24"/>
  <c r="W37" i="24"/>
  <c r="AF37" i="24"/>
  <c r="AH39" i="24"/>
  <c r="W40" i="24"/>
  <c r="AB40" i="24"/>
  <c r="AG40" i="24"/>
  <c r="AM40" i="24"/>
  <c r="AL40" i="24"/>
  <c r="AB41" i="24"/>
  <c r="AJ41" i="24"/>
  <c r="AH43" i="24"/>
  <c r="AA44" i="24"/>
  <c r="AF44" i="24"/>
  <c r="AK44" i="24"/>
  <c r="AA46" i="24"/>
  <c r="AC47" i="24"/>
  <c r="AK47" i="24"/>
  <c r="AA48" i="24"/>
  <c r="AF48" i="24"/>
  <c r="AK48" i="24"/>
  <c r="AE49" i="24"/>
  <c r="AI49" i="24"/>
  <c r="AE50" i="24"/>
  <c r="AA52" i="24"/>
  <c r="AF52" i="24"/>
  <c r="AK52" i="24"/>
  <c r="AB53" i="24"/>
  <c r="AM53" i="24"/>
  <c r="AH55" i="24"/>
  <c r="W56" i="24"/>
  <c r="AB56" i="24"/>
  <c r="AG56" i="24"/>
  <c r="AM56" i="24"/>
  <c r="AL56" i="24"/>
  <c r="AB57" i="24"/>
  <c r="AJ57" i="24"/>
  <c r="AH59" i="24"/>
  <c r="AA60" i="24"/>
  <c r="AF60" i="24"/>
  <c r="AK60" i="24"/>
  <c r="AA62" i="24"/>
  <c r="Y63" i="24"/>
  <c r="AG63" i="24"/>
  <c r="X64" i="24"/>
  <c r="AC64" i="24"/>
  <c r="AI64" i="24"/>
  <c r="AN64" i="24"/>
  <c r="AE65" i="24"/>
  <c r="Z67" i="24"/>
  <c r="AH67" i="24"/>
  <c r="AN67" i="24"/>
  <c r="Y68" i="24"/>
  <c r="AE68" i="24"/>
  <c r="AJ68" i="24"/>
  <c r="AH70" i="24"/>
  <c r="Y71" i="24"/>
  <c r="AG71" i="24"/>
  <c r="X72" i="24"/>
  <c r="AC72" i="24"/>
  <c r="AI72" i="24"/>
  <c r="AN72" i="24"/>
  <c r="W73" i="24"/>
  <c r="AD74" i="24"/>
  <c r="Y75" i="24"/>
  <c r="AG75" i="24"/>
  <c r="X76" i="24"/>
  <c r="AC76" i="24"/>
  <c r="AI76" i="24"/>
  <c r="AN76" i="24"/>
  <c r="W77" i="24"/>
  <c r="AL78" i="24"/>
  <c r="AC79" i="24"/>
  <c r="AK79" i="24"/>
  <c r="AA80" i="24"/>
  <c r="AF80" i="24"/>
  <c r="AK80" i="24"/>
  <c r="Y83" i="24"/>
  <c r="AG83" i="24"/>
  <c r="AO83" i="24"/>
  <c r="X84" i="24"/>
  <c r="AC84" i="24"/>
  <c r="AM84" i="24"/>
  <c r="AO86" i="24"/>
  <c r="AH86" i="24"/>
  <c r="AL86" i="24"/>
  <c r="AA88" i="24"/>
  <c r="AK88" i="24"/>
  <c r="AE89" i="24"/>
  <c r="Z90" i="24"/>
  <c r="AO91" i="24"/>
  <c r="AG91" i="24"/>
  <c r="Y91" i="24"/>
  <c r="AH91" i="24"/>
  <c r="Z91" i="24"/>
  <c r="AF92" i="24"/>
  <c r="AO92" i="24"/>
  <c r="AN99" i="24"/>
  <c r="AK99" i="24"/>
  <c r="AC99" i="24"/>
  <c r="AE101" i="24"/>
  <c r="AI113" i="24"/>
  <c r="AK39" i="24"/>
  <c r="X40" i="24"/>
  <c r="AC40" i="24"/>
  <c r="AI40" i="24"/>
  <c r="W41" i="24"/>
  <c r="AE41" i="24"/>
  <c r="AM41" i="24"/>
  <c r="Z43" i="24"/>
  <c r="AK43" i="24"/>
  <c r="AD47" i="24"/>
  <c r="AL47" i="24"/>
  <c r="AJ49" i="24"/>
  <c r="AE53" i="24"/>
  <c r="AN53" i="24"/>
  <c r="AK55" i="24"/>
  <c r="X56" i="24"/>
  <c r="AC56" i="24"/>
  <c r="AI56" i="24"/>
  <c r="AN56" i="24"/>
  <c r="W57" i="24"/>
  <c r="AE57" i="24"/>
  <c r="AM57" i="24"/>
  <c r="Z59" i="24"/>
  <c r="AK59" i="24"/>
  <c r="AD62" i="24"/>
  <c r="Y64" i="24"/>
  <c r="AE64" i="24"/>
  <c r="AJ64" i="24"/>
  <c r="AO64" i="24"/>
  <c r="AI65" i="24"/>
  <c r="AL70" i="24"/>
  <c r="Y72" i="24"/>
  <c r="AE72" i="24"/>
  <c r="AJ72" i="24"/>
  <c r="AO72" i="24"/>
  <c r="AH74" i="24"/>
  <c r="Y76" i="24"/>
  <c r="AE76" i="24"/>
  <c r="AJ76" i="24"/>
  <c r="AO76" i="24"/>
  <c r="AD79" i="24"/>
  <c r="AL79" i="24"/>
  <c r="AB88" i="24"/>
  <c r="AM88" i="24"/>
  <c r="AI89" i="24"/>
  <c r="W92" i="24"/>
  <c r="AG92" i="24"/>
  <c r="AO111" i="24"/>
  <c r="AG111" i="24"/>
  <c r="Y111" i="24"/>
  <c r="AL111" i="24"/>
  <c r="AD111" i="24"/>
  <c r="AH111" i="24"/>
  <c r="Z111" i="24"/>
  <c r="AM112" i="24"/>
  <c r="AG112" i="24"/>
  <c r="AB112" i="24"/>
  <c r="W112" i="24"/>
  <c r="AG58" i="23"/>
  <c r="AK58" i="23"/>
  <c r="AO7" i="24"/>
  <c r="AJ8" i="24"/>
  <c r="AO8" i="24"/>
  <c r="Y15" i="24"/>
  <c r="AG15" i="24"/>
  <c r="X16" i="24"/>
  <c r="AC16" i="24"/>
  <c r="AI16" i="24"/>
  <c r="AN16" i="24"/>
  <c r="W17" i="24"/>
  <c r="AM17" i="24"/>
  <c r="AA18" i="24"/>
  <c r="AL18" i="24"/>
  <c r="X20" i="24"/>
  <c r="AC20" i="24"/>
  <c r="AI20" i="24"/>
  <c r="AN20" i="24"/>
  <c r="W24" i="24"/>
  <c r="AB24" i="24"/>
  <c r="AG24" i="24"/>
  <c r="AL24" i="24"/>
  <c r="AB25" i="24"/>
  <c r="Z27" i="24"/>
  <c r="W28" i="24"/>
  <c r="AB28" i="24"/>
  <c r="AG28" i="24"/>
  <c r="AL28" i="24"/>
  <c r="AL30" i="24"/>
  <c r="AO32" i="24"/>
  <c r="AM34" i="24"/>
  <c r="AB37" i="24"/>
  <c r="AM37" i="24"/>
  <c r="AO39" i="24"/>
  <c r="Y40" i="24"/>
  <c r="AE40" i="24"/>
  <c r="AJ40" i="24"/>
  <c r="AO40" i="24"/>
  <c r="AF41" i="24"/>
  <c r="AC43" i="24"/>
  <c r="X44" i="24"/>
  <c r="AC44" i="24"/>
  <c r="AI44" i="24"/>
  <c r="AN44" i="24"/>
  <c r="AI46" i="24"/>
  <c r="Y47" i="24"/>
  <c r="X48" i="24"/>
  <c r="AC48" i="24"/>
  <c r="AI48" i="24"/>
  <c r="AN48" i="24"/>
  <c r="AM49" i="24"/>
  <c r="AA50" i="24"/>
  <c r="AL50" i="24"/>
  <c r="X52" i="24"/>
  <c r="AC52" i="24"/>
  <c r="AI52" i="24"/>
  <c r="AN52" i="24"/>
  <c r="W53" i="24"/>
  <c r="AF53" i="24"/>
  <c r="AO55" i="24"/>
  <c r="Y56" i="24"/>
  <c r="AE56" i="24"/>
  <c r="AJ56" i="24"/>
  <c r="X57" i="24"/>
  <c r="AF57" i="24"/>
  <c r="AC59" i="24"/>
  <c r="AL59" i="24"/>
  <c r="X60" i="24"/>
  <c r="AC60" i="24"/>
  <c r="AI60" i="24"/>
  <c r="AN60" i="24"/>
  <c r="AL62" i="24"/>
  <c r="AC63" i="24"/>
  <c r="AK63" i="24"/>
  <c r="AA64" i="24"/>
  <c r="AF64" i="24"/>
  <c r="AK64" i="24"/>
  <c r="AD67" i="24"/>
  <c r="W68" i="24"/>
  <c r="AB68" i="24"/>
  <c r="AG68" i="24"/>
  <c r="AL68" i="24"/>
  <c r="Z70" i="24"/>
  <c r="AC71" i="24"/>
  <c r="AK71" i="24"/>
  <c r="AA72" i="24"/>
  <c r="AF72" i="24"/>
  <c r="AK72" i="24"/>
  <c r="AL74" i="24"/>
  <c r="AC75" i="24"/>
  <c r="AK75" i="24"/>
  <c r="AA76" i="24"/>
  <c r="AF76" i="24"/>
  <c r="AK76" i="24"/>
  <c r="AI77" i="24"/>
  <c r="Z78" i="24"/>
  <c r="Y79" i="24"/>
  <c r="AG79" i="24"/>
  <c r="AO79" i="24"/>
  <c r="X80" i="24"/>
  <c r="AC80" i="24"/>
  <c r="AI80" i="24"/>
  <c r="AN80" i="24"/>
  <c r="AE81" i="24"/>
  <c r="AC83" i="24"/>
  <c r="AK83" i="24"/>
  <c r="AA84" i="24"/>
  <c r="AL84" i="24"/>
  <c r="AN84" i="24"/>
  <c r="AI84" i="24"/>
  <c r="AO84" i="24"/>
  <c r="AJ84" i="24"/>
  <c r="AE84" i="24"/>
  <c r="AD86" i="24"/>
  <c r="AO87" i="24"/>
  <c r="AG87" i="24"/>
  <c r="Y87" i="24"/>
  <c r="AH87" i="24"/>
  <c r="Z87" i="24"/>
  <c r="AF88" i="24"/>
  <c r="AO90" i="24"/>
  <c r="AD90" i="24"/>
  <c r="AH90" i="24"/>
  <c r="AL91" i="24"/>
  <c r="AA92" i="24"/>
  <c r="AK92" i="24"/>
  <c r="Z99" i="24"/>
  <c r="AC111" i="24"/>
  <c r="AA112" i="24"/>
  <c r="AO112" i="24"/>
  <c r="AN87" i="24"/>
  <c r="AN91" i="24"/>
  <c r="Y92" i="24"/>
  <c r="AE92" i="24"/>
  <c r="AJ92" i="24"/>
  <c r="AD95" i="24"/>
  <c r="AL95" i="24"/>
  <c r="Y99" i="24"/>
  <c r="AG99" i="24"/>
  <c r="AO99" i="24"/>
  <c r="X100" i="24"/>
  <c r="AC100" i="24"/>
  <c r="AI100" i="24"/>
  <c r="AN100" i="24"/>
  <c r="AD103" i="24"/>
  <c r="AL103" i="24"/>
  <c r="AI105" i="24"/>
  <c r="AD107" i="24"/>
  <c r="AL107" i="24"/>
  <c r="AN111" i="24"/>
  <c r="Y112" i="24"/>
  <c r="AE112" i="24"/>
  <c r="AJ112" i="24"/>
  <c r="AD115" i="24"/>
  <c r="AL115" i="24"/>
  <c r="AD119" i="24"/>
  <c r="AL119" i="24"/>
  <c r="AI121" i="24"/>
  <c r="AD123" i="24"/>
  <c r="AL123" i="24"/>
  <c r="Z127" i="24"/>
  <c r="AH127" i="24"/>
  <c r="AN127" i="24"/>
  <c r="Y128" i="24"/>
  <c r="AE128" i="24"/>
  <c r="AJ128" i="24"/>
  <c r="AD131" i="24"/>
  <c r="AL131" i="24"/>
  <c r="Z134" i="24"/>
  <c r="AA136" i="24"/>
  <c r="AF136" i="24"/>
  <c r="AK136" i="24"/>
  <c r="AL138" i="24"/>
  <c r="AK139" i="24"/>
  <c r="AA140" i="24"/>
  <c r="AF140" i="24"/>
  <c r="AK140" i="24"/>
  <c r="Y143" i="24"/>
  <c r="AG143" i="24"/>
  <c r="AO143" i="24"/>
  <c r="X144" i="24"/>
  <c r="AC144" i="24"/>
  <c r="AI144" i="24"/>
  <c r="AA148" i="24"/>
  <c r="AF148" i="24"/>
  <c r="AK148" i="24"/>
  <c r="Z150" i="24"/>
  <c r="Z154" i="24"/>
  <c r="AG154" i="24"/>
  <c r="AN154" i="24"/>
  <c r="AA155" i="24"/>
  <c r="AK155" i="24"/>
  <c r="AB158" i="24"/>
  <c r="AG158" i="24"/>
  <c r="AO158" i="24"/>
  <c r="X159" i="24"/>
  <c r="AC159" i="24"/>
  <c r="AI159" i="24"/>
  <c r="AN159" i="24"/>
  <c r="AB160" i="24"/>
  <c r="AH162" i="24"/>
  <c r="AL164" i="24"/>
  <c r="AA167" i="24"/>
  <c r="AF167" i="24"/>
  <c r="AK167" i="24"/>
  <c r="AA168" i="24"/>
  <c r="AI168" i="24"/>
  <c r="Z170" i="24"/>
  <c r="AF175" i="24"/>
  <c r="AK175" i="24"/>
  <c r="X2" i="27"/>
  <c r="AN2" i="27"/>
  <c r="AH3" i="27"/>
  <c r="AC4" i="27"/>
  <c r="AO4" i="27"/>
  <c r="X5" i="27"/>
  <c r="AC5" i="27"/>
  <c r="AI5" i="27"/>
  <c r="AN5" i="27"/>
  <c r="W6" i="27"/>
  <c r="AE6" i="27"/>
  <c r="AM6" i="27"/>
  <c r="AA7" i="27"/>
  <c r="Y9" i="27"/>
  <c r="AE9" i="27"/>
  <c r="AJ9" i="27"/>
  <c r="AO9" i="27"/>
  <c r="X10" i="27"/>
  <c r="AF10" i="27"/>
  <c r="AN10" i="27"/>
  <c r="AE11" i="27"/>
  <c r="X13" i="27"/>
  <c r="AC13" i="27"/>
  <c r="AI13" i="27"/>
  <c r="AN13" i="27"/>
  <c r="W14" i="27"/>
  <c r="AE14" i="27"/>
  <c r="AM14" i="27"/>
  <c r="W15" i="27"/>
  <c r="AM15" i="27"/>
  <c r="AH16" i="27"/>
  <c r="AN17" i="27"/>
  <c r="AM18" i="27"/>
  <c r="AN21" i="27"/>
  <c r="AM22" i="27"/>
  <c r="AL28" i="27"/>
  <c r="AH28" i="27"/>
  <c r="AM29" i="27"/>
  <c r="AG29" i="27"/>
  <c r="AB29" i="27"/>
  <c r="W29" i="27"/>
  <c r="AM31" i="27"/>
  <c r="W31" i="27"/>
  <c r="AI31" i="27"/>
  <c r="AB154" i="24"/>
  <c r="AH154" i="24"/>
  <c r="AO154" i="24"/>
  <c r="AB155" i="24"/>
  <c r="AM155" i="24"/>
  <c r="X158" i="24"/>
  <c r="AC158" i="24"/>
  <c r="AH158" i="24"/>
  <c r="Y159" i="24"/>
  <c r="AE159" i="24"/>
  <c r="AJ159" i="24"/>
  <c r="AO159" i="24"/>
  <c r="Y162" i="24"/>
  <c r="AO162" i="24"/>
  <c r="W165" i="24"/>
  <c r="AM165" i="24"/>
  <c r="W173" i="24"/>
  <c r="AM173" i="24"/>
  <c r="AB2" i="27"/>
  <c r="AG4" i="27"/>
  <c r="Y5" i="27"/>
  <c r="AE5" i="27"/>
  <c r="AJ5" i="27"/>
  <c r="X6" i="27"/>
  <c r="AF6" i="27"/>
  <c r="AN6" i="27"/>
  <c r="AA9" i="27"/>
  <c r="AF9" i="27"/>
  <c r="AK9" i="27"/>
  <c r="AA10" i="27"/>
  <c r="AI10" i="27"/>
  <c r="Y13" i="27"/>
  <c r="AE13" i="27"/>
  <c r="AJ13" i="27"/>
  <c r="AO13" i="27"/>
  <c r="X14" i="27"/>
  <c r="AF14" i="27"/>
  <c r="AN14" i="27"/>
  <c r="AA15" i="27"/>
  <c r="Y17" i="27"/>
  <c r="AE17" i="27"/>
  <c r="AJ17" i="27"/>
  <c r="AO17" i="27"/>
  <c r="X18" i="27"/>
  <c r="AF18" i="27"/>
  <c r="AN18" i="27"/>
  <c r="Y21" i="27"/>
  <c r="AE21" i="27"/>
  <c r="AJ21" i="27"/>
  <c r="AO21" i="27"/>
  <c r="Y29" i="27"/>
  <c r="AJ29" i="27"/>
  <c r="AA31" i="27"/>
  <c r="AB34" i="27"/>
  <c r="AL34" i="27"/>
  <c r="AN34" i="27"/>
  <c r="AF34" i="27"/>
  <c r="X34" i="27"/>
  <c r="AM34" i="27"/>
  <c r="AE34" i="27"/>
  <c r="W34" i="27"/>
  <c r="AL92" i="24"/>
  <c r="AA109" i="24"/>
  <c r="AO110" i="24"/>
  <c r="AL112" i="24"/>
  <c r="AA113" i="24"/>
  <c r="AA125" i="24"/>
  <c r="AO126" i="24"/>
  <c r="AD127" i="24"/>
  <c r="AL127" i="24"/>
  <c r="W128" i="24"/>
  <c r="AB128" i="24"/>
  <c r="AG128" i="24"/>
  <c r="AL128" i="24"/>
  <c r="AA129" i="24"/>
  <c r="AH134" i="24"/>
  <c r="X136" i="24"/>
  <c r="AC136" i="24"/>
  <c r="AI136" i="24"/>
  <c r="AN136" i="24"/>
  <c r="AD138" i="24"/>
  <c r="X140" i="24"/>
  <c r="AC140" i="24"/>
  <c r="AI140" i="24"/>
  <c r="AN140" i="24"/>
  <c r="AC143" i="24"/>
  <c r="AK143" i="24"/>
  <c r="AL22" i="27"/>
  <c r="AI22" i="27"/>
  <c r="AA22" i="27"/>
  <c r="AN22" i="27"/>
  <c r="AF22" i="27"/>
  <c r="X22" i="27"/>
  <c r="AL26" i="27"/>
  <c r="AI26" i="27"/>
  <c r="AA26" i="27"/>
  <c r="AN26" i="27"/>
  <c r="AF26" i="27"/>
  <c r="X26" i="27"/>
  <c r="Z28" i="27"/>
  <c r="AA29" i="27"/>
  <c r="AK29" i="27"/>
  <c r="AE31" i="27"/>
  <c r="Z40" i="27"/>
  <c r="X92" i="24"/>
  <c r="AC92" i="24"/>
  <c r="AI92" i="24"/>
  <c r="AN92" i="24"/>
  <c r="AC95" i="24"/>
  <c r="AK95" i="24"/>
  <c r="AD99" i="24"/>
  <c r="W100" i="24"/>
  <c r="AB100" i="24"/>
  <c r="AG100" i="24"/>
  <c r="AL100" i="24"/>
  <c r="AC103" i="24"/>
  <c r="AK103" i="24"/>
  <c r="AC107" i="24"/>
  <c r="AK107" i="24"/>
  <c r="AI109" i="24"/>
  <c r="Z110" i="24"/>
  <c r="X112" i="24"/>
  <c r="AC112" i="24"/>
  <c r="AI112" i="24"/>
  <c r="AN112" i="24"/>
  <c r="AE113" i="24"/>
  <c r="AC115" i="24"/>
  <c r="AK115" i="24"/>
  <c r="AC119" i="24"/>
  <c r="AK119" i="24"/>
  <c r="AC123" i="24"/>
  <c r="AK123" i="24"/>
  <c r="AI125" i="24"/>
  <c r="Z126" i="24"/>
  <c r="Y127" i="24"/>
  <c r="AG127" i="24"/>
  <c r="X128" i="24"/>
  <c r="AC128" i="24"/>
  <c r="AI128" i="24"/>
  <c r="AN128" i="24"/>
  <c r="AE129" i="24"/>
  <c r="AC131" i="24"/>
  <c r="AK131" i="24"/>
  <c r="AL134" i="24"/>
  <c r="AN135" i="24"/>
  <c r="Y136" i="24"/>
  <c r="AE136" i="24"/>
  <c r="AJ136" i="24"/>
  <c r="AO136" i="24"/>
  <c r="AH138" i="24"/>
  <c r="Y140" i="24"/>
  <c r="AE140" i="24"/>
  <c r="AJ140" i="24"/>
  <c r="AO140" i="24"/>
  <c r="AA141" i="24"/>
  <c r="AO142" i="24"/>
  <c r="AD143" i="24"/>
  <c r="W144" i="24"/>
  <c r="AB144" i="24"/>
  <c r="AG144" i="24"/>
  <c r="AL144" i="24"/>
  <c r="AA145" i="24"/>
  <c r="Y148" i="24"/>
  <c r="AE148" i="24"/>
  <c r="AJ148" i="24"/>
  <c r="AO148" i="24"/>
  <c r="AL150" i="24"/>
  <c r="AN151" i="24"/>
  <c r="X154" i="24"/>
  <c r="AF154" i="24"/>
  <c r="W155" i="24"/>
  <c r="Z158" i="24"/>
  <c r="AF158" i="24"/>
  <c r="W159" i="24"/>
  <c r="AB159" i="24"/>
  <c r="AG159" i="24"/>
  <c r="AL159" i="24"/>
  <c r="Y167" i="24"/>
  <c r="AE167" i="24"/>
  <c r="AJ167" i="24"/>
  <c r="AO167" i="24"/>
  <c r="X168" i="24"/>
  <c r="AF168" i="24"/>
  <c r="AN168" i="24"/>
  <c r="AE169" i="24"/>
  <c r="AE175" i="24"/>
  <c r="AJ175" i="24"/>
  <c r="AO175" i="24"/>
  <c r="Z4" i="27"/>
  <c r="W5" i="27"/>
  <c r="AB5" i="27"/>
  <c r="AG5" i="27"/>
  <c r="AL5" i="27"/>
  <c r="AB6" i="27"/>
  <c r="X9" i="27"/>
  <c r="AC9" i="27"/>
  <c r="AI9" i="27"/>
  <c r="AN9" i="27"/>
  <c r="W10" i="27"/>
  <c r="AE10" i="27"/>
  <c r="AM10" i="27"/>
  <c r="W13" i="27"/>
  <c r="AB13" i="27"/>
  <c r="AG13" i="27"/>
  <c r="AL13" i="27"/>
  <c r="AB14" i="27"/>
  <c r="AL14" i="27"/>
  <c r="W17" i="27"/>
  <c r="AB17" i="27"/>
  <c r="AG17" i="27"/>
  <c r="AL17" i="27"/>
  <c r="AB18" i="27"/>
  <c r="AL18" i="27"/>
  <c r="W21" i="27"/>
  <c r="AB21" i="27"/>
  <c r="AG21" i="27"/>
  <c r="AL21" i="27"/>
  <c r="AJ22" i="27"/>
  <c r="AL25" i="27"/>
  <c r="AK25" i="27"/>
  <c r="AF25" i="27"/>
  <c r="AA25" i="27"/>
  <c r="AO25" i="27"/>
  <c r="AJ25" i="27"/>
  <c r="AE25" i="27"/>
  <c r="Y25" i="27"/>
  <c r="AJ26" i="27"/>
  <c r="AA27" i="27"/>
  <c r="AE29" i="27"/>
  <c r="AO29" i="27"/>
  <c r="AE30" i="27"/>
  <c r="W30" i="27"/>
  <c r="AJ30" i="27"/>
  <c r="AB30" i="27"/>
  <c r="W33" i="27"/>
  <c r="AL33" i="27"/>
  <c r="AO33" i="27"/>
  <c r="AJ33" i="27"/>
  <c r="AE33" i="27"/>
  <c r="Y33" i="27"/>
  <c r="AN33" i="27"/>
  <c r="AI33" i="27"/>
  <c r="AC33" i="27"/>
  <c r="X33" i="27"/>
  <c r="AJ34" i="27"/>
  <c r="AE35" i="27"/>
  <c r="AA35" i="27"/>
  <c r="AL29" i="27"/>
  <c r="AL30" i="27"/>
  <c r="Z36" i="27"/>
  <c r="AE39" i="27"/>
  <c r="W41" i="27"/>
  <c r="AB41" i="27"/>
  <c r="AG41" i="27"/>
  <c r="AM41" i="27"/>
  <c r="AL41" i="27"/>
  <c r="AB42" i="27"/>
  <c r="AJ42" i="27"/>
  <c r="AL42" i="27"/>
  <c r="Y45" i="27"/>
  <c r="AE45" i="27"/>
  <c r="AJ45" i="27"/>
  <c r="AO45" i="27"/>
  <c r="X46" i="27"/>
  <c r="AF46" i="27"/>
  <c r="AN46" i="27"/>
  <c r="AK48" i="27"/>
  <c r="AB50" i="27"/>
  <c r="AI50" i="27"/>
  <c r="AO50" i="27"/>
  <c r="X51" i="27"/>
  <c r="AF51" i="27"/>
  <c r="AM51" i="27"/>
  <c r="X53" i="27"/>
  <c r="AC53" i="27"/>
  <c r="AH53" i="27"/>
  <c r="AN53" i="27"/>
  <c r="AG54" i="27"/>
  <c r="AB55" i="27"/>
  <c r="AM55" i="27"/>
  <c r="AA56" i="27"/>
  <c r="AL56" i="27"/>
  <c r="X57" i="27"/>
  <c r="AF57" i="27"/>
  <c r="AN57" i="27"/>
  <c r="Y58" i="27"/>
  <c r="AI58" i="27"/>
  <c r="Y60" i="27"/>
  <c r="AG60" i="27"/>
  <c r="AO60" i="27"/>
  <c r="AB61" i="27"/>
  <c r="AH63" i="27"/>
  <c r="AO63" i="27"/>
  <c r="AK64" i="27"/>
  <c r="X65" i="27"/>
  <c r="AF65" i="27"/>
  <c r="AN65" i="27"/>
  <c r="Y66" i="27"/>
  <c r="AI66" i="27"/>
  <c r="AC68" i="27"/>
  <c r="AJ69" i="27"/>
  <c r="AH71" i="27"/>
  <c r="AO71" i="27"/>
  <c r="AN73" i="27"/>
  <c r="AF73" i="27"/>
  <c r="X73" i="27"/>
  <c r="AL73" i="27"/>
  <c r="AD73" i="27"/>
  <c r="AK76" i="27"/>
  <c r="AB81" i="27"/>
  <c r="AD85" i="27"/>
  <c r="AL85" i="27"/>
  <c r="AE86" i="27"/>
  <c r="W86" i="27"/>
  <c r="AK86" i="27"/>
  <c r="AC86" i="27"/>
  <c r="AO86" i="27"/>
  <c r="AG86" i="27"/>
  <c r="Y86" i="27"/>
  <c r="X29" i="27"/>
  <c r="AC29" i="27"/>
  <c r="AI29" i="27"/>
  <c r="AN29" i="27"/>
  <c r="AM30" i="27"/>
  <c r="AL38" i="27"/>
  <c r="X41" i="27"/>
  <c r="AC41" i="27"/>
  <c r="AN41" i="27"/>
  <c r="W42" i="27"/>
  <c r="AE42" i="27"/>
  <c r="AA45" i="27"/>
  <c r="AF45" i="27"/>
  <c r="AK45" i="27"/>
  <c r="AA46" i="27"/>
  <c r="AI46" i="27"/>
  <c r="W50" i="27"/>
  <c r="AC50" i="27"/>
  <c r="AJ50" i="27"/>
  <c r="AA51" i="27"/>
  <c r="AH51" i="27"/>
  <c r="Y53" i="27"/>
  <c r="AD53" i="27"/>
  <c r="AJ53" i="27"/>
  <c r="AF55" i="27"/>
  <c r="AC56" i="27"/>
  <c r="Z57" i="27"/>
  <c r="AH57" i="27"/>
  <c r="AC58" i="27"/>
  <c r="AM58" i="27"/>
  <c r="AA60" i="27"/>
  <c r="AI60" i="27"/>
  <c r="Z63" i="27"/>
  <c r="AJ63" i="27"/>
  <c r="W64" i="27"/>
  <c r="Z65" i="27"/>
  <c r="AH65" i="27"/>
  <c r="AC66" i="27"/>
  <c r="AM66" i="27"/>
  <c r="W68" i="27"/>
  <c r="AE68" i="27"/>
  <c r="Z69" i="27"/>
  <c r="AN69" i="27"/>
  <c r="Z71" i="27"/>
  <c r="AJ71" i="27"/>
  <c r="AH73" i="27"/>
  <c r="Z83" i="27"/>
  <c r="AH85" i="27"/>
  <c r="AO87" i="27"/>
  <c r="AN87" i="27"/>
  <c r="AF87" i="27"/>
  <c r="X87" i="27"/>
  <c r="AL87" i="27"/>
  <c r="AD87" i="27"/>
  <c r="AH87" i="27"/>
  <c r="Z87" i="27"/>
  <c r="AO76" i="27"/>
  <c r="AG76" i="27"/>
  <c r="Y76" i="27"/>
  <c r="AM76" i="27"/>
  <c r="AE76" i="27"/>
  <c r="W76" i="27"/>
  <c r="AE80" i="27"/>
  <c r="AM80" i="27"/>
  <c r="W80" i="27"/>
  <c r="AL89" i="27"/>
  <c r="AH89" i="27"/>
  <c r="Z89" i="27"/>
  <c r="X45" i="27"/>
  <c r="AC45" i="27"/>
  <c r="AI45" i="27"/>
  <c r="AN45" i="27"/>
  <c r="W46" i="27"/>
  <c r="AE46" i="27"/>
  <c r="AM46" i="27"/>
  <c r="Y50" i="27"/>
  <c r="AG50" i="27"/>
  <c r="AN50" i="27"/>
  <c r="W51" i="27"/>
  <c r="AD51" i="27"/>
  <c r="AJ51" i="27"/>
  <c r="AG53" i="27"/>
  <c r="AK56" i="27"/>
  <c r="AI64" i="27"/>
  <c r="AD65" i="27"/>
  <c r="AI76" i="27"/>
  <c r="AN81" i="27"/>
  <c r="AF81" i="27"/>
  <c r="X81" i="27"/>
  <c r="AL81" i="27"/>
  <c r="AD81" i="27"/>
  <c r="AH81" i="27"/>
  <c r="Z81" i="27"/>
  <c r="AM83" i="27"/>
  <c r="AJ83" i="27"/>
  <c r="AB83" i="27"/>
  <c r="AN83" i="27"/>
  <c r="AF83" i="27"/>
  <c r="X83" i="27"/>
  <c r="AM87" i="27"/>
  <c r="AA90" i="27"/>
  <c r="AI90" i="27"/>
  <c r="X99" i="27"/>
  <c r="AF99" i="27"/>
  <c r="AN99" i="27"/>
  <c r="AL101" i="27"/>
  <c r="Y102" i="27"/>
  <c r="AG102" i="27"/>
  <c r="AO102" i="27"/>
  <c r="Z103" i="27"/>
  <c r="AH103" i="27"/>
  <c r="AM103" i="27"/>
  <c r="AD111" i="27"/>
  <c r="Z112" i="27"/>
  <c r="AF112" i="27"/>
  <c r="AK112" i="27"/>
  <c r="W114" i="27"/>
  <c r="AL114" i="27"/>
  <c r="AA115" i="27"/>
  <c r="AK115" i="27"/>
  <c r="AD118" i="27"/>
  <c r="AA125" i="27"/>
  <c r="AF125" i="27"/>
  <c r="AK125" i="27"/>
  <c r="AA126" i="27"/>
  <c r="AI126" i="27"/>
  <c r="AL128" i="27"/>
  <c r="AN134" i="27"/>
  <c r="AE134" i="27"/>
  <c r="AM134" i="27"/>
  <c r="AB134" i="27"/>
  <c r="AJ134" i="27"/>
  <c r="AA134" i="27"/>
  <c r="AI80" i="27"/>
  <c r="AO83" i="27"/>
  <c r="AN86" i="27"/>
  <c r="W90" i="27"/>
  <c r="AE90" i="27"/>
  <c r="AM90" i="27"/>
  <c r="X91" i="27"/>
  <c r="AF91" i="27"/>
  <c r="AN91" i="27"/>
  <c r="AL93" i="27"/>
  <c r="Y94" i="27"/>
  <c r="AG94" i="27"/>
  <c r="AO94" i="27"/>
  <c r="AB99" i="27"/>
  <c r="AJ99" i="27"/>
  <c r="AO99" i="27"/>
  <c r="AC102" i="27"/>
  <c r="AK102" i="27"/>
  <c r="AN102" i="27"/>
  <c r="AD103" i="27"/>
  <c r="AL103" i="27"/>
  <c r="W104" i="27"/>
  <c r="AE104" i="27"/>
  <c r="AN104" i="27"/>
  <c r="AG105" i="27"/>
  <c r="AA106" i="27"/>
  <c r="Y109" i="27"/>
  <c r="AE109" i="27"/>
  <c r="AJ109" i="27"/>
  <c r="AO109" i="27"/>
  <c r="AE110" i="27"/>
  <c r="W111" i="27"/>
  <c r="AL111" i="27"/>
  <c r="X112" i="27"/>
  <c r="AC112" i="27"/>
  <c r="AH112" i="27"/>
  <c r="AN112" i="27"/>
  <c r="AE114" i="27"/>
  <c r="AM114" i="27"/>
  <c r="AH115" i="27"/>
  <c r="X116" i="27"/>
  <c r="AL116" i="27"/>
  <c r="AE117" i="27"/>
  <c r="Z118" i="27"/>
  <c r="AI118" i="27"/>
  <c r="W119" i="27"/>
  <c r="AE121" i="27"/>
  <c r="AJ121" i="27"/>
  <c r="AO121" i="27"/>
  <c r="AO124" i="27"/>
  <c r="X125" i="27"/>
  <c r="AC125" i="27"/>
  <c r="AI125" i="27"/>
  <c r="AN125" i="27"/>
  <c r="W126" i="27"/>
  <c r="AE126" i="27"/>
  <c r="AM126" i="27"/>
  <c r="AN138" i="27"/>
  <c r="X138" i="27"/>
  <c r="AJ138" i="27"/>
  <c r="AF138" i="27"/>
  <c r="AK72" i="27"/>
  <c r="AO79" i="27"/>
  <c r="AK80" i="27"/>
  <c r="AI82" i="27"/>
  <c r="AD83" i="27"/>
  <c r="AL83" i="27"/>
  <c r="AM86" i="27"/>
  <c r="Y90" i="27"/>
  <c r="AG90" i="27"/>
  <c r="AO90" i="27"/>
  <c r="Z91" i="27"/>
  <c r="AH91" i="27"/>
  <c r="AM91" i="27"/>
  <c r="AA94" i="27"/>
  <c r="AI94" i="27"/>
  <c r="AN98" i="27"/>
  <c r="AD99" i="27"/>
  <c r="AL99" i="27"/>
  <c r="W102" i="27"/>
  <c r="AM102" i="27"/>
  <c r="X103" i="27"/>
  <c r="AF103" i="27"/>
  <c r="AN103" i="27"/>
  <c r="Y104" i="27"/>
  <c r="AM104" i="27"/>
  <c r="AM105" i="27"/>
  <c r="AF106" i="27"/>
  <c r="AA109" i="27"/>
  <c r="AF109" i="27"/>
  <c r="AA111" i="27"/>
  <c r="AO111" i="27"/>
  <c r="Y112" i="27"/>
  <c r="AD112" i="27"/>
  <c r="AJ112" i="27"/>
  <c r="AN113" i="27"/>
  <c r="AH114" i="27"/>
  <c r="W115" i="27"/>
  <c r="AL115" i="27"/>
  <c r="AN116" i="27"/>
  <c r="AA118" i="27"/>
  <c r="AJ118" i="27"/>
  <c r="AA121" i="27"/>
  <c r="AF121" i="27"/>
  <c r="AK121" i="27"/>
  <c r="AL124" i="27"/>
  <c r="Y125" i="27"/>
  <c r="AE125" i="27"/>
  <c r="AJ125" i="27"/>
  <c r="AO125" i="27"/>
  <c r="X126" i="27"/>
  <c r="AF126" i="27"/>
  <c r="AM129" i="27"/>
  <c r="AG129" i="27"/>
  <c r="AB129" i="27"/>
  <c r="AL132" i="27"/>
  <c r="AD132" i="27"/>
  <c r="AH132" i="27"/>
  <c r="Z132" i="27"/>
  <c r="AL140" i="27"/>
  <c r="AO140" i="27"/>
  <c r="AC140" i="27"/>
  <c r="AK140" i="27"/>
  <c r="Z140" i="27"/>
  <c r="AH140" i="27"/>
  <c r="Y140" i="27"/>
  <c r="AL129" i="27"/>
  <c r="Y133" i="27"/>
  <c r="AE133" i="27"/>
  <c r="AJ133" i="27"/>
  <c r="W135" i="27"/>
  <c r="AA137" i="27"/>
  <c r="AF137" i="27"/>
  <c r="AK137" i="27"/>
  <c r="AI138" i="27"/>
  <c r="AA141" i="27"/>
  <c r="AF141" i="27"/>
  <c r="AK141" i="27"/>
  <c r="AA142" i="27"/>
  <c r="AI142" i="27"/>
  <c r="X145" i="27"/>
  <c r="AC145" i="27"/>
  <c r="AI145" i="27"/>
  <c r="AN145" i="27"/>
  <c r="AB146" i="27"/>
  <c r="Z147" i="27"/>
  <c r="AI147" i="27"/>
  <c r="AC148" i="27"/>
  <c r="AK148" i="27"/>
  <c r="AK149" i="27"/>
  <c r="AB150" i="27"/>
  <c r="AM150" i="27"/>
  <c r="AF154" i="27"/>
  <c r="AI154" i="27"/>
  <c r="Y156" i="27"/>
  <c r="AH156" i="27"/>
  <c r="AH160" i="27"/>
  <c r="W161" i="27"/>
  <c r="AB161" i="27"/>
  <c r="AG161" i="27"/>
  <c r="AM161" i="27"/>
  <c r="AL161" i="27"/>
  <c r="AD163" i="27"/>
  <c r="AM163" i="27"/>
  <c r="AD164" i="27"/>
  <c r="AL164" i="27"/>
  <c r="W165" i="27"/>
  <c r="AB165" i="27"/>
  <c r="AG165" i="27"/>
  <c r="AM165" i="27"/>
  <c r="AL165" i="27"/>
  <c r="W167" i="27"/>
  <c r="AI167" i="27"/>
  <c r="Y169" i="27"/>
  <c r="AC169" i="27"/>
  <c r="AG169" i="27"/>
  <c r="AM169" i="27"/>
  <c r="AL169" i="27"/>
  <c r="AN170" i="27"/>
  <c r="AH171" i="27"/>
  <c r="Y172" i="27"/>
  <c r="AG172" i="27"/>
  <c r="AO172" i="27"/>
  <c r="X173" i="27"/>
  <c r="AB173" i="27"/>
  <c r="AF173" i="27"/>
  <c r="AJ173" i="27"/>
  <c r="AO173" i="27"/>
  <c r="AG176" i="27"/>
  <c r="W177" i="27"/>
  <c r="AA177" i="27"/>
  <c r="AE177" i="27"/>
  <c r="AI177" i="27"/>
  <c r="AM177" i="27"/>
  <c r="AD52" i="28"/>
  <c r="AL52" i="28"/>
  <c r="Y145" i="27"/>
  <c r="AE145" i="27"/>
  <c r="AJ145" i="27"/>
  <c r="AO145" i="27"/>
  <c r="AD148" i="27"/>
  <c r="AL148" i="27"/>
  <c r="AE150" i="27"/>
  <c r="AH151" i="27"/>
  <c r="AL153" i="27"/>
  <c r="AJ154" i="27"/>
  <c r="Z156" i="27"/>
  <c r="AL157" i="27"/>
  <c r="AB158" i="27"/>
  <c r="AL160" i="27"/>
  <c r="X161" i="27"/>
  <c r="AC161" i="27"/>
  <c r="AI161" i="27"/>
  <c r="AN161" i="27"/>
  <c r="AH163" i="27"/>
  <c r="Y164" i="27"/>
  <c r="AG164" i="27"/>
  <c r="AO164" i="27"/>
  <c r="X165" i="27"/>
  <c r="AC165" i="27"/>
  <c r="AI165" i="27"/>
  <c r="AN165" i="27"/>
  <c r="AA167" i="27"/>
  <c r="AL167" i="27"/>
  <c r="Z169" i="27"/>
  <c r="AD169" i="27"/>
  <c r="AI169" i="27"/>
  <c r="AN169" i="27"/>
  <c r="X170" i="27"/>
  <c r="AL171" i="27"/>
  <c r="Z172" i="27"/>
  <c r="Y173" i="27"/>
  <c r="AC173" i="27"/>
  <c r="AG173" i="27"/>
  <c r="AK173" i="27"/>
  <c r="W175" i="27"/>
  <c r="AH175" i="27"/>
  <c r="AO176" i="27"/>
  <c r="X177" i="27"/>
  <c r="AB177" i="27"/>
  <c r="AF177" i="27"/>
  <c r="AJ177" i="27"/>
  <c r="Y52" i="28"/>
  <c r="AG52" i="28"/>
  <c r="AO52" i="28"/>
  <c r="AB130" i="27"/>
  <c r="AM131" i="27"/>
  <c r="W133" i="27"/>
  <c r="AB133" i="27"/>
  <c r="AG133" i="27"/>
  <c r="AL133" i="27"/>
  <c r="AH135" i="27"/>
  <c r="X137" i="27"/>
  <c r="AC137" i="27"/>
  <c r="AI137" i="27"/>
  <c r="AN137" i="27"/>
  <c r="Z139" i="27"/>
  <c r="AI141" i="27"/>
  <c r="AN141" i="27"/>
  <c r="AA145" i="27"/>
  <c r="AF145" i="27"/>
  <c r="AK145" i="27"/>
  <c r="Y148" i="27"/>
  <c r="AG148" i="27"/>
  <c r="Z152" i="27"/>
  <c r="X154" i="27"/>
  <c r="AH155" i="27"/>
  <c r="AC156" i="27"/>
  <c r="AO156" i="27"/>
  <c r="AO160" i="27"/>
  <c r="Y161" i="27"/>
  <c r="AE161" i="27"/>
  <c r="AJ161" i="27"/>
  <c r="AL163" i="27"/>
  <c r="Z164" i="27"/>
  <c r="Y165" i="27"/>
  <c r="AE165" i="27"/>
  <c r="AJ165" i="27"/>
  <c r="AD167" i="27"/>
  <c r="AA169" i="27"/>
  <c r="AE169" i="27"/>
  <c r="AJ169" i="27"/>
  <c r="AH176" i="27"/>
  <c r="AG177" i="27"/>
  <c r="AK177" i="27"/>
  <c r="P159" i="27"/>
  <c r="T159" i="27"/>
  <c r="M159" i="27"/>
  <c r="Q159" i="27"/>
  <c r="U159" i="27"/>
  <c r="P139" i="27"/>
  <c r="T139" i="27"/>
  <c r="M139" i="27"/>
  <c r="Q139" i="27"/>
  <c r="U139" i="27"/>
  <c r="E139" i="27"/>
  <c r="I139" i="27"/>
  <c r="N139" i="27"/>
  <c r="R139" i="27"/>
  <c r="P135" i="27"/>
  <c r="T135" i="27"/>
  <c r="M135" i="27"/>
  <c r="Q135" i="27"/>
  <c r="U135" i="27"/>
  <c r="E135" i="27"/>
  <c r="I135" i="27"/>
  <c r="N135" i="27"/>
  <c r="R135" i="27"/>
  <c r="S133" i="27"/>
  <c r="P131" i="27"/>
  <c r="T131" i="27"/>
  <c r="M131" i="27"/>
  <c r="Q131" i="27"/>
  <c r="U131" i="27"/>
  <c r="E131" i="27"/>
  <c r="I131" i="27"/>
  <c r="N131" i="27"/>
  <c r="R131" i="27"/>
  <c r="P125" i="27"/>
  <c r="T125" i="27"/>
  <c r="M125" i="27"/>
  <c r="Q125" i="27"/>
  <c r="U125" i="27"/>
  <c r="E125" i="27"/>
  <c r="I125" i="27"/>
  <c r="N125" i="27"/>
  <c r="R125" i="27"/>
  <c r="P121" i="27"/>
  <c r="T121" i="27"/>
  <c r="M121" i="27"/>
  <c r="Q121" i="27"/>
  <c r="U121" i="27"/>
  <c r="E121" i="27"/>
  <c r="I121" i="27"/>
  <c r="N121" i="27"/>
  <c r="R121" i="27"/>
  <c r="P117" i="27"/>
  <c r="T117" i="27"/>
  <c r="M117" i="27"/>
  <c r="Q117" i="27"/>
  <c r="U117" i="27"/>
  <c r="E117" i="27"/>
  <c r="I117" i="27"/>
  <c r="N117" i="27"/>
  <c r="R117" i="27"/>
  <c r="P111" i="27"/>
  <c r="T111" i="27"/>
  <c r="M111" i="27"/>
  <c r="Q111" i="27"/>
  <c r="U111" i="27"/>
  <c r="E111" i="27"/>
  <c r="I111" i="27"/>
  <c r="N111" i="27"/>
  <c r="R111" i="27"/>
  <c r="S91" i="27"/>
  <c r="P89" i="27"/>
  <c r="T89" i="27"/>
  <c r="M89" i="27"/>
  <c r="Q89" i="27"/>
  <c r="U89" i="27"/>
  <c r="E89" i="27"/>
  <c r="I89" i="27"/>
  <c r="N89" i="27"/>
  <c r="R89" i="27"/>
  <c r="S87" i="27"/>
  <c r="P75" i="27"/>
  <c r="T75" i="27"/>
  <c r="M75" i="27"/>
  <c r="Q75" i="27"/>
  <c r="U75" i="27"/>
  <c r="E75" i="27"/>
  <c r="I75" i="27"/>
  <c r="N75" i="27"/>
  <c r="R75" i="27"/>
  <c r="P69" i="27"/>
  <c r="T69" i="27"/>
  <c r="M69" i="27"/>
  <c r="Q69" i="27"/>
  <c r="U69" i="27"/>
  <c r="E69" i="27"/>
  <c r="I69" i="27"/>
  <c r="N69" i="27"/>
  <c r="R69" i="27"/>
  <c r="P67" i="27"/>
  <c r="T67" i="27"/>
  <c r="M67" i="27"/>
  <c r="Q67" i="27"/>
  <c r="U67" i="27"/>
  <c r="E67" i="27"/>
  <c r="I67" i="27"/>
  <c r="N67" i="27"/>
  <c r="R67" i="27"/>
  <c r="S65" i="27"/>
  <c r="P55" i="27"/>
  <c r="T55" i="27"/>
  <c r="M55" i="27"/>
  <c r="Q55" i="27"/>
  <c r="U55" i="27"/>
  <c r="E55" i="27"/>
  <c r="I55" i="27"/>
  <c r="N55" i="27"/>
  <c r="R55" i="27"/>
  <c r="F177" i="19"/>
  <c r="J177" i="19"/>
  <c r="C177" i="19"/>
  <c r="G177" i="19"/>
  <c r="K177" i="19"/>
  <c r="D177" i="19"/>
  <c r="H177" i="19"/>
  <c r="F157" i="19"/>
  <c r="J157" i="19"/>
  <c r="C157" i="19"/>
  <c r="G157" i="19"/>
  <c r="K157" i="19"/>
  <c r="D157" i="19"/>
  <c r="H157" i="19"/>
  <c r="F153" i="19"/>
  <c r="J153" i="19"/>
  <c r="C153" i="19"/>
  <c r="G153" i="19"/>
  <c r="K153" i="19"/>
  <c r="D153" i="19"/>
  <c r="H153" i="19"/>
  <c r="F145" i="19"/>
  <c r="J145" i="19"/>
  <c r="C145" i="19"/>
  <c r="G145" i="19"/>
  <c r="K145" i="19"/>
  <c r="D145" i="19"/>
  <c r="H145" i="19"/>
  <c r="F129" i="19"/>
  <c r="J129" i="19"/>
  <c r="C129" i="19"/>
  <c r="G129" i="19"/>
  <c r="K129" i="19"/>
  <c r="D129" i="19"/>
  <c r="H129" i="19"/>
  <c r="F125" i="19"/>
  <c r="J125" i="19"/>
  <c r="C125" i="19"/>
  <c r="G125" i="19"/>
  <c r="K125" i="19"/>
  <c r="D125" i="19"/>
  <c r="H125" i="19"/>
  <c r="F113" i="19"/>
  <c r="J113" i="19"/>
  <c r="C113" i="19"/>
  <c r="G113" i="19"/>
  <c r="K113" i="19"/>
  <c r="D113" i="19"/>
  <c r="H113" i="19"/>
  <c r="F105" i="19"/>
  <c r="J105" i="19"/>
  <c r="C105" i="19"/>
  <c r="G105" i="19"/>
  <c r="K105" i="19"/>
  <c r="D105" i="19"/>
  <c r="H105" i="19"/>
  <c r="F101" i="19"/>
  <c r="J101" i="19"/>
  <c r="C101" i="19"/>
  <c r="G101" i="19"/>
  <c r="K101" i="19"/>
  <c r="D101" i="19"/>
  <c r="H101" i="19"/>
  <c r="F97" i="19"/>
  <c r="J97" i="19"/>
  <c r="C97" i="19"/>
  <c r="G97" i="19"/>
  <c r="K97" i="19"/>
  <c r="D97" i="19"/>
  <c r="H97" i="19"/>
  <c r="F93" i="19"/>
  <c r="J93" i="19"/>
  <c r="C93" i="19"/>
  <c r="G93" i="19"/>
  <c r="K93" i="19"/>
  <c r="D93" i="19"/>
  <c r="H93" i="19"/>
  <c r="F89" i="19"/>
  <c r="J89" i="19"/>
  <c r="C89" i="19"/>
  <c r="G89" i="19"/>
  <c r="K89" i="19"/>
  <c r="D89" i="19"/>
  <c r="H89" i="19"/>
  <c r="F85" i="19"/>
  <c r="J85" i="19"/>
  <c r="C85" i="19"/>
  <c r="G85" i="19"/>
  <c r="K85" i="19"/>
  <c r="D85" i="19"/>
  <c r="H85" i="19"/>
  <c r="F81" i="19"/>
  <c r="J81" i="19"/>
  <c r="C81" i="19"/>
  <c r="G81" i="19"/>
  <c r="K81" i="19"/>
  <c r="D81" i="19"/>
  <c r="H81" i="19"/>
  <c r="F77" i="19"/>
  <c r="J77" i="19"/>
  <c r="C77" i="19"/>
  <c r="G77" i="19"/>
  <c r="K77" i="19"/>
  <c r="D77" i="19"/>
  <c r="H77" i="19"/>
  <c r="F73" i="19"/>
  <c r="J73" i="19"/>
  <c r="C73" i="19"/>
  <c r="G73" i="19"/>
  <c r="K73" i="19"/>
  <c r="D73" i="19"/>
  <c r="H73" i="19"/>
  <c r="F69" i="19"/>
  <c r="J69" i="19"/>
  <c r="C69" i="19"/>
  <c r="G69" i="19"/>
  <c r="K69" i="19"/>
  <c r="D69" i="19"/>
  <c r="H69" i="19"/>
  <c r="F65" i="19"/>
  <c r="J65" i="19"/>
  <c r="C65" i="19"/>
  <c r="G65" i="19"/>
  <c r="K65" i="19"/>
  <c r="D65" i="19"/>
  <c r="H65" i="19"/>
  <c r="F61" i="19"/>
  <c r="J61" i="19"/>
  <c r="C61" i="19"/>
  <c r="G61" i="19"/>
  <c r="K61" i="19"/>
  <c r="D61" i="19"/>
  <c r="H61" i="19"/>
  <c r="F57" i="19"/>
  <c r="J57" i="19"/>
  <c r="C57" i="19"/>
  <c r="G57" i="19"/>
  <c r="K57" i="19"/>
  <c r="D57" i="19"/>
  <c r="H57" i="19"/>
  <c r="F53" i="19"/>
  <c r="J53" i="19"/>
  <c r="C53" i="19"/>
  <c r="G53" i="19"/>
  <c r="K53" i="19"/>
  <c r="D53" i="19"/>
  <c r="H53" i="19"/>
  <c r="F52" i="21"/>
  <c r="J52" i="21"/>
  <c r="C52" i="21"/>
  <c r="G52" i="21"/>
  <c r="K52" i="21"/>
  <c r="D52" i="21"/>
  <c r="H52" i="21"/>
  <c r="F48" i="21"/>
  <c r="J48" i="21"/>
  <c r="C48" i="21"/>
  <c r="G48" i="21"/>
  <c r="K48" i="21"/>
  <c r="D48" i="21"/>
  <c r="H48" i="21"/>
  <c r="F44" i="21"/>
  <c r="J44" i="21"/>
  <c r="C44" i="21"/>
  <c r="G44" i="21"/>
  <c r="K44" i="21"/>
  <c r="D44" i="21"/>
  <c r="H44" i="21"/>
  <c r="D4" i="21"/>
  <c r="H4" i="21"/>
  <c r="M4" i="21"/>
  <c r="Q4" i="21"/>
  <c r="U4" i="21"/>
  <c r="E4" i="21"/>
  <c r="I4" i="21"/>
  <c r="N4" i="21"/>
  <c r="R4" i="21"/>
  <c r="C4" i="21"/>
  <c r="K4" i="21"/>
  <c r="T4" i="21"/>
  <c r="F4" i="21"/>
  <c r="O4" i="21"/>
  <c r="G4" i="21"/>
  <c r="P4" i="21"/>
  <c r="J52" i="28"/>
  <c r="S175" i="27"/>
  <c r="J171" i="27"/>
  <c r="P169" i="27"/>
  <c r="T169" i="27"/>
  <c r="M169" i="27"/>
  <c r="Q169" i="27"/>
  <c r="U169" i="27"/>
  <c r="P165" i="27"/>
  <c r="T165" i="27"/>
  <c r="M165" i="27"/>
  <c r="Q165" i="27"/>
  <c r="U165" i="27"/>
  <c r="P163" i="27"/>
  <c r="T163" i="27"/>
  <c r="M163" i="27"/>
  <c r="Q163" i="27"/>
  <c r="U163" i="27"/>
  <c r="P161" i="27"/>
  <c r="T161" i="27"/>
  <c r="M161" i="27"/>
  <c r="Q161" i="27"/>
  <c r="U161" i="27"/>
  <c r="S157" i="27"/>
  <c r="J157" i="27"/>
  <c r="P155" i="27"/>
  <c r="T155" i="27"/>
  <c r="M155" i="27"/>
  <c r="Q155" i="27"/>
  <c r="U155" i="27"/>
  <c r="P151" i="27"/>
  <c r="T151" i="27"/>
  <c r="M151" i="27"/>
  <c r="Q151" i="27"/>
  <c r="U151" i="27"/>
  <c r="E151" i="27"/>
  <c r="I151" i="27"/>
  <c r="N151" i="27"/>
  <c r="R151" i="27"/>
  <c r="P149" i="27"/>
  <c r="T149" i="27"/>
  <c r="M149" i="27"/>
  <c r="Q149" i="27"/>
  <c r="U149" i="27"/>
  <c r="E149" i="27"/>
  <c r="I149" i="27"/>
  <c r="N149" i="27"/>
  <c r="R149" i="27"/>
  <c r="P141" i="27"/>
  <c r="T141" i="27"/>
  <c r="M141" i="27"/>
  <c r="Q141" i="27"/>
  <c r="U141" i="27"/>
  <c r="E141" i="27"/>
  <c r="I141" i="27"/>
  <c r="N141" i="27"/>
  <c r="R141" i="27"/>
  <c r="S139" i="27"/>
  <c r="P137" i="27"/>
  <c r="T137" i="27"/>
  <c r="M137" i="27"/>
  <c r="Q137" i="27"/>
  <c r="U137" i="27"/>
  <c r="E137" i="27"/>
  <c r="I137" i="27"/>
  <c r="N137" i="27"/>
  <c r="R137" i="27"/>
  <c r="P127" i="27"/>
  <c r="T127" i="27"/>
  <c r="M127" i="27"/>
  <c r="Q127" i="27"/>
  <c r="U127" i="27"/>
  <c r="E127" i="27"/>
  <c r="I127" i="27"/>
  <c r="N127" i="27"/>
  <c r="R127" i="27"/>
  <c r="S125" i="27"/>
  <c r="P123" i="27"/>
  <c r="T123" i="27"/>
  <c r="M123" i="27"/>
  <c r="Q123" i="27"/>
  <c r="U123" i="27"/>
  <c r="E123" i="27"/>
  <c r="I123" i="27"/>
  <c r="N123" i="27"/>
  <c r="R123" i="27"/>
  <c r="S121" i="27"/>
  <c r="P119" i="27"/>
  <c r="T119" i="27"/>
  <c r="M119" i="27"/>
  <c r="Q119" i="27"/>
  <c r="U119" i="27"/>
  <c r="E119" i="27"/>
  <c r="I119" i="27"/>
  <c r="N119" i="27"/>
  <c r="R119" i="27"/>
  <c r="S85" i="27"/>
  <c r="P83" i="27"/>
  <c r="T83" i="27"/>
  <c r="M83" i="27"/>
  <c r="Q83" i="27"/>
  <c r="U83" i="27"/>
  <c r="E83" i="27"/>
  <c r="I83" i="27"/>
  <c r="N83" i="27"/>
  <c r="R83" i="27"/>
  <c r="S81" i="27"/>
  <c r="P79" i="27"/>
  <c r="T79" i="27"/>
  <c r="M79" i="27"/>
  <c r="Q79" i="27"/>
  <c r="U79" i="27"/>
  <c r="E79" i="27"/>
  <c r="I79" i="27"/>
  <c r="N79" i="27"/>
  <c r="R79" i="27"/>
  <c r="S77" i="27"/>
  <c r="S73" i="27"/>
  <c r="P71" i="27"/>
  <c r="T71" i="27"/>
  <c r="M71" i="27"/>
  <c r="Q71" i="27"/>
  <c r="U71" i="27"/>
  <c r="E71" i="27"/>
  <c r="I71" i="27"/>
  <c r="N71" i="27"/>
  <c r="R71" i="27"/>
  <c r="S69" i="27"/>
  <c r="P59" i="27"/>
  <c r="T59" i="27"/>
  <c r="M59" i="27"/>
  <c r="Q59" i="27"/>
  <c r="U59" i="27"/>
  <c r="E59" i="27"/>
  <c r="I59" i="27"/>
  <c r="N59" i="27"/>
  <c r="R59" i="27"/>
  <c r="F173" i="19"/>
  <c r="J173" i="19"/>
  <c r="C173" i="19"/>
  <c r="G173" i="19"/>
  <c r="K173" i="19"/>
  <c r="D173" i="19"/>
  <c r="H173" i="19"/>
  <c r="F165" i="19"/>
  <c r="J165" i="19"/>
  <c r="C165" i="19"/>
  <c r="G165" i="19"/>
  <c r="K165" i="19"/>
  <c r="D165" i="19"/>
  <c r="H165" i="19"/>
  <c r="F117" i="19"/>
  <c r="J117" i="19"/>
  <c r="C117" i="19"/>
  <c r="G117" i="19"/>
  <c r="K117" i="19"/>
  <c r="D117" i="19"/>
  <c r="H117" i="19"/>
  <c r="C52" i="28"/>
  <c r="G52" i="28"/>
  <c r="K52" i="28"/>
  <c r="D52" i="28"/>
  <c r="H52" i="28"/>
  <c r="R177" i="27"/>
  <c r="C167" i="27"/>
  <c r="G167" i="27"/>
  <c r="K167" i="27"/>
  <c r="D167" i="27"/>
  <c r="H167" i="27"/>
  <c r="R165" i="27"/>
  <c r="I165" i="27"/>
  <c r="C165" i="27"/>
  <c r="G165" i="27"/>
  <c r="K165" i="27"/>
  <c r="D165" i="27"/>
  <c r="H165" i="27"/>
  <c r="R163" i="27"/>
  <c r="I163" i="27"/>
  <c r="C163" i="27"/>
  <c r="G163" i="27"/>
  <c r="K163" i="27"/>
  <c r="D163" i="27"/>
  <c r="H163" i="27"/>
  <c r="I161" i="27"/>
  <c r="C161" i="27"/>
  <c r="G161" i="27"/>
  <c r="K161" i="27"/>
  <c r="D161" i="27"/>
  <c r="H161" i="27"/>
  <c r="R159" i="27"/>
  <c r="I155" i="27"/>
  <c r="C151" i="27"/>
  <c r="C149" i="27"/>
  <c r="O145" i="27"/>
  <c r="C141" i="27"/>
  <c r="C139" i="27"/>
  <c r="O137" i="27"/>
  <c r="O119" i="27"/>
  <c r="C107" i="27"/>
  <c r="O105" i="27"/>
  <c r="O101" i="27"/>
  <c r="C97" i="27"/>
  <c r="C95" i="27"/>
  <c r="C93" i="27"/>
  <c r="O91" i="27"/>
  <c r="O87" i="27"/>
  <c r="O85" i="27"/>
  <c r="O81" i="27"/>
  <c r="O77" i="27"/>
  <c r="C73" i="27"/>
  <c r="O71" i="27"/>
  <c r="O67" i="27"/>
  <c r="C61" i="27"/>
  <c r="C59" i="27"/>
  <c r="O55" i="27"/>
  <c r="C53" i="27"/>
  <c r="P48" i="27"/>
  <c r="T48" i="27"/>
  <c r="M48" i="27"/>
  <c r="Q48" i="27"/>
  <c r="U48" i="27"/>
  <c r="E48" i="27"/>
  <c r="I48" i="27"/>
  <c r="N48" i="27"/>
  <c r="R48" i="27"/>
  <c r="P44" i="27"/>
  <c r="T44" i="27"/>
  <c r="M44" i="27"/>
  <c r="Q44" i="27"/>
  <c r="U44" i="27"/>
  <c r="E44" i="27"/>
  <c r="I44" i="27"/>
  <c r="N44" i="27"/>
  <c r="R44" i="27"/>
  <c r="S38" i="27"/>
  <c r="P36" i="27"/>
  <c r="T36" i="27"/>
  <c r="M36" i="27"/>
  <c r="Q36" i="27"/>
  <c r="U36" i="27"/>
  <c r="E36" i="27"/>
  <c r="I36" i="27"/>
  <c r="N36" i="27"/>
  <c r="R36" i="27"/>
  <c r="P28" i="27"/>
  <c r="T28" i="27"/>
  <c r="M28" i="27"/>
  <c r="Q28" i="27"/>
  <c r="U28" i="27"/>
  <c r="E28" i="27"/>
  <c r="I28" i="27"/>
  <c r="N28" i="27"/>
  <c r="R28" i="27"/>
  <c r="P26" i="27"/>
  <c r="T26" i="27"/>
  <c r="M26" i="27"/>
  <c r="Q26" i="27"/>
  <c r="U26" i="27"/>
  <c r="E26" i="27"/>
  <c r="I26" i="27"/>
  <c r="N26" i="27"/>
  <c r="R26" i="27"/>
  <c r="P24" i="27"/>
  <c r="T24" i="27"/>
  <c r="M24" i="27"/>
  <c r="Q24" i="27"/>
  <c r="U24" i="27"/>
  <c r="E24" i="27"/>
  <c r="I24" i="27"/>
  <c r="N24" i="27"/>
  <c r="R24" i="27"/>
  <c r="P22" i="27"/>
  <c r="T22" i="27"/>
  <c r="M22" i="27"/>
  <c r="Q22" i="27"/>
  <c r="U22" i="27"/>
  <c r="E22" i="27"/>
  <c r="I22" i="27"/>
  <c r="N22" i="27"/>
  <c r="R22" i="27"/>
  <c r="P20" i="27"/>
  <c r="T20" i="27"/>
  <c r="M20" i="27"/>
  <c r="Q20" i="27"/>
  <c r="U20" i="27"/>
  <c r="E20" i="27"/>
  <c r="I20" i="27"/>
  <c r="N20" i="27"/>
  <c r="R20" i="27"/>
  <c r="P18" i="27"/>
  <c r="T18" i="27"/>
  <c r="M18" i="27"/>
  <c r="Q18" i="27"/>
  <c r="U18" i="27"/>
  <c r="E18" i="27"/>
  <c r="I18" i="27"/>
  <c r="N18" i="27"/>
  <c r="R18" i="27"/>
  <c r="P16" i="27"/>
  <c r="T16" i="27"/>
  <c r="M16" i="27"/>
  <c r="Q16" i="27"/>
  <c r="U16" i="27"/>
  <c r="E16" i="27"/>
  <c r="I16" i="27"/>
  <c r="N16" i="27"/>
  <c r="R16" i="27"/>
  <c r="P14" i="27"/>
  <c r="T14" i="27"/>
  <c r="M14" i="27"/>
  <c r="Q14" i="27"/>
  <c r="U14" i="27"/>
  <c r="E14" i="27"/>
  <c r="I14" i="27"/>
  <c r="N14" i="27"/>
  <c r="R14" i="27"/>
  <c r="P12" i="27"/>
  <c r="T12" i="27"/>
  <c r="M12" i="27"/>
  <c r="Q12" i="27"/>
  <c r="U12" i="27"/>
  <c r="E12" i="27"/>
  <c r="I12" i="27"/>
  <c r="N12" i="27"/>
  <c r="R12" i="27"/>
  <c r="P10" i="27"/>
  <c r="T10" i="27"/>
  <c r="M10" i="27"/>
  <c r="Q10" i="27"/>
  <c r="U10" i="27"/>
  <c r="E10" i="27"/>
  <c r="I10" i="27"/>
  <c r="N10" i="27"/>
  <c r="R10" i="27"/>
  <c r="P8" i="27"/>
  <c r="T8" i="27"/>
  <c r="M8" i="27"/>
  <c r="Q8" i="27"/>
  <c r="U8" i="27"/>
  <c r="E8" i="27"/>
  <c r="I8" i="27"/>
  <c r="N8" i="27"/>
  <c r="R8" i="27"/>
  <c r="P6" i="27"/>
  <c r="T6" i="27"/>
  <c r="M6" i="27"/>
  <c r="Q6" i="27"/>
  <c r="U6" i="27"/>
  <c r="E6" i="27"/>
  <c r="I6" i="27"/>
  <c r="N6" i="27"/>
  <c r="R6" i="27"/>
  <c r="P4" i="27"/>
  <c r="T4" i="27"/>
  <c r="M4" i="27"/>
  <c r="Q4" i="27"/>
  <c r="U4" i="27"/>
  <c r="E4" i="27"/>
  <c r="I4" i="27"/>
  <c r="N4" i="27"/>
  <c r="R4" i="27"/>
  <c r="I177" i="19"/>
  <c r="F174" i="19"/>
  <c r="J174" i="19"/>
  <c r="C174" i="19"/>
  <c r="G174" i="19"/>
  <c r="K174" i="19"/>
  <c r="D174" i="19"/>
  <c r="H174" i="19"/>
  <c r="I173" i="19"/>
  <c r="F170" i="19"/>
  <c r="J170" i="19"/>
  <c r="C170" i="19"/>
  <c r="G170" i="19"/>
  <c r="K170" i="19"/>
  <c r="D170" i="19"/>
  <c r="H170" i="19"/>
  <c r="F166" i="19"/>
  <c r="J166" i="19"/>
  <c r="C166" i="19"/>
  <c r="G166" i="19"/>
  <c r="K166" i="19"/>
  <c r="D166" i="19"/>
  <c r="H166" i="19"/>
  <c r="I165" i="19"/>
  <c r="F162" i="19"/>
  <c r="J162" i="19"/>
  <c r="C162" i="19"/>
  <c r="G162" i="19"/>
  <c r="K162" i="19"/>
  <c r="D162" i="19"/>
  <c r="H162" i="19"/>
  <c r="I161" i="19"/>
  <c r="F158" i="19"/>
  <c r="J158" i="19"/>
  <c r="C158" i="19"/>
  <c r="G158" i="19"/>
  <c r="K158" i="19"/>
  <c r="D158" i="19"/>
  <c r="H158" i="19"/>
  <c r="I157" i="19"/>
  <c r="F154" i="19"/>
  <c r="J154" i="19"/>
  <c r="C154" i="19"/>
  <c r="G154" i="19"/>
  <c r="K154" i="19"/>
  <c r="D154" i="19"/>
  <c r="H154" i="19"/>
  <c r="I153" i="19"/>
  <c r="F150" i="19"/>
  <c r="J150" i="19"/>
  <c r="C150" i="19"/>
  <c r="G150" i="19"/>
  <c r="K150" i="19"/>
  <c r="D150" i="19"/>
  <c r="H150" i="19"/>
  <c r="F146" i="19"/>
  <c r="J146" i="19"/>
  <c r="C146" i="19"/>
  <c r="G146" i="19"/>
  <c r="K146" i="19"/>
  <c r="D146" i="19"/>
  <c r="H146" i="19"/>
  <c r="I145" i="19"/>
  <c r="F142" i="19"/>
  <c r="J142" i="19"/>
  <c r="C142" i="19"/>
  <c r="G142" i="19"/>
  <c r="K142" i="19"/>
  <c r="D142" i="19"/>
  <c r="H142" i="19"/>
  <c r="F138" i="19"/>
  <c r="J138" i="19"/>
  <c r="C138" i="19"/>
  <c r="G138" i="19"/>
  <c r="K138" i="19"/>
  <c r="D138" i="19"/>
  <c r="H138" i="19"/>
  <c r="I137" i="19"/>
  <c r="F134" i="19"/>
  <c r="J134" i="19"/>
  <c r="C134" i="19"/>
  <c r="G134" i="19"/>
  <c r="K134" i="19"/>
  <c r="D134" i="19"/>
  <c r="H134" i="19"/>
  <c r="I133" i="19"/>
  <c r="F130" i="19"/>
  <c r="J130" i="19"/>
  <c r="C130" i="19"/>
  <c r="G130" i="19"/>
  <c r="K130" i="19"/>
  <c r="D130" i="19"/>
  <c r="H130" i="19"/>
  <c r="I129" i="19"/>
  <c r="F126" i="19"/>
  <c r="J126" i="19"/>
  <c r="C126" i="19"/>
  <c r="G126" i="19"/>
  <c r="K126" i="19"/>
  <c r="D126" i="19"/>
  <c r="H126" i="19"/>
  <c r="I125" i="19"/>
  <c r="F122" i="19"/>
  <c r="J122" i="19"/>
  <c r="C122" i="19"/>
  <c r="G122" i="19"/>
  <c r="K122" i="19"/>
  <c r="D122" i="19"/>
  <c r="H122" i="19"/>
  <c r="I121" i="19"/>
  <c r="F118" i="19"/>
  <c r="J118" i="19"/>
  <c r="C118" i="19"/>
  <c r="G118" i="19"/>
  <c r="K118" i="19"/>
  <c r="D118" i="19"/>
  <c r="H118" i="19"/>
  <c r="I117" i="19"/>
  <c r="F114" i="19"/>
  <c r="J114" i="19"/>
  <c r="C114" i="19"/>
  <c r="G114" i="19"/>
  <c r="K114" i="19"/>
  <c r="D114" i="19"/>
  <c r="H114" i="19"/>
  <c r="I113" i="19"/>
  <c r="F110" i="19"/>
  <c r="J110" i="19"/>
  <c r="C110" i="19"/>
  <c r="G110" i="19"/>
  <c r="K110" i="19"/>
  <c r="D110" i="19"/>
  <c r="H110" i="19"/>
  <c r="I109" i="19"/>
  <c r="F106" i="19"/>
  <c r="J106" i="19"/>
  <c r="C106" i="19"/>
  <c r="G106" i="19"/>
  <c r="K106" i="19"/>
  <c r="D106" i="19"/>
  <c r="H106" i="19"/>
  <c r="I105" i="19"/>
  <c r="F102" i="19"/>
  <c r="J102" i="19"/>
  <c r="C102" i="19"/>
  <c r="G102" i="19"/>
  <c r="K102" i="19"/>
  <c r="D102" i="19"/>
  <c r="H102" i="19"/>
  <c r="I101" i="19"/>
  <c r="F98" i="19"/>
  <c r="J98" i="19"/>
  <c r="C98" i="19"/>
  <c r="G98" i="19"/>
  <c r="K98" i="19"/>
  <c r="D98" i="19"/>
  <c r="H98" i="19"/>
  <c r="I97" i="19"/>
  <c r="F94" i="19"/>
  <c r="J94" i="19"/>
  <c r="C94" i="19"/>
  <c r="G94" i="19"/>
  <c r="K94" i="19"/>
  <c r="D94" i="19"/>
  <c r="H94" i="19"/>
  <c r="I93" i="19"/>
  <c r="F90" i="19"/>
  <c r="J90" i="19"/>
  <c r="C90" i="19"/>
  <c r="G90" i="19"/>
  <c r="K90" i="19"/>
  <c r="D90" i="19"/>
  <c r="H90" i="19"/>
  <c r="I89" i="19"/>
  <c r="F86" i="19"/>
  <c r="J86" i="19"/>
  <c r="C86" i="19"/>
  <c r="G86" i="19"/>
  <c r="K86" i="19"/>
  <c r="D86" i="19"/>
  <c r="H86" i="19"/>
  <c r="I85" i="19"/>
  <c r="F82" i="19"/>
  <c r="J82" i="19"/>
  <c r="C82" i="19"/>
  <c r="G82" i="19"/>
  <c r="K82" i="19"/>
  <c r="D82" i="19"/>
  <c r="H82" i="19"/>
  <c r="I81" i="19"/>
  <c r="F78" i="19"/>
  <c r="J78" i="19"/>
  <c r="C78" i="19"/>
  <c r="G78" i="19"/>
  <c r="K78" i="19"/>
  <c r="D78" i="19"/>
  <c r="H78" i="19"/>
  <c r="I77" i="19"/>
  <c r="F74" i="19"/>
  <c r="J74" i="19"/>
  <c r="C74" i="19"/>
  <c r="G74" i="19"/>
  <c r="K74" i="19"/>
  <c r="D74" i="19"/>
  <c r="H74" i="19"/>
  <c r="I73" i="19"/>
  <c r="F70" i="19"/>
  <c r="J70" i="19"/>
  <c r="C70" i="19"/>
  <c r="G70" i="19"/>
  <c r="K70" i="19"/>
  <c r="D70" i="19"/>
  <c r="H70" i="19"/>
  <c r="I69" i="19"/>
  <c r="F66" i="19"/>
  <c r="J66" i="19"/>
  <c r="C66" i="19"/>
  <c r="G66" i="19"/>
  <c r="K66" i="19"/>
  <c r="D66" i="19"/>
  <c r="H66" i="19"/>
  <c r="I65" i="19"/>
  <c r="F62" i="19"/>
  <c r="J62" i="19"/>
  <c r="C62" i="19"/>
  <c r="G62" i="19"/>
  <c r="K62" i="19"/>
  <c r="D62" i="19"/>
  <c r="H62" i="19"/>
  <c r="I61" i="19"/>
  <c r="F58" i="19"/>
  <c r="J58" i="19"/>
  <c r="C58" i="19"/>
  <c r="G58" i="19"/>
  <c r="K58" i="19"/>
  <c r="D58" i="19"/>
  <c r="H58" i="19"/>
  <c r="I57" i="19"/>
  <c r="F54" i="19"/>
  <c r="J54" i="19"/>
  <c r="C54" i="19"/>
  <c r="G54" i="19"/>
  <c r="K54" i="19"/>
  <c r="D54" i="19"/>
  <c r="H54" i="19"/>
  <c r="I53" i="19"/>
  <c r="I52" i="21"/>
  <c r="F51" i="21"/>
  <c r="J51" i="21"/>
  <c r="C51" i="21"/>
  <c r="G51" i="21"/>
  <c r="K51" i="21"/>
  <c r="D51" i="21"/>
  <c r="H51" i="21"/>
  <c r="I48" i="21"/>
  <c r="F47" i="21"/>
  <c r="J47" i="21"/>
  <c r="C47" i="21"/>
  <c r="G47" i="21"/>
  <c r="K47" i="21"/>
  <c r="D47" i="21"/>
  <c r="H47" i="21"/>
  <c r="I44" i="21"/>
  <c r="F43" i="21"/>
  <c r="J43" i="21"/>
  <c r="C43" i="21"/>
  <c r="G43" i="21"/>
  <c r="K43" i="21"/>
  <c r="D43" i="21"/>
  <c r="H43" i="21"/>
  <c r="D8" i="21"/>
  <c r="H8" i="21"/>
  <c r="M8" i="21"/>
  <c r="Q8" i="21"/>
  <c r="U8" i="21"/>
  <c r="E8" i="21"/>
  <c r="I8" i="21"/>
  <c r="N8" i="21"/>
  <c r="R8" i="21"/>
  <c r="C8" i="21"/>
  <c r="K8" i="21"/>
  <c r="T8" i="21"/>
  <c r="F8" i="21"/>
  <c r="O8" i="21"/>
  <c r="G8" i="21"/>
  <c r="P8" i="21"/>
  <c r="S52" i="28"/>
  <c r="J177" i="27"/>
  <c r="J175" i="27"/>
  <c r="P173" i="27"/>
  <c r="T173" i="27"/>
  <c r="M173" i="27"/>
  <c r="Q173" i="27"/>
  <c r="U173" i="27"/>
  <c r="J169" i="27"/>
  <c r="P167" i="27"/>
  <c r="T167" i="27"/>
  <c r="M167" i="27"/>
  <c r="Q167" i="27"/>
  <c r="U167" i="27"/>
  <c r="J163" i="27"/>
  <c r="J159" i="27"/>
  <c r="J155" i="27"/>
  <c r="P153" i="27"/>
  <c r="T153" i="27"/>
  <c r="M153" i="27"/>
  <c r="Q153" i="27"/>
  <c r="U153" i="27"/>
  <c r="S149" i="27"/>
  <c r="P147" i="27"/>
  <c r="T147" i="27"/>
  <c r="M147" i="27"/>
  <c r="Q147" i="27"/>
  <c r="U147" i="27"/>
  <c r="E147" i="27"/>
  <c r="I147" i="27"/>
  <c r="N147" i="27"/>
  <c r="R147" i="27"/>
  <c r="S145" i="27"/>
  <c r="P143" i="27"/>
  <c r="T143" i="27"/>
  <c r="M143" i="27"/>
  <c r="Q143" i="27"/>
  <c r="U143" i="27"/>
  <c r="E143" i="27"/>
  <c r="I143" i="27"/>
  <c r="N143" i="27"/>
  <c r="R143" i="27"/>
  <c r="S129" i="27"/>
  <c r="S117" i="27"/>
  <c r="P115" i="27"/>
  <c r="T115" i="27"/>
  <c r="M115" i="27"/>
  <c r="Q115" i="27"/>
  <c r="U115" i="27"/>
  <c r="E115" i="27"/>
  <c r="I115" i="27"/>
  <c r="N115" i="27"/>
  <c r="R115" i="27"/>
  <c r="P113" i="27"/>
  <c r="T113" i="27"/>
  <c r="M113" i="27"/>
  <c r="Q113" i="27"/>
  <c r="U113" i="27"/>
  <c r="E113" i="27"/>
  <c r="I113" i="27"/>
  <c r="N113" i="27"/>
  <c r="R113" i="27"/>
  <c r="S111" i="27"/>
  <c r="P109" i="27"/>
  <c r="T109" i="27"/>
  <c r="M109" i="27"/>
  <c r="Q109" i="27"/>
  <c r="U109" i="27"/>
  <c r="E109" i="27"/>
  <c r="I109" i="27"/>
  <c r="N109" i="27"/>
  <c r="R109" i="27"/>
  <c r="P107" i="27"/>
  <c r="T107" i="27"/>
  <c r="M107" i="27"/>
  <c r="Q107" i="27"/>
  <c r="U107" i="27"/>
  <c r="E107" i="27"/>
  <c r="I107" i="27"/>
  <c r="N107" i="27"/>
  <c r="R107" i="27"/>
  <c r="S105" i="27"/>
  <c r="P103" i="27"/>
  <c r="T103" i="27"/>
  <c r="M103" i="27"/>
  <c r="Q103" i="27"/>
  <c r="U103" i="27"/>
  <c r="E103" i="27"/>
  <c r="I103" i="27"/>
  <c r="N103" i="27"/>
  <c r="R103" i="27"/>
  <c r="S101" i="27"/>
  <c r="P99" i="27"/>
  <c r="T99" i="27"/>
  <c r="M99" i="27"/>
  <c r="Q99" i="27"/>
  <c r="U99" i="27"/>
  <c r="E99" i="27"/>
  <c r="I99" i="27"/>
  <c r="N99" i="27"/>
  <c r="R99" i="27"/>
  <c r="S97" i="27"/>
  <c r="P95" i="27"/>
  <c r="T95" i="27"/>
  <c r="M95" i="27"/>
  <c r="Q95" i="27"/>
  <c r="U95" i="27"/>
  <c r="E95" i="27"/>
  <c r="I95" i="27"/>
  <c r="N95" i="27"/>
  <c r="R95" i="27"/>
  <c r="S93" i="27"/>
  <c r="S75" i="27"/>
  <c r="P73" i="27"/>
  <c r="T73" i="27"/>
  <c r="M73" i="27"/>
  <c r="Q73" i="27"/>
  <c r="U73" i="27"/>
  <c r="E73" i="27"/>
  <c r="I73" i="27"/>
  <c r="N73" i="27"/>
  <c r="R73" i="27"/>
  <c r="S71" i="27"/>
  <c r="P65" i="27"/>
  <c r="T65" i="27"/>
  <c r="M65" i="27"/>
  <c r="Q65" i="27"/>
  <c r="U65" i="27"/>
  <c r="E65" i="27"/>
  <c r="I65" i="27"/>
  <c r="N65" i="27"/>
  <c r="R65" i="27"/>
  <c r="P63" i="27"/>
  <c r="T63" i="27"/>
  <c r="M63" i="27"/>
  <c r="Q63" i="27"/>
  <c r="U63" i="27"/>
  <c r="E63" i="27"/>
  <c r="I63" i="27"/>
  <c r="N63" i="27"/>
  <c r="R63" i="27"/>
  <c r="P61" i="27"/>
  <c r="T61" i="27"/>
  <c r="M61" i="27"/>
  <c r="Q61" i="27"/>
  <c r="U61" i="27"/>
  <c r="E61" i="27"/>
  <c r="I61" i="27"/>
  <c r="N61" i="27"/>
  <c r="R61" i="27"/>
  <c r="S59" i="27"/>
  <c r="P57" i="27"/>
  <c r="T57" i="27"/>
  <c r="M57" i="27"/>
  <c r="Q57" i="27"/>
  <c r="U57" i="27"/>
  <c r="E57" i="27"/>
  <c r="I57" i="27"/>
  <c r="N57" i="27"/>
  <c r="R57" i="27"/>
  <c r="P53" i="27"/>
  <c r="T53" i="27"/>
  <c r="M53" i="27"/>
  <c r="Q53" i="27"/>
  <c r="U53" i="27"/>
  <c r="E53" i="27"/>
  <c r="I53" i="27"/>
  <c r="N53" i="27"/>
  <c r="R53" i="27"/>
  <c r="F169" i="19"/>
  <c r="J169" i="19"/>
  <c r="C169" i="19"/>
  <c r="G169" i="19"/>
  <c r="K169" i="19"/>
  <c r="D169" i="19"/>
  <c r="H169" i="19"/>
  <c r="F149" i="19"/>
  <c r="J149" i="19"/>
  <c r="C149" i="19"/>
  <c r="G149" i="19"/>
  <c r="K149" i="19"/>
  <c r="D149" i="19"/>
  <c r="H149" i="19"/>
  <c r="F141" i="19"/>
  <c r="J141" i="19"/>
  <c r="C141" i="19"/>
  <c r="G141" i="19"/>
  <c r="K141" i="19"/>
  <c r="D141" i="19"/>
  <c r="H141" i="19"/>
  <c r="R52" i="28"/>
  <c r="R175" i="27"/>
  <c r="I175" i="27"/>
  <c r="C175" i="27"/>
  <c r="G175" i="27"/>
  <c r="K175" i="27"/>
  <c r="D175" i="27"/>
  <c r="H175" i="27"/>
  <c r="R173" i="27"/>
  <c r="I173" i="27"/>
  <c r="C173" i="27"/>
  <c r="G173" i="27"/>
  <c r="K173" i="27"/>
  <c r="D173" i="27"/>
  <c r="H173" i="27"/>
  <c r="R171" i="27"/>
  <c r="I169" i="27"/>
  <c r="C169" i="27"/>
  <c r="G169" i="27"/>
  <c r="K169" i="27"/>
  <c r="D169" i="27"/>
  <c r="H169" i="27"/>
  <c r="R167" i="27"/>
  <c r="R161" i="27"/>
  <c r="I157" i="27"/>
  <c r="C157" i="27"/>
  <c r="G157" i="27"/>
  <c r="K157" i="27"/>
  <c r="D157" i="27"/>
  <c r="H157" i="27"/>
  <c r="R155" i="27"/>
  <c r="I153" i="27"/>
  <c r="O151" i="27"/>
  <c r="C147" i="27"/>
  <c r="C145" i="27"/>
  <c r="O143" i="27"/>
  <c r="O139" i="27"/>
  <c r="C135" i="27"/>
  <c r="O133" i="27"/>
  <c r="C133" i="27"/>
  <c r="O131" i="27"/>
  <c r="C129" i="27"/>
  <c r="O127" i="27"/>
  <c r="C127" i="27"/>
  <c r="O125" i="27"/>
  <c r="O121" i="27"/>
  <c r="C117" i="27"/>
  <c r="O115" i="27"/>
  <c r="C115" i="27"/>
  <c r="O113" i="27"/>
  <c r="O109" i="27"/>
  <c r="C105" i="27"/>
  <c r="O103" i="27"/>
  <c r="O99" i="27"/>
  <c r="C99" i="27"/>
  <c r="O97" i="27"/>
  <c r="O93" i="27"/>
  <c r="C89" i="27"/>
  <c r="C87" i="27"/>
  <c r="C83" i="27"/>
  <c r="C81" i="27"/>
  <c r="O79" i="27"/>
  <c r="O75" i="27"/>
  <c r="C71" i="27"/>
  <c r="O69" i="27"/>
  <c r="C69" i="27"/>
  <c r="C67" i="27"/>
  <c r="C63" i="27"/>
  <c r="O61" i="27"/>
  <c r="O57" i="27"/>
  <c r="S50" i="27"/>
  <c r="S48" i="27"/>
  <c r="P46" i="27"/>
  <c r="T46" i="27"/>
  <c r="M46" i="27"/>
  <c r="Q46" i="27"/>
  <c r="U46" i="27"/>
  <c r="E46" i="27"/>
  <c r="I46" i="27"/>
  <c r="N46" i="27"/>
  <c r="R46" i="27"/>
  <c r="S42" i="27"/>
  <c r="P40" i="27"/>
  <c r="T40" i="27"/>
  <c r="M40" i="27"/>
  <c r="Q40" i="27"/>
  <c r="U40" i="27"/>
  <c r="E40" i="27"/>
  <c r="I40" i="27"/>
  <c r="N40" i="27"/>
  <c r="R40" i="27"/>
  <c r="P34" i="27"/>
  <c r="T34" i="27"/>
  <c r="M34" i="27"/>
  <c r="Q34" i="27"/>
  <c r="U34" i="27"/>
  <c r="E34" i="27"/>
  <c r="I34" i="27"/>
  <c r="N34" i="27"/>
  <c r="R34" i="27"/>
  <c r="P32" i="27"/>
  <c r="T32" i="27"/>
  <c r="M32" i="27"/>
  <c r="Q32" i="27"/>
  <c r="U32" i="27"/>
  <c r="E32" i="27"/>
  <c r="I32" i="27"/>
  <c r="N32" i="27"/>
  <c r="R32" i="27"/>
  <c r="P30" i="27"/>
  <c r="T30" i="27"/>
  <c r="M30" i="27"/>
  <c r="Q30" i="27"/>
  <c r="U30" i="27"/>
  <c r="E30" i="27"/>
  <c r="I30" i="27"/>
  <c r="N30" i="27"/>
  <c r="R30" i="27"/>
  <c r="S26" i="27"/>
  <c r="F52" i="28"/>
  <c r="P176" i="27"/>
  <c r="T176" i="27"/>
  <c r="M176" i="27"/>
  <c r="Q176" i="27"/>
  <c r="U176" i="27"/>
  <c r="F175" i="27"/>
  <c r="P174" i="27"/>
  <c r="T174" i="27"/>
  <c r="M174" i="27"/>
  <c r="Q174" i="27"/>
  <c r="U174" i="27"/>
  <c r="O173" i="27"/>
  <c r="F173" i="27"/>
  <c r="P172" i="27"/>
  <c r="T172" i="27"/>
  <c r="M172" i="27"/>
  <c r="Q172" i="27"/>
  <c r="U172" i="27"/>
  <c r="P170" i="27"/>
  <c r="T170" i="27"/>
  <c r="M170" i="27"/>
  <c r="Q170" i="27"/>
  <c r="U170" i="27"/>
  <c r="O169" i="27"/>
  <c r="F169" i="27"/>
  <c r="P168" i="27"/>
  <c r="T168" i="27"/>
  <c r="M168" i="27"/>
  <c r="Q168" i="27"/>
  <c r="U168" i="27"/>
  <c r="O167" i="27"/>
  <c r="F167" i="27"/>
  <c r="P166" i="27"/>
  <c r="T166" i="27"/>
  <c r="M166" i="27"/>
  <c r="Q166" i="27"/>
  <c r="U166" i="27"/>
  <c r="O165" i="27"/>
  <c r="F165" i="27"/>
  <c r="P164" i="27"/>
  <c r="T164" i="27"/>
  <c r="M164" i="27"/>
  <c r="Q164" i="27"/>
  <c r="U164" i="27"/>
  <c r="O163" i="27"/>
  <c r="F163" i="27"/>
  <c r="P162" i="27"/>
  <c r="T162" i="27"/>
  <c r="M162" i="27"/>
  <c r="Q162" i="27"/>
  <c r="U162" i="27"/>
  <c r="O161" i="27"/>
  <c r="F161" i="27"/>
  <c r="P160" i="27"/>
  <c r="T160" i="27"/>
  <c r="M160" i="27"/>
  <c r="Q160" i="27"/>
  <c r="U160" i="27"/>
  <c r="O159" i="27"/>
  <c r="P158" i="27"/>
  <c r="T158" i="27"/>
  <c r="M158" i="27"/>
  <c r="Q158" i="27"/>
  <c r="U158" i="27"/>
  <c r="F157" i="27"/>
  <c r="P156" i="27"/>
  <c r="T156" i="27"/>
  <c r="M156" i="27"/>
  <c r="Q156" i="27"/>
  <c r="U156" i="27"/>
  <c r="O155" i="27"/>
  <c r="P154" i="27"/>
  <c r="T154" i="27"/>
  <c r="M154" i="27"/>
  <c r="Q154" i="27"/>
  <c r="U154" i="27"/>
  <c r="O153" i="27"/>
  <c r="P152" i="27"/>
  <c r="T152" i="27"/>
  <c r="M152" i="27"/>
  <c r="Q152" i="27"/>
  <c r="U152" i="27"/>
  <c r="J151" i="27"/>
  <c r="P150" i="27"/>
  <c r="T150" i="27"/>
  <c r="M150" i="27"/>
  <c r="Q150" i="27"/>
  <c r="U150" i="27"/>
  <c r="E150" i="27"/>
  <c r="I150" i="27"/>
  <c r="N150" i="27"/>
  <c r="R150" i="27"/>
  <c r="J149" i="27"/>
  <c r="P148" i="27"/>
  <c r="T148" i="27"/>
  <c r="M148" i="27"/>
  <c r="Q148" i="27"/>
  <c r="U148" i="27"/>
  <c r="E148" i="27"/>
  <c r="I148" i="27"/>
  <c r="N148" i="27"/>
  <c r="R148" i="27"/>
  <c r="J147" i="27"/>
  <c r="P146" i="27"/>
  <c r="T146" i="27"/>
  <c r="M146" i="27"/>
  <c r="Q146" i="27"/>
  <c r="U146" i="27"/>
  <c r="E146" i="27"/>
  <c r="I146" i="27"/>
  <c r="N146" i="27"/>
  <c r="R146" i="27"/>
  <c r="P144" i="27"/>
  <c r="T144" i="27"/>
  <c r="M144" i="27"/>
  <c r="Q144" i="27"/>
  <c r="U144" i="27"/>
  <c r="E144" i="27"/>
  <c r="I144" i="27"/>
  <c r="N144" i="27"/>
  <c r="R144" i="27"/>
  <c r="J143" i="27"/>
  <c r="P142" i="27"/>
  <c r="T142" i="27"/>
  <c r="M142" i="27"/>
  <c r="Q142" i="27"/>
  <c r="U142" i="27"/>
  <c r="E142" i="27"/>
  <c r="I142" i="27"/>
  <c r="N142" i="27"/>
  <c r="R142" i="27"/>
  <c r="J141" i="27"/>
  <c r="P140" i="27"/>
  <c r="T140" i="27"/>
  <c r="M140" i="27"/>
  <c r="Q140" i="27"/>
  <c r="U140" i="27"/>
  <c r="E140" i="27"/>
  <c r="I140" i="27"/>
  <c r="N140" i="27"/>
  <c r="R140" i="27"/>
  <c r="J139" i="27"/>
  <c r="P138" i="27"/>
  <c r="T138" i="27"/>
  <c r="M138" i="27"/>
  <c r="Q138" i="27"/>
  <c r="U138" i="27"/>
  <c r="E138" i="27"/>
  <c r="I138" i="27"/>
  <c r="N138" i="27"/>
  <c r="R138" i="27"/>
  <c r="J137" i="27"/>
  <c r="P136" i="27"/>
  <c r="T136" i="27"/>
  <c r="M136" i="27"/>
  <c r="Q136" i="27"/>
  <c r="U136" i="27"/>
  <c r="E136" i="27"/>
  <c r="I136" i="27"/>
  <c r="N136" i="27"/>
  <c r="R136" i="27"/>
  <c r="J135" i="27"/>
  <c r="P134" i="27"/>
  <c r="T134" i="27"/>
  <c r="M134" i="27"/>
  <c r="Q134" i="27"/>
  <c r="U134" i="27"/>
  <c r="E134" i="27"/>
  <c r="I134" i="27"/>
  <c r="N134" i="27"/>
  <c r="R134" i="27"/>
  <c r="P132" i="27"/>
  <c r="T132" i="27"/>
  <c r="M132" i="27"/>
  <c r="Q132" i="27"/>
  <c r="U132" i="27"/>
  <c r="E132" i="27"/>
  <c r="I132" i="27"/>
  <c r="N132" i="27"/>
  <c r="R132" i="27"/>
  <c r="J131" i="27"/>
  <c r="P130" i="27"/>
  <c r="T130" i="27"/>
  <c r="M130" i="27"/>
  <c r="Q130" i="27"/>
  <c r="U130" i="27"/>
  <c r="E130" i="27"/>
  <c r="I130" i="27"/>
  <c r="N130" i="27"/>
  <c r="R130" i="27"/>
  <c r="P128" i="27"/>
  <c r="T128" i="27"/>
  <c r="M128" i="27"/>
  <c r="Q128" i="27"/>
  <c r="U128" i="27"/>
  <c r="E128" i="27"/>
  <c r="I128" i="27"/>
  <c r="N128" i="27"/>
  <c r="R128" i="27"/>
  <c r="J127" i="27"/>
  <c r="P126" i="27"/>
  <c r="T126" i="27"/>
  <c r="M126" i="27"/>
  <c r="Q126" i="27"/>
  <c r="U126" i="27"/>
  <c r="E126" i="27"/>
  <c r="I126" i="27"/>
  <c r="N126" i="27"/>
  <c r="R126" i="27"/>
  <c r="J125" i="27"/>
  <c r="P124" i="27"/>
  <c r="T124" i="27"/>
  <c r="M124" i="27"/>
  <c r="Q124" i="27"/>
  <c r="U124" i="27"/>
  <c r="E124" i="27"/>
  <c r="I124" i="27"/>
  <c r="N124" i="27"/>
  <c r="R124" i="27"/>
  <c r="J123" i="27"/>
  <c r="P122" i="27"/>
  <c r="T122" i="27"/>
  <c r="M122" i="27"/>
  <c r="Q122" i="27"/>
  <c r="U122" i="27"/>
  <c r="E122" i="27"/>
  <c r="I122" i="27"/>
  <c r="N122" i="27"/>
  <c r="R122" i="27"/>
  <c r="J121" i="27"/>
  <c r="P120" i="27"/>
  <c r="T120" i="27"/>
  <c r="M120" i="27"/>
  <c r="Q120" i="27"/>
  <c r="U120" i="27"/>
  <c r="E120" i="27"/>
  <c r="I120" i="27"/>
  <c r="N120" i="27"/>
  <c r="R120" i="27"/>
  <c r="J119" i="27"/>
  <c r="P118" i="27"/>
  <c r="T118" i="27"/>
  <c r="M118" i="27"/>
  <c r="Q118" i="27"/>
  <c r="U118" i="27"/>
  <c r="E118" i="27"/>
  <c r="I118" i="27"/>
  <c r="N118" i="27"/>
  <c r="R118" i="27"/>
  <c r="J117" i="27"/>
  <c r="P116" i="27"/>
  <c r="T116" i="27"/>
  <c r="M116" i="27"/>
  <c r="Q116" i="27"/>
  <c r="U116" i="27"/>
  <c r="E116" i="27"/>
  <c r="I116" i="27"/>
  <c r="N116" i="27"/>
  <c r="R116" i="27"/>
  <c r="J115" i="27"/>
  <c r="P114" i="27"/>
  <c r="T114" i="27"/>
  <c r="M114" i="27"/>
  <c r="Q114" i="27"/>
  <c r="U114" i="27"/>
  <c r="E114" i="27"/>
  <c r="I114" i="27"/>
  <c r="N114" i="27"/>
  <c r="R114" i="27"/>
  <c r="J113" i="27"/>
  <c r="P112" i="27"/>
  <c r="T112" i="27"/>
  <c r="M112" i="27"/>
  <c r="Q112" i="27"/>
  <c r="U112" i="27"/>
  <c r="E112" i="27"/>
  <c r="I112" i="27"/>
  <c r="N112" i="27"/>
  <c r="R112" i="27"/>
  <c r="J111" i="27"/>
  <c r="P110" i="27"/>
  <c r="T110" i="27"/>
  <c r="M110" i="27"/>
  <c r="Q110" i="27"/>
  <c r="U110" i="27"/>
  <c r="E110" i="27"/>
  <c r="I110" i="27"/>
  <c r="N110" i="27"/>
  <c r="R110" i="27"/>
  <c r="J109" i="27"/>
  <c r="P108" i="27"/>
  <c r="T108" i="27"/>
  <c r="M108" i="27"/>
  <c r="Q108" i="27"/>
  <c r="U108" i="27"/>
  <c r="E108" i="27"/>
  <c r="I108" i="27"/>
  <c r="N108" i="27"/>
  <c r="R108" i="27"/>
  <c r="J107" i="27"/>
  <c r="P106" i="27"/>
  <c r="T106" i="27"/>
  <c r="M106" i="27"/>
  <c r="Q106" i="27"/>
  <c r="U106" i="27"/>
  <c r="E106" i="27"/>
  <c r="I106" i="27"/>
  <c r="N106" i="27"/>
  <c r="R106" i="27"/>
  <c r="P104" i="27"/>
  <c r="T104" i="27"/>
  <c r="M104" i="27"/>
  <c r="Q104" i="27"/>
  <c r="U104" i="27"/>
  <c r="E104" i="27"/>
  <c r="I104" i="27"/>
  <c r="N104" i="27"/>
  <c r="R104" i="27"/>
  <c r="J103" i="27"/>
  <c r="P102" i="27"/>
  <c r="T102" i="27"/>
  <c r="M102" i="27"/>
  <c r="Q102" i="27"/>
  <c r="U102" i="27"/>
  <c r="E102" i="27"/>
  <c r="I102" i="27"/>
  <c r="N102" i="27"/>
  <c r="R102" i="27"/>
  <c r="P100" i="27"/>
  <c r="T100" i="27"/>
  <c r="M100" i="27"/>
  <c r="Q100" i="27"/>
  <c r="U100" i="27"/>
  <c r="E100" i="27"/>
  <c r="I100" i="27"/>
  <c r="N100" i="27"/>
  <c r="R100" i="27"/>
  <c r="J99" i="27"/>
  <c r="P98" i="27"/>
  <c r="T98" i="27"/>
  <c r="M98" i="27"/>
  <c r="Q98" i="27"/>
  <c r="U98" i="27"/>
  <c r="E98" i="27"/>
  <c r="I98" i="27"/>
  <c r="N98" i="27"/>
  <c r="R98" i="27"/>
  <c r="P96" i="27"/>
  <c r="T96" i="27"/>
  <c r="M96" i="27"/>
  <c r="Q96" i="27"/>
  <c r="U96" i="27"/>
  <c r="E96" i="27"/>
  <c r="I96" i="27"/>
  <c r="N96" i="27"/>
  <c r="R96" i="27"/>
  <c r="J95" i="27"/>
  <c r="P94" i="27"/>
  <c r="T94" i="27"/>
  <c r="M94" i="27"/>
  <c r="Q94" i="27"/>
  <c r="U94" i="27"/>
  <c r="E94" i="27"/>
  <c r="I94" i="27"/>
  <c r="N94" i="27"/>
  <c r="R94" i="27"/>
  <c r="P92" i="27"/>
  <c r="T92" i="27"/>
  <c r="M92" i="27"/>
  <c r="Q92" i="27"/>
  <c r="U92" i="27"/>
  <c r="E92" i="27"/>
  <c r="I92" i="27"/>
  <c r="N92" i="27"/>
  <c r="R92" i="27"/>
  <c r="P90" i="27"/>
  <c r="T90" i="27"/>
  <c r="M90" i="27"/>
  <c r="Q90" i="27"/>
  <c r="U90" i="27"/>
  <c r="E90" i="27"/>
  <c r="I90" i="27"/>
  <c r="N90" i="27"/>
  <c r="R90" i="27"/>
  <c r="J89" i="27"/>
  <c r="P88" i="27"/>
  <c r="T88" i="27"/>
  <c r="M88" i="27"/>
  <c r="Q88" i="27"/>
  <c r="U88" i="27"/>
  <c r="E88" i="27"/>
  <c r="I88" i="27"/>
  <c r="N88" i="27"/>
  <c r="R88" i="27"/>
  <c r="P86" i="27"/>
  <c r="T86" i="27"/>
  <c r="M86" i="27"/>
  <c r="Q86" i="27"/>
  <c r="U86" i="27"/>
  <c r="E86" i="27"/>
  <c r="I86" i="27"/>
  <c r="N86" i="27"/>
  <c r="R86" i="27"/>
  <c r="P84" i="27"/>
  <c r="T84" i="27"/>
  <c r="M84" i="27"/>
  <c r="Q84" i="27"/>
  <c r="U84" i="27"/>
  <c r="E84" i="27"/>
  <c r="I84" i="27"/>
  <c r="N84" i="27"/>
  <c r="R84" i="27"/>
  <c r="J83" i="27"/>
  <c r="P82" i="27"/>
  <c r="T82" i="27"/>
  <c r="M82" i="27"/>
  <c r="Q82" i="27"/>
  <c r="U82" i="27"/>
  <c r="E82" i="27"/>
  <c r="I82" i="27"/>
  <c r="N82" i="27"/>
  <c r="R82" i="27"/>
  <c r="P80" i="27"/>
  <c r="T80" i="27"/>
  <c r="M80" i="27"/>
  <c r="Q80" i="27"/>
  <c r="U80" i="27"/>
  <c r="E80" i="27"/>
  <c r="I80" i="27"/>
  <c r="N80" i="27"/>
  <c r="R80" i="27"/>
  <c r="J79" i="27"/>
  <c r="P78" i="27"/>
  <c r="T78" i="27"/>
  <c r="M78" i="27"/>
  <c r="Q78" i="27"/>
  <c r="U78" i="27"/>
  <c r="E78" i="27"/>
  <c r="I78" i="27"/>
  <c r="N78" i="27"/>
  <c r="R78" i="27"/>
  <c r="P76" i="27"/>
  <c r="T76" i="27"/>
  <c r="M76" i="27"/>
  <c r="Q76" i="27"/>
  <c r="U76" i="27"/>
  <c r="E76" i="27"/>
  <c r="I76" i="27"/>
  <c r="N76" i="27"/>
  <c r="R76" i="27"/>
  <c r="J75" i="27"/>
  <c r="P74" i="27"/>
  <c r="T74" i="27"/>
  <c r="M74" i="27"/>
  <c r="Q74" i="27"/>
  <c r="U74" i="27"/>
  <c r="E74" i="27"/>
  <c r="I74" i="27"/>
  <c r="N74" i="27"/>
  <c r="R74" i="27"/>
  <c r="J73" i="27"/>
  <c r="P72" i="27"/>
  <c r="T72" i="27"/>
  <c r="M72" i="27"/>
  <c r="Q72" i="27"/>
  <c r="U72" i="27"/>
  <c r="E72" i="27"/>
  <c r="I72" i="27"/>
  <c r="N72" i="27"/>
  <c r="R72" i="27"/>
  <c r="J71" i="27"/>
  <c r="P70" i="27"/>
  <c r="T70" i="27"/>
  <c r="M70" i="27"/>
  <c r="Q70" i="27"/>
  <c r="U70" i="27"/>
  <c r="E70" i="27"/>
  <c r="I70" i="27"/>
  <c r="N70" i="27"/>
  <c r="R70" i="27"/>
  <c r="J69" i="27"/>
  <c r="P68" i="27"/>
  <c r="T68" i="27"/>
  <c r="M68" i="27"/>
  <c r="Q68" i="27"/>
  <c r="U68" i="27"/>
  <c r="E68" i="27"/>
  <c r="I68" i="27"/>
  <c r="N68" i="27"/>
  <c r="R68" i="27"/>
  <c r="J67" i="27"/>
  <c r="P66" i="27"/>
  <c r="T66" i="27"/>
  <c r="M66" i="27"/>
  <c r="Q66" i="27"/>
  <c r="U66" i="27"/>
  <c r="E66" i="27"/>
  <c r="I66" i="27"/>
  <c r="N66" i="27"/>
  <c r="R66" i="27"/>
  <c r="J65" i="27"/>
  <c r="P64" i="27"/>
  <c r="T64" i="27"/>
  <c r="M64" i="27"/>
  <c r="Q64" i="27"/>
  <c r="U64" i="27"/>
  <c r="E64" i="27"/>
  <c r="I64" i="27"/>
  <c r="N64" i="27"/>
  <c r="R64" i="27"/>
  <c r="J63" i="27"/>
  <c r="P62" i="27"/>
  <c r="T62" i="27"/>
  <c r="M62" i="27"/>
  <c r="Q62" i="27"/>
  <c r="U62" i="27"/>
  <c r="E62" i="27"/>
  <c r="I62" i="27"/>
  <c r="N62" i="27"/>
  <c r="R62" i="27"/>
  <c r="J61" i="27"/>
  <c r="P60" i="27"/>
  <c r="T60" i="27"/>
  <c r="M60" i="27"/>
  <c r="Q60" i="27"/>
  <c r="U60" i="27"/>
  <c r="E60" i="27"/>
  <c r="I60" i="27"/>
  <c r="N60" i="27"/>
  <c r="R60" i="27"/>
  <c r="J59" i="27"/>
  <c r="P58" i="27"/>
  <c r="T58" i="27"/>
  <c r="M58" i="27"/>
  <c r="Q58" i="27"/>
  <c r="U58" i="27"/>
  <c r="E58" i="27"/>
  <c r="I58" i="27"/>
  <c r="N58" i="27"/>
  <c r="R58" i="27"/>
  <c r="J57" i="27"/>
  <c r="P56" i="27"/>
  <c r="T56" i="27"/>
  <c r="M56" i="27"/>
  <c r="Q56" i="27"/>
  <c r="U56" i="27"/>
  <c r="E56" i="27"/>
  <c r="I56" i="27"/>
  <c r="N56" i="27"/>
  <c r="R56" i="27"/>
  <c r="J55" i="27"/>
  <c r="P54" i="27"/>
  <c r="T54" i="27"/>
  <c r="M54" i="27"/>
  <c r="Q54" i="27"/>
  <c r="U54" i="27"/>
  <c r="E54" i="27"/>
  <c r="I54" i="27"/>
  <c r="N54" i="27"/>
  <c r="R54" i="27"/>
  <c r="J53" i="27"/>
  <c r="C50" i="27"/>
  <c r="O48" i="27"/>
  <c r="C48" i="27"/>
  <c r="O46" i="27"/>
  <c r="C46" i="27"/>
  <c r="O44" i="27"/>
  <c r="C44" i="27"/>
  <c r="C42" i="27"/>
  <c r="O40" i="27"/>
  <c r="C40" i="27"/>
  <c r="C38" i="27"/>
  <c r="O36" i="27"/>
  <c r="C36" i="27"/>
  <c r="O34" i="27"/>
  <c r="C34" i="27"/>
  <c r="O32" i="27"/>
  <c r="C32" i="27"/>
  <c r="O30" i="27"/>
  <c r="C30" i="27"/>
  <c r="O28" i="27"/>
  <c r="C28" i="27"/>
  <c r="O26" i="27"/>
  <c r="C26" i="27"/>
  <c r="O24" i="27"/>
  <c r="C24" i="27"/>
  <c r="O22" i="27"/>
  <c r="C22" i="27"/>
  <c r="O20" i="27"/>
  <c r="C20" i="27"/>
  <c r="O18" i="27"/>
  <c r="C18" i="27"/>
  <c r="O16" i="27"/>
  <c r="C16" i="27"/>
  <c r="O14" i="27"/>
  <c r="C14" i="27"/>
  <c r="O12" i="27"/>
  <c r="C12" i="27"/>
  <c r="O10" i="27"/>
  <c r="C10" i="27"/>
  <c r="O8" i="27"/>
  <c r="C8" i="27"/>
  <c r="O6" i="27"/>
  <c r="C6" i="27"/>
  <c r="O4" i="27"/>
  <c r="C4" i="27"/>
  <c r="E177" i="19"/>
  <c r="F175" i="19"/>
  <c r="J175" i="19"/>
  <c r="C175" i="19"/>
  <c r="G175" i="19"/>
  <c r="K175" i="19"/>
  <c r="D175" i="19"/>
  <c r="H175" i="19"/>
  <c r="I174" i="19"/>
  <c r="E173" i="19"/>
  <c r="F171" i="19"/>
  <c r="J171" i="19"/>
  <c r="C171" i="19"/>
  <c r="G171" i="19"/>
  <c r="K171" i="19"/>
  <c r="D171" i="19"/>
  <c r="H171" i="19"/>
  <c r="I170" i="19"/>
  <c r="E169" i="19"/>
  <c r="F167" i="19"/>
  <c r="J167" i="19"/>
  <c r="C167" i="19"/>
  <c r="G167" i="19"/>
  <c r="K167" i="19"/>
  <c r="D167" i="19"/>
  <c r="H167" i="19"/>
  <c r="I166" i="19"/>
  <c r="E165" i="19"/>
  <c r="F163" i="19"/>
  <c r="J163" i="19"/>
  <c r="C163" i="19"/>
  <c r="G163" i="19"/>
  <c r="K163" i="19"/>
  <c r="D163" i="19"/>
  <c r="H163" i="19"/>
  <c r="I162" i="19"/>
  <c r="F159" i="19"/>
  <c r="J159" i="19"/>
  <c r="C159" i="19"/>
  <c r="G159" i="19"/>
  <c r="K159" i="19"/>
  <c r="D159" i="19"/>
  <c r="H159" i="19"/>
  <c r="I158" i="19"/>
  <c r="E157" i="19"/>
  <c r="F155" i="19"/>
  <c r="J155" i="19"/>
  <c r="C155" i="19"/>
  <c r="G155" i="19"/>
  <c r="K155" i="19"/>
  <c r="D155" i="19"/>
  <c r="H155" i="19"/>
  <c r="I154" i="19"/>
  <c r="E153" i="19"/>
  <c r="F151" i="19"/>
  <c r="J151" i="19"/>
  <c r="C151" i="19"/>
  <c r="G151" i="19"/>
  <c r="K151" i="19"/>
  <c r="D151" i="19"/>
  <c r="H151" i="19"/>
  <c r="I150" i="19"/>
  <c r="E149" i="19"/>
  <c r="F147" i="19"/>
  <c r="J147" i="19"/>
  <c r="C147" i="19"/>
  <c r="G147" i="19"/>
  <c r="K147" i="19"/>
  <c r="D147" i="19"/>
  <c r="H147" i="19"/>
  <c r="I146" i="19"/>
  <c r="E145" i="19"/>
  <c r="F143" i="19"/>
  <c r="J143" i="19"/>
  <c r="C143" i="19"/>
  <c r="G143" i="19"/>
  <c r="K143" i="19"/>
  <c r="D143" i="19"/>
  <c r="H143" i="19"/>
  <c r="I142" i="19"/>
  <c r="E141" i="19"/>
  <c r="F139" i="19"/>
  <c r="J139" i="19"/>
  <c r="C139" i="19"/>
  <c r="G139" i="19"/>
  <c r="K139" i="19"/>
  <c r="D139" i="19"/>
  <c r="H139" i="19"/>
  <c r="I138" i="19"/>
  <c r="F135" i="19"/>
  <c r="J135" i="19"/>
  <c r="C135" i="19"/>
  <c r="G135" i="19"/>
  <c r="K135" i="19"/>
  <c r="D135" i="19"/>
  <c r="H135" i="19"/>
  <c r="I134" i="19"/>
  <c r="F131" i="19"/>
  <c r="J131" i="19"/>
  <c r="C131" i="19"/>
  <c r="G131" i="19"/>
  <c r="K131" i="19"/>
  <c r="D131" i="19"/>
  <c r="H131" i="19"/>
  <c r="I130" i="19"/>
  <c r="E129" i="19"/>
  <c r="F127" i="19"/>
  <c r="J127" i="19"/>
  <c r="C127" i="19"/>
  <c r="G127" i="19"/>
  <c r="K127" i="19"/>
  <c r="D127" i="19"/>
  <c r="H127" i="19"/>
  <c r="I126" i="19"/>
  <c r="E125" i="19"/>
  <c r="F123" i="19"/>
  <c r="J123" i="19"/>
  <c r="C123" i="19"/>
  <c r="G123" i="19"/>
  <c r="K123" i="19"/>
  <c r="D123" i="19"/>
  <c r="H123" i="19"/>
  <c r="I122" i="19"/>
  <c r="F119" i="19"/>
  <c r="J119" i="19"/>
  <c r="C119" i="19"/>
  <c r="G119" i="19"/>
  <c r="K119" i="19"/>
  <c r="D119" i="19"/>
  <c r="H119" i="19"/>
  <c r="I118" i="19"/>
  <c r="E117" i="19"/>
  <c r="F115" i="19"/>
  <c r="J115" i="19"/>
  <c r="C115" i="19"/>
  <c r="G115" i="19"/>
  <c r="K115" i="19"/>
  <c r="D115" i="19"/>
  <c r="H115" i="19"/>
  <c r="I114" i="19"/>
  <c r="E113" i="19"/>
  <c r="F111" i="19"/>
  <c r="J111" i="19"/>
  <c r="C111" i="19"/>
  <c r="G111" i="19"/>
  <c r="K111" i="19"/>
  <c r="D111" i="19"/>
  <c r="H111" i="19"/>
  <c r="I110" i="19"/>
  <c r="F107" i="19"/>
  <c r="J107" i="19"/>
  <c r="C107" i="19"/>
  <c r="G107" i="19"/>
  <c r="K107" i="19"/>
  <c r="D107" i="19"/>
  <c r="H107" i="19"/>
  <c r="I106" i="19"/>
  <c r="E105" i="19"/>
  <c r="F103" i="19"/>
  <c r="J103" i="19"/>
  <c r="C103" i="19"/>
  <c r="G103" i="19"/>
  <c r="K103" i="19"/>
  <c r="D103" i="19"/>
  <c r="H103" i="19"/>
  <c r="I102" i="19"/>
  <c r="E101" i="19"/>
  <c r="F99" i="19"/>
  <c r="J99" i="19"/>
  <c r="C99" i="19"/>
  <c r="G99" i="19"/>
  <c r="K99" i="19"/>
  <c r="D99" i="19"/>
  <c r="H99" i="19"/>
  <c r="I98" i="19"/>
  <c r="E97" i="19"/>
  <c r="F95" i="19"/>
  <c r="J95" i="19"/>
  <c r="C95" i="19"/>
  <c r="G95" i="19"/>
  <c r="K95" i="19"/>
  <c r="D95" i="19"/>
  <c r="H95" i="19"/>
  <c r="I94" i="19"/>
  <c r="E93" i="19"/>
  <c r="F91" i="19"/>
  <c r="J91" i="19"/>
  <c r="C91" i="19"/>
  <c r="G91" i="19"/>
  <c r="K91" i="19"/>
  <c r="D91" i="19"/>
  <c r="H91" i="19"/>
  <c r="I90" i="19"/>
  <c r="E89" i="19"/>
  <c r="F87" i="19"/>
  <c r="J87" i="19"/>
  <c r="C87" i="19"/>
  <c r="G87" i="19"/>
  <c r="K87" i="19"/>
  <c r="D87" i="19"/>
  <c r="H87" i="19"/>
  <c r="I86" i="19"/>
  <c r="E85" i="19"/>
  <c r="F83" i="19"/>
  <c r="J83" i="19"/>
  <c r="C83" i="19"/>
  <c r="G83" i="19"/>
  <c r="K83" i="19"/>
  <c r="D83" i="19"/>
  <c r="H83" i="19"/>
  <c r="I82" i="19"/>
  <c r="E81" i="19"/>
  <c r="F79" i="19"/>
  <c r="J79" i="19"/>
  <c r="C79" i="19"/>
  <c r="G79" i="19"/>
  <c r="K79" i="19"/>
  <c r="D79" i="19"/>
  <c r="H79" i="19"/>
  <c r="I78" i="19"/>
  <c r="E77" i="19"/>
  <c r="F75" i="19"/>
  <c r="J75" i="19"/>
  <c r="C75" i="19"/>
  <c r="G75" i="19"/>
  <c r="K75" i="19"/>
  <c r="D75" i="19"/>
  <c r="H75" i="19"/>
  <c r="I74" i="19"/>
  <c r="E73" i="19"/>
  <c r="F71" i="19"/>
  <c r="J71" i="19"/>
  <c r="C71" i="19"/>
  <c r="G71" i="19"/>
  <c r="K71" i="19"/>
  <c r="D71" i="19"/>
  <c r="H71" i="19"/>
  <c r="I70" i="19"/>
  <c r="E69" i="19"/>
  <c r="F67" i="19"/>
  <c r="J67" i="19"/>
  <c r="C67" i="19"/>
  <c r="G67" i="19"/>
  <c r="K67" i="19"/>
  <c r="D67" i="19"/>
  <c r="H67" i="19"/>
  <c r="I66" i="19"/>
  <c r="E65" i="19"/>
  <c r="F63" i="19"/>
  <c r="J63" i="19"/>
  <c r="C63" i="19"/>
  <c r="G63" i="19"/>
  <c r="K63" i="19"/>
  <c r="D63" i="19"/>
  <c r="H63" i="19"/>
  <c r="I62" i="19"/>
  <c r="E61" i="19"/>
  <c r="F59" i="19"/>
  <c r="J59" i="19"/>
  <c r="C59" i="19"/>
  <c r="G59" i="19"/>
  <c r="K59" i="19"/>
  <c r="D59" i="19"/>
  <c r="H59" i="19"/>
  <c r="I58" i="19"/>
  <c r="E57" i="19"/>
  <c r="F55" i="19"/>
  <c r="J55" i="19"/>
  <c r="C55" i="19"/>
  <c r="G55" i="19"/>
  <c r="K55" i="19"/>
  <c r="D55" i="19"/>
  <c r="H55" i="19"/>
  <c r="I54" i="19"/>
  <c r="E53" i="19"/>
  <c r="E52" i="21"/>
  <c r="I51" i="21"/>
  <c r="F50" i="21"/>
  <c r="J50" i="21"/>
  <c r="C50" i="21"/>
  <c r="G50" i="21"/>
  <c r="K50" i="21"/>
  <c r="D50" i="21"/>
  <c r="H50" i="21"/>
  <c r="E48" i="21"/>
  <c r="I47" i="21"/>
  <c r="F46" i="21"/>
  <c r="J46" i="21"/>
  <c r="C46" i="21"/>
  <c r="G46" i="21"/>
  <c r="K46" i="21"/>
  <c r="D46" i="21"/>
  <c r="H46" i="21"/>
  <c r="E44" i="21"/>
  <c r="I43" i="21"/>
  <c r="F42" i="21"/>
  <c r="J42" i="21"/>
  <c r="C42" i="21"/>
  <c r="G42" i="21"/>
  <c r="K42" i="21"/>
  <c r="D42" i="21"/>
  <c r="H42" i="21"/>
  <c r="S4" i="21"/>
  <c r="P52" i="28"/>
  <c r="T52" i="28"/>
  <c r="M52" i="28"/>
  <c r="Q52" i="28"/>
  <c r="U52" i="28"/>
  <c r="P177" i="27"/>
  <c r="T177" i="27"/>
  <c r="M177" i="27"/>
  <c r="Q177" i="27"/>
  <c r="U177" i="27"/>
  <c r="P175" i="27"/>
  <c r="T175" i="27"/>
  <c r="M175" i="27"/>
  <c r="Q175" i="27"/>
  <c r="U175" i="27"/>
  <c r="P171" i="27"/>
  <c r="T171" i="27"/>
  <c r="M171" i="27"/>
  <c r="Q171" i="27"/>
  <c r="U171" i="27"/>
  <c r="S169" i="27"/>
  <c r="J165" i="27"/>
  <c r="S163" i="27"/>
  <c r="P157" i="27"/>
  <c r="T157" i="27"/>
  <c r="M157" i="27"/>
  <c r="Q157" i="27"/>
  <c r="U157" i="27"/>
  <c r="S155" i="27"/>
  <c r="P145" i="27"/>
  <c r="T145" i="27"/>
  <c r="M145" i="27"/>
  <c r="Q145" i="27"/>
  <c r="U145" i="27"/>
  <c r="E145" i="27"/>
  <c r="I145" i="27"/>
  <c r="N145" i="27"/>
  <c r="R145" i="27"/>
  <c r="S135" i="27"/>
  <c r="P133" i="27"/>
  <c r="T133" i="27"/>
  <c r="M133" i="27"/>
  <c r="Q133" i="27"/>
  <c r="U133" i="27"/>
  <c r="E133" i="27"/>
  <c r="I133" i="27"/>
  <c r="N133" i="27"/>
  <c r="R133" i="27"/>
  <c r="S131" i="27"/>
  <c r="P129" i="27"/>
  <c r="T129" i="27"/>
  <c r="M129" i="27"/>
  <c r="Q129" i="27"/>
  <c r="U129" i="27"/>
  <c r="E129" i="27"/>
  <c r="I129" i="27"/>
  <c r="N129" i="27"/>
  <c r="R129" i="27"/>
  <c r="S115" i="27"/>
  <c r="S107" i="27"/>
  <c r="P105" i="27"/>
  <c r="T105" i="27"/>
  <c r="M105" i="27"/>
  <c r="Q105" i="27"/>
  <c r="U105" i="27"/>
  <c r="E105" i="27"/>
  <c r="I105" i="27"/>
  <c r="N105" i="27"/>
  <c r="R105" i="27"/>
  <c r="S103" i="27"/>
  <c r="P101" i="27"/>
  <c r="T101" i="27"/>
  <c r="M101" i="27"/>
  <c r="Q101" i="27"/>
  <c r="U101" i="27"/>
  <c r="E101" i="27"/>
  <c r="I101" i="27"/>
  <c r="N101" i="27"/>
  <c r="R101" i="27"/>
  <c r="S99" i="27"/>
  <c r="P97" i="27"/>
  <c r="T97" i="27"/>
  <c r="M97" i="27"/>
  <c r="Q97" i="27"/>
  <c r="U97" i="27"/>
  <c r="E97" i="27"/>
  <c r="I97" i="27"/>
  <c r="N97" i="27"/>
  <c r="R97" i="27"/>
  <c r="S95" i="27"/>
  <c r="P93" i="27"/>
  <c r="T93" i="27"/>
  <c r="M93" i="27"/>
  <c r="Q93" i="27"/>
  <c r="U93" i="27"/>
  <c r="E93" i="27"/>
  <c r="I93" i="27"/>
  <c r="N93" i="27"/>
  <c r="R93" i="27"/>
  <c r="P91" i="27"/>
  <c r="T91" i="27"/>
  <c r="M91" i="27"/>
  <c r="Q91" i="27"/>
  <c r="U91" i="27"/>
  <c r="E91" i="27"/>
  <c r="I91" i="27"/>
  <c r="N91" i="27"/>
  <c r="R91" i="27"/>
  <c r="S89" i="27"/>
  <c r="P87" i="27"/>
  <c r="T87" i="27"/>
  <c r="M87" i="27"/>
  <c r="Q87" i="27"/>
  <c r="U87" i="27"/>
  <c r="E87" i="27"/>
  <c r="I87" i="27"/>
  <c r="N87" i="27"/>
  <c r="R87" i="27"/>
  <c r="P85" i="27"/>
  <c r="T85" i="27"/>
  <c r="M85" i="27"/>
  <c r="Q85" i="27"/>
  <c r="U85" i="27"/>
  <c r="E85" i="27"/>
  <c r="I85" i="27"/>
  <c r="N85" i="27"/>
  <c r="R85" i="27"/>
  <c r="S83" i="27"/>
  <c r="P81" i="27"/>
  <c r="T81" i="27"/>
  <c r="M81" i="27"/>
  <c r="Q81" i="27"/>
  <c r="U81" i="27"/>
  <c r="E81" i="27"/>
  <c r="I81" i="27"/>
  <c r="N81" i="27"/>
  <c r="R81" i="27"/>
  <c r="S79" i="27"/>
  <c r="P77" i="27"/>
  <c r="T77" i="27"/>
  <c r="M77" i="27"/>
  <c r="Q77" i="27"/>
  <c r="U77" i="27"/>
  <c r="E77" i="27"/>
  <c r="I77" i="27"/>
  <c r="N77" i="27"/>
  <c r="R77" i="27"/>
  <c r="S55" i="27"/>
  <c r="S53" i="27"/>
  <c r="F161" i="19"/>
  <c r="J161" i="19"/>
  <c r="C161" i="19"/>
  <c r="G161" i="19"/>
  <c r="K161" i="19"/>
  <c r="D161" i="19"/>
  <c r="H161" i="19"/>
  <c r="F137" i="19"/>
  <c r="J137" i="19"/>
  <c r="C137" i="19"/>
  <c r="G137" i="19"/>
  <c r="K137" i="19"/>
  <c r="D137" i="19"/>
  <c r="H137" i="19"/>
  <c r="F133" i="19"/>
  <c r="J133" i="19"/>
  <c r="C133" i="19"/>
  <c r="G133" i="19"/>
  <c r="K133" i="19"/>
  <c r="D133" i="19"/>
  <c r="H133" i="19"/>
  <c r="F121" i="19"/>
  <c r="J121" i="19"/>
  <c r="C121" i="19"/>
  <c r="G121" i="19"/>
  <c r="K121" i="19"/>
  <c r="D121" i="19"/>
  <c r="H121" i="19"/>
  <c r="F109" i="19"/>
  <c r="J109" i="19"/>
  <c r="C109" i="19"/>
  <c r="G109" i="19"/>
  <c r="K109" i="19"/>
  <c r="D109" i="19"/>
  <c r="H109" i="19"/>
  <c r="I52" i="28"/>
  <c r="I177" i="27"/>
  <c r="C177" i="27"/>
  <c r="G177" i="27"/>
  <c r="K177" i="27"/>
  <c r="D177" i="27"/>
  <c r="H177" i="27"/>
  <c r="I171" i="27"/>
  <c r="C171" i="27"/>
  <c r="G171" i="27"/>
  <c r="K171" i="27"/>
  <c r="D171" i="27"/>
  <c r="H171" i="27"/>
  <c r="R169" i="27"/>
  <c r="I159" i="27"/>
  <c r="C159" i="27"/>
  <c r="G159" i="27"/>
  <c r="K159" i="27"/>
  <c r="D159" i="27"/>
  <c r="H159" i="27"/>
  <c r="R157" i="27"/>
  <c r="C155" i="27"/>
  <c r="G155" i="27"/>
  <c r="K155" i="27"/>
  <c r="D155" i="27"/>
  <c r="H155" i="27"/>
  <c r="C153" i="27"/>
  <c r="G153" i="27"/>
  <c r="K153" i="27"/>
  <c r="D153" i="27"/>
  <c r="H153" i="27"/>
  <c r="O149" i="27"/>
  <c r="O147" i="27"/>
  <c r="C143" i="27"/>
  <c r="O141" i="27"/>
  <c r="C137" i="27"/>
  <c r="O135" i="27"/>
  <c r="C131" i="27"/>
  <c r="O129" i="27"/>
  <c r="C125" i="27"/>
  <c r="O123" i="27"/>
  <c r="C123" i="27"/>
  <c r="C121" i="27"/>
  <c r="C119" i="27"/>
  <c r="O117" i="27"/>
  <c r="C113" i="27"/>
  <c r="O111" i="27"/>
  <c r="C111" i="27"/>
  <c r="C109" i="27"/>
  <c r="O107" i="27"/>
  <c r="C103" i="27"/>
  <c r="C101" i="27"/>
  <c r="C91" i="27"/>
  <c r="O89" i="27"/>
  <c r="C85" i="27"/>
  <c r="O83" i="27"/>
  <c r="C79" i="27"/>
  <c r="C77" i="27"/>
  <c r="C75" i="27"/>
  <c r="C65" i="27"/>
  <c r="O63" i="27"/>
  <c r="O59" i="27"/>
  <c r="C57" i="27"/>
  <c r="C55" i="27"/>
  <c r="O53" i="27"/>
  <c r="P50" i="27"/>
  <c r="T50" i="27"/>
  <c r="M50" i="27"/>
  <c r="Q50" i="27"/>
  <c r="U50" i="27"/>
  <c r="E50" i="27"/>
  <c r="I50" i="27"/>
  <c r="N50" i="27"/>
  <c r="R50" i="27"/>
  <c r="P42" i="27"/>
  <c r="T42" i="27"/>
  <c r="M42" i="27"/>
  <c r="Q42" i="27"/>
  <c r="U42" i="27"/>
  <c r="E42" i="27"/>
  <c r="I42" i="27"/>
  <c r="N42" i="27"/>
  <c r="R42" i="27"/>
  <c r="P38" i="27"/>
  <c r="T38" i="27"/>
  <c r="M38" i="27"/>
  <c r="Q38" i="27"/>
  <c r="U38" i="27"/>
  <c r="E38" i="27"/>
  <c r="I38" i="27"/>
  <c r="N38" i="27"/>
  <c r="R38" i="27"/>
  <c r="N52" i="28"/>
  <c r="E52" i="28"/>
  <c r="N177" i="27"/>
  <c r="E177" i="27"/>
  <c r="C176" i="27"/>
  <c r="G176" i="27"/>
  <c r="K176" i="27"/>
  <c r="D176" i="27"/>
  <c r="H176" i="27"/>
  <c r="N175" i="27"/>
  <c r="E175" i="27"/>
  <c r="C174" i="27"/>
  <c r="G174" i="27"/>
  <c r="K174" i="27"/>
  <c r="D174" i="27"/>
  <c r="H174" i="27"/>
  <c r="N173" i="27"/>
  <c r="E173" i="27"/>
  <c r="C172" i="27"/>
  <c r="G172" i="27"/>
  <c r="K172" i="27"/>
  <c r="D172" i="27"/>
  <c r="H172" i="27"/>
  <c r="N171" i="27"/>
  <c r="E171" i="27"/>
  <c r="C170" i="27"/>
  <c r="G170" i="27"/>
  <c r="K170" i="27"/>
  <c r="D170" i="27"/>
  <c r="H170" i="27"/>
  <c r="N169" i="27"/>
  <c r="E169" i="27"/>
  <c r="C168" i="27"/>
  <c r="G168" i="27"/>
  <c r="K168" i="27"/>
  <c r="D168" i="27"/>
  <c r="H168" i="27"/>
  <c r="N167" i="27"/>
  <c r="E167" i="27"/>
  <c r="C166" i="27"/>
  <c r="G166" i="27"/>
  <c r="K166" i="27"/>
  <c r="D166" i="27"/>
  <c r="H166" i="27"/>
  <c r="N165" i="27"/>
  <c r="E165" i="27"/>
  <c r="C164" i="27"/>
  <c r="G164" i="27"/>
  <c r="K164" i="27"/>
  <c r="D164" i="27"/>
  <c r="H164" i="27"/>
  <c r="N163" i="27"/>
  <c r="E163" i="27"/>
  <c r="C162" i="27"/>
  <c r="G162" i="27"/>
  <c r="K162" i="27"/>
  <c r="D162" i="27"/>
  <c r="H162" i="27"/>
  <c r="N161" i="27"/>
  <c r="E161" i="27"/>
  <c r="C160" i="27"/>
  <c r="G160" i="27"/>
  <c r="K160" i="27"/>
  <c r="D160" i="27"/>
  <c r="H160" i="27"/>
  <c r="N159" i="27"/>
  <c r="E159" i="27"/>
  <c r="C158" i="27"/>
  <c r="G158" i="27"/>
  <c r="K158" i="27"/>
  <c r="D158" i="27"/>
  <c r="H158" i="27"/>
  <c r="N157" i="27"/>
  <c r="E157" i="27"/>
  <c r="C156" i="27"/>
  <c r="G156" i="27"/>
  <c r="K156" i="27"/>
  <c r="D156" i="27"/>
  <c r="H156" i="27"/>
  <c r="N155" i="27"/>
  <c r="E155" i="27"/>
  <c r="C154" i="27"/>
  <c r="G154" i="27"/>
  <c r="K154" i="27"/>
  <c r="D154" i="27"/>
  <c r="H154" i="27"/>
  <c r="N153" i="27"/>
  <c r="E153" i="27"/>
  <c r="C152" i="27"/>
  <c r="G152" i="27"/>
  <c r="K152" i="27"/>
  <c r="D152" i="27"/>
  <c r="H152" i="27"/>
  <c r="F151" i="27"/>
  <c r="F149" i="27"/>
  <c r="F147" i="27"/>
  <c r="F145" i="27"/>
  <c r="F143" i="27"/>
  <c r="F141" i="27"/>
  <c r="F139" i="27"/>
  <c r="F137" i="27"/>
  <c r="F135" i="27"/>
  <c r="F133" i="27"/>
  <c r="F131" i="27"/>
  <c r="F129" i="27"/>
  <c r="F127" i="27"/>
  <c r="F125" i="27"/>
  <c r="F123" i="27"/>
  <c r="F121" i="27"/>
  <c r="F119" i="27"/>
  <c r="F117" i="27"/>
  <c r="F115" i="27"/>
  <c r="F113" i="27"/>
  <c r="F111" i="27"/>
  <c r="F109" i="27"/>
  <c r="F107" i="27"/>
  <c r="F105" i="27"/>
  <c r="F103" i="27"/>
  <c r="F101" i="27"/>
  <c r="F99" i="27"/>
  <c r="F97" i="27"/>
  <c r="F95" i="27"/>
  <c r="F93" i="27"/>
  <c r="F91" i="27"/>
  <c r="F89" i="27"/>
  <c r="F87" i="27"/>
  <c r="F85" i="27"/>
  <c r="F83" i="27"/>
  <c r="F81" i="27"/>
  <c r="F79" i="27"/>
  <c r="F77" i="27"/>
  <c r="F75" i="27"/>
  <c r="F73" i="27"/>
  <c r="F71" i="27"/>
  <c r="F69" i="27"/>
  <c r="F67" i="27"/>
  <c r="F65" i="27"/>
  <c r="F63" i="27"/>
  <c r="F61" i="27"/>
  <c r="F59" i="27"/>
  <c r="F57" i="27"/>
  <c r="F55" i="27"/>
  <c r="F53" i="27"/>
  <c r="P51" i="27"/>
  <c r="T51" i="27"/>
  <c r="M51" i="27"/>
  <c r="Q51" i="27"/>
  <c r="U51" i="27"/>
  <c r="E51" i="27"/>
  <c r="I51" i="27"/>
  <c r="N51" i="27"/>
  <c r="R51" i="27"/>
  <c r="J50" i="27"/>
  <c r="P49" i="27"/>
  <c r="T49" i="27"/>
  <c r="M49" i="27"/>
  <c r="Q49" i="27"/>
  <c r="U49" i="27"/>
  <c r="E49" i="27"/>
  <c r="I49" i="27"/>
  <c r="N49" i="27"/>
  <c r="R49" i="27"/>
  <c r="J48" i="27"/>
  <c r="P47" i="27"/>
  <c r="T47" i="27"/>
  <c r="M47" i="27"/>
  <c r="Q47" i="27"/>
  <c r="U47" i="27"/>
  <c r="E47" i="27"/>
  <c r="I47" i="27"/>
  <c r="N47" i="27"/>
  <c r="R47" i="27"/>
  <c r="J46" i="27"/>
  <c r="P45" i="27"/>
  <c r="T45" i="27"/>
  <c r="M45" i="27"/>
  <c r="Q45" i="27"/>
  <c r="U45" i="27"/>
  <c r="E45" i="27"/>
  <c r="I45" i="27"/>
  <c r="N45" i="27"/>
  <c r="R45" i="27"/>
  <c r="J44" i="27"/>
  <c r="P43" i="27"/>
  <c r="T43" i="27"/>
  <c r="M43" i="27"/>
  <c r="Q43" i="27"/>
  <c r="U43" i="27"/>
  <c r="E43" i="27"/>
  <c r="I43" i="27"/>
  <c r="N43" i="27"/>
  <c r="R43" i="27"/>
  <c r="J42" i="27"/>
  <c r="P41" i="27"/>
  <c r="T41" i="27"/>
  <c r="M41" i="27"/>
  <c r="Q41" i="27"/>
  <c r="U41" i="27"/>
  <c r="E41" i="27"/>
  <c r="I41" i="27"/>
  <c r="N41" i="27"/>
  <c r="R41" i="27"/>
  <c r="J40" i="27"/>
  <c r="P39" i="27"/>
  <c r="T39" i="27"/>
  <c r="M39" i="27"/>
  <c r="Q39" i="27"/>
  <c r="U39" i="27"/>
  <c r="E39" i="27"/>
  <c r="I39" i="27"/>
  <c r="N39" i="27"/>
  <c r="R39" i="27"/>
  <c r="J38" i="27"/>
  <c r="P37" i="27"/>
  <c r="T37" i="27"/>
  <c r="M37" i="27"/>
  <c r="Q37" i="27"/>
  <c r="U37" i="27"/>
  <c r="E37" i="27"/>
  <c r="I37" i="27"/>
  <c r="N37" i="27"/>
  <c r="R37" i="27"/>
  <c r="J36" i="27"/>
  <c r="P35" i="27"/>
  <c r="T35" i="27"/>
  <c r="M35" i="27"/>
  <c r="Q35" i="27"/>
  <c r="U35" i="27"/>
  <c r="E35" i="27"/>
  <c r="I35" i="27"/>
  <c r="N35" i="27"/>
  <c r="R35" i="27"/>
  <c r="J34" i="27"/>
  <c r="P33" i="27"/>
  <c r="T33" i="27"/>
  <c r="M33" i="27"/>
  <c r="Q33" i="27"/>
  <c r="U33" i="27"/>
  <c r="E33" i="27"/>
  <c r="I33" i="27"/>
  <c r="N33" i="27"/>
  <c r="R33" i="27"/>
  <c r="J32" i="27"/>
  <c r="P31" i="27"/>
  <c r="T31" i="27"/>
  <c r="M31" i="27"/>
  <c r="Q31" i="27"/>
  <c r="U31" i="27"/>
  <c r="E31" i="27"/>
  <c r="I31" i="27"/>
  <c r="N31" i="27"/>
  <c r="R31" i="27"/>
  <c r="J30" i="27"/>
  <c r="P29" i="27"/>
  <c r="T29" i="27"/>
  <c r="M29" i="27"/>
  <c r="Q29" i="27"/>
  <c r="U29" i="27"/>
  <c r="E29" i="27"/>
  <c r="I29" i="27"/>
  <c r="N29" i="27"/>
  <c r="R29" i="27"/>
  <c r="J28" i="27"/>
  <c r="P27" i="27"/>
  <c r="T27" i="27"/>
  <c r="M27" i="27"/>
  <c r="Q27" i="27"/>
  <c r="U27" i="27"/>
  <c r="E27" i="27"/>
  <c r="I27" i="27"/>
  <c r="N27" i="27"/>
  <c r="R27" i="27"/>
  <c r="J26" i="27"/>
  <c r="P25" i="27"/>
  <c r="T25" i="27"/>
  <c r="M25" i="27"/>
  <c r="Q25" i="27"/>
  <c r="U25" i="27"/>
  <c r="E25" i="27"/>
  <c r="I25" i="27"/>
  <c r="N25" i="27"/>
  <c r="R25" i="27"/>
  <c r="J24" i="27"/>
  <c r="P23" i="27"/>
  <c r="T23" i="27"/>
  <c r="M23" i="27"/>
  <c r="Q23" i="27"/>
  <c r="U23" i="27"/>
  <c r="E23" i="27"/>
  <c r="I23" i="27"/>
  <c r="N23" i="27"/>
  <c r="R23" i="27"/>
  <c r="J22" i="27"/>
  <c r="P21" i="27"/>
  <c r="T21" i="27"/>
  <c r="M21" i="27"/>
  <c r="Q21" i="27"/>
  <c r="U21" i="27"/>
  <c r="E21" i="27"/>
  <c r="I21" i="27"/>
  <c r="N21" i="27"/>
  <c r="R21" i="27"/>
  <c r="J20" i="27"/>
  <c r="P19" i="27"/>
  <c r="T19" i="27"/>
  <c r="M19" i="27"/>
  <c r="Q19" i="27"/>
  <c r="U19" i="27"/>
  <c r="E19" i="27"/>
  <c r="I19" i="27"/>
  <c r="N19" i="27"/>
  <c r="R19" i="27"/>
  <c r="J18" i="27"/>
  <c r="P17" i="27"/>
  <c r="T17" i="27"/>
  <c r="M17" i="27"/>
  <c r="Q17" i="27"/>
  <c r="U17" i="27"/>
  <c r="E17" i="27"/>
  <c r="I17" i="27"/>
  <c r="N17" i="27"/>
  <c r="R17" i="27"/>
  <c r="J16" i="27"/>
  <c r="P15" i="27"/>
  <c r="T15" i="27"/>
  <c r="M15" i="27"/>
  <c r="Q15" i="27"/>
  <c r="U15" i="27"/>
  <c r="E15" i="27"/>
  <c r="I15" i="27"/>
  <c r="N15" i="27"/>
  <c r="R15" i="27"/>
  <c r="J14" i="27"/>
  <c r="P13" i="27"/>
  <c r="T13" i="27"/>
  <c r="M13" i="27"/>
  <c r="Q13" i="27"/>
  <c r="U13" i="27"/>
  <c r="E13" i="27"/>
  <c r="I13" i="27"/>
  <c r="N13" i="27"/>
  <c r="R13" i="27"/>
  <c r="J12" i="27"/>
  <c r="P11" i="27"/>
  <c r="T11" i="27"/>
  <c r="M11" i="27"/>
  <c r="Q11" i="27"/>
  <c r="U11" i="27"/>
  <c r="E11" i="27"/>
  <c r="I11" i="27"/>
  <c r="N11" i="27"/>
  <c r="R11" i="27"/>
  <c r="J10" i="27"/>
  <c r="P9" i="27"/>
  <c r="T9" i="27"/>
  <c r="M9" i="27"/>
  <c r="Q9" i="27"/>
  <c r="U9" i="27"/>
  <c r="E9" i="27"/>
  <c r="I9" i="27"/>
  <c r="N9" i="27"/>
  <c r="R9" i="27"/>
  <c r="J8" i="27"/>
  <c r="P7" i="27"/>
  <c r="T7" i="27"/>
  <c r="M7" i="27"/>
  <c r="Q7" i="27"/>
  <c r="U7" i="27"/>
  <c r="E7" i="27"/>
  <c r="I7" i="27"/>
  <c r="N7" i="27"/>
  <c r="R7" i="27"/>
  <c r="J6" i="27"/>
  <c r="P5" i="27"/>
  <c r="T5" i="27"/>
  <c r="M5" i="27"/>
  <c r="Q5" i="27"/>
  <c r="U5" i="27"/>
  <c r="E5" i="27"/>
  <c r="I5" i="27"/>
  <c r="N5" i="27"/>
  <c r="R5" i="27"/>
  <c r="J4" i="27"/>
  <c r="P3" i="27"/>
  <c r="T3" i="27"/>
  <c r="M3" i="27"/>
  <c r="Q3" i="27"/>
  <c r="U3" i="27"/>
  <c r="E3" i="27"/>
  <c r="I3" i="27"/>
  <c r="N3" i="27"/>
  <c r="R3" i="27"/>
  <c r="F176" i="19"/>
  <c r="J176" i="19"/>
  <c r="C176" i="19"/>
  <c r="G176" i="19"/>
  <c r="K176" i="19"/>
  <c r="D176" i="19"/>
  <c r="H176" i="19"/>
  <c r="E174" i="19"/>
  <c r="F172" i="19"/>
  <c r="J172" i="19"/>
  <c r="C172" i="19"/>
  <c r="G172" i="19"/>
  <c r="K172" i="19"/>
  <c r="D172" i="19"/>
  <c r="H172" i="19"/>
  <c r="E170" i="19"/>
  <c r="F168" i="19"/>
  <c r="J168" i="19"/>
  <c r="C168" i="19"/>
  <c r="G168" i="19"/>
  <c r="K168" i="19"/>
  <c r="D168" i="19"/>
  <c r="H168" i="19"/>
  <c r="E166" i="19"/>
  <c r="F164" i="19"/>
  <c r="J164" i="19"/>
  <c r="C164" i="19"/>
  <c r="G164" i="19"/>
  <c r="K164" i="19"/>
  <c r="D164" i="19"/>
  <c r="H164" i="19"/>
  <c r="E162" i="19"/>
  <c r="F160" i="19"/>
  <c r="J160" i="19"/>
  <c r="C160" i="19"/>
  <c r="G160" i="19"/>
  <c r="K160" i="19"/>
  <c r="D160" i="19"/>
  <c r="H160" i="19"/>
  <c r="E158" i="19"/>
  <c r="F156" i="19"/>
  <c r="J156" i="19"/>
  <c r="C156" i="19"/>
  <c r="G156" i="19"/>
  <c r="K156" i="19"/>
  <c r="D156" i="19"/>
  <c r="H156" i="19"/>
  <c r="E154" i="19"/>
  <c r="F152" i="19"/>
  <c r="J152" i="19"/>
  <c r="C152" i="19"/>
  <c r="G152" i="19"/>
  <c r="K152" i="19"/>
  <c r="D152" i="19"/>
  <c r="H152" i="19"/>
  <c r="E150" i="19"/>
  <c r="F148" i="19"/>
  <c r="J148" i="19"/>
  <c r="C148" i="19"/>
  <c r="G148" i="19"/>
  <c r="K148" i="19"/>
  <c r="D148" i="19"/>
  <c r="H148" i="19"/>
  <c r="E146" i="19"/>
  <c r="F144" i="19"/>
  <c r="J144" i="19"/>
  <c r="C144" i="19"/>
  <c r="G144" i="19"/>
  <c r="K144" i="19"/>
  <c r="D144" i="19"/>
  <c r="H144" i="19"/>
  <c r="E142" i="19"/>
  <c r="F140" i="19"/>
  <c r="J140" i="19"/>
  <c r="C140" i="19"/>
  <c r="G140" i="19"/>
  <c r="K140" i="19"/>
  <c r="D140" i="19"/>
  <c r="H140" i="19"/>
  <c r="E138" i="19"/>
  <c r="F136" i="19"/>
  <c r="J136" i="19"/>
  <c r="C136" i="19"/>
  <c r="G136" i="19"/>
  <c r="K136" i="19"/>
  <c r="D136" i="19"/>
  <c r="H136" i="19"/>
  <c r="E134" i="19"/>
  <c r="F132" i="19"/>
  <c r="J132" i="19"/>
  <c r="C132" i="19"/>
  <c r="G132" i="19"/>
  <c r="K132" i="19"/>
  <c r="D132" i="19"/>
  <c r="H132" i="19"/>
  <c r="E130" i="19"/>
  <c r="F128" i="19"/>
  <c r="J128" i="19"/>
  <c r="C128" i="19"/>
  <c r="G128" i="19"/>
  <c r="K128" i="19"/>
  <c r="D128" i="19"/>
  <c r="H128" i="19"/>
  <c r="E126" i="19"/>
  <c r="F124" i="19"/>
  <c r="J124" i="19"/>
  <c r="C124" i="19"/>
  <c r="G124" i="19"/>
  <c r="K124" i="19"/>
  <c r="D124" i="19"/>
  <c r="H124" i="19"/>
  <c r="E122" i="19"/>
  <c r="F120" i="19"/>
  <c r="J120" i="19"/>
  <c r="C120" i="19"/>
  <c r="G120" i="19"/>
  <c r="K120" i="19"/>
  <c r="D120" i="19"/>
  <c r="H120" i="19"/>
  <c r="E118" i="19"/>
  <c r="F116" i="19"/>
  <c r="J116" i="19"/>
  <c r="C116" i="19"/>
  <c r="G116" i="19"/>
  <c r="K116" i="19"/>
  <c r="D116" i="19"/>
  <c r="H116" i="19"/>
  <c r="E114" i="19"/>
  <c r="F112" i="19"/>
  <c r="J112" i="19"/>
  <c r="C112" i="19"/>
  <c r="G112" i="19"/>
  <c r="K112" i="19"/>
  <c r="D112" i="19"/>
  <c r="H112" i="19"/>
  <c r="E110" i="19"/>
  <c r="F108" i="19"/>
  <c r="J108" i="19"/>
  <c r="C108" i="19"/>
  <c r="G108" i="19"/>
  <c r="K108" i="19"/>
  <c r="D108" i="19"/>
  <c r="H108" i="19"/>
  <c r="E106" i="19"/>
  <c r="F104" i="19"/>
  <c r="J104" i="19"/>
  <c r="C104" i="19"/>
  <c r="G104" i="19"/>
  <c r="K104" i="19"/>
  <c r="D104" i="19"/>
  <c r="H104" i="19"/>
  <c r="E102" i="19"/>
  <c r="F100" i="19"/>
  <c r="J100" i="19"/>
  <c r="C100" i="19"/>
  <c r="G100" i="19"/>
  <c r="K100" i="19"/>
  <c r="D100" i="19"/>
  <c r="H100" i="19"/>
  <c r="E98" i="19"/>
  <c r="F96" i="19"/>
  <c r="J96" i="19"/>
  <c r="C96" i="19"/>
  <c r="G96" i="19"/>
  <c r="K96" i="19"/>
  <c r="D96" i="19"/>
  <c r="H96" i="19"/>
  <c r="E94" i="19"/>
  <c r="F92" i="19"/>
  <c r="J92" i="19"/>
  <c r="C92" i="19"/>
  <c r="G92" i="19"/>
  <c r="K92" i="19"/>
  <c r="D92" i="19"/>
  <c r="H92" i="19"/>
  <c r="E90" i="19"/>
  <c r="F88" i="19"/>
  <c r="J88" i="19"/>
  <c r="C88" i="19"/>
  <c r="G88" i="19"/>
  <c r="K88" i="19"/>
  <c r="D88" i="19"/>
  <c r="H88" i="19"/>
  <c r="E86" i="19"/>
  <c r="F84" i="19"/>
  <c r="J84" i="19"/>
  <c r="C84" i="19"/>
  <c r="G84" i="19"/>
  <c r="K84" i="19"/>
  <c r="D84" i="19"/>
  <c r="H84" i="19"/>
  <c r="E82" i="19"/>
  <c r="F80" i="19"/>
  <c r="J80" i="19"/>
  <c r="C80" i="19"/>
  <c r="G80" i="19"/>
  <c r="K80" i="19"/>
  <c r="D80" i="19"/>
  <c r="H80" i="19"/>
  <c r="E78" i="19"/>
  <c r="F76" i="19"/>
  <c r="J76" i="19"/>
  <c r="C76" i="19"/>
  <c r="G76" i="19"/>
  <c r="K76" i="19"/>
  <c r="D76" i="19"/>
  <c r="H76" i="19"/>
  <c r="E74" i="19"/>
  <c r="F72" i="19"/>
  <c r="J72" i="19"/>
  <c r="C72" i="19"/>
  <c r="G72" i="19"/>
  <c r="K72" i="19"/>
  <c r="D72" i="19"/>
  <c r="H72" i="19"/>
  <c r="E70" i="19"/>
  <c r="F68" i="19"/>
  <c r="J68" i="19"/>
  <c r="C68" i="19"/>
  <c r="G68" i="19"/>
  <c r="K68" i="19"/>
  <c r="D68" i="19"/>
  <c r="H68" i="19"/>
  <c r="E66" i="19"/>
  <c r="F64" i="19"/>
  <c r="J64" i="19"/>
  <c r="C64" i="19"/>
  <c r="G64" i="19"/>
  <c r="K64" i="19"/>
  <c r="D64" i="19"/>
  <c r="H64" i="19"/>
  <c r="E62" i="19"/>
  <c r="F60" i="19"/>
  <c r="J60" i="19"/>
  <c r="C60" i="19"/>
  <c r="G60" i="19"/>
  <c r="K60" i="19"/>
  <c r="D60" i="19"/>
  <c r="H60" i="19"/>
  <c r="E58" i="19"/>
  <c r="F56" i="19"/>
  <c r="J56" i="19"/>
  <c r="C56" i="19"/>
  <c r="G56" i="19"/>
  <c r="K56" i="19"/>
  <c r="D56" i="19"/>
  <c r="H56" i="19"/>
  <c r="E54" i="19"/>
  <c r="E51" i="21"/>
  <c r="I50" i="21"/>
  <c r="F49" i="21"/>
  <c r="J49" i="21"/>
  <c r="C49" i="21"/>
  <c r="G49" i="21"/>
  <c r="K49" i="21"/>
  <c r="D49" i="21"/>
  <c r="H49" i="21"/>
  <c r="E47" i="21"/>
  <c r="I46" i="21"/>
  <c r="F45" i="21"/>
  <c r="J45" i="21"/>
  <c r="C45" i="21"/>
  <c r="G45" i="21"/>
  <c r="K45" i="21"/>
  <c r="D45" i="21"/>
  <c r="H45" i="21"/>
  <c r="E43" i="21"/>
  <c r="I42" i="21"/>
  <c r="F41" i="21"/>
  <c r="J41" i="21"/>
  <c r="C41" i="21"/>
  <c r="G41" i="21"/>
  <c r="K41" i="21"/>
  <c r="D41" i="21"/>
  <c r="H41" i="21"/>
  <c r="S8" i="21"/>
  <c r="J4" i="21"/>
  <c r="E40" i="21"/>
  <c r="I40" i="21"/>
  <c r="E39" i="21"/>
  <c r="I39" i="21"/>
  <c r="N39" i="21"/>
  <c r="R39" i="21"/>
  <c r="E38" i="21"/>
  <c r="I38" i="21"/>
  <c r="N38" i="21"/>
  <c r="R38" i="21"/>
  <c r="E37" i="21"/>
  <c r="I37" i="21"/>
  <c r="N37" i="21"/>
  <c r="R37" i="21"/>
  <c r="E36" i="21"/>
  <c r="I36" i="21"/>
  <c r="N36" i="21"/>
  <c r="R36" i="21"/>
  <c r="E35" i="21"/>
  <c r="I35" i="21"/>
  <c r="N35" i="21"/>
  <c r="R35" i="21"/>
  <c r="E34" i="21"/>
  <c r="I34" i="21"/>
  <c r="N34" i="21"/>
  <c r="R34" i="21"/>
  <c r="E33" i="21"/>
  <c r="I33" i="21"/>
  <c r="N33" i="21"/>
  <c r="R33" i="21"/>
  <c r="E32" i="21"/>
  <c r="I32" i="21"/>
  <c r="N32" i="21"/>
  <c r="R32" i="21"/>
  <c r="E31" i="21"/>
  <c r="I31" i="21"/>
  <c r="N31" i="21"/>
  <c r="R31" i="21"/>
  <c r="E30" i="21"/>
  <c r="I30" i="21"/>
  <c r="N30" i="21"/>
  <c r="R30" i="21"/>
  <c r="E29" i="21"/>
  <c r="I29" i="21"/>
  <c r="N29" i="21"/>
  <c r="R29" i="21"/>
  <c r="E28" i="21"/>
  <c r="I28" i="21"/>
  <c r="N28" i="21"/>
  <c r="R28" i="21"/>
  <c r="E27" i="21"/>
  <c r="I27" i="21"/>
  <c r="N27" i="21"/>
  <c r="R27" i="21"/>
  <c r="E26" i="21"/>
  <c r="I26" i="21"/>
  <c r="N26" i="21"/>
  <c r="R26" i="21"/>
  <c r="E25" i="21"/>
  <c r="I25" i="21"/>
  <c r="N25" i="21"/>
  <c r="R25" i="21"/>
  <c r="E24" i="21"/>
  <c r="I24" i="21"/>
  <c r="N24" i="21"/>
  <c r="R24" i="21"/>
  <c r="E23" i="21"/>
  <c r="I23" i="21"/>
  <c r="N23" i="21"/>
  <c r="R23" i="21"/>
  <c r="E22" i="21"/>
  <c r="I22" i="21"/>
  <c r="N22" i="21"/>
  <c r="R22" i="21"/>
  <c r="E21" i="21"/>
  <c r="I21" i="21"/>
  <c r="N21" i="21"/>
  <c r="R21" i="21"/>
  <c r="E20" i="21"/>
  <c r="I20" i="21"/>
  <c r="N20" i="21"/>
  <c r="R20" i="21"/>
  <c r="E19" i="21"/>
  <c r="I19" i="21"/>
  <c r="N19" i="21"/>
  <c r="R19" i="21"/>
  <c r="E18" i="21"/>
  <c r="I18" i="21"/>
  <c r="N18" i="21"/>
  <c r="R18" i="21"/>
  <c r="E17" i="21"/>
  <c r="I17" i="21"/>
  <c r="N17" i="21"/>
  <c r="R17" i="21"/>
  <c r="E16" i="21"/>
  <c r="I16" i="21"/>
  <c r="N16" i="21"/>
  <c r="R16" i="21"/>
  <c r="E15" i="21"/>
  <c r="I15" i="21"/>
  <c r="N15" i="21"/>
  <c r="R15" i="21"/>
  <c r="E14" i="21"/>
  <c r="I14" i="21"/>
  <c r="N14" i="21"/>
  <c r="R14" i="21"/>
  <c r="E13" i="21"/>
  <c r="I13" i="21"/>
  <c r="N13" i="21"/>
  <c r="R13" i="21"/>
  <c r="E12" i="21"/>
  <c r="I12" i="21"/>
  <c r="N12" i="21"/>
  <c r="R12" i="21"/>
  <c r="E11" i="21"/>
  <c r="I11" i="21"/>
  <c r="N11" i="21"/>
  <c r="R11" i="21"/>
  <c r="E10" i="21"/>
  <c r="I10" i="21"/>
  <c r="N10" i="21"/>
  <c r="R10" i="21"/>
  <c r="D9" i="21"/>
  <c r="H9" i="21"/>
  <c r="M9" i="21"/>
  <c r="Q9" i="21"/>
  <c r="E9" i="21"/>
  <c r="I9" i="21"/>
  <c r="N9" i="21"/>
  <c r="R9" i="21"/>
  <c r="D5" i="21"/>
  <c r="H5" i="21"/>
  <c r="M5" i="21"/>
  <c r="Q5" i="21"/>
  <c r="U5" i="21"/>
  <c r="E5" i="21"/>
  <c r="I5" i="21"/>
  <c r="N5" i="21"/>
  <c r="R5" i="21"/>
  <c r="C2" i="27"/>
  <c r="G2" i="27"/>
  <c r="M2" i="27"/>
  <c r="Q2" i="27"/>
  <c r="H151" i="27"/>
  <c r="D151" i="27"/>
  <c r="H150" i="27"/>
  <c r="D150" i="27"/>
  <c r="H149" i="27"/>
  <c r="D149" i="27"/>
  <c r="H148" i="27"/>
  <c r="D148" i="27"/>
  <c r="H147" i="27"/>
  <c r="D147" i="27"/>
  <c r="H146" i="27"/>
  <c r="D146" i="27"/>
  <c r="H145" i="27"/>
  <c r="D145" i="27"/>
  <c r="H144" i="27"/>
  <c r="D144" i="27"/>
  <c r="H143" i="27"/>
  <c r="D143" i="27"/>
  <c r="H142" i="27"/>
  <c r="D142" i="27"/>
  <c r="H141" i="27"/>
  <c r="D141" i="27"/>
  <c r="H140" i="27"/>
  <c r="D140" i="27"/>
  <c r="H139" i="27"/>
  <c r="D139" i="27"/>
  <c r="H138" i="27"/>
  <c r="D138" i="27"/>
  <c r="H137" i="27"/>
  <c r="D137" i="27"/>
  <c r="H136" i="27"/>
  <c r="D136" i="27"/>
  <c r="H135" i="27"/>
  <c r="D135" i="27"/>
  <c r="H134" i="27"/>
  <c r="D134" i="27"/>
  <c r="H133" i="27"/>
  <c r="D133" i="27"/>
  <c r="H132" i="27"/>
  <c r="D132" i="27"/>
  <c r="H131" i="27"/>
  <c r="D131" i="27"/>
  <c r="H130" i="27"/>
  <c r="D130" i="27"/>
  <c r="H129" i="27"/>
  <c r="D129" i="27"/>
  <c r="H128" i="27"/>
  <c r="D128" i="27"/>
  <c r="H127" i="27"/>
  <c r="D127" i="27"/>
  <c r="H126" i="27"/>
  <c r="D126" i="27"/>
  <c r="H125" i="27"/>
  <c r="D125" i="27"/>
  <c r="H124" i="27"/>
  <c r="D124" i="27"/>
  <c r="H123" i="27"/>
  <c r="D123" i="27"/>
  <c r="H122" i="27"/>
  <c r="D122" i="27"/>
  <c r="H121" i="27"/>
  <c r="D121" i="27"/>
  <c r="H120" i="27"/>
  <c r="D120" i="27"/>
  <c r="H119" i="27"/>
  <c r="D119" i="27"/>
  <c r="H118" i="27"/>
  <c r="D118" i="27"/>
  <c r="H117" i="27"/>
  <c r="D117" i="27"/>
  <c r="H116" i="27"/>
  <c r="D116" i="27"/>
  <c r="H115" i="27"/>
  <c r="D115" i="27"/>
  <c r="H114" i="27"/>
  <c r="D114" i="27"/>
  <c r="H113" i="27"/>
  <c r="D113" i="27"/>
  <c r="H112" i="27"/>
  <c r="D112" i="27"/>
  <c r="H111" i="27"/>
  <c r="D111" i="27"/>
  <c r="H110" i="27"/>
  <c r="D110" i="27"/>
  <c r="H109" i="27"/>
  <c r="D109" i="27"/>
  <c r="H108" i="27"/>
  <c r="D108" i="27"/>
  <c r="H107" i="27"/>
  <c r="D107" i="27"/>
  <c r="H106" i="27"/>
  <c r="D106" i="27"/>
  <c r="H105" i="27"/>
  <c r="D105" i="27"/>
  <c r="H104" i="27"/>
  <c r="D104" i="27"/>
  <c r="H103" i="27"/>
  <c r="D103" i="27"/>
  <c r="H102" i="27"/>
  <c r="D102" i="27"/>
  <c r="H101" i="27"/>
  <c r="D101" i="27"/>
  <c r="H100" i="27"/>
  <c r="D100" i="27"/>
  <c r="H99" i="27"/>
  <c r="D99" i="27"/>
  <c r="H98" i="27"/>
  <c r="D98" i="27"/>
  <c r="H97" i="27"/>
  <c r="D97" i="27"/>
  <c r="H96" i="27"/>
  <c r="D96" i="27"/>
  <c r="H95" i="27"/>
  <c r="D95" i="27"/>
  <c r="H94" i="27"/>
  <c r="D94" i="27"/>
  <c r="H93" i="27"/>
  <c r="D93" i="27"/>
  <c r="H92" i="27"/>
  <c r="D92" i="27"/>
  <c r="H91" i="27"/>
  <c r="D91" i="27"/>
  <c r="H90" i="27"/>
  <c r="D90" i="27"/>
  <c r="H89" i="27"/>
  <c r="D89" i="27"/>
  <c r="H88" i="27"/>
  <c r="D88" i="27"/>
  <c r="H87" i="27"/>
  <c r="D87" i="27"/>
  <c r="H86" i="27"/>
  <c r="D86" i="27"/>
  <c r="H85" i="27"/>
  <c r="D85" i="27"/>
  <c r="H84" i="27"/>
  <c r="D84" i="27"/>
  <c r="H83" i="27"/>
  <c r="D83" i="27"/>
  <c r="H82" i="27"/>
  <c r="D82" i="27"/>
  <c r="H81" i="27"/>
  <c r="D81" i="27"/>
  <c r="H80" i="27"/>
  <c r="D80" i="27"/>
  <c r="H79" i="27"/>
  <c r="D79" i="27"/>
  <c r="H78" i="27"/>
  <c r="D78" i="27"/>
  <c r="H77" i="27"/>
  <c r="D77" i="27"/>
  <c r="H76" i="27"/>
  <c r="D76" i="27"/>
  <c r="H75" i="27"/>
  <c r="D75" i="27"/>
  <c r="H74" i="27"/>
  <c r="D74" i="27"/>
  <c r="H73" i="27"/>
  <c r="D73" i="27"/>
  <c r="H72" i="27"/>
  <c r="D72" i="27"/>
  <c r="H71" i="27"/>
  <c r="D71" i="27"/>
  <c r="H70" i="27"/>
  <c r="D70" i="27"/>
  <c r="H69" i="27"/>
  <c r="D69" i="27"/>
  <c r="H68" i="27"/>
  <c r="D68" i="27"/>
  <c r="H67" i="27"/>
  <c r="D67" i="27"/>
  <c r="H66" i="27"/>
  <c r="D66" i="27"/>
  <c r="H65" i="27"/>
  <c r="D65" i="27"/>
  <c r="H64" i="27"/>
  <c r="D64" i="27"/>
  <c r="H63" i="27"/>
  <c r="D63" i="27"/>
  <c r="H62" i="27"/>
  <c r="D62" i="27"/>
  <c r="H61" i="27"/>
  <c r="D61" i="27"/>
  <c r="H60" i="27"/>
  <c r="D60" i="27"/>
  <c r="H59" i="27"/>
  <c r="D59" i="27"/>
  <c r="H58" i="27"/>
  <c r="D58" i="27"/>
  <c r="H57" i="27"/>
  <c r="D57" i="27"/>
  <c r="H56" i="27"/>
  <c r="D56" i="27"/>
  <c r="H55" i="27"/>
  <c r="D55" i="27"/>
  <c r="H54" i="27"/>
  <c r="D54" i="27"/>
  <c r="H53" i="27"/>
  <c r="D53" i="27"/>
  <c r="H51" i="27"/>
  <c r="D51" i="27"/>
  <c r="H50" i="27"/>
  <c r="D50" i="27"/>
  <c r="H49" i="27"/>
  <c r="D49" i="27"/>
  <c r="H48" i="27"/>
  <c r="D48" i="27"/>
  <c r="H47" i="27"/>
  <c r="D47" i="27"/>
  <c r="H46" i="27"/>
  <c r="D46" i="27"/>
  <c r="H45" i="27"/>
  <c r="D45" i="27"/>
  <c r="H44" i="27"/>
  <c r="D44" i="27"/>
  <c r="H43" i="27"/>
  <c r="D43" i="27"/>
  <c r="H42" i="27"/>
  <c r="D42" i="27"/>
  <c r="H41" i="27"/>
  <c r="D41" i="27"/>
  <c r="H40" i="27"/>
  <c r="D40" i="27"/>
  <c r="H39" i="27"/>
  <c r="D39" i="27"/>
  <c r="H38" i="27"/>
  <c r="D38" i="27"/>
  <c r="H37" i="27"/>
  <c r="D37" i="27"/>
  <c r="H36" i="27"/>
  <c r="D36" i="27"/>
  <c r="H35" i="27"/>
  <c r="D35" i="27"/>
  <c r="H34" i="27"/>
  <c r="D34" i="27"/>
  <c r="H33" i="27"/>
  <c r="D33" i="27"/>
  <c r="H32" i="27"/>
  <c r="D32" i="27"/>
  <c r="H31" i="27"/>
  <c r="D31" i="27"/>
  <c r="H30" i="27"/>
  <c r="D30" i="27"/>
  <c r="H29" i="27"/>
  <c r="D29" i="27"/>
  <c r="H28" i="27"/>
  <c r="D28" i="27"/>
  <c r="H27" i="27"/>
  <c r="D27" i="27"/>
  <c r="H26" i="27"/>
  <c r="D26" i="27"/>
  <c r="H25" i="27"/>
  <c r="D25" i="27"/>
  <c r="H24" i="27"/>
  <c r="D24" i="27"/>
  <c r="H23" i="27"/>
  <c r="D23" i="27"/>
  <c r="H22" i="27"/>
  <c r="D22" i="27"/>
  <c r="H21" i="27"/>
  <c r="D21" i="27"/>
  <c r="H20" i="27"/>
  <c r="D20" i="27"/>
  <c r="H19" i="27"/>
  <c r="D19" i="27"/>
  <c r="H18" i="27"/>
  <c r="D18" i="27"/>
  <c r="H17" i="27"/>
  <c r="D17" i="27"/>
  <c r="H16" i="27"/>
  <c r="D16" i="27"/>
  <c r="H15" i="27"/>
  <c r="D15" i="27"/>
  <c r="H14" i="27"/>
  <c r="D14" i="27"/>
  <c r="H13" i="27"/>
  <c r="D13" i="27"/>
  <c r="H12" i="27"/>
  <c r="D12" i="27"/>
  <c r="H11" i="27"/>
  <c r="D11" i="27"/>
  <c r="H10" i="27"/>
  <c r="D10" i="27"/>
  <c r="H9" i="27"/>
  <c r="D9" i="27"/>
  <c r="H8" i="27"/>
  <c r="D8" i="27"/>
  <c r="H7" i="27"/>
  <c r="D7" i="27"/>
  <c r="H6" i="27"/>
  <c r="D6" i="27"/>
  <c r="H5" i="27"/>
  <c r="D5" i="27"/>
  <c r="H4" i="27"/>
  <c r="D4" i="27"/>
  <c r="H3" i="27"/>
  <c r="D3" i="27"/>
  <c r="C2" i="24"/>
  <c r="G2" i="24"/>
  <c r="E2" i="25"/>
  <c r="I2" i="25"/>
  <c r="E2" i="21"/>
  <c r="I2" i="21"/>
  <c r="O2" i="24"/>
  <c r="S2" i="24"/>
  <c r="M2" i="25"/>
  <c r="Q2" i="25"/>
  <c r="M2" i="21"/>
  <c r="Q2" i="21"/>
  <c r="T177" i="19"/>
  <c r="T176" i="19"/>
  <c r="T175" i="19"/>
  <c r="T174" i="19"/>
  <c r="T173" i="19"/>
  <c r="T172" i="19"/>
  <c r="T171" i="19"/>
  <c r="T170" i="19"/>
  <c r="T169" i="19"/>
  <c r="T168" i="19"/>
  <c r="T167" i="19"/>
  <c r="T166" i="19"/>
  <c r="T165" i="19"/>
  <c r="T164" i="19"/>
  <c r="T163" i="19"/>
  <c r="T162" i="19"/>
  <c r="T161" i="19"/>
  <c r="T160" i="19"/>
  <c r="T159" i="19"/>
  <c r="T158" i="19"/>
  <c r="T157" i="19"/>
  <c r="T156" i="19"/>
  <c r="T155" i="19"/>
  <c r="T154" i="19"/>
  <c r="T153" i="19"/>
  <c r="T152" i="19"/>
  <c r="T151" i="19"/>
  <c r="T150" i="19"/>
  <c r="T149" i="19"/>
  <c r="T148" i="19"/>
  <c r="T147" i="19"/>
  <c r="T146" i="19"/>
  <c r="T145" i="19"/>
  <c r="T144" i="19"/>
  <c r="T143" i="19"/>
  <c r="T142" i="19"/>
  <c r="T141" i="19"/>
  <c r="T140" i="19"/>
  <c r="T139" i="19"/>
  <c r="T138" i="19"/>
  <c r="T137" i="19"/>
  <c r="T136" i="19"/>
  <c r="T135" i="19"/>
  <c r="T134" i="19"/>
  <c r="T133" i="19"/>
  <c r="T132" i="19"/>
  <c r="T131" i="19"/>
  <c r="T130" i="19"/>
  <c r="T129" i="19"/>
  <c r="T128" i="19"/>
  <c r="T127" i="19"/>
  <c r="T126" i="19"/>
  <c r="T125" i="19"/>
  <c r="T124" i="19"/>
  <c r="T123" i="19"/>
  <c r="T122" i="19"/>
  <c r="T121" i="19"/>
  <c r="T120" i="19"/>
  <c r="T119" i="19"/>
  <c r="T118" i="19"/>
  <c r="T117" i="19"/>
  <c r="T116" i="19"/>
  <c r="T115" i="19"/>
  <c r="T114" i="19"/>
  <c r="T113" i="19"/>
  <c r="T112" i="19"/>
  <c r="T111" i="19"/>
  <c r="T110" i="19"/>
  <c r="T109" i="19"/>
  <c r="T108" i="19"/>
  <c r="T107" i="19"/>
  <c r="T106" i="19"/>
  <c r="T105" i="19"/>
  <c r="T104" i="19"/>
  <c r="T103" i="19"/>
  <c r="T102" i="19"/>
  <c r="T101" i="19"/>
  <c r="T100" i="19"/>
  <c r="T99" i="19"/>
  <c r="T98" i="19"/>
  <c r="T97" i="19"/>
  <c r="T96" i="19"/>
  <c r="T95" i="19"/>
  <c r="T94" i="19"/>
  <c r="T93" i="19"/>
  <c r="T92" i="19"/>
  <c r="T91" i="19"/>
  <c r="T90" i="19"/>
  <c r="T89" i="19"/>
  <c r="T88" i="19"/>
  <c r="T87" i="19"/>
  <c r="T86" i="19"/>
  <c r="T85" i="19"/>
  <c r="T84" i="19"/>
  <c r="T83" i="19"/>
  <c r="T82" i="19"/>
  <c r="T81" i="19"/>
  <c r="T80" i="19"/>
  <c r="T79" i="19"/>
  <c r="T78" i="19"/>
  <c r="T77" i="19"/>
  <c r="T76" i="19"/>
  <c r="T75" i="19"/>
  <c r="T74" i="19"/>
  <c r="T73" i="19"/>
  <c r="T72" i="19"/>
  <c r="T71" i="19"/>
  <c r="T70" i="19"/>
  <c r="T69" i="19"/>
  <c r="T68" i="19"/>
  <c r="T67" i="19"/>
  <c r="T66" i="19"/>
  <c r="T65" i="19"/>
  <c r="T64" i="19"/>
  <c r="T63" i="19"/>
  <c r="T62" i="19"/>
  <c r="T61" i="19"/>
  <c r="T60" i="19"/>
  <c r="T59" i="19"/>
  <c r="T58" i="19"/>
  <c r="T57" i="19"/>
  <c r="T56" i="19"/>
  <c r="T55" i="19"/>
  <c r="T54" i="19"/>
  <c r="T53" i="19"/>
  <c r="T40" i="21"/>
  <c r="P40" i="21"/>
  <c r="K40" i="21"/>
  <c r="F40" i="21"/>
  <c r="Q39" i="21"/>
  <c r="K39" i="21"/>
  <c r="F39" i="21"/>
  <c r="Q38" i="21"/>
  <c r="K38" i="21"/>
  <c r="F38" i="21"/>
  <c r="Q37" i="21"/>
  <c r="K37" i="21"/>
  <c r="F37" i="21"/>
  <c r="Q36" i="21"/>
  <c r="K36" i="21"/>
  <c r="F36" i="21"/>
  <c r="Q35" i="21"/>
  <c r="K35" i="21"/>
  <c r="F35" i="21"/>
  <c r="Q34" i="21"/>
  <c r="K34" i="21"/>
  <c r="F34" i="21"/>
  <c r="Q33" i="21"/>
  <c r="K33" i="21"/>
  <c r="F33" i="21"/>
  <c r="Q32" i="21"/>
  <c r="K32" i="21"/>
  <c r="F32" i="21"/>
  <c r="Q31" i="21"/>
  <c r="K31" i="21"/>
  <c r="F31" i="21"/>
  <c r="Q30" i="21"/>
  <c r="K30" i="21"/>
  <c r="F30" i="21"/>
  <c r="Q29" i="21"/>
  <c r="K29" i="21"/>
  <c r="F29" i="21"/>
  <c r="Q28" i="21"/>
  <c r="K28" i="21"/>
  <c r="F28" i="21"/>
  <c r="Q27" i="21"/>
  <c r="K27" i="21"/>
  <c r="F27" i="21"/>
  <c r="Q26" i="21"/>
  <c r="K26" i="21"/>
  <c r="F26" i="21"/>
  <c r="Q25" i="21"/>
  <c r="K25" i="21"/>
  <c r="F25" i="21"/>
  <c r="Q24" i="21"/>
  <c r="K24" i="21"/>
  <c r="F24" i="21"/>
  <c r="Q23" i="21"/>
  <c r="K23" i="21"/>
  <c r="F23" i="21"/>
  <c r="Q22" i="21"/>
  <c r="K22" i="21"/>
  <c r="F22" i="21"/>
  <c r="Q21" i="21"/>
  <c r="K21" i="21"/>
  <c r="F21" i="21"/>
  <c r="Q20" i="21"/>
  <c r="K20" i="21"/>
  <c r="F20" i="21"/>
  <c r="Q19" i="21"/>
  <c r="K19" i="21"/>
  <c r="F19" i="21"/>
  <c r="Q18" i="21"/>
  <c r="K18" i="21"/>
  <c r="F18" i="21"/>
  <c r="Q17" i="21"/>
  <c r="K17" i="21"/>
  <c r="F17" i="21"/>
  <c r="Q16" i="21"/>
  <c r="K16" i="21"/>
  <c r="F16" i="21"/>
  <c r="Q15" i="21"/>
  <c r="K15" i="21"/>
  <c r="F15" i="21"/>
  <c r="Q14" i="21"/>
  <c r="K14" i="21"/>
  <c r="F14" i="21"/>
  <c r="Q13" i="21"/>
  <c r="K13" i="21"/>
  <c r="F13" i="21"/>
  <c r="Q12" i="21"/>
  <c r="K12" i="21"/>
  <c r="F12" i="21"/>
  <c r="Q11" i="21"/>
  <c r="K11" i="21"/>
  <c r="F11" i="21"/>
  <c r="Q10" i="21"/>
  <c r="K10" i="21"/>
  <c r="F10" i="21"/>
  <c r="P9" i="21"/>
  <c r="G9" i="21"/>
  <c r="D6" i="21"/>
  <c r="H6" i="21"/>
  <c r="M6" i="21"/>
  <c r="Q6" i="21"/>
  <c r="U6" i="21"/>
  <c r="E6" i="21"/>
  <c r="I6" i="21"/>
  <c r="N6" i="21"/>
  <c r="R6" i="21"/>
  <c r="P5" i="21"/>
  <c r="G5" i="21"/>
  <c r="K151" i="27"/>
  <c r="G151" i="27"/>
  <c r="K150" i="27"/>
  <c r="G150" i="27"/>
  <c r="K149" i="27"/>
  <c r="G149" i="27"/>
  <c r="K148" i="27"/>
  <c r="G148" i="27"/>
  <c r="K147" i="27"/>
  <c r="G147" i="27"/>
  <c r="K146" i="27"/>
  <c r="G146" i="27"/>
  <c r="K145" i="27"/>
  <c r="G145" i="27"/>
  <c r="K144" i="27"/>
  <c r="G144" i="27"/>
  <c r="K143" i="27"/>
  <c r="G143" i="27"/>
  <c r="K142" i="27"/>
  <c r="G142" i="27"/>
  <c r="K141" i="27"/>
  <c r="G141" i="27"/>
  <c r="K140" i="27"/>
  <c r="G140" i="27"/>
  <c r="K139" i="27"/>
  <c r="G139" i="27"/>
  <c r="K138" i="27"/>
  <c r="G138" i="27"/>
  <c r="K137" i="27"/>
  <c r="G137" i="27"/>
  <c r="K136" i="27"/>
  <c r="G136" i="27"/>
  <c r="K135" i="27"/>
  <c r="G135" i="27"/>
  <c r="K134" i="27"/>
  <c r="G134" i="27"/>
  <c r="K133" i="27"/>
  <c r="G133" i="27"/>
  <c r="K132" i="27"/>
  <c r="G132" i="27"/>
  <c r="K131" i="27"/>
  <c r="G131" i="27"/>
  <c r="K130" i="27"/>
  <c r="G130" i="27"/>
  <c r="K129" i="27"/>
  <c r="G129" i="27"/>
  <c r="K128" i="27"/>
  <c r="G128" i="27"/>
  <c r="K127" i="27"/>
  <c r="G127" i="27"/>
  <c r="K126" i="27"/>
  <c r="G126" i="27"/>
  <c r="K125" i="27"/>
  <c r="G125" i="27"/>
  <c r="K124" i="27"/>
  <c r="G124" i="27"/>
  <c r="K123" i="27"/>
  <c r="G123" i="27"/>
  <c r="K122" i="27"/>
  <c r="G122" i="27"/>
  <c r="K121" i="27"/>
  <c r="G121" i="27"/>
  <c r="K120" i="27"/>
  <c r="G120" i="27"/>
  <c r="K119" i="27"/>
  <c r="G119" i="27"/>
  <c r="K118" i="27"/>
  <c r="G118" i="27"/>
  <c r="K117" i="27"/>
  <c r="G117" i="27"/>
  <c r="K116" i="27"/>
  <c r="G116" i="27"/>
  <c r="K115" i="27"/>
  <c r="G115" i="27"/>
  <c r="K114" i="27"/>
  <c r="G114" i="27"/>
  <c r="K113" i="27"/>
  <c r="G113" i="27"/>
  <c r="K112" i="27"/>
  <c r="G112" i="27"/>
  <c r="K111" i="27"/>
  <c r="G111" i="27"/>
  <c r="K110" i="27"/>
  <c r="G110" i="27"/>
  <c r="K109" i="27"/>
  <c r="G109" i="27"/>
  <c r="K108" i="27"/>
  <c r="G108" i="27"/>
  <c r="K107" i="27"/>
  <c r="G107" i="27"/>
  <c r="K106" i="27"/>
  <c r="G106" i="27"/>
  <c r="K105" i="27"/>
  <c r="G105" i="27"/>
  <c r="K104" i="27"/>
  <c r="G104" i="27"/>
  <c r="K103" i="27"/>
  <c r="G103" i="27"/>
  <c r="K102" i="27"/>
  <c r="G102" i="27"/>
  <c r="K101" i="27"/>
  <c r="G101" i="27"/>
  <c r="K100" i="27"/>
  <c r="G100" i="27"/>
  <c r="K99" i="27"/>
  <c r="G99" i="27"/>
  <c r="K98" i="27"/>
  <c r="G98" i="27"/>
  <c r="K97" i="27"/>
  <c r="G97" i="27"/>
  <c r="K96" i="27"/>
  <c r="G96" i="27"/>
  <c r="K95" i="27"/>
  <c r="G95" i="27"/>
  <c r="K94" i="27"/>
  <c r="G94" i="27"/>
  <c r="K93" i="27"/>
  <c r="G93" i="27"/>
  <c r="K92" i="27"/>
  <c r="G92" i="27"/>
  <c r="K91" i="27"/>
  <c r="G91" i="27"/>
  <c r="K90" i="27"/>
  <c r="G90" i="27"/>
  <c r="K89" i="27"/>
  <c r="G89" i="27"/>
  <c r="K88" i="27"/>
  <c r="G88" i="27"/>
  <c r="K87" i="27"/>
  <c r="G87" i="27"/>
  <c r="K86" i="27"/>
  <c r="G86" i="27"/>
  <c r="K85" i="27"/>
  <c r="G85" i="27"/>
  <c r="K84" i="27"/>
  <c r="G84" i="27"/>
  <c r="K83" i="27"/>
  <c r="G83" i="27"/>
  <c r="K82" i="27"/>
  <c r="G82" i="27"/>
  <c r="K81" i="27"/>
  <c r="G81" i="27"/>
  <c r="K80" i="27"/>
  <c r="G80" i="27"/>
  <c r="K79" i="27"/>
  <c r="G79" i="27"/>
  <c r="K78" i="27"/>
  <c r="G78" i="27"/>
  <c r="K77" i="27"/>
  <c r="G77" i="27"/>
  <c r="K76" i="27"/>
  <c r="G76" i="27"/>
  <c r="K75" i="27"/>
  <c r="G75" i="27"/>
  <c r="K74" i="27"/>
  <c r="G74" i="27"/>
  <c r="K73" i="27"/>
  <c r="G73" i="27"/>
  <c r="K72" i="27"/>
  <c r="G72" i="27"/>
  <c r="K71" i="27"/>
  <c r="G71" i="27"/>
  <c r="K70" i="27"/>
  <c r="G70" i="27"/>
  <c r="K69" i="27"/>
  <c r="G69" i="27"/>
  <c r="K68" i="27"/>
  <c r="G68" i="27"/>
  <c r="K67" i="27"/>
  <c r="G67" i="27"/>
  <c r="K66" i="27"/>
  <c r="G66" i="27"/>
  <c r="K65" i="27"/>
  <c r="G65" i="27"/>
  <c r="K64" i="27"/>
  <c r="G64" i="27"/>
  <c r="K63" i="27"/>
  <c r="G63" i="27"/>
  <c r="K62" i="27"/>
  <c r="G62" i="27"/>
  <c r="K61" i="27"/>
  <c r="G61" i="27"/>
  <c r="K60" i="27"/>
  <c r="G60" i="27"/>
  <c r="K59" i="27"/>
  <c r="G59" i="27"/>
  <c r="K58" i="27"/>
  <c r="G58" i="27"/>
  <c r="K57" i="27"/>
  <c r="G57" i="27"/>
  <c r="K56" i="27"/>
  <c r="G56" i="27"/>
  <c r="K55" i="27"/>
  <c r="G55" i="27"/>
  <c r="K54" i="27"/>
  <c r="G54" i="27"/>
  <c r="K53" i="27"/>
  <c r="G53" i="27"/>
  <c r="K51" i="27"/>
  <c r="G51" i="27"/>
  <c r="K50" i="27"/>
  <c r="G50" i="27"/>
  <c r="K49" i="27"/>
  <c r="G49" i="27"/>
  <c r="K48" i="27"/>
  <c r="G48" i="27"/>
  <c r="K47" i="27"/>
  <c r="G47" i="27"/>
  <c r="K46" i="27"/>
  <c r="G46" i="27"/>
  <c r="K45" i="27"/>
  <c r="G45" i="27"/>
  <c r="K44" i="27"/>
  <c r="G44" i="27"/>
  <c r="K43" i="27"/>
  <c r="G43" i="27"/>
  <c r="K42" i="27"/>
  <c r="G42" i="27"/>
  <c r="K41" i="27"/>
  <c r="G41" i="27"/>
  <c r="K40" i="27"/>
  <c r="G40" i="27"/>
  <c r="K39" i="27"/>
  <c r="G39" i="27"/>
  <c r="K38" i="27"/>
  <c r="G38" i="27"/>
  <c r="K37" i="27"/>
  <c r="G37" i="27"/>
  <c r="K36" i="27"/>
  <c r="G36" i="27"/>
  <c r="K35" i="27"/>
  <c r="G35" i="27"/>
  <c r="K34" i="27"/>
  <c r="G34" i="27"/>
  <c r="K33" i="27"/>
  <c r="G33" i="27"/>
  <c r="K32" i="27"/>
  <c r="G32" i="27"/>
  <c r="K31" i="27"/>
  <c r="G31" i="27"/>
  <c r="K30" i="27"/>
  <c r="G30" i="27"/>
  <c r="K29" i="27"/>
  <c r="G29" i="27"/>
  <c r="K28" i="27"/>
  <c r="G28" i="27"/>
  <c r="K27" i="27"/>
  <c r="G27" i="27"/>
  <c r="K26" i="27"/>
  <c r="G26" i="27"/>
  <c r="K25" i="27"/>
  <c r="G25" i="27"/>
  <c r="K24" i="27"/>
  <c r="G24" i="27"/>
  <c r="K23" i="27"/>
  <c r="G23" i="27"/>
  <c r="K22" i="27"/>
  <c r="G22" i="27"/>
  <c r="K21" i="27"/>
  <c r="G21" i="27"/>
  <c r="K20" i="27"/>
  <c r="G20" i="27"/>
  <c r="K19" i="27"/>
  <c r="G19" i="27"/>
  <c r="K18" i="27"/>
  <c r="G18" i="27"/>
  <c r="K17" i="27"/>
  <c r="G17" i="27"/>
  <c r="K16" i="27"/>
  <c r="G16" i="27"/>
  <c r="K15" i="27"/>
  <c r="G15" i="27"/>
  <c r="K14" i="27"/>
  <c r="G14" i="27"/>
  <c r="K13" i="27"/>
  <c r="G13" i="27"/>
  <c r="K12" i="27"/>
  <c r="G12" i="27"/>
  <c r="K11" i="27"/>
  <c r="G11" i="27"/>
  <c r="K10" i="27"/>
  <c r="G10" i="27"/>
  <c r="K9" i="27"/>
  <c r="G9" i="27"/>
  <c r="K8" i="27"/>
  <c r="G8" i="27"/>
  <c r="K7" i="27"/>
  <c r="G7" i="27"/>
  <c r="K6" i="27"/>
  <c r="G6" i="27"/>
  <c r="K5" i="27"/>
  <c r="G5" i="27"/>
  <c r="K4" i="27"/>
  <c r="G4" i="27"/>
  <c r="K3" i="27"/>
  <c r="G3" i="27"/>
  <c r="D2" i="24"/>
  <c r="H2" i="24"/>
  <c r="F2" i="25"/>
  <c r="F2" i="21"/>
  <c r="P2" i="24"/>
  <c r="S40" i="21"/>
  <c r="O40" i="21"/>
  <c r="J40" i="21"/>
  <c r="D40" i="21"/>
  <c r="U39" i="21"/>
  <c r="P39" i="21"/>
  <c r="J39" i="21"/>
  <c r="D39" i="21"/>
  <c r="U38" i="21"/>
  <c r="P38" i="21"/>
  <c r="J38" i="21"/>
  <c r="D38" i="21"/>
  <c r="U37" i="21"/>
  <c r="P37" i="21"/>
  <c r="J37" i="21"/>
  <c r="D37" i="21"/>
  <c r="U36" i="21"/>
  <c r="P36" i="21"/>
  <c r="J36" i="21"/>
  <c r="D36" i="21"/>
  <c r="U35" i="21"/>
  <c r="P35" i="21"/>
  <c r="J35" i="21"/>
  <c r="D35" i="21"/>
  <c r="U34" i="21"/>
  <c r="P34" i="21"/>
  <c r="J34" i="21"/>
  <c r="D34" i="21"/>
  <c r="U33" i="21"/>
  <c r="P33" i="21"/>
  <c r="J33" i="21"/>
  <c r="D33" i="21"/>
  <c r="U32" i="21"/>
  <c r="P32" i="21"/>
  <c r="J32" i="21"/>
  <c r="D32" i="21"/>
  <c r="U31" i="21"/>
  <c r="P31" i="21"/>
  <c r="J31" i="21"/>
  <c r="D31" i="21"/>
  <c r="U30" i="21"/>
  <c r="P30" i="21"/>
  <c r="J30" i="21"/>
  <c r="D30" i="21"/>
  <c r="U29" i="21"/>
  <c r="P29" i="21"/>
  <c r="J29" i="21"/>
  <c r="D29" i="21"/>
  <c r="U28" i="21"/>
  <c r="P28" i="21"/>
  <c r="J28" i="21"/>
  <c r="D28" i="21"/>
  <c r="U27" i="21"/>
  <c r="P27" i="21"/>
  <c r="J27" i="21"/>
  <c r="D27" i="21"/>
  <c r="U26" i="21"/>
  <c r="P26" i="21"/>
  <c r="J26" i="21"/>
  <c r="D26" i="21"/>
  <c r="U25" i="21"/>
  <c r="P25" i="21"/>
  <c r="J25" i="21"/>
  <c r="D25" i="21"/>
  <c r="U24" i="21"/>
  <c r="P24" i="21"/>
  <c r="J24" i="21"/>
  <c r="D24" i="21"/>
  <c r="U23" i="21"/>
  <c r="P23" i="21"/>
  <c r="J23" i="21"/>
  <c r="D23" i="21"/>
  <c r="U22" i="21"/>
  <c r="P22" i="21"/>
  <c r="J22" i="21"/>
  <c r="D22" i="21"/>
  <c r="U21" i="21"/>
  <c r="P21" i="21"/>
  <c r="J21" i="21"/>
  <c r="D21" i="21"/>
  <c r="U20" i="21"/>
  <c r="P20" i="21"/>
  <c r="J20" i="21"/>
  <c r="D20" i="21"/>
  <c r="U19" i="21"/>
  <c r="P19" i="21"/>
  <c r="J19" i="21"/>
  <c r="D19" i="21"/>
  <c r="U18" i="21"/>
  <c r="P18" i="21"/>
  <c r="J18" i="21"/>
  <c r="D18" i="21"/>
  <c r="U17" i="21"/>
  <c r="P17" i="21"/>
  <c r="J17" i="21"/>
  <c r="D17" i="21"/>
  <c r="U16" i="21"/>
  <c r="P16" i="21"/>
  <c r="J16" i="21"/>
  <c r="D16" i="21"/>
  <c r="U15" i="21"/>
  <c r="P15" i="21"/>
  <c r="J15" i="21"/>
  <c r="D15" i="21"/>
  <c r="U14" i="21"/>
  <c r="P14" i="21"/>
  <c r="J14" i="21"/>
  <c r="D14" i="21"/>
  <c r="U13" i="21"/>
  <c r="P13" i="21"/>
  <c r="J13" i="21"/>
  <c r="D13" i="21"/>
  <c r="U12" i="21"/>
  <c r="P12" i="21"/>
  <c r="J12" i="21"/>
  <c r="D12" i="21"/>
  <c r="U11" i="21"/>
  <c r="P11" i="21"/>
  <c r="J11" i="21"/>
  <c r="D11" i="21"/>
  <c r="U10" i="21"/>
  <c r="P10" i="21"/>
  <c r="J10" i="21"/>
  <c r="D10" i="21"/>
  <c r="U9" i="21"/>
  <c r="O9" i="21"/>
  <c r="F9" i="21"/>
  <c r="D7" i="21"/>
  <c r="H7" i="21"/>
  <c r="M7" i="21"/>
  <c r="Q7" i="21"/>
  <c r="U7" i="21"/>
  <c r="E7" i="21"/>
  <c r="I7" i="21"/>
  <c r="N7" i="21"/>
  <c r="R7" i="21"/>
  <c r="P6" i="21"/>
  <c r="G6" i="21"/>
  <c r="O5" i="21"/>
  <c r="F5" i="21"/>
  <c r="D3" i="21"/>
  <c r="H3" i="21"/>
  <c r="M3" i="21"/>
  <c r="Q3" i="21"/>
  <c r="U3" i="21"/>
  <c r="E3" i="21"/>
  <c r="I3" i="21"/>
  <c r="N3" i="21"/>
  <c r="R3" i="21"/>
  <c r="P176" i="25"/>
  <c r="T176" i="25"/>
  <c r="C175" i="25"/>
  <c r="G175" i="25"/>
  <c r="K175" i="25"/>
  <c r="P172" i="25"/>
  <c r="T172" i="25"/>
  <c r="P168" i="25"/>
  <c r="T168" i="25"/>
  <c r="C167" i="25"/>
  <c r="G167" i="25"/>
  <c r="K167" i="25"/>
  <c r="C163" i="25"/>
  <c r="G163" i="25"/>
  <c r="K163" i="25"/>
  <c r="P160" i="25"/>
  <c r="T160" i="25"/>
  <c r="C155" i="25"/>
  <c r="G155" i="25"/>
  <c r="K155" i="25"/>
  <c r="P152" i="25"/>
  <c r="T152" i="25"/>
  <c r="C151" i="25"/>
  <c r="G151" i="25"/>
  <c r="K151" i="25"/>
  <c r="P148" i="25"/>
  <c r="T148" i="25"/>
  <c r="C147" i="25"/>
  <c r="G147" i="25"/>
  <c r="K147" i="25"/>
  <c r="P144" i="25"/>
  <c r="T144" i="25"/>
  <c r="C143" i="25"/>
  <c r="G143" i="25"/>
  <c r="K143" i="25"/>
  <c r="P140" i="25"/>
  <c r="T140" i="25"/>
  <c r="C139" i="25"/>
  <c r="G139" i="25"/>
  <c r="K139" i="25"/>
  <c r="P136" i="25"/>
  <c r="T136" i="25"/>
  <c r="C135" i="25"/>
  <c r="G135" i="25"/>
  <c r="K135" i="25"/>
  <c r="P132" i="25"/>
  <c r="T132" i="25"/>
  <c r="C131" i="25"/>
  <c r="G131" i="25"/>
  <c r="K131" i="25"/>
  <c r="P128" i="25"/>
  <c r="T128" i="25"/>
  <c r="C127" i="25"/>
  <c r="G127" i="25"/>
  <c r="K127" i="25"/>
  <c r="P124" i="25"/>
  <c r="T124" i="25"/>
  <c r="R123" i="25"/>
  <c r="M123" i="25"/>
  <c r="C123" i="25"/>
  <c r="G123" i="25"/>
  <c r="K123" i="25"/>
  <c r="Q122" i="25"/>
  <c r="J122" i="25"/>
  <c r="U121" i="25"/>
  <c r="I121" i="25"/>
  <c r="D121" i="25"/>
  <c r="P120" i="25"/>
  <c r="T120" i="25"/>
  <c r="R119" i="25"/>
  <c r="M119" i="25"/>
  <c r="C119" i="25"/>
  <c r="G119" i="25"/>
  <c r="K119" i="25"/>
  <c r="Q118" i="25"/>
  <c r="J118" i="25"/>
  <c r="U117" i="25"/>
  <c r="I117" i="25"/>
  <c r="D117" i="25"/>
  <c r="P116" i="25"/>
  <c r="T116" i="25"/>
  <c r="R115" i="25"/>
  <c r="M115" i="25"/>
  <c r="C115" i="25"/>
  <c r="G115" i="25"/>
  <c r="K115" i="25"/>
  <c r="Q114" i="25"/>
  <c r="J114" i="25"/>
  <c r="U113" i="25"/>
  <c r="I113" i="25"/>
  <c r="D113" i="25"/>
  <c r="P112" i="25"/>
  <c r="T112" i="25"/>
  <c r="R111" i="25"/>
  <c r="M111" i="25"/>
  <c r="C111" i="25"/>
  <c r="G111" i="25"/>
  <c r="K111" i="25"/>
  <c r="Q110" i="25"/>
  <c r="J110" i="25"/>
  <c r="U109" i="25"/>
  <c r="I109" i="25"/>
  <c r="D109" i="25"/>
  <c r="P108" i="25"/>
  <c r="T108" i="25"/>
  <c r="R107" i="25"/>
  <c r="M107" i="25"/>
  <c r="C107" i="25"/>
  <c r="G107" i="25"/>
  <c r="K107" i="25"/>
  <c r="Q106" i="25"/>
  <c r="J106" i="25"/>
  <c r="R103" i="25"/>
  <c r="M103" i="25"/>
  <c r="C103" i="25"/>
  <c r="G103" i="25"/>
  <c r="K103" i="25"/>
  <c r="Q102" i="25"/>
  <c r="J102" i="25"/>
  <c r="U101" i="25"/>
  <c r="I101" i="25"/>
  <c r="D101" i="25"/>
  <c r="P100" i="25"/>
  <c r="T100" i="25"/>
  <c r="R99" i="25"/>
  <c r="M99" i="25"/>
  <c r="C99" i="25"/>
  <c r="G99" i="25"/>
  <c r="K99" i="25"/>
  <c r="Q98" i="25"/>
  <c r="J98" i="25"/>
  <c r="U97" i="25"/>
  <c r="I97" i="25"/>
  <c r="D97" i="25"/>
  <c r="P96" i="25"/>
  <c r="T96" i="25"/>
  <c r="R95" i="25"/>
  <c r="M95" i="25"/>
  <c r="C95" i="25"/>
  <c r="G95" i="25"/>
  <c r="K95" i="25"/>
  <c r="Q94" i="25"/>
  <c r="J94" i="25"/>
  <c r="U93" i="25"/>
  <c r="I93" i="25"/>
  <c r="D93" i="25"/>
  <c r="P92" i="25"/>
  <c r="T92" i="25"/>
  <c r="R91" i="25"/>
  <c r="M91" i="25"/>
  <c r="C91" i="25"/>
  <c r="G91" i="25"/>
  <c r="K91" i="25"/>
  <c r="Q90" i="25"/>
  <c r="J90" i="25"/>
  <c r="U89" i="25"/>
  <c r="I89" i="25"/>
  <c r="D89" i="25"/>
  <c r="P88" i="25"/>
  <c r="T88" i="25"/>
  <c r="R87" i="25"/>
  <c r="M87" i="25"/>
  <c r="C87" i="25"/>
  <c r="G87" i="25"/>
  <c r="K87" i="25"/>
  <c r="Q86" i="25"/>
  <c r="J86" i="25"/>
  <c r="U85" i="25"/>
  <c r="I85" i="25"/>
  <c r="D85" i="25"/>
  <c r="P84" i="25"/>
  <c r="T84" i="25"/>
  <c r="Q82" i="25"/>
  <c r="C82" i="25"/>
  <c r="G82" i="25"/>
  <c r="K82" i="25"/>
  <c r="D82" i="25"/>
  <c r="I82" i="25"/>
  <c r="J81" i="25"/>
  <c r="D81" i="25"/>
  <c r="P79" i="25"/>
  <c r="T79" i="25"/>
  <c r="Q79" i="25"/>
  <c r="J77" i="25"/>
  <c r="D77" i="25"/>
  <c r="S76" i="25"/>
  <c r="J76" i="25"/>
  <c r="S75" i="25"/>
  <c r="D75" i="25"/>
  <c r="P74" i="25"/>
  <c r="T74" i="25"/>
  <c r="O74" i="25"/>
  <c r="U74" i="25"/>
  <c r="U72" i="25"/>
  <c r="N72" i="25"/>
  <c r="E72" i="25"/>
  <c r="U71" i="25"/>
  <c r="N71" i="25"/>
  <c r="S70" i="25"/>
  <c r="C69" i="25"/>
  <c r="G69" i="25"/>
  <c r="K69" i="25"/>
  <c r="H69" i="25"/>
  <c r="O68" i="25"/>
  <c r="N66" i="25"/>
  <c r="F66" i="25"/>
  <c r="P62" i="25"/>
  <c r="T62" i="25"/>
  <c r="F62" i="25"/>
  <c r="M62" i="25"/>
  <c r="R62" i="25"/>
  <c r="O62" i="25"/>
  <c r="U62" i="25"/>
  <c r="P60" i="25"/>
  <c r="T60" i="25"/>
  <c r="D60" i="25"/>
  <c r="I60" i="25"/>
  <c r="O60" i="25"/>
  <c r="U60" i="25"/>
  <c r="F60" i="25"/>
  <c r="M60" i="25"/>
  <c r="R60" i="25"/>
  <c r="P58" i="25"/>
  <c r="T58" i="25"/>
  <c r="F58" i="25"/>
  <c r="M58" i="25"/>
  <c r="R58" i="25"/>
  <c r="O58" i="25"/>
  <c r="U58" i="25"/>
  <c r="P56" i="25"/>
  <c r="T56" i="25"/>
  <c r="D56" i="25"/>
  <c r="I56" i="25"/>
  <c r="O56" i="25"/>
  <c r="U56" i="25"/>
  <c r="F56" i="25"/>
  <c r="M56" i="25"/>
  <c r="R56" i="25"/>
  <c r="C55" i="25"/>
  <c r="G55" i="25"/>
  <c r="K55" i="25"/>
  <c r="H55" i="25"/>
  <c r="E55" i="25"/>
  <c r="J55" i="25"/>
  <c r="D54" i="25"/>
  <c r="C53" i="25"/>
  <c r="G53" i="25"/>
  <c r="K53" i="25"/>
  <c r="E53" i="25"/>
  <c r="J53" i="25"/>
  <c r="H53" i="25"/>
  <c r="S48" i="25"/>
  <c r="P44" i="25"/>
  <c r="T44" i="25"/>
  <c r="D44" i="25"/>
  <c r="I44" i="25"/>
  <c r="O44" i="25"/>
  <c r="U44" i="25"/>
  <c r="F44" i="25"/>
  <c r="M44" i="25"/>
  <c r="R44" i="25"/>
  <c r="P42" i="25"/>
  <c r="T42" i="25"/>
  <c r="F42" i="25"/>
  <c r="M42" i="25"/>
  <c r="R42" i="25"/>
  <c r="O42" i="25"/>
  <c r="U42" i="25"/>
  <c r="P40" i="25"/>
  <c r="T40" i="25"/>
  <c r="D40" i="25"/>
  <c r="I40" i="25"/>
  <c r="O40" i="25"/>
  <c r="U40" i="25"/>
  <c r="F40" i="25"/>
  <c r="M40" i="25"/>
  <c r="R40" i="25"/>
  <c r="C39" i="25"/>
  <c r="G39" i="25"/>
  <c r="K39" i="25"/>
  <c r="H39" i="25"/>
  <c r="E39" i="25"/>
  <c r="J39" i="25"/>
  <c r="D38" i="25"/>
  <c r="C37" i="25"/>
  <c r="G37" i="25"/>
  <c r="K37" i="25"/>
  <c r="E37" i="25"/>
  <c r="J37" i="25"/>
  <c r="H37" i="25"/>
  <c r="S34" i="25"/>
  <c r="S32" i="25"/>
  <c r="Q30" i="25"/>
  <c r="Q28" i="25"/>
  <c r="P26" i="25"/>
  <c r="T26" i="25"/>
  <c r="F26" i="25"/>
  <c r="M26" i="25"/>
  <c r="R26" i="25"/>
  <c r="O26" i="25"/>
  <c r="U26" i="25"/>
  <c r="P24" i="25"/>
  <c r="T24" i="25"/>
  <c r="D24" i="25"/>
  <c r="I24" i="25"/>
  <c r="O24" i="25"/>
  <c r="U24" i="25"/>
  <c r="F24" i="25"/>
  <c r="M24" i="25"/>
  <c r="R24" i="25"/>
  <c r="C23" i="25"/>
  <c r="G23" i="25"/>
  <c r="K23" i="25"/>
  <c r="H23" i="25"/>
  <c r="E23" i="25"/>
  <c r="J23" i="25"/>
  <c r="D22" i="25"/>
  <c r="C21" i="25"/>
  <c r="G21" i="25"/>
  <c r="K21" i="25"/>
  <c r="E21" i="25"/>
  <c r="J21" i="25"/>
  <c r="H21" i="25"/>
  <c r="S18" i="25"/>
  <c r="S16" i="25"/>
  <c r="Q14" i="25"/>
  <c r="Q12" i="25"/>
  <c r="P10" i="25"/>
  <c r="T10" i="25"/>
  <c r="F10" i="25"/>
  <c r="M10" i="25"/>
  <c r="R10" i="25"/>
  <c r="O10" i="25"/>
  <c r="U10" i="25"/>
  <c r="P8" i="25"/>
  <c r="T8" i="25"/>
  <c r="D8" i="25"/>
  <c r="I8" i="25"/>
  <c r="O8" i="25"/>
  <c r="U8" i="25"/>
  <c r="F8" i="25"/>
  <c r="M8" i="25"/>
  <c r="R8" i="25"/>
  <c r="C7" i="25"/>
  <c r="G7" i="25"/>
  <c r="K7" i="25"/>
  <c r="H7" i="25"/>
  <c r="E7" i="25"/>
  <c r="J7" i="25"/>
  <c r="D6" i="25"/>
  <c r="C5" i="25"/>
  <c r="G5" i="25"/>
  <c r="K5" i="25"/>
  <c r="E5" i="25"/>
  <c r="J5" i="25"/>
  <c r="H5" i="25"/>
  <c r="S159" i="26"/>
  <c r="P105" i="26"/>
  <c r="T105" i="26"/>
  <c r="F105" i="26"/>
  <c r="M105" i="26"/>
  <c r="R105" i="26"/>
  <c r="O105" i="26"/>
  <c r="U105" i="26"/>
  <c r="C78" i="26"/>
  <c r="G78" i="26"/>
  <c r="K78" i="26"/>
  <c r="H78" i="26"/>
  <c r="D78" i="26"/>
  <c r="I78" i="26"/>
  <c r="E78" i="26"/>
  <c r="J78" i="26"/>
  <c r="P51" i="26"/>
  <c r="T51" i="26"/>
  <c r="D51" i="26"/>
  <c r="I51" i="26"/>
  <c r="O51" i="26"/>
  <c r="U51" i="26"/>
  <c r="E51" i="26"/>
  <c r="J51" i="26"/>
  <c r="Q51" i="26"/>
  <c r="F51" i="26"/>
  <c r="M51" i="26"/>
  <c r="R51" i="26"/>
  <c r="N43" i="26"/>
  <c r="P177" i="25"/>
  <c r="T177" i="25"/>
  <c r="R176" i="25"/>
  <c r="M176" i="25"/>
  <c r="F176" i="25"/>
  <c r="C176" i="25"/>
  <c r="G176" i="25"/>
  <c r="K176" i="25"/>
  <c r="J175" i="25"/>
  <c r="E175" i="25"/>
  <c r="U174" i="25"/>
  <c r="O174" i="25"/>
  <c r="I174" i="25"/>
  <c r="P173" i="25"/>
  <c r="T173" i="25"/>
  <c r="R172" i="25"/>
  <c r="M172" i="25"/>
  <c r="F172" i="25"/>
  <c r="C172" i="25"/>
  <c r="G172" i="25"/>
  <c r="K172" i="25"/>
  <c r="U170" i="25"/>
  <c r="O170" i="25"/>
  <c r="I170" i="25"/>
  <c r="P169" i="25"/>
  <c r="T169" i="25"/>
  <c r="R168" i="25"/>
  <c r="M168" i="25"/>
  <c r="F168" i="25"/>
  <c r="C168" i="25"/>
  <c r="G168" i="25"/>
  <c r="K168" i="25"/>
  <c r="J167" i="25"/>
  <c r="E167" i="25"/>
  <c r="U166" i="25"/>
  <c r="O166" i="25"/>
  <c r="I166" i="25"/>
  <c r="P165" i="25"/>
  <c r="T165" i="25"/>
  <c r="J163" i="25"/>
  <c r="E163" i="25"/>
  <c r="U162" i="25"/>
  <c r="O162" i="25"/>
  <c r="I162" i="25"/>
  <c r="P161" i="25"/>
  <c r="T161" i="25"/>
  <c r="R160" i="25"/>
  <c r="M160" i="25"/>
  <c r="F160" i="25"/>
  <c r="C160" i="25"/>
  <c r="G160" i="25"/>
  <c r="K160" i="25"/>
  <c r="U158" i="25"/>
  <c r="O158" i="25"/>
  <c r="I158" i="25"/>
  <c r="P157" i="25"/>
  <c r="T157" i="25"/>
  <c r="J155" i="25"/>
  <c r="E155" i="25"/>
  <c r="U154" i="25"/>
  <c r="O154" i="25"/>
  <c r="I154" i="25"/>
  <c r="P153" i="25"/>
  <c r="T153" i="25"/>
  <c r="R152" i="25"/>
  <c r="M152" i="25"/>
  <c r="F152" i="25"/>
  <c r="C152" i="25"/>
  <c r="G152" i="25"/>
  <c r="K152" i="25"/>
  <c r="J151" i="25"/>
  <c r="E151" i="25"/>
  <c r="U150" i="25"/>
  <c r="O150" i="25"/>
  <c r="I150" i="25"/>
  <c r="P149" i="25"/>
  <c r="T149" i="25"/>
  <c r="R148" i="25"/>
  <c r="M148" i="25"/>
  <c r="F148" i="25"/>
  <c r="C148" i="25"/>
  <c r="G148" i="25"/>
  <c r="K148" i="25"/>
  <c r="J147" i="25"/>
  <c r="E147" i="25"/>
  <c r="U146" i="25"/>
  <c r="O146" i="25"/>
  <c r="I146" i="25"/>
  <c r="P145" i="25"/>
  <c r="T145" i="25"/>
  <c r="R144" i="25"/>
  <c r="M144" i="25"/>
  <c r="F144" i="25"/>
  <c r="C144" i="25"/>
  <c r="G144" i="25"/>
  <c r="K144" i="25"/>
  <c r="J143" i="25"/>
  <c r="E143" i="25"/>
  <c r="U142" i="25"/>
  <c r="O142" i="25"/>
  <c r="I142" i="25"/>
  <c r="P141" i="25"/>
  <c r="T141" i="25"/>
  <c r="R140" i="25"/>
  <c r="M140" i="25"/>
  <c r="F140" i="25"/>
  <c r="C140" i="25"/>
  <c r="G140" i="25"/>
  <c r="K140" i="25"/>
  <c r="J139" i="25"/>
  <c r="E139" i="25"/>
  <c r="U138" i="25"/>
  <c r="O138" i="25"/>
  <c r="I138" i="25"/>
  <c r="P137" i="25"/>
  <c r="T137" i="25"/>
  <c r="R136" i="25"/>
  <c r="M136" i="25"/>
  <c r="F136" i="25"/>
  <c r="C136" i="25"/>
  <c r="G136" i="25"/>
  <c r="K136" i="25"/>
  <c r="J135" i="25"/>
  <c r="E135" i="25"/>
  <c r="U134" i="25"/>
  <c r="O134" i="25"/>
  <c r="I134" i="25"/>
  <c r="P133" i="25"/>
  <c r="T133" i="25"/>
  <c r="R132" i="25"/>
  <c r="M132" i="25"/>
  <c r="F132" i="25"/>
  <c r="C132" i="25"/>
  <c r="G132" i="25"/>
  <c r="K132" i="25"/>
  <c r="J131" i="25"/>
  <c r="E131" i="25"/>
  <c r="U130" i="25"/>
  <c r="O130" i="25"/>
  <c r="I130" i="25"/>
  <c r="P129" i="25"/>
  <c r="T129" i="25"/>
  <c r="R128" i="25"/>
  <c r="M128" i="25"/>
  <c r="F128" i="25"/>
  <c r="C128" i="25"/>
  <c r="G128" i="25"/>
  <c r="K128" i="25"/>
  <c r="J127" i="25"/>
  <c r="E127" i="25"/>
  <c r="U126" i="25"/>
  <c r="O126" i="25"/>
  <c r="I126" i="25"/>
  <c r="P125" i="25"/>
  <c r="T125" i="25"/>
  <c r="R124" i="25"/>
  <c r="M124" i="25"/>
  <c r="F124" i="25"/>
  <c r="C124" i="25"/>
  <c r="G124" i="25"/>
  <c r="K124" i="25"/>
  <c r="U122" i="25"/>
  <c r="O122" i="25"/>
  <c r="I122" i="25"/>
  <c r="P121" i="25"/>
  <c r="T121" i="25"/>
  <c r="C120" i="25"/>
  <c r="G120" i="25"/>
  <c r="K120" i="25"/>
  <c r="U118" i="25"/>
  <c r="O118" i="25"/>
  <c r="I118" i="25"/>
  <c r="P117" i="25"/>
  <c r="T117" i="25"/>
  <c r="C116" i="25"/>
  <c r="G116" i="25"/>
  <c r="K116" i="25"/>
  <c r="U114" i="25"/>
  <c r="O114" i="25"/>
  <c r="I114" i="25"/>
  <c r="P113" i="25"/>
  <c r="T113" i="25"/>
  <c r="C112" i="25"/>
  <c r="G112" i="25"/>
  <c r="K112" i="25"/>
  <c r="U110" i="25"/>
  <c r="O110" i="25"/>
  <c r="I110" i="25"/>
  <c r="P109" i="25"/>
  <c r="T109" i="25"/>
  <c r="C108" i="25"/>
  <c r="G108" i="25"/>
  <c r="K108" i="25"/>
  <c r="U106" i="25"/>
  <c r="O106" i="25"/>
  <c r="I106" i="25"/>
  <c r="U102" i="25"/>
  <c r="O102" i="25"/>
  <c r="I102" i="25"/>
  <c r="P101" i="25"/>
  <c r="T101" i="25"/>
  <c r="C100" i="25"/>
  <c r="G100" i="25"/>
  <c r="K100" i="25"/>
  <c r="U98" i="25"/>
  <c r="O98" i="25"/>
  <c r="I98" i="25"/>
  <c r="P97" i="25"/>
  <c r="T97" i="25"/>
  <c r="C96" i="25"/>
  <c r="G96" i="25"/>
  <c r="K96" i="25"/>
  <c r="U94" i="25"/>
  <c r="O94" i="25"/>
  <c r="I94" i="25"/>
  <c r="P93" i="25"/>
  <c r="T93" i="25"/>
  <c r="C92" i="25"/>
  <c r="G92" i="25"/>
  <c r="K92" i="25"/>
  <c r="U90" i="25"/>
  <c r="O90" i="25"/>
  <c r="I90" i="25"/>
  <c r="P89" i="25"/>
  <c r="T89" i="25"/>
  <c r="C88" i="25"/>
  <c r="G88" i="25"/>
  <c r="K88" i="25"/>
  <c r="U86" i="25"/>
  <c r="O86" i="25"/>
  <c r="I86" i="25"/>
  <c r="P85" i="25"/>
  <c r="T85" i="25"/>
  <c r="C79" i="25"/>
  <c r="G79" i="25"/>
  <c r="K79" i="25"/>
  <c r="E79" i="25"/>
  <c r="J79" i="25"/>
  <c r="P76" i="25"/>
  <c r="T76" i="25"/>
  <c r="F76" i="25"/>
  <c r="M76" i="25"/>
  <c r="R76" i="25"/>
  <c r="P75" i="25"/>
  <c r="T75" i="25"/>
  <c r="Q75" i="25"/>
  <c r="C74" i="25"/>
  <c r="G74" i="25"/>
  <c r="K74" i="25"/>
  <c r="D74" i="25"/>
  <c r="I74" i="25"/>
  <c r="S72" i="25"/>
  <c r="J72" i="25"/>
  <c r="M71" i="25"/>
  <c r="P70" i="25"/>
  <c r="T70" i="25"/>
  <c r="O70" i="25"/>
  <c r="U70" i="25"/>
  <c r="C63" i="25"/>
  <c r="G63" i="25"/>
  <c r="K63" i="25"/>
  <c r="H63" i="25"/>
  <c r="E63" i="25"/>
  <c r="J63" i="25"/>
  <c r="C57" i="25"/>
  <c r="G57" i="25"/>
  <c r="K57" i="25"/>
  <c r="E57" i="25"/>
  <c r="J57" i="25"/>
  <c r="H57" i="25"/>
  <c r="C45" i="25"/>
  <c r="G45" i="25"/>
  <c r="K45" i="25"/>
  <c r="E45" i="25"/>
  <c r="J45" i="25"/>
  <c r="H45" i="25"/>
  <c r="C41" i="25"/>
  <c r="G41" i="25"/>
  <c r="K41" i="25"/>
  <c r="E41" i="25"/>
  <c r="J41" i="25"/>
  <c r="H41" i="25"/>
  <c r="P30" i="25"/>
  <c r="T30" i="25"/>
  <c r="F30" i="25"/>
  <c r="M30" i="25"/>
  <c r="R30" i="25"/>
  <c r="O30" i="25"/>
  <c r="U30" i="25"/>
  <c r="P28" i="25"/>
  <c r="T28" i="25"/>
  <c r="D28" i="25"/>
  <c r="I28" i="25"/>
  <c r="O28" i="25"/>
  <c r="U28" i="25"/>
  <c r="F28" i="25"/>
  <c r="M28" i="25"/>
  <c r="R28" i="25"/>
  <c r="C27" i="25"/>
  <c r="G27" i="25"/>
  <c r="K27" i="25"/>
  <c r="H27" i="25"/>
  <c r="E27" i="25"/>
  <c r="J27" i="25"/>
  <c r="C25" i="25"/>
  <c r="G25" i="25"/>
  <c r="K25" i="25"/>
  <c r="E25" i="25"/>
  <c r="J25" i="25"/>
  <c r="H25" i="25"/>
  <c r="P14" i="25"/>
  <c r="T14" i="25"/>
  <c r="F14" i="25"/>
  <c r="M14" i="25"/>
  <c r="R14" i="25"/>
  <c r="O14" i="25"/>
  <c r="U14" i="25"/>
  <c r="P12" i="25"/>
  <c r="T12" i="25"/>
  <c r="D12" i="25"/>
  <c r="I12" i="25"/>
  <c r="O12" i="25"/>
  <c r="U12" i="25"/>
  <c r="F12" i="25"/>
  <c r="M12" i="25"/>
  <c r="R12" i="25"/>
  <c r="C11" i="25"/>
  <c r="G11" i="25"/>
  <c r="K11" i="25"/>
  <c r="H11" i="25"/>
  <c r="E11" i="25"/>
  <c r="J11" i="25"/>
  <c r="C9" i="25"/>
  <c r="G9" i="25"/>
  <c r="K9" i="25"/>
  <c r="E9" i="25"/>
  <c r="J9" i="25"/>
  <c r="H9" i="25"/>
  <c r="C164" i="26"/>
  <c r="G164" i="26"/>
  <c r="K164" i="26"/>
  <c r="E164" i="26"/>
  <c r="J164" i="26"/>
  <c r="H164" i="26"/>
  <c r="C104" i="26"/>
  <c r="G104" i="26"/>
  <c r="K104" i="26"/>
  <c r="E104" i="26"/>
  <c r="J104" i="26"/>
  <c r="H104" i="26"/>
  <c r="P67" i="26"/>
  <c r="T67" i="26"/>
  <c r="D67" i="26"/>
  <c r="I67" i="26"/>
  <c r="O67" i="26"/>
  <c r="U67" i="26"/>
  <c r="E67" i="26"/>
  <c r="J67" i="26"/>
  <c r="Q67" i="26"/>
  <c r="F67" i="26"/>
  <c r="M67" i="26"/>
  <c r="R67" i="26"/>
  <c r="P59" i="26"/>
  <c r="T59" i="26"/>
  <c r="D59" i="26"/>
  <c r="I59" i="26"/>
  <c r="O59" i="26"/>
  <c r="U59" i="26"/>
  <c r="E59" i="26"/>
  <c r="J59" i="26"/>
  <c r="Q59" i="26"/>
  <c r="F59" i="26"/>
  <c r="M59" i="26"/>
  <c r="R59" i="26"/>
  <c r="C177" i="25"/>
  <c r="G177" i="25"/>
  <c r="K177" i="25"/>
  <c r="Q176" i="25"/>
  <c r="J176" i="25"/>
  <c r="E176" i="25"/>
  <c r="I175" i="25"/>
  <c r="D175" i="25"/>
  <c r="P174" i="25"/>
  <c r="T174" i="25"/>
  <c r="C173" i="25"/>
  <c r="G173" i="25"/>
  <c r="K173" i="25"/>
  <c r="Q172" i="25"/>
  <c r="J172" i="25"/>
  <c r="E172" i="25"/>
  <c r="P170" i="25"/>
  <c r="T170" i="25"/>
  <c r="C169" i="25"/>
  <c r="G169" i="25"/>
  <c r="K169" i="25"/>
  <c r="Q168" i="25"/>
  <c r="J168" i="25"/>
  <c r="E168" i="25"/>
  <c r="I167" i="25"/>
  <c r="D167" i="25"/>
  <c r="P166" i="25"/>
  <c r="T166" i="25"/>
  <c r="C165" i="25"/>
  <c r="G165" i="25"/>
  <c r="K165" i="25"/>
  <c r="I163" i="25"/>
  <c r="D163" i="25"/>
  <c r="P162" i="25"/>
  <c r="T162" i="25"/>
  <c r="C161" i="25"/>
  <c r="G161" i="25"/>
  <c r="K161" i="25"/>
  <c r="Q160" i="25"/>
  <c r="J160" i="25"/>
  <c r="E160" i="25"/>
  <c r="P158" i="25"/>
  <c r="T158" i="25"/>
  <c r="C157" i="25"/>
  <c r="G157" i="25"/>
  <c r="K157" i="25"/>
  <c r="I155" i="25"/>
  <c r="D155" i="25"/>
  <c r="P154" i="25"/>
  <c r="T154" i="25"/>
  <c r="C153" i="25"/>
  <c r="G153" i="25"/>
  <c r="K153" i="25"/>
  <c r="Q152" i="25"/>
  <c r="J152" i="25"/>
  <c r="E152" i="25"/>
  <c r="I151" i="25"/>
  <c r="D151" i="25"/>
  <c r="P150" i="25"/>
  <c r="T150" i="25"/>
  <c r="C149" i="25"/>
  <c r="G149" i="25"/>
  <c r="K149" i="25"/>
  <c r="Q148" i="25"/>
  <c r="J148" i="25"/>
  <c r="E148" i="25"/>
  <c r="I147" i="25"/>
  <c r="D147" i="25"/>
  <c r="P146" i="25"/>
  <c r="T146" i="25"/>
  <c r="C145" i="25"/>
  <c r="G145" i="25"/>
  <c r="K145" i="25"/>
  <c r="Q144" i="25"/>
  <c r="J144" i="25"/>
  <c r="E144" i="25"/>
  <c r="I143" i="25"/>
  <c r="D143" i="25"/>
  <c r="P142" i="25"/>
  <c r="T142" i="25"/>
  <c r="C141" i="25"/>
  <c r="G141" i="25"/>
  <c r="K141" i="25"/>
  <c r="Q140" i="25"/>
  <c r="J140" i="25"/>
  <c r="E140" i="25"/>
  <c r="I139" i="25"/>
  <c r="D139" i="25"/>
  <c r="P138" i="25"/>
  <c r="T138" i="25"/>
  <c r="C137" i="25"/>
  <c r="G137" i="25"/>
  <c r="K137" i="25"/>
  <c r="Q136" i="25"/>
  <c r="J136" i="25"/>
  <c r="E136" i="25"/>
  <c r="I135" i="25"/>
  <c r="D135" i="25"/>
  <c r="P134" i="25"/>
  <c r="T134" i="25"/>
  <c r="C133" i="25"/>
  <c r="G133" i="25"/>
  <c r="K133" i="25"/>
  <c r="Q132" i="25"/>
  <c r="J132" i="25"/>
  <c r="E132" i="25"/>
  <c r="I131" i="25"/>
  <c r="D131" i="25"/>
  <c r="P130" i="25"/>
  <c r="T130" i="25"/>
  <c r="C129" i="25"/>
  <c r="G129" i="25"/>
  <c r="K129" i="25"/>
  <c r="Q128" i="25"/>
  <c r="J128" i="25"/>
  <c r="E128" i="25"/>
  <c r="I127" i="25"/>
  <c r="D127" i="25"/>
  <c r="P126" i="25"/>
  <c r="T126" i="25"/>
  <c r="C125" i="25"/>
  <c r="G125" i="25"/>
  <c r="K125" i="25"/>
  <c r="Q124" i="25"/>
  <c r="J124" i="25"/>
  <c r="E124" i="25"/>
  <c r="P122" i="25"/>
  <c r="T122" i="25"/>
  <c r="C121" i="25"/>
  <c r="G121" i="25"/>
  <c r="K121" i="25"/>
  <c r="P118" i="25"/>
  <c r="T118" i="25"/>
  <c r="C117" i="25"/>
  <c r="G117" i="25"/>
  <c r="K117" i="25"/>
  <c r="P114" i="25"/>
  <c r="T114" i="25"/>
  <c r="C113" i="25"/>
  <c r="G113" i="25"/>
  <c r="K113" i="25"/>
  <c r="P110" i="25"/>
  <c r="T110" i="25"/>
  <c r="C109" i="25"/>
  <c r="G109" i="25"/>
  <c r="K109" i="25"/>
  <c r="P106" i="25"/>
  <c r="T106" i="25"/>
  <c r="P102" i="25"/>
  <c r="T102" i="25"/>
  <c r="C101" i="25"/>
  <c r="G101" i="25"/>
  <c r="K101" i="25"/>
  <c r="P98" i="25"/>
  <c r="T98" i="25"/>
  <c r="C97" i="25"/>
  <c r="G97" i="25"/>
  <c r="K97" i="25"/>
  <c r="P94" i="25"/>
  <c r="T94" i="25"/>
  <c r="C93" i="25"/>
  <c r="G93" i="25"/>
  <c r="K93" i="25"/>
  <c r="P90" i="25"/>
  <c r="T90" i="25"/>
  <c r="C89" i="25"/>
  <c r="G89" i="25"/>
  <c r="K89" i="25"/>
  <c r="P86" i="25"/>
  <c r="T86" i="25"/>
  <c r="C85" i="25"/>
  <c r="G85" i="25"/>
  <c r="K85" i="25"/>
  <c r="C81" i="25"/>
  <c r="G81" i="25"/>
  <c r="K81" i="25"/>
  <c r="H81" i="25"/>
  <c r="C77" i="25"/>
  <c r="G77" i="25"/>
  <c r="K77" i="25"/>
  <c r="H77" i="25"/>
  <c r="C75" i="25"/>
  <c r="G75" i="25"/>
  <c r="K75" i="25"/>
  <c r="E75" i="25"/>
  <c r="J75" i="25"/>
  <c r="P72" i="25"/>
  <c r="T72" i="25"/>
  <c r="F72" i="25"/>
  <c r="M72" i="25"/>
  <c r="R72" i="25"/>
  <c r="P71" i="25"/>
  <c r="T71" i="25"/>
  <c r="Q71" i="25"/>
  <c r="C70" i="25"/>
  <c r="G70" i="25"/>
  <c r="K70" i="25"/>
  <c r="D70" i="25"/>
  <c r="I70" i="25"/>
  <c r="P66" i="25"/>
  <c r="T66" i="25"/>
  <c r="O66" i="25"/>
  <c r="U66" i="25"/>
  <c r="F63" i="25"/>
  <c r="F57" i="25"/>
  <c r="P48" i="25"/>
  <c r="T48" i="25"/>
  <c r="D48" i="25"/>
  <c r="I48" i="25"/>
  <c r="O48" i="25"/>
  <c r="U48" i="25"/>
  <c r="F48" i="25"/>
  <c r="M48" i="25"/>
  <c r="R48" i="25"/>
  <c r="C47" i="25"/>
  <c r="G47" i="25"/>
  <c r="K47" i="25"/>
  <c r="H47" i="25"/>
  <c r="E47" i="25"/>
  <c r="J47" i="25"/>
  <c r="F45" i="25"/>
  <c r="F41" i="25"/>
  <c r="P34" i="25"/>
  <c r="T34" i="25"/>
  <c r="F34" i="25"/>
  <c r="M34" i="25"/>
  <c r="R34" i="25"/>
  <c r="O34" i="25"/>
  <c r="U34" i="25"/>
  <c r="P32" i="25"/>
  <c r="T32" i="25"/>
  <c r="D32" i="25"/>
  <c r="I32" i="25"/>
  <c r="O32" i="25"/>
  <c r="U32" i="25"/>
  <c r="F32" i="25"/>
  <c r="M32" i="25"/>
  <c r="R32" i="25"/>
  <c r="C31" i="25"/>
  <c r="G31" i="25"/>
  <c r="K31" i="25"/>
  <c r="H31" i="25"/>
  <c r="E31" i="25"/>
  <c r="J31" i="25"/>
  <c r="J30" i="25"/>
  <c r="D30" i="25"/>
  <c r="C29" i="25"/>
  <c r="G29" i="25"/>
  <c r="K29" i="25"/>
  <c r="E29" i="25"/>
  <c r="J29" i="25"/>
  <c r="H29" i="25"/>
  <c r="J28" i="25"/>
  <c r="F27" i="25"/>
  <c r="F25" i="25"/>
  <c r="P18" i="25"/>
  <c r="T18" i="25"/>
  <c r="F18" i="25"/>
  <c r="M18" i="25"/>
  <c r="R18" i="25"/>
  <c r="O18" i="25"/>
  <c r="U18" i="25"/>
  <c r="P16" i="25"/>
  <c r="T16" i="25"/>
  <c r="D16" i="25"/>
  <c r="I16" i="25"/>
  <c r="O16" i="25"/>
  <c r="U16" i="25"/>
  <c r="F16" i="25"/>
  <c r="M16" i="25"/>
  <c r="R16" i="25"/>
  <c r="C15" i="25"/>
  <c r="G15" i="25"/>
  <c r="K15" i="25"/>
  <c r="H15" i="25"/>
  <c r="E15" i="25"/>
  <c r="J15" i="25"/>
  <c r="J14" i="25"/>
  <c r="D14" i="25"/>
  <c r="C13" i="25"/>
  <c r="G13" i="25"/>
  <c r="K13" i="25"/>
  <c r="E13" i="25"/>
  <c r="J13" i="25"/>
  <c r="H13" i="25"/>
  <c r="J12" i="25"/>
  <c r="F11" i="25"/>
  <c r="F9" i="25"/>
  <c r="F164" i="26"/>
  <c r="P159" i="26"/>
  <c r="T159" i="26"/>
  <c r="D159" i="26"/>
  <c r="I159" i="26"/>
  <c r="O159" i="26"/>
  <c r="U159" i="26"/>
  <c r="F159" i="26"/>
  <c r="M159" i="26"/>
  <c r="R159" i="26"/>
  <c r="C156" i="26"/>
  <c r="G156" i="26"/>
  <c r="K156" i="26"/>
  <c r="E156" i="26"/>
  <c r="J156" i="26"/>
  <c r="H156" i="26"/>
  <c r="F104" i="26"/>
  <c r="S67" i="26"/>
  <c r="S59" i="26"/>
  <c r="C50" i="26"/>
  <c r="G50" i="26"/>
  <c r="K50" i="26"/>
  <c r="H50" i="26"/>
  <c r="D50" i="26"/>
  <c r="I50" i="26"/>
  <c r="E50" i="26"/>
  <c r="J50" i="26"/>
  <c r="P43" i="26"/>
  <c r="T43" i="26"/>
  <c r="D43" i="26"/>
  <c r="I43" i="26"/>
  <c r="O43" i="26"/>
  <c r="U43" i="26"/>
  <c r="E43" i="26"/>
  <c r="J43" i="26"/>
  <c r="Q43" i="26"/>
  <c r="F43" i="26"/>
  <c r="M43" i="26"/>
  <c r="R43" i="26"/>
  <c r="Q177" i="25"/>
  <c r="J177" i="25"/>
  <c r="E177" i="25"/>
  <c r="U176" i="25"/>
  <c r="O176" i="25"/>
  <c r="I176" i="25"/>
  <c r="D176" i="25"/>
  <c r="H175" i="25"/>
  <c r="P175" i="25"/>
  <c r="T175" i="25"/>
  <c r="R174" i="25"/>
  <c r="M174" i="25"/>
  <c r="F174" i="25"/>
  <c r="C174" i="25"/>
  <c r="G174" i="25"/>
  <c r="K174" i="25"/>
  <c r="Q173" i="25"/>
  <c r="J173" i="25"/>
  <c r="E173" i="25"/>
  <c r="U172" i="25"/>
  <c r="O172" i="25"/>
  <c r="I172" i="25"/>
  <c r="D172" i="25"/>
  <c r="R170" i="25"/>
  <c r="M170" i="25"/>
  <c r="F170" i="25"/>
  <c r="C170" i="25"/>
  <c r="G170" i="25"/>
  <c r="K170" i="25"/>
  <c r="Q169" i="25"/>
  <c r="J169" i="25"/>
  <c r="E169" i="25"/>
  <c r="U168" i="25"/>
  <c r="O168" i="25"/>
  <c r="I168" i="25"/>
  <c r="D168" i="25"/>
  <c r="H167" i="25"/>
  <c r="P167" i="25"/>
  <c r="T167" i="25"/>
  <c r="R166" i="25"/>
  <c r="M166" i="25"/>
  <c r="F166" i="25"/>
  <c r="C166" i="25"/>
  <c r="G166" i="25"/>
  <c r="K166" i="25"/>
  <c r="Q165" i="25"/>
  <c r="J165" i="25"/>
  <c r="E165" i="25"/>
  <c r="H163" i="25"/>
  <c r="P163" i="25"/>
  <c r="T163" i="25"/>
  <c r="R162" i="25"/>
  <c r="M162" i="25"/>
  <c r="F162" i="25"/>
  <c r="C162" i="25"/>
  <c r="G162" i="25"/>
  <c r="K162" i="25"/>
  <c r="Q161" i="25"/>
  <c r="J161" i="25"/>
  <c r="E161" i="25"/>
  <c r="U160" i="25"/>
  <c r="O160" i="25"/>
  <c r="I160" i="25"/>
  <c r="D160" i="25"/>
  <c r="R158" i="25"/>
  <c r="M158" i="25"/>
  <c r="F158" i="25"/>
  <c r="C158" i="25"/>
  <c r="G158" i="25"/>
  <c r="K158" i="25"/>
  <c r="Q157" i="25"/>
  <c r="J157" i="25"/>
  <c r="E157" i="25"/>
  <c r="H155" i="25"/>
  <c r="P155" i="25"/>
  <c r="T155" i="25"/>
  <c r="R154" i="25"/>
  <c r="M154" i="25"/>
  <c r="F154" i="25"/>
  <c r="C154" i="25"/>
  <c r="G154" i="25"/>
  <c r="K154" i="25"/>
  <c r="Q153" i="25"/>
  <c r="J153" i="25"/>
  <c r="E153" i="25"/>
  <c r="U152" i="25"/>
  <c r="O152" i="25"/>
  <c r="I152" i="25"/>
  <c r="D152" i="25"/>
  <c r="H151" i="25"/>
  <c r="P151" i="25"/>
  <c r="T151" i="25"/>
  <c r="R150" i="25"/>
  <c r="M150" i="25"/>
  <c r="F150" i="25"/>
  <c r="C150" i="25"/>
  <c r="G150" i="25"/>
  <c r="K150" i="25"/>
  <c r="Q149" i="25"/>
  <c r="J149" i="25"/>
  <c r="E149" i="25"/>
  <c r="U148" i="25"/>
  <c r="O148" i="25"/>
  <c r="I148" i="25"/>
  <c r="D148" i="25"/>
  <c r="H147" i="25"/>
  <c r="P147" i="25"/>
  <c r="T147" i="25"/>
  <c r="R146" i="25"/>
  <c r="M146" i="25"/>
  <c r="F146" i="25"/>
  <c r="C146" i="25"/>
  <c r="G146" i="25"/>
  <c r="K146" i="25"/>
  <c r="Q145" i="25"/>
  <c r="J145" i="25"/>
  <c r="E145" i="25"/>
  <c r="U144" i="25"/>
  <c r="O144" i="25"/>
  <c r="I144" i="25"/>
  <c r="D144" i="25"/>
  <c r="H143" i="25"/>
  <c r="P143" i="25"/>
  <c r="T143" i="25"/>
  <c r="R142" i="25"/>
  <c r="M142" i="25"/>
  <c r="F142" i="25"/>
  <c r="C142" i="25"/>
  <c r="G142" i="25"/>
  <c r="K142" i="25"/>
  <c r="Q141" i="25"/>
  <c r="J141" i="25"/>
  <c r="E141" i="25"/>
  <c r="U140" i="25"/>
  <c r="O140" i="25"/>
  <c r="I140" i="25"/>
  <c r="D140" i="25"/>
  <c r="H139" i="25"/>
  <c r="P139" i="25"/>
  <c r="T139" i="25"/>
  <c r="R138" i="25"/>
  <c r="M138" i="25"/>
  <c r="F138" i="25"/>
  <c r="C138" i="25"/>
  <c r="G138" i="25"/>
  <c r="K138" i="25"/>
  <c r="Q137" i="25"/>
  <c r="J137" i="25"/>
  <c r="E137" i="25"/>
  <c r="U136" i="25"/>
  <c r="O136" i="25"/>
  <c r="I136" i="25"/>
  <c r="D136" i="25"/>
  <c r="H135" i="25"/>
  <c r="P135" i="25"/>
  <c r="T135" i="25"/>
  <c r="R134" i="25"/>
  <c r="M134" i="25"/>
  <c r="F134" i="25"/>
  <c r="C134" i="25"/>
  <c r="G134" i="25"/>
  <c r="K134" i="25"/>
  <c r="Q133" i="25"/>
  <c r="J133" i="25"/>
  <c r="E133" i="25"/>
  <c r="U132" i="25"/>
  <c r="O132" i="25"/>
  <c r="I132" i="25"/>
  <c r="D132" i="25"/>
  <c r="H131" i="25"/>
  <c r="P131" i="25"/>
  <c r="T131" i="25"/>
  <c r="R130" i="25"/>
  <c r="M130" i="25"/>
  <c r="F130" i="25"/>
  <c r="C130" i="25"/>
  <c r="G130" i="25"/>
  <c r="K130" i="25"/>
  <c r="Q129" i="25"/>
  <c r="J129" i="25"/>
  <c r="E129" i="25"/>
  <c r="U128" i="25"/>
  <c r="O128" i="25"/>
  <c r="I128" i="25"/>
  <c r="D128" i="25"/>
  <c r="H127" i="25"/>
  <c r="P127" i="25"/>
  <c r="T127" i="25"/>
  <c r="R126" i="25"/>
  <c r="M126" i="25"/>
  <c r="F126" i="25"/>
  <c r="C126" i="25"/>
  <c r="G126" i="25"/>
  <c r="K126" i="25"/>
  <c r="Q125" i="25"/>
  <c r="J125" i="25"/>
  <c r="E125" i="25"/>
  <c r="U124" i="25"/>
  <c r="O124" i="25"/>
  <c r="I124" i="25"/>
  <c r="D124" i="25"/>
  <c r="P123" i="25"/>
  <c r="T123" i="25"/>
  <c r="R122" i="25"/>
  <c r="M122" i="25"/>
  <c r="F122" i="25"/>
  <c r="C122" i="25"/>
  <c r="G122" i="25"/>
  <c r="K122" i="25"/>
  <c r="Q121" i="25"/>
  <c r="J121" i="25"/>
  <c r="E121" i="25"/>
  <c r="I120" i="25"/>
  <c r="D120" i="25"/>
  <c r="P119" i="25"/>
  <c r="T119" i="25"/>
  <c r="R118" i="25"/>
  <c r="M118" i="25"/>
  <c r="F118" i="25"/>
  <c r="C118" i="25"/>
  <c r="G118" i="25"/>
  <c r="K118" i="25"/>
  <c r="Q117" i="25"/>
  <c r="J117" i="25"/>
  <c r="E117" i="25"/>
  <c r="I116" i="25"/>
  <c r="D116" i="25"/>
  <c r="P115" i="25"/>
  <c r="T115" i="25"/>
  <c r="R114" i="25"/>
  <c r="M114" i="25"/>
  <c r="F114" i="25"/>
  <c r="C114" i="25"/>
  <c r="G114" i="25"/>
  <c r="K114" i="25"/>
  <c r="Q113" i="25"/>
  <c r="J113" i="25"/>
  <c r="E113" i="25"/>
  <c r="I112" i="25"/>
  <c r="D112" i="25"/>
  <c r="P111" i="25"/>
  <c r="T111" i="25"/>
  <c r="R110" i="25"/>
  <c r="M110" i="25"/>
  <c r="F110" i="25"/>
  <c r="C110" i="25"/>
  <c r="G110" i="25"/>
  <c r="K110" i="25"/>
  <c r="Q109" i="25"/>
  <c r="J109" i="25"/>
  <c r="E109" i="25"/>
  <c r="I108" i="25"/>
  <c r="D108" i="25"/>
  <c r="P107" i="25"/>
  <c r="T107" i="25"/>
  <c r="R106" i="25"/>
  <c r="M106" i="25"/>
  <c r="F106" i="25"/>
  <c r="C106" i="25"/>
  <c r="G106" i="25"/>
  <c r="K106" i="25"/>
  <c r="P103" i="25"/>
  <c r="T103" i="25"/>
  <c r="R102" i="25"/>
  <c r="M102" i="25"/>
  <c r="F102" i="25"/>
  <c r="C102" i="25"/>
  <c r="G102" i="25"/>
  <c r="K102" i="25"/>
  <c r="Q101" i="25"/>
  <c r="J101" i="25"/>
  <c r="E101" i="25"/>
  <c r="I100" i="25"/>
  <c r="D100" i="25"/>
  <c r="P99" i="25"/>
  <c r="T99" i="25"/>
  <c r="R98" i="25"/>
  <c r="M98" i="25"/>
  <c r="F98" i="25"/>
  <c r="C98" i="25"/>
  <c r="G98" i="25"/>
  <c r="K98" i="25"/>
  <c r="Q97" i="25"/>
  <c r="J97" i="25"/>
  <c r="E97" i="25"/>
  <c r="I96" i="25"/>
  <c r="D96" i="25"/>
  <c r="P95" i="25"/>
  <c r="T95" i="25"/>
  <c r="R94" i="25"/>
  <c r="M94" i="25"/>
  <c r="F94" i="25"/>
  <c r="C94" i="25"/>
  <c r="G94" i="25"/>
  <c r="K94" i="25"/>
  <c r="Q93" i="25"/>
  <c r="J93" i="25"/>
  <c r="E93" i="25"/>
  <c r="I92" i="25"/>
  <c r="D92" i="25"/>
  <c r="P91" i="25"/>
  <c r="T91" i="25"/>
  <c r="R90" i="25"/>
  <c r="M90" i="25"/>
  <c r="F90" i="25"/>
  <c r="C90" i="25"/>
  <c r="G90" i="25"/>
  <c r="K90" i="25"/>
  <c r="Q89" i="25"/>
  <c r="J89" i="25"/>
  <c r="E89" i="25"/>
  <c r="I88" i="25"/>
  <c r="D88" i="25"/>
  <c r="P87" i="25"/>
  <c r="T87" i="25"/>
  <c r="R86" i="25"/>
  <c r="M86" i="25"/>
  <c r="F86" i="25"/>
  <c r="C86" i="25"/>
  <c r="G86" i="25"/>
  <c r="K86" i="25"/>
  <c r="Q85" i="25"/>
  <c r="J85" i="25"/>
  <c r="E85" i="25"/>
  <c r="P82" i="25"/>
  <c r="T82" i="25"/>
  <c r="O82" i="25"/>
  <c r="U82" i="25"/>
  <c r="E81" i="25"/>
  <c r="D79" i="25"/>
  <c r="E77" i="25"/>
  <c r="U76" i="25"/>
  <c r="N76" i="25"/>
  <c r="E76" i="25"/>
  <c r="U75" i="25"/>
  <c r="N75" i="25"/>
  <c r="F75" i="25"/>
  <c r="E74" i="25"/>
  <c r="C73" i="25"/>
  <c r="G73" i="25"/>
  <c r="K73" i="25"/>
  <c r="H73" i="25"/>
  <c r="O72" i="25"/>
  <c r="H72" i="25"/>
  <c r="O71" i="25"/>
  <c r="H71" i="25"/>
  <c r="C71" i="25"/>
  <c r="G71" i="25"/>
  <c r="K71" i="25"/>
  <c r="E71" i="25"/>
  <c r="J71" i="25"/>
  <c r="N70" i="25"/>
  <c r="F70" i="25"/>
  <c r="P68" i="25"/>
  <c r="T68" i="25"/>
  <c r="F68" i="25"/>
  <c r="M68" i="25"/>
  <c r="R68" i="25"/>
  <c r="Q66" i="25"/>
  <c r="H66" i="25"/>
  <c r="D66" i="25"/>
  <c r="C65" i="25"/>
  <c r="G65" i="25"/>
  <c r="K65" i="25"/>
  <c r="E65" i="25"/>
  <c r="J65" i="25"/>
  <c r="H65" i="25"/>
  <c r="D63" i="25"/>
  <c r="D57" i="25"/>
  <c r="P54" i="25"/>
  <c r="T54" i="25"/>
  <c r="F54" i="25"/>
  <c r="M54" i="25"/>
  <c r="R54" i="25"/>
  <c r="O54" i="25"/>
  <c r="U54" i="25"/>
  <c r="P52" i="25"/>
  <c r="T52" i="25"/>
  <c r="D52" i="25"/>
  <c r="I52" i="25"/>
  <c r="O52" i="25"/>
  <c r="U52" i="25"/>
  <c r="F52" i="25"/>
  <c r="M52" i="25"/>
  <c r="R52" i="25"/>
  <c r="J48" i="25"/>
  <c r="F47" i="25"/>
  <c r="D45" i="25"/>
  <c r="D41" i="25"/>
  <c r="P38" i="25"/>
  <c r="T38" i="25"/>
  <c r="F38" i="25"/>
  <c r="M38" i="25"/>
  <c r="R38" i="25"/>
  <c r="O38" i="25"/>
  <c r="U38" i="25"/>
  <c r="P36" i="25"/>
  <c r="T36" i="25"/>
  <c r="D36" i="25"/>
  <c r="I36" i="25"/>
  <c r="O36" i="25"/>
  <c r="U36" i="25"/>
  <c r="F36" i="25"/>
  <c r="M36" i="25"/>
  <c r="R36" i="25"/>
  <c r="C35" i="25"/>
  <c r="G35" i="25"/>
  <c r="K35" i="25"/>
  <c r="H35" i="25"/>
  <c r="E35" i="25"/>
  <c r="J35" i="25"/>
  <c r="J34" i="25"/>
  <c r="D34" i="25"/>
  <c r="C33" i="25"/>
  <c r="G33" i="25"/>
  <c r="K33" i="25"/>
  <c r="E33" i="25"/>
  <c r="J33" i="25"/>
  <c r="H33" i="25"/>
  <c r="J32" i="25"/>
  <c r="F31" i="25"/>
  <c r="S30" i="25"/>
  <c r="H30" i="25"/>
  <c r="F29" i="25"/>
  <c r="S28" i="25"/>
  <c r="H28" i="25"/>
  <c r="D27" i="25"/>
  <c r="D25" i="25"/>
  <c r="P22" i="25"/>
  <c r="T22" i="25"/>
  <c r="F22" i="25"/>
  <c r="M22" i="25"/>
  <c r="R22" i="25"/>
  <c r="O22" i="25"/>
  <c r="U22" i="25"/>
  <c r="P20" i="25"/>
  <c r="T20" i="25"/>
  <c r="D20" i="25"/>
  <c r="I20" i="25"/>
  <c r="O20" i="25"/>
  <c r="U20" i="25"/>
  <c r="F20" i="25"/>
  <c r="M20" i="25"/>
  <c r="R20" i="25"/>
  <c r="C19" i="25"/>
  <c r="G19" i="25"/>
  <c r="K19" i="25"/>
  <c r="H19" i="25"/>
  <c r="E19" i="25"/>
  <c r="J19" i="25"/>
  <c r="J18" i="25"/>
  <c r="D18" i="25"/>
  <c r="C17" i="25"/>
  <c r="G17" i="25"/>
  <c r="K17" i="25"/>
  <c r="E17" i="25"/>
  <c r="J17" i="25"/>
  <c r="H17" i="25"/>
  <c r="J16" i="25"/>
  <c r="F15" i="25"/>
  <c r="S14" i="25"/>
  <c r="H14" i="25"/>
  <c r="F13" i="25"/>
  <c r="S12" i="25"/>
  <c r="H12" i="25"/>
  <c r="D11" i="25"/>
  <c r="D9" i="25"/>
  <c r="P6" i="25"/>
  <c r="T6" i="25"/>
  <c r="F6" i="25"/>
  <c r="M6" i="25"/>
  <c r="R6" i="25"/>
  <c r="O6" i="25"/>
  <c r="U6" i="25"/>
  <c r="P4" i="25"/>
  <c r="T4" i="25"/>
  <c r="D4" i="25"/>
  <c r="I4" i="25"/>
  <c r="O4" i="25"/>
  <c r="U4" i="25"/>
  <c r="F4" i="25"/>
  <c r="M4" i="25"/>
  <c r="R4" i="25"/>
  <c r="C3" i="25"/>
  <c r="G3" i="25"/>
  <c r="K3" i="25"/>
  <c r="H3" i="25"/>
  <c r="E3" i="25"/>
  <c r="J3" i="25"/>
  <c r="P171" i="26"/>
  <c r="T171" i="26"/>
  <c r="D171" i="26"/>
  <c r="I171" i="26"/>
  <c r="O171" i="26"/>
  <c r="U171" i="26"/>
  <c r="F171" i="26"/>
  <c r="M171" i="26"/>
  <c r="R171" i="26"/>
  <c r="D164" i="26"/>
  <c r="J159" i="26"/>
  <c r="F156" i="26"/>
  <c r="Q105" i="26"/>
  <c r="E105" i="26"/>
  <c r="D104" i="26"/>
  <c r="P83" i="26"/>
  <c r="T83" i="26"/>
  <c r="D83" i="26"/>
  <c r="I83" i="26"/>
  <c r="O83" i="26"/>
  <c r="U83" i="26"/>
  <c r="E83" i="26"/>
  <c r="J83" i="26"/>
  <c r="Q83" i="26"/>
  <c r="F83" i="26"/>
  <c r="M83" i="26"/>
  <c r="R83" i="26"/>
  <c r="N67" i="26"/>
  <c r="N59" i="26"/>
  <c r="H51" i="26"/>
  <c r="C46" i="26"/>
  <c r="G46" i="26"/>
  <c r="K46" i="26"/>
  <c r="H46" i="26"/>
  <c r="D46" i="26"/>
  <c r="I46" i="26"/>
  <c r="E46" i="26"/>
  <c r="J46" i="26"/>
  <c r="S43" i="26"/>
  <c r="P58" i="23"/>
  <c r="T58" i="23"/>
  <c r="P177" i="24"/>
  <c r="T177" i="24"/>
  <c r="C176" i="24"/>
  <c r="G176" i="24"/>
  <c r="K176" i="24"/>
  <c r="P173" i="24"/>
  <c r="T173" i="24"/>
  <c r="C172" i="24"/>
  <c r="G172" i="24"/>
  <c r="K172" i="24"/>
  <c r="P169" i="24"/>
  <c r="T169" i="24"/>
  <c r="C168" i="24"/>
  <c r="G168" i="24"/>
  <c r="K168" i="24"/>
  <c r="P165" i="24"/>
  <c r="T165" i="24"/>
  <c r="C164" i="24"/>
  <c r="G164" i="24"/>
  <c r="K164" i="24"/>
  <c r="P161" i="24"/>
  <c r="T161" i="24"/>
  <c r="C160" i="24"/>
  <c r="G160" i="24"/>
  <c r="K160" i="24"/>
  <c r="P157" i="24"/>
  <c r="T157" i="24"/>
  <c r="C156" i="24"/>
  <c r="G156" i="24"/>
  <c r="K156" i="24"/>
  <c r="P153" i="24"/>
  <c r="T153" i="24"/>
  <c r="C152" i="24"/>
  <c r="G152" i="24"/>
  <c r="K152" i="24"/>
  <c r="P149" i="24"/>
  <c r="T149" i="24"/>
  <c r="C148" i="24"/>
  <c r="G148" i="24"/>
  <c r="K148" i="24"/>
  <c r="P145" i="24"/>
  <c r="T145" i="24"/>
  <c r="C144" i="24"/>
  <c r="G144" i="24"/>
  <c r="K144" i="24"/>
  <c r="P141" i="24"/>
  <c r="T141" i="24"/>
  <c r="C140" i="24"/>
  <c r="G140" i="24"/>
  <c r="K140" i="24"/>
  <c r="P137" i="24"/>
  <c r="T137" i="24"/>
  <c r="C136" i="24"/>
  <c r="G136" i="24"/>
  <c r="K136" i="24"/>
  <c r="P133" i="24"/>
  <c r="T133" i="24"/>
  <c r="C132" i="24"/>
  <c r="G132" i="24"/>
  <c r="K132" i="24"/>
  <c r="P129" i="24"/>
  <c r="T129" i="24"/>
  <c r="C128" i="24"/>
  <c r="G128" i="24"/>
  <c r="K128" i="24"/>
  <c r="P125" i="24"/>
  <c r="T125" i="24"/>
  <c r="C124" i="24"/>
  <c r="G124" i="24"/>
  <c r="K124" i="24"/>
  <c r="P121" i="24"/>
  <c r="T121" i="24"/>
  <c r="C120" i="24"/>
  <c r="G120" i="24"/>
  <c r="K120" i="24"/>
  <c r="P117" i="24"/>
  <c r="T117" i="24"/>
  <c r="C116" i="24"/>
  <c r="G116" i="24"/>
  <c r="K116" i="24"/>
  <c r="P113" i="24"/>
  <c r="T113" i="24"/>
  <c r="C112" i="24"/>
  <c r="G112" i="24"/>
  <c r="K112" i="24"/>
  <c r="P109" i="24"/>
  <c r="T109" i="24"/>
  <c r="C108" i="24"/>
  <c r="G108" i="24"/>
  <c r="K108" i="24"/>
  <c r="P105" i="24"/>
  <c r="T105" i="24"/>
  <c r="C104" i="24"/>
  <c r="G104" i="24"/>
  <c r="K104" i="24"/>
  <c r="P101" i="24"/>
  <c r="T101" i="24"/>
  <c r="C100" i="24"/>
  <c r="G100" i="24"/>
  <c r="K100" i="24"/>
  <c r="P97" i="24"/>
  <c r="T97" i="24"/>
  <c r="C96" i="24"/>
  <c r="G96" i="24"/>
  <c r="K96" i="24"/>
  <c r="P93" i="24"/>
  <c r="T93" i="24"/>
  <c r="C92" i="24"/>
  <c r="G92" i="24"/>
  <c r="K92" i="24"/>
  <c r="P89" i="24"/>
  <c r="T89" i="24"/>
  <c r="C88" i="24"/>
  <c r="G88" i="24"/>
  <c r="K88" i="24"/>
  <c r="P85" i="24"/>
  <c r="T85" i="24"/>
  <c r="C84" i="24"/>
  <c r="G84" i="24"/>
  <c r="K84" i="24"/>
  <c r="P81" i="24"/>
  <c r="T81" i="24"/>
  <c r="C80" i="24"/>
  <c r="G80" i="24"/>
  <c r="K80" i="24"/>
  <c r="P77" i="24"/>
  <c r="T77" i="24"/>
  <c r="C76" i="24"/>
  <c r="G76" i="24"/>
  <c r="K76" i="24"/>
  <c r="P73" i="24"/>
  <c r="T73" i="24"/>
  <c r="C72" i="24"/>
  <c r="G72" i="24"/>
  <c r="K72" i="24"/>
  <c r="P69" i="24"/>
  <c r="T69" i="24"/>
  <c r="C68" i="24"/>
  <c r="G68" i="24"/>
  <c r="K68" i="24"/>
  <c r="P65" i="24"/>
  <c r="T65" i="24"/>
  <c r="C64" i="24"/>
  <c r="G64" i="24"/>
  <c r="K64" i="24"/>
  <c r="P61" i="24"/>
  <c r="T61" i="24"/>
  <c r="C60" i="24"/>
  <c r="G60" i="24"/>
  <c r="K60" i="24"/>
  <c r="P57" i="24"/>
  <c r="T57" i="24"/>
  <c r="C56" i="24"/>
  <c r="G56" i="24"/>
  <c r="K56" i="24"/>
  <c r="P53" i="24"/>
  <c r="T53" i="24"/>
  <c r="C52" i="24"/>
  <c r="G52" i="24"/>
  <c r="K52" i="24"/>
  <c r="P49" i="24"/>
  <c r="T49" i="24"/>
  <c r="C48" i="24"/>
  <c r="G48" i="24"/>
  <c r="K48" i="24"/>
  <c r="P45" i="24"/>
  <c r="T45" i="24"/>
  <c r="C44" i="24"/>
  <c r="G44" i="24"/>
  <c r="K44" i="24"/>
  <c r="P41" i="24"/>
  <c r="T41" i="24"/>
  <c r="C40" i="24"/>
  <c r="G40" i="24"/>
  <c r="K40" i="24"/>
  <c r="P37" i="24"/>
  <c r="T37" i="24"/>
  <c r="C36" i="24"/>
  <c r="G36" i="24"/>
  <c r="K36" i="24"/>
  <c r="P33" i="24"/>
  <c r="T33" i="24"/>
  <c r="C32" i="24"/>
  <c r="G32" i="24"/>
  <c r="K32" i="24"/>
  <c r="P29" i="24"/>
  <c r="T29" i="24"/>
  <c r="C28" i="24"/>
  <c r="G28" i="24"/>
  <c r="K28" i="24"/>
  <c r="P25" i="24"/>
  <c r="T25" i="24"/>
  <c r="C24" i="24"/>
  <c r="G24" i="24"/>
  <c r="K24" i="24"/>
  <c r="P21" i="24"/>
  <c r="T21" i="24"/>
  <c r="P18" i="24"/>
  <c r="T18" i="24"/>
  <c r="E18" i="24"/>
  <c r="I18" i="24"/>
  <c r="N18" i="24"/>
  <c r="R18" i="24"/>
  <c r="P14" i="24"/>
  <c r="T14" i="24"/>
  <c r="E14" i="24"/>
  <c r="I14" i="24"/>
  <c r="N14" i="24"/>
  <c r="R14" i="24"/>
  <c r="P10" i="24"/>
  <c r="T10" i="24"/>
  <c r="E10" i="24"/>
  <c r="I10" i="24"/>
  <c r="N10" i="24"/>
  <c r="R10" i="24"/>
  <c r="P6" i="24"/>
  <c r="T6" i="24"/>
  <c r="E6" i="24"/>
  <c r="I6" i="24"/>
  <c r="N6" i="24"/>
  <c r="R6" i="24"/>
  <c r="X175" i="19"/>
  <c r="AB175" i="19"/>
  <c r="AF175" i="19"/>
  <c r="AJ175" i="19"/>
  <c r="AN175" i="19"/>
  <c r="Z175" i="19"/>
  <c r="AD175" i="19"/>
  <c r="AH175" i="19"/>
  <c r="AL175" i="19"/>
  <c r="Y170" i="19"/>
  <c r="AC170" i="19"/>
  <c r="AG170" i="19"/>
  <c r="AK170" i="19"/>
  <c r="AO170" i="19"/>
  <c r="W170" i="19"/>
  <c r="AA170" i="19"/>
  <c r="AE170" i="19"/>
  <c r="AI170" i="19"/>
  <c r="AM170" i="19"/>
  <c r="X167" i="19"/>
  <c r="AB167" i="19"/>
  <c r="AF167" i="19"/>
  <c r="AJ167" i="19"/>
  <c r="AN167" i="19"/>
  <c r="Z167" i="19"/>
  <c r="AD167" i="19"/>
  <c r="AH167" i="19"/>
  <c r="AL167" i="19"/>
  <c r="Y162" i="19"/>
  <c r="AC162" i="19"/>
  <c r="AG162" i="19"/>
  <c r="AK162" i="19"/>
  <c r="AO162" i="19"/>
  <c r="W162" i="19"/>
  <c r="AA162" i="19"/>
  <c r="AE162" i="19"/>
  <c r="AI162" i="19"/>
  <c r="AM162" i="19"/>
  <c r="X159" i="19"/>
  <c r="AB159" i="19"/>
  <c r="AF159" i="19"/>
  <c r="AJ159" i="19"/>
  <c r="AN159" i="19"/>
  <c r="Z159" i="19"/>
  <c r="AD159" i="19"/>
  <c r="AH159" i="19"/>
  <c r="AL159" i="19"/>
  <c r="Y154" i="19"/>
  <c r="AC154" i="19"/>
  <c r="AG154" i="19"/>
  <c r="AK154" i="19"/>
  <c r="AO154" i="19"/>
  <c r="W154" i="19"/>
  <c r="AA154" i="19"/>
  <c r="AE154" i="19"/>
  <c r="AI154" i="19"/>
  <c r="AM154" i="19"/>
  <c r="X151" i="19"/>
  <c r="AB151" i="19"/>
  <c r="AF151" i="19"/>
  <c r="AJ151" i="19"/>
  <c r="AN151" i="19"/>
  <c r="Z151" i="19"/>
  <c r="AD151" i="19"/>
  <c r="AH151" i="19"/>
  <c r="AL151" i="19"/>
  <c r="Y146" i="19"/>
  <c r="AC146" i="19"/>
  <c r="AG146" i="19"/>
  <c r="AK146" i="19"/>
  <c r="AO146" i="19"/>
  <c r="W146" i="19"/>
  <c r="AA146" i="19"/>
  <c r="AE146" i="19"/>
  <c r="AI146" i="19"/>
  <c r="AM146" i="19"/>
  <c r="X143" i="19"/>
  <c r="AB143" i="19"/>
  <c r="AF143" i="19"/>
  <c r="AJ143" i="19"/>
  <c r="AN143" i="19"/>
  <c r="Z143" i="19"/>
  <c r="AD143" i="19"/>
  <c r="AH143" i="19"/>
  <c r="AL143" i="19"/>
  <c r="Y138" i="19"/>
  <c r="AC138" i="19"/>
  <c r="AG138" i="19"/>
  <c r="AK138" i="19"/>
  <c r="AO138" i="19"/>
  <c r="W138" i="19"/>
  <c r="AA138" i="19"/>
  <c r="AE138" i="19"/>
  <c r="AI138" i="19"/>
  <c r="AM138" i="19"/>
  <c r="X135" i="19"/>
  <c r="AB135" i="19"/>
  <c r="AF135" i="19"/>
  <c r="AJ135" i="19"/>
  <c r="AN135" i="19"/>
  <c r="Z135" i="19"/>
  <c r="AD135" i="19"/>
  <c r="AH135" i="19"/>
  <c r="AL135" i="19"/>
  <c r="Y130" i="19"/>
  <c r="AC130" i="19"/>
  <c r="AG130" i="19"/>
  <c r="AK130" i="19"/>
  <c r="AO130" i="19"/>
  <c r="W130" i="19"/>
  <c r="AA130" i="19"/>
  <c r="AE130" i="19"/>
  <c r="AI130" i="19"/>
  <c r="AM130" i="19"/>
  <c r="X127" i="19"/>
  <c r="AB127" i="19"/>
  <c r="AF127" i="19"/>
  <c r="AJ127" i="19"/>
  <c r="AN127" i="19"/>
  <c r="Z127" i="19"/>
  <c r="AD127" i="19"/>
  <c r="AH127" i="19"/>
  <c r="AL127" i="19"/>
  <c r="Y55" i="19"/>
  <c r="AC55" i="19"/>
  <c r="AG55" i="19"/>
  <c r="AK55" i="19"/>
  <c r="AO55" i="19"/>
  <c r="W55" i="19"/>
  <c r="AB55" i="19"/>
  <c r="AH55" i="19"/>
  <c r="AM55" i="19"/>
  <c r="X55" i="19"/>
  <c r="AD55" i="19"/>
  <c r="AI55" i="19"/>
  <c r="AN55" i="19"/>
  <c r="Z55" i="19"/>
  <c r="AE55" i="19"/>
  <c r="AJ55" i="19"/>
  <c r="AO11" i="21"/>
  <c r="AK11" i="21"/>
  <c r="AG11" i="21"/>
  <c r="AC11" i="21"/>
  <c r="Y11" i="21"/>
  <c r="AN11" i="21"/>
  <c r="AJ11" i="21"/>
  <c r="AF11" i="21"/>
  <c r="AB11" i="21"/>
  <c r="X11" i="21"/>
  <c r="AH11" i="21"/>
  <c r="Z11" i="21"/>
  <c r="AM11" i="21"/>
  <c r="AE11" i="21"/>
  <c r="W11" i="21"/>
  <c r="AL11" i="21"/>
  <c r="AD11" i="21"/>
  <c r="AA27" i="21"/>
  <c r="AN36" i="21"/>
  <c r="AJ36" i="21"/>
  <c r="AF36" i="21"/>
  <c r="AB36" i="21"/>
  <c r="X36" i="21"/>
  <c r="AM36" i="21"/>
  <c r="AI36" i="21"/>
  <c r="AE36" i="21"/>
  <c r="AA36" i="21"/>
  <c r="W36" i="21"/>
  <c r="AO36" i="21"/>
  <c r="AG36" i="21"/>
  <c r="Y36" i="21"/>
  <c r="AL36" i="21"/>
  <c r="AD36" i="21"/>
  <c r="AK36" i="21"/>
  <c r="AC36" i="21"/>
  <c r="AB50" i="21"/>
  <c r="C84" i="25"/>
  <c r="G84" i="25"/>
  <c r="K84" i="25"/>
  <c r="P81" i="25"/>
  <c r="T81" i="25"/>
  <c r="P77" i="25"/>
  <c r="T77" i="25"/>
  <c r="C76" i="25"/>
  <c r="G76" i="25"/>
  <c r="K76" i="25"/>
  <c r="P73" i="25"/>
  <c r="T73" i="25"/>
  <c r="C72" i="25"/>
  <c r="G72" i="25"/>
  <c r="K72" i="25"/>
  <c r="P69" i="25"/>
  <c r="T69" i="25"/>
  <c r="C68" i="25"/>
  <c r="G68" i="25"/>
  <c r="K68" i="25"/>
  <c r="I66" i="25"/>
  <c r="P65" i="25"/>
  <c r="T65" i="25"/>
  <c r="I62" i="25"/>
  <c r="C60" i="25"/>
  <c r="G60" i="25"/>
  <c r="K60" i="25"/>
  <c r="I58" i="25"/>
  <c r="P57" i="25"/>
  <c r="T57" i="25"/>
  <c r="C56" i="25"/>
  <c r="G56" i="25"/>
  <c r="K56" i="25"/>
  <c r="I54" i="25"/>
  <c r="P53" i="25"/>
  <c r="T53" i="25"/>
  <c r="C52" i="25"/>
  <c r="G52" i="25"/>
  <c r="K52" i="25"/>
  <c r="C48" i="25"/>
  <c r="G48" i="25"/>
  <c r="K48" i="25"/>
  <c r="P45" i="25"/>
  <c r="T45" i="25"/>
  <c r="C44" i="25"/>
  <c r="G44" i="25"/>
  <c r="K44" i="25"/>
  <c r="I42" i="25"/>
  <c r="P41" i="25"/>
  <c r="T41" i="25"/>
  <c r="C40" i="25"/>
  <c r="G40" i="25"/>
  <c r="K40" i="25"/>
  <c r="I38" i="25"/>
  <c r="P37" i="25"/>
  <c r="T37" i="25"/>
  <c r="C36" i="25"/>
  <c r="G36" i="25"/>
  <c r="K36" i="25"/>
  <c r="I34" i="25"/>
  <c r="P33" i="25"/>
  <c r="T33" i="25"/>
  <c r="C32" i="25"/>
  <c r="G32" i="25"/>
  <c r="K32" i="25"/>
  <c r="I30" i="25"/>
  <c r="P29" i="25"/>
  <c r="T29" i="25"/>
  <c r="C28" i="25"/>
  <c r="G28" i="25"/>
  <c r="K28" i="25"/>
  <c r="I26" i="25"/>
  <c r="P25" i="25"/>
  <c r="T25" i="25"/>
  <c r="C24" i="25"/>
  <c r="G24" i="25"/>
  <c r="K24" i="25"/>
  <c r="I22" i="25"/>
  <c r="P21" i="25"/>
  <c r="T21" i="25"/>
  <c r="C20" i="25"/>
  <c r="G20" i="25"/>
  <c r="K20" i="25"/>
  <c r="I18" i="25"/>
  <c r="P17" i="25"/>
  <c r="T17" i="25"/>
  <c r="C16" i="25"/>
  <c r="G16" i="25"/>
  <c r="K16" i="25"/>
  <c r="I14" i="25"/>
  <c r="P13" i="25"/>
  <c r="T13" i="25"/>
  <c r="C12" i="25"/>
  <c r="G12" i="25"/>
  <c r="K12" i="25"/>
  <c r="I10" i="25"/>
  <c r="P9" i="25"/>
  <c r="T9" i="25"/>
  <c r="C8" i="25"/>
  <c r="G8" i="25"/>
  <c r="K8" i="25"/>
  <c r="I6" i="25"/>
  <c r="P5" i="25"/>
  <c r="T5" i="25"/>
  <c r="C4" i="25"/>
  <c r="G4" i="25"/>
  <c r="K4" i="25"/>
  <c r="C171" i="26"/>
  <c r="G171" i="26"/>
  <c r="K171" i="26"/>
  <c r="P164" i="26"/>
  <c r="T164" i="26"/>
  <c r="C159" i="26"/>
  <c r="G159" i="26"/>
  <c r="K159" i="26"/>
  <c r="P156" i="26"/>
  <c r="T156" i="26"/>
  <c r="I105" i="26"/>
  <c r="P104" i="26"/>
  <c r="T104" i="26"/>
  <c r="C83" i="26"/>
  <c r="G83" i="26"/>
  <c r="K83" i="26"/>
  <c r="P80" i="26"/>
  <c r="T80" i="26"/>
  <c r="C67" i="26"/>
  <c r="G67" i="26"/>
  <c r="K67" i="26"/>
  <c r="P64" i="26"/>
  <c r="T64" i="26"/>
  <c r="U61" i="26"/>
  <c r="I61" i="26"/>
  <c r="C59" i="26"/>
  <c r="G59" i="26"/>
  <c r="K59" i="26"/>
  <c r="C51" i="26"/>
  <c r="G51" i="26"/>
  <c r="K51" i="26"/>
  <c r="U49" i="26"/>
  <c r="I49" i="26"/>
  <c r="C43" i="26"/>
  <c r="G43" i="26"/>
  <c r="K43" i="26"/>
  <c r="R58" i="23"/>
  <c r="M58" i="23"/>
  <c r="F58" i="23"/>
  <c r="C58" i="23"/>
  <c r="G58" i="23"/>
  <c r="K58" i="23"/>
  <c r="R177" i="24"/>
  <c r="M177" i="24"/>
  <c r="F177" i="24"/>
  <c r="C177" i="24"/>
  <c r="G177" i="24"/>
  <c r="K177" i="24"/>
  <c r="J176" i="24"/>
  <c r="E176" i="24"/>
  <c r="U175" i="24"/>
  <c r="I175" i="24"/>
  <c r="P174" i="24"/>
  <c r="T174" i="24"/>
  <c r="R173" i="24"/>
  <c r="M173" i="24"/>
  <c r="F173" i="24"/>
  <c r="C173" i="24"/>
  <c r="G173" i="24"/>
  <c r="K173" i="24"/>
  <c r="J172" i="24"/>
  <c r="E172" i="24"/>
  <c r="U171" i="24"/>
  <c r="I171" i="24"/>
  <c r="P170" i="24"/>
  <c r="T170" i="24"/>
  <c r="R169" i="24"/>
  <c r="M169" i="24"/>
  <c r="F169" i="24"/>
  <c r="C169" i="24"/>
  <c r="G169" i="24"/>
  <c r="K169" i="24"/>
  <c r="J168" i="24"/>
  <c r="E168" i="24"/>
  <c r="U167" i="24"/>
  <c r="I167" i="24"/>
  <c r="P166" i="24"/>
  <c r="T166" i="24"/>
  <c r="R165" i="24"/>
  <c r="M165" i="24"/>
  <c r="F165" i="24"/>
  <c r="C165" i="24"/>
  <c r="G165" i="24"/>
  <c r="K165" i="24"/>
  <c r="J164" i="24"/>
  <c r="E164" i="24"/>
  <c r="U163" i="24"/>
  <c r="I163" i="24"/>
  <c r="P162" i="24"/>
  <c r="T162" i="24"/>
  <c r="R161" i="24"/>
  <c r="M161" i="24"/>
  <c r="F161" i="24"/>
  <c r="C161" i="24"/>
  <c r="G161" i="24"/>
  <c r="K161" i="24"/>
  <c r="J160" i="24"/>
  <c r="E160" i="24"/>
  <c r="U159" i="24"/>
  <c r="I159" i="24"/>
  <c r="P158" i="24"/>
  <c r="T158" i="24"/>
  <c r="R157" i="24"/>
  <c r="M157" i="24"/>
  <c r="F157" i="24"/>
  <c r="C157" i="24"/>
  <c r="G157" i="24"/>
  <c r="K157" i="24"/>
  <c r="J156" i="24"/>
  <c r="E156" i="24"/>
  <c r="U155" i="24"/>
  <c r="I155" i="24"/>
  <c r="P154" i="24"/>
  <c r="T154" i="24"/>
  <c r="R153" i="24"/>
  <c r="M153" i="24"/>
  <c r="F153" i="24"/>
  <c r="C153" i="24"/>
  <c r="G153" i="24"/>
  <c r="K153" i="24"/>
  <c r="J152" i="24"/>
  <c r="E152" i="24"/>
  <c r="U151" i="24"/>
  <c r="I151" i="24"/>
  <c r="P150" i="24"/>
  <c r="T150" i="24"/>
  <c r="R149" i="24"/>
  <c r="M149" i="24"/>
  <c r="F149" i="24"/>
  <c r="C149" i="24"/>
  <c r="G149" i="24"/>
  <c r="K149" i="24"/>
  <c r="J148" i="24"/>
  <c r="E148" i="24"/>
  <c r="U147" i="24"/>
  <c r="I147" i="24"/>
  <c r="P146" i="24"/>
  <c r="T146" i="24"/>
  <c r="R145" i="24"/>
  <c r="M145" i="24"/>
  <c r="F145" i="24"/>
  <c r="C145" i="24"/>
  <c r="G145" i="24"/>
  <c r="K145" i="24"/>
  <c r="J144" i="24"/>
  <c r="E144" i="24"/>
  <c r="U143" i="24"/>
  <c r="I143" i="24"/>
  <c r="P142" i="24"/>
  <c r="T142" i="24"/>
  <c r="R141" i="24"/>
  <c r="M141" i="24"/>
  <c r="F141" i="24"/>
  <c r="C141" i="24"/>
  <c r="G141" i="24"/>
  <c r="K141" i="24"/>
  <c r="J140" i="24"/>
  <c r="E140" i="24"/>
  <c r="U139" i="24"/>
  <c r="I139" i="24"/>
  <c r="P138" i="24"/>
  <c r="T138" i="24"/>
  <c r="R137" i="24"/>
  <c r="M137" i="24"/>
  <c r="F137" i="24"/>
  <c r="C137" i="24"/>
  <c r="G137" i="24"/>
  <c r="K137" i="24"/>
  <c r="J136" i="24"/>
  <c r="E136" i="24"/>
  <c r="U135" i="24"/>
  <c r="I135" i="24"/>
  <c r="P134" i="24"/>
  <c r="T134" i="24"/>
  <c r="R133" i="24"/>
  <c r="M133" i="24"/>
  <c r="F133" i="24"/>
  <c r="C133" i="24"/>
  <c r="G133" i="24"/>
  <c r="K133" i="24"/>
  <c r="J132" i="24"/>
  <c r="E132" i="24"/>
  <c r="U131" i="24"/>
  <c r="I131" i="24"/>
  <c r="P130" i="24"/>
  <c r="T130" i="24"/>
  <c r="R129" i="24"/>
  <c r="M129" i="24"/>
  <c r="F129" i="24"/>
  <c r="C129" i="24"/>
  <c r="G129" i="24"/>
  <c r="K129" i="24"/>
  <c r="J128" i="24"/>
  <c r="E128" i="24"/>
  <c r="U127" i="24"/>
  <c r="I127" i="24"/>
  <c r="P126" i="24"/>
  <c r="T126" i="24"/>
  <c r="R125" i="24"/>
  <c r="M125" i="24"/>
  <c r="F125" i="24"/>
  <c r="C125" i="24"/>
  <c r="G125" i="24"/>
  <c r="K125" i="24"/>
  <c r="J124" i="24"/>
  <c r="E124" i="24"/>
  <c r="U123" i="24"/>
  <c r="I123" i="24"/>
  <c r="P122" i="24"/>
  <c r="T122" i="24"/>
  <c r="R121" i="24"/>
  <c r="M121" i="24"/>
  <c r="F121" i="24"/>
  <c r="C121" i="24"/>
  <c r="G121" i="24"/>
  <c r="K121" i="24"/>
  <c r="J120" i="24"/>
  <c r="E120" i="24"/>
  <c r="U119" i="24"/>
  <c r="I119" i="24"/>
  <c r="P118" i="24"/>
  <c r="T118" i="24"/>
  <c r="R117" i="24"/>
  <c r="M117" i="24"/>
  <c r="F117" i="24"/>
  <c r="C117" i="24"/>
  <c r="G117" i="24"/>
  <c r="K117" i="24"/>
  <c r="J116" i="24"/>
  <c r="E116" i="24"/>
  <c r="U115" i="24"/>
  <c r="I115" i="24"/>
  <c r="P114" i="24"/>
  <c r="T114" i="24"/>
  <c r="R113" i="24"/>
  <c r="M113" i="24"/>
  <c r="F113" i="24"/>
  <c r="C113" i="24"/>
  <c r="G113" i="24"/>
  <c r="K113" i="24"/>
  <c r="J112" i="24"/>
  <c r="E112" i="24"/>
  <c r="U111" i="24"/>
  <c r="I111" i="24"/>
  <c r="P110" i="24"/>
  <c r="T110" i="24"/>
  <c r="R109" i="24"/>
  <c r="M109" i="24"/>
  <c r="F109" i="24"/>
  <c r="C109" i="24"/>
  <c r="G109" i="24"/>
  <c r="K109" i="24"/>
  <c r="J108" i="24"/>
  <c r="E108" i="24"/>
  <c r="U107" i="24"/>
  <c r="I107" i="24"/>
  <c r="P106" i="24"/>
  <c r="T106" i="24"/>
  <c r="R105" i="24"/>
  <c r="M105" i="24"/>
  <c r="F105" i="24"/>
  <c r="C105" i="24"/>
  <c r="G105" i="24"/>
  <c r="K105" i="24"/>
  <c r="J104" i="24"/>
  <c r="E104" i="24"/>
  <c r="U103" i="24"/>
  <c r="I103" i="24"/>
  <c r="P102" i="24"/>
  <c r="T102" i="24"/>
  <c r="R101" i="24"/>
  <c r="M101" i="24"/>
  <c r="F101" i="24"/>
  <c r="C101" i="24"/>
  <c r="G101" i="24"/>
  <c r="K101" i="24"/>
  <c r="J100" i="24"/>
  <c r="E100" i="24"/>
  <c r="U99" i="24"/>
  <c r="I99" i="24"/>
  <c r="P98" i="24"/>
  <c r="T98" i="24"/>
  <c r="R97" i="24"/>
  <c r="M97" i="24"/>
  <c r="F97" i="24"/>
  <c r="C97" i="24"/>
  <c r="G97" i="24"/>
  <c r="K97" i="24"/>
  <c r="J96" i="24"/>
  <c r="E96" i="24"/>
  <c r="U95" i="24"/>
  <c r="I95" i="24"/>
  <c r="P94" i="24"/>
  <c r="T94" i="24"/>
  <c r="R93" i="24"/>
  <c r="M93" i="24"/>
  <c r="F93" i="24"/>
  <c r="C93" i="24"/>
  <c r="G93" i="24"/>
  <c r="K93" i="24"/>
  <c r="J92" i="24"/>
  <c r="E92" i="24"/>
  <c r="U91" i="24"/>
  <c r="I91" i="24"/>
  <c r="P90" i="24"/>
  <c r="T90" i="24"/>
  <c r="R89" i="24"/>
  <c r="M89" i="24"/>
  <c r="F89" i="24"/>
  <c r="C89" i="24"/>
  <c r="G89" i="24"/>
  <c r="K89" i="24"/>
  <c r="J88" i="24"/>
  <c r="E88" i="24"/>
  <c r="U87" i="24"/>
  <c r="I87" i="24"/>
  <c r="P86" i="24"/>
  <c r="T86" i="24"/>
  <c r="R85" i="24"/>
  <c r="M85" i="24"/>
  <c r="F85" i="24"/>
  <c r="C85" i="24"/>
  <c r="G85" i="24"/>
  <c r="K85" i="24"/>
  <c r="J84" i="24"/>
  <c r="E84" i="24"/>
  <c r="U83" i="24"/>
  <c r="I83" i="24"/>
  <c r="P82" i="24"/>
  <c r="T82" i="24"/>
  <c r="R81" i="24"/>
  <c r="M81" i="24"/>
  <c r="F81" i="24"/>
  <c r="C81" i="24"/>
  <c r="G81" i="24"/>
  <c r="K81" i="24"/>
  <c r="J80" i="24"/>
  <c r="E80" i="24"/>
  <c r="U79" i="24"/>
  <c r="I79" i="24"/>
  <c r="P78" i="24"/>
  <c r="T78" i="24"/>
  <c r="R77" i="24"/>
  <c r="M77" i="24"/>
  <c r="F77" i="24"/>
  <c r="C77" i="24"/>
  <c r="G77" i="24"/>
  <c r="K77" i="24"/>
  <c r="J76" i="24"/>
  <c r="E76" i="24"/>
  <c r="U75" i="24"/>
  <c r="I75" i="24"/>
  <c r="P74" i="24"/>
  <c r="T74" i="24"/>
  <c r="R73" i="24"/>
  <c r="M73" i="24"/>
  <c r="F73" i="24"/>
  <c r="C73" i="24"/>
  <c r="G73" i="24"/>
  <c r="K73" i="24"/>
  <c r="J72" i="24"/>
  <c r="E72" i="24"/>
  <c r="U71" i="24"/>
  <c r="I71" i="24"/>
  <c r="P70" i="24"/>
  <c r="T70" i="24"/>
  <c r="R69" i="24"/>
  <c r="M69" i="24"/>
  <c r="F69" i="24"/>
  <c r="C69" i="24"/>
  <c r="G69" i="24"/>
  <c r="K69" i="24"/>
  <c r="J68" i="24"/>
  <c r="E68" i="24"/>
  <c r="U67" i="24"/>
  <c r="I67" i="24"/>
  <c r="P66" i="24"/>
  <c r="T66" i="24"/>
  <c r="R65" i="24"/>
  <c r="M65" i="24"/>
  <c r="F65" i="24"/>
  <c r="C65" i="24"/>
  <c r="G65" i="24"/>
  <c r="K65" i="24"/>
  <c r="J64" i="24"/>
  <c r="E64" i="24"/>
  <c r="U63" i="24"/>
  <c r="I63" i="24"/>
  <c r="P62" i="24"/>
  <c r="T62" i="24"/>
  <c r="R61" i="24"/>
  <c r="M61" i="24"/>
  <c r="F61" i="24"/>
  <c r="C61" i="24"/>
  <c r="G61" i="24"/>
  <c r="K61" i="24"/>
  <c r="J60" i="24"/>
  <c r="E60" i="24"/>
  <c r="U59" i="24"/>
  <c r="I59" i="24"/>
  <c r="R57" i="24"/>
  <c r="M57" i="24"/>
  <c r="F57" i="24"/>
  <c r="C57" i="24"/>
  <c r="G57" i="24"/>
  <c r="K57" i="24"/>
  <c r="J56" i="24"/>
  <c r="E56" i="24"/>
  <c r="U55" i="24"/>
  <c r="I55" i="24"/>
  <c r="P54" i="24"/>
  <c r="T54" i="24"/>
  <c r="R53" i="24"/>
  <c r="M53" i="24"/>
  <c r="F53" i="24"/>
  <c r="C53" i="24"/>
  <c r="G53" i="24"/>
  <c r="K53" i="24"/>
  <c r="J52" i="24"/>
  <c r="E52" i="24"/>
  <c r="U51" i="24"/>
  <c r="I51" i="24"/>
  <c r="P50" i="24"/>
  <c r="T50" i="24"/>
  <c r="R49" i="24"/>
  <c r="M49" i="24"/>
  <c r="F49" i="24"/>
  <c r="C49" i="24"/>
  <c r="G49" i="24"/>
  <c r="K49" i="24"/>
  <c r="J48" i="24"/>
  <c r="E48" i="24"/>
  <c r="U47" i="24"/>
  <c r="I47" i="24"/>
  <c r="P46" i="24"/>
  <c r="T46" i="24"/>
  <c r="R45" i="24"/>
  <c r="M45" i="24"/>
  <c r="F45" i="24"/>
  <c r="C45" i="24"/>
  <c r="G45" i="24"/>
  <c r="K45" i="24"/>
  <c r="J44" i="24"/>
  <c r="E44" i="24"/>
  <c r="U43" i="24"/>
  <c r="I43" i="24"/>
  <c r="P42" i="24"/>
  <c r="T42" i="24"/>
  <c r="R41" i="24"/>
  <c r="M41" i="24"/>
  <c r="F41" i="24"/>
  <c r="C41" i="24"/>
  <c r="G41" i="24"/>
  <c r="K41" i="24"/>
  <c r="J40" i="24"/>
  <c r="E40" i="24"/>
  <c r="U39" i="24"/>
  <c r="I39" i="24"/>
  <c r="P38" i="24"/>
  <c r="T38" i="24"/>
  <c r="R37" i="24"/>
  <c r="M37" i="24"/>
  <c r="F37" i="24"/>
  <c r="C37" i="24"/>
  <c r="G37" i="24"/>
  <c r="K37" i="24"/>
  <c r="J36" i="24"/>
  <c r="E36" i="24"/>
  <c r="U35" i="24"/>
  <c r="I35" i="24"/>
  <c r="P34" i="24"/>
  <c r="T34" i="24"/>
  <c r="R33" i="24"/>
  <c r="M33" i="24"/>
  <c r="F33" i="24"/>
  <c r="C33" i="24"/>
  <c r="G33" i="24"/>
  <c r="K33" i="24"/>
  <c r="J32" i="24"/>
  <c r="E32" i="24"/>
  <c r="U31" i="24"/>
  <c r="I31" i="24"/>
  <c r="P30" i="24"/>
  <c r="T30" i="24"/>
  <c r="R29" i="24"/>
  <c r="M29" i="24"/>
  <c r="F29" i="24"/>
  <c r="C29" i="24"/>
  <c r="G29" i="24"/>
  <c r="K29" i="24"/>
  <c r="J28" i="24"/>
  <c r="E28" i="24"/>
  <c r="U27" i="24"/>
  <c r="I27" i="24"/>
  <c r="P26" i="24"/>
  <c r="T26" i="24"/>
  <c r="R25" i="24"/>
  <c r="M25" i="24"/>
  <c r="F25" i="24"/>
  <c r="C25" i="24"/>
  <c r="G25" i="24"/>
  <c r="K25" i="24"/>
  <c r="J24" i="24"/>
  <c r="E24" i="24"/>
  <c r="U23" i="24"/>
  <c r="I23" i="24"/>
  <c r="P22" i="24"/>
  <c r="T22" i="24"/>
  <c r="R21" i="24"/>
  <c r="M21" i="24"/>
  <c r="F21" i="24"/>
  <c r="C21" i="24"/>
  <c r="G21" i="24"/>
  <c r="K21" i="24"/>
  <c r="Q20" i="24"/>
  <c r="J20" i="24"/>
  <c r="P19" i="24"/>
  <c r="T19" i="24"/>
  <c r="E19" i="24"/>
  <c r="I19" i="24"/>
  <c r="N19" i="24"/>
  <c r="R19" i="24"/>
  <c r="Q18" i="24"/>
  <c r="H18" i="24"/>
  <c r="C18" i="24"/>
  <c r="O17" i="24"/>
  <c r="U16" i="24"/>
  <c r="M16" i="24"/>
  <c r="P15" i="24"/>
  <c r="T15" i="24"/>
  <c r="E15" i="24"/>
  <c r="I15" i="24"/>
  <c r="N15" i="24"/>
  <c r="R15" i="24"/>
  <c r="Q14" i="24"/>
  <c r="H14" i="24"/>
  <c r="C14" i="24"/>
  <c r="O13" i="24"/>
  <c r="U12" i="24"/>
  <c r="M12" i="24"/>
  <c r="P11" i="24"/>
  <c r="T11" i="24"/>
  <c r="E11" i="24"/>
  <c r="I11" i="24"/>
  <c r="N11" i="24"/>
  <c r="R11" i="24"/>
  <c r="Q10" i="24"/>
  <c r="H10" i="24"/>
  <c r="C10" i="24"/>
  <c r="O9" i="24"/>
  <c r="U8" i="24"/>
  <c r="M8" i="24"/>
  <c r="P7" i="24"/>
  <c r="T7" i="24"/>
  <c r="E7" i="24"/>
  <c r="I7" i="24"/>
  <c r="N7" i="24"/>
  <c r="R7" i="24"/>
  <c r="Q6" i="24"/>
  <c r="H6" i="24"/>
  <c r="C6" i="24"/>
  <c r="O5" i="24"/>
  <c r="U4" i="24"/>
  <c r="M4" i="24"/>
  <c r="P3" i="24"/>
  <c r="T3" i="24"/>
  <c r="E3" i="24"/>
  <c r="I3" i="24"/>
  <c r="N3" i="24"/>
  <c r="R3" i="24"/>
  <c r="Z177" i="19"/>
  <c r="AD177" i="19"/>
  <c r="AH177" i="19"/>
  <c r="AL177" i="19"/>
  <c r="X177" i="19"/>
  <c r="AB177" i="19"/>
  <c r="AF177" i="19"/>
  <c r="AJ177" i="19"/>
  <c r="AN177" i="19"/>
  <c r="AH176" i="19"/>
  <c r="AO175" i="19"/>
  <c r="AG175" i="19"/>
  <c r="Y175" i="19"/>
  <c r="AN174" i="19"/>
  <c r="AF174" i="19"/>
  <c r="AM173" i="19"/>
  <c r="AE173" i="19"/>
  <c r="Y172" i="19"/>
  <c r="AC172" i="19"/>
  <c r="AG172" i="19"/>
  <c r="AK172" i="19"/>
  <c r="AO172" i="19"/>
  <c r="AK171" i="19"/>
  <c r="AJ170" i="19"/>
  <c r="AB170" i="19"/>
  <c r="Z169" i="19"/>
  <c r="AD169" i="19"/>
  <c r="AH169" i="19"/>
  <c r="AL169" i="19"/>
  <c r="X169" i="19"/>
  <c r="AB169" i="19"/>
  <c r="AF169" i="19"/>
  <c r="AJ169" i="19"/>
  <c r="AN169" i="19"/>
  <c r="AH168" i="19"/>
  <c r="AO167" i="19"/>
  <c r="AG167" i="19"/>
  <c r="Y167" i="19"/>
  <c r="AN166" i="19"/>
  <c r="AF166" i="19"/>
  <c r="AM165" i="19"/>
  <c r="AE165" i="19"/>
  <c r="Y164" i="19"/>
  <c r="AC164" i="19"/>
  <c r="AG164" i="19"/>
  <c r="AK164" i="19"/>
  <c r="AO164" i="19"/>
  <c r="AK163" i="19"/>
  <c r="AJ162" i="19"/>
  <c r="AB162" i="19"/>
  <c r="Z161" i="19"/>
  <c r="AD161" i="19"/>
  <c r="AH161" i="19"/>
  <c r="AL161" i="19"/>
  <c r="X161" i="19"/>
  <c r="AB161" i="19"/>
  <c r="AF161" i="19"/>
  <c r="AJ161" i="19"/>
  <c r="AN161" i="19"/>
  <c r="AH160" i="19"/>
  <c r="AO159" i="19"/>
  <c r="AG159" i="19"/>
  <c r="Y159" i="19"/>
  <c r="AN158" i="19"/>
  <c r="AF158" i="19"/>
  <c r="AM157" i="19"/>
  <c r="AE157" i="19"/>
  <c r="Y156" i="19"/>
  <c r="AC156" i="19"/>
  <c r="AG156" i="19"/>
  <c r="AK156" i="19"/>
  <c r="AO156" i="19"/>
  <c r="AK155" i="19"/>
  <c r="AJ154" i="19"/>
  <c r="AB154" i="19"/>
  <c r="Z153" i="19"/>
  <c r="AD153" i="19"/>
  <c r="AH153" i="19"/>
  <c r="AL153" i="19"/>
  <c r="X153" i="19"/>
  <c r="AB153" i="19"/>
  <c r="AF153" i="19"/>
  <c r="AJ153" i="19"/>
  <c r="AN153" i="19"/>
  <c r="AH152" i="19"/>
  <c r="AO151" i="19"/>
  <c r="AG151" i="19"/>
  <c r="Y151" i="19"/>
  <c r="AN150" i="19"/>
  <c r="AF150" i="19"/>
  <c r="AM149" i="19"/>
  <c r="AE149" i="19"/>
  <c r="Y148" i="19"/>
  <c r="AC148" i="19"/>
  <c r="AG148" i="19"/>
  <c r="AK148" i="19"/>
  <c r="AO148" i="19"/>
  <c r="AK147" i="19"/>
  <c r="AJ146" i="19"/>
  <c r="AB146" i="19"/>
  <c r="Z145" i="19"/>
  <c r="AD145" i="19"/>
  <c r="AH145" i="19"/>
  <c r="AL145" i="19"/>
  <c r="X145" i="19"/>
  <c r="AB145" i="19"/>
  <c r="AF145" i="19"/>
  <c r="AJ145" i="19"/>
  <c r="AN145" i="19"/>
  <c r="AH144" i="19"/>
  <c r="AO143" i="19"/>
  <c r="AG143" i="19"/>
  <c r="Y143" i="19"/>
  <c r="AN142" i="19"/>
  <c r="AF142" i="19"/>
  <c r="AM141" i="19"/>
  <c r="AE141" i="19"/>
  <c r="Y140" i="19"/>
  <c r="AC140" i="19"/>
  <c r="AG140" i="19"/>
  <c r="AK140" i="19"/>
  <c r="AO140" i="19"/>
  <c r="AK139" i="19"/>
  <c r="AJ138" i="19"/>
  <c r="AB138" i="19"/>
  <c r="Z137" i="19"/>
  <c r="AD137" i="19"/>
  <c r="AH137" i="19"/>
  <c r="AL137" i="19"/>
  <c r="X137" i="19"/>
  <c r="AB137" i="19"/>
  <c r="AF137" i="19"/>
  <c r="AJ137" i="19"/>
  <c r="AN137" i="19"/>
  <c r="AH136" i="19"/>
  <c r="AO135" i="19"/>
  <c r="AG135" i="19"/>
  <c r="Y135" i="19"/>
  <c r="AN134" i="19"/>
  <c r="AF134" i="19"/>
  <c r="AM133" i="19"/>
  <c r="AE133" i="19"/>
  <c r="Y132" i="19"/>
  <c r="AC132" i="19"/>
  <c r="AG132" i="19"/>
  <c r="AK132" i="19"/>
  <c r="AO132" i="19"/>
  <c r="AK131" i="19"/>
  <c r="AJ130" i="19"/>
  <c r="AB130" i="19"/>
  <c r="Z129" i="19"/>
  <c r="AD129" i="19"/>
  <c r="AH129" i="19"/>
  <c r="AL129" i="19"/>
  <c r="X129" i="19"/>
  <c r="AB129" i="19"/>
  <c r="AF129" i="19"/>
  <c r="AJ129" i="19"/>
  <c r="AN129" i="19"/>
  <c r="AH128" i="19"/>
  <c r="AO127" i="19"/>
  <c r="AG127" i="19"/>
  <c r="Y127" i="19"/>
  <c r="AD100" i="19"/>
  <c r="AD96" i="19"/>
  <c r="AD92" i="19"/>
  <c r="AD88" i="19"/>
  <c r="AD84" i="19"/>
  <c r="AD80" i="19"/>
  <c r="AD76" i="19"/>
  <c r="AD72" i="19"/>
  <c r="AD68" i="19"/>
  <c r="AD64" i="19"/>
  <c r="AD60" i="19"/>
  <c r="AD56" i="19"/>
  <c r="AL55" i="19"/>
  <c r="AL6" i="21"/>
  <c r="AH6" i="21"/>
  <c r="AD6" i="21"/>
  <c r="Z6" i="21"/>
  <c r="AO6" i="21"/>
  <c r="AK6" i="21"/>
  <c r="AG6" i="21"/>
  <c r="AC6" i="21"/>
  <c r="Y6" i="21"/>
  <c r="AI6" i="21"/>
  <c r="AA6" i="21"/>
  <c r="AN6" i="21"/>
  <c r="AF6" i="21"/>
  <c r="X6" i="21"/>
  <c r="AM6" i="21"/>
  <c r="AE6" i="21"/>
  <c r="W6" i="21"/>
  <c r="AA11" i="21"/>
  <c r="AN20" i="21"/>
  <c r="AJ20" i="21"/>
  <c r="AF20" i="21"/>
  <c r="AB20" i="21"/>
  <c r="X20" i="21"/>
  <c r="AM20" i="21"/>
  <c r="AI20" i="21"/>
  <c r="AE20" i="21"/>
  <c r="AA20" i="21"/>
  <c r="W20" i="21"/>
  <c r="AO20" i="21"/>
  <c r="AG20" i="21"/>
  <c r="Y20" i="21"/>
  <c r="AL20" i="21"/>
  <c r="AD20" i="21"/>
  <c r="AK20" i="21"/>
  <c r="AC20" i="21"/>
  <c r="AL23" i="21"/>
  <c r="AD23" i="21"/>
  <c r="AI23" i="21"/>
  <c r="AA23" i="21"/>
  <c r="AL43" i="21"/>
  <c r="AD43" i="21"/>
  <c r="AI43" i="21"/>
  <c r="AA43" i="21"/>
  <c r="C80" i="26"/>
  <c r="G80" i="26"/>
  <c r="K80" i="26"/>
  <c r="C64" i="26"/>
  <c r="G64" i="26"/>
  <c r="K64" i="26"/>
  <c r="P61" i="26"/>
  <c r="T61" i="26"/>
  <c r="P49" i="26"/>
  <c r="T49" i="26"/>
  <c r="Q58" i="23"/>
  <c r="J58" i="23"/>
  <c r="E58" i="23"/>
  <c r="Q177" i="24"/>
  <c r="J177" i="24"/>
  <c r="E177" i="24"/>
  <c r="I176" i="24"/>
  <c r="D176" i="24"/>
  <c r="P175" i="24"/>
  <c r="T175" i="24"/>
  <c r="C174" i="24"/>
  <c r="G174" i="24"/>
  <c r="K174" i="24"/>
  <c r="Q173" i="24"/>
  <c r="J173" i="24"/>
  <c r="E173" i="24"/>
  <c r="I172" i="24"/>
  <c r="D172" i="24"/>
  <c r="P171" i="24"/>
  <c r="T171" i="24"/>
  <c r="C170" i="24"/>
  <c r="G170" i="24"/>
  <c r="K170" i="24"/>
  <c r="Q169" i="24"/>
  <c r="J169" i="24"/>
  <c r="E169" i="24"/>
  <c r="I168" i="24"/>
  <c r="D168" i="24"/>
  <c r="P167" i="24"/>
  <c r="T167" i="24"/>
  <c r="C166" i="24"/>
  <c r="G166" i="24"/>
  <c r="K166" i="24"/>
  <c r="Q165" i="24"/>
  <c r="J165" i="24"/>
  <c r="E165" i="24"/>
  <c r="I164" i="24"/>
  <c r="D164" i="24"/>
  <c r="P163" i="24"/>
  <c r="T163" i="24"/>
  <c r="C162" i="24"/>
  <c r="G162" i="24"/>
  <c r="K162" i="24"/>
  <c r="Q161" i="24"/>
  <c r="J161" i="24"/>
  <c r="E161" i="24"/>
  <c r="I160" i="24"/>
  <c r="D160" i="24"/>
  <c r="P159" i="24"/>
  <c r="T159" i="24"/>
  <c r="C158" i="24"/>
  <c r="G158" i="24"/>
  <c r="K158" i="24"/>
  <c r="Q157" i="24"/>
  <c r="J157" i="24"/>
  <c r="E157" i="24"/>
  <c r="I156" i="24"/>
  <c r="D156" i="24"/>
  <c r="P155" i="24"/>
  <c r="T155" i="24"/>
  <c r="C154" i="24"/>
  <c r="G154" i="24"/>
  <c r="K154" i="24"/>
  <c r="Q153" i="24"/>
  <c r="J153" i="24"/>
  <c r="E153" i="24"/>
  <c r="I152" i="24"/>
  <c r="D152" i="24"/>
  <c r="P151" i="24"/>
  <c r="T151" i="24"/>
  <c r="C150" i="24"/>
  <c r="G150" i="24"/>
  <c r="K150" i="24"/>
  <c r="Q149" i="24"/>
  <c r="J149" i="24"/>
  <c r="E149" i="24"/>
  <c r="I148" i="24"/>
  <c r="D148" i="24"/>
  <c r="P147" i="24"/>
  <c r="T147" i="24"/>
  <c r="C146" i="24"/>
  <c r="G146" i="24"/>
  <c r="K146" i="24"/>
  <c r="Q145" i="24"/>
  <c r="J145" i="24"/>
  <c r="E145" i="24"/>
  <c r="I144" i="24"/>
  <c r="D144" i="24"/>
  <c r="P143" i="24"/>
  <c r="T143" i="24"/>
  <c r="C142" i="24"/>
  <c r="G142" i="24"/>
  <c r="K142" i="24"/>
  <c r="Q141" i="24"/>
  <c r="J141" i="24"/>
  <c r="E141" i="24"/>
  <c r="I140" i="24"/>
  <c r="D140" i="24"/>
  <c r="P139" i="24"/>
  <c r="T139" i="24"/>
  <c r="C138" i="24"/>
  <c r="G138" i="24"/>
  <c r="K138" i="24"/>
  <c r="Q137" i="24"/>
  <c r="J137" i="24"/>
  <c r="E137" i="24"/>
  <c r="I136" i="24"/>
  <c r="D136" i="24"/>
  <c r="P135" i="24"/>
  <c r="T135" i="24"/>
  <c r="C134" i="24"/>
  <c r="G134" i="24"/>
  <c r="K134" i="24"/>
  <c r="Q133" i="24"/>
  <c r="J133" i="24"/>
  <c r="E133" i="24"/>
  <c r="I132" i="24"/>
  <c r="D132" i="24"/>
  <c r="P131" i="24"/>
  <c r="T131" i="24"/>
  <c r="C130" i="24"/>
  <c r="G130" i="24"/>
  <c r="K130" i="24"/>
  <c r="Q129" i="24"/>
  <c r="J129" i="24"/>
  <c r="E129" i="24"/>
  <c r="I128" i="24"/>
  <c r="D128" i="24"/>
  <c r="P127" i="24"/>
  <c r="T127" i="24"/>
  <c r="C126" i="24"/>
  <c r="G126" i="24"/>
  <c r="K126" i="24"/>
  <c r="Q125" i="24"/>
  <c r="J125" i="24"/>
  <c r="E125" i="24"/>
  <c r="I124" i="24"/>
  <c r="D124" i="24"/>
  <c r="P123" i="24"/>
  <c r="T123" i="24"/>
  <c r="C122" i="24"/>
  <c r="G122" i="24"/>
  <c r="K122" i="24"/>
  <c r="Q121" i="24"/>
  <c r="J121" i="24"/>
  <c r="E121" i="24"/>
  <c r="I120" i="24"/>
  <c r="D120" i="24"/>
  <c r="P119" i="24"/>
  <c r="T119" i="24"/>
  <c r="C118" i="24"/>
  <c r="G118" i="24"/>
  <c r="K118" i="24"/>
  <c r="Q117" i="24"/>
  <c r="J117" i="24"/>
  <c r="E117" i="24"/>
  <c r="I116" i="24"/>
  <c r="D116" i="24"/>
  <c r="P115" i="24"/>
  <c r="T115" i="24"/>
  <c r="C114" i="24"/>
  <c r="G114" i="24"/>
  <c r="K114" i="24"/>
  <c r="Q113" i="24"/>
  <c r="J113" i="24"/>
  <c r="E113" i="24"/>
  <c r="I112" i="24"/>
  <c r="D112" i="24"/>
  <c r="P111" i="24"/>
  <c r="T111" i="24"/>
  <c r="C110" i="24"/>
  <c r="G110" i="24"/>
  <c r="K110" i="24"/>
  <c r="Q109" i="24"/>
  <c r="J109" i="24"/>
  <c r="E109" i="24"/>
  <c r="I108" i="24"/>
  <c r="D108" i="24"/>
  <c r="P107" i="24"/>
  <c r="T107" i="24"/>
  <c r="C106" i="24"/>
  <c r="G106" i="24"/>
  <c r="K106" i="24"/>
  <c r="Q105" i="24"/>
  <c r="J105" i="24"/>
  <c r="E105" i="24"/>
  <c r="I104" i="24"/>
  <c r="D104" i="24"/>
  <c r="P103" i="24"/>
  <c r="T103" i="24"/>
  <c r="C102" i="24"/>
  <c r="G102" i="24"/>
  <c r="K102" i="24"/>
  <c r="Q101" i="24"/>
  <c r="J101" i="24"/>
  <c r="E101" i="24"/>
  <c r="I100" i="24"/>
  <c r="D100" i="24"/>
  <c r="P99" i="24"/>
  <c r="T99" i="24"/>
  <c r="C98" i="24"/>
  <c r="G98" i="24"/>
  <c r="K98" i="24"/>
  <c r="Q97" i="24"/>
  <c r="J97" i="24"/>
  <c r="E97" i="24"/>
  <c r="I96" i="24"/>
  <c r="D96" i="24"/>
  <c r="P95" i="24"/>
  <c r="T95" i="24"/>
  <c r="C94" i="24"/>
  <c r="G94" i="24"/>
  <c r="K94" i="24"/>
  <c r="Q93" i="24"/>
  <c r="J93" i="24"/>
  <c r="E93" i="24"/>
  <c r="I92" i="24"/>
  <c r="D92" i="24"/>
  <c r="P91" i="24"/>
  <c r="T91" i="24"/>
  <c r="C90" i="24"/>
  <c r="G90" i="24"/>
  <c r="K90" i="24"/>
  <c r="Q89" i="24"/>
  <c r="J89" i="24"/>
  <c r="E89" i="24"/>
  <c r="I88" i="24"/>
  <c r="D88" i="24"/>
  <c r="P87" i="24"/>
  <c r="T87" i="24"/>
  <c r="C86" i="24"/>
  <c r="G86" i="24"/>
  <c r="K86" i="24"/>
  <c r="Q85" i="24"/>
  <c r="J85" i="24"/>
  <c r="E85" i="24"/>
  <c r="I84" i="24"/>
  <c r="D84" i="24"/>
  <c r="P83" i="24"/>
  <c r="T83" i="24"/>
  <c r="C82" i="24"/>
  <c r="G82" i="24"/>
  <c r="K82" i="24"/>
  <c r="Q81" i="24"/>
  <c r="J81" i="24"/>
  <c r="E81" i="24"/>
  <c r="I80" i="24"/>
  <c r="D80" i="24"/>
  <c r="P79" i="24"/>
  <c r="T79" i="24"/>
  <c r="C78" i="24"/>
  <c r="G78" i="24"/>
  <c r="K78" i="24"/>
  <c r="Q77" i="24"/>
  <c r="J77" i="24"/>
  <c r="E77" i="24"/>
  <c r="I76" i="24"/>
  <c r="D76" i="24"/>
  <c r="P75" i="24"/>
  <c r="T75" i="24"/>
  <c r="C74" i="24"/>
  <c r="G74" i="24"/>
  <c r="K74" i="24"/>
  <c r="Q73" i="24"/>
  <c r="J73" i="24"/>
  <c r="E73" i="24"/>
  <c r="I72" i="24"/>
  <c r="D72" i="24"/>
  <c r="P71" i="24"/>
  <c r="T71" i="24"/>
  <c r="C70" i="24"/>
  <c r="G70" i="24"/>
  <c r="K70" i="24"/>
  <c r="Q69" i="24"/>
  <c r="J69" i="24"/>
  <c r="E69" i="24"/>
  <c r="I68" i="24"/>
  <c r="D68" i="24"/>
  <c r="P67" i="24"/>
  <c r="T67" i="24"/>
  <c r="C66" i="24"/>
  <c r="G66" i="24"/>
  <c r="K66" i="24"/>
  <c r="Q65" i="24"/>
  <c r="J65" i="24"/>
  <c r="E65" i="24"/>
  <c r="I64" i="24"/>
  <c r="D64" i="24"/>
  <c r="P63" i="24"/>
  <c r="T63" i="24"/>
  <c r="C62" i="24"/>
  <c r="G62" i="24"/>
  <c r="K62" i="24"/>
  <c r="Q61" i="24"/>
  <c r="J61" i="24"/>
  <c r="E61" i="24"/>
  <c r="I60" i="24"/>
  <c r="D60" i="24"/>
  <c r="P59" i="24"/>
  <c r="T59" i="24"/>
  <c r="Q57" i="24"/>
  <c r="J57" i="24"/>
  <c r="E57" i="24"/>
  <c r="I56" i="24"/>
  <c r="D56" i="24"/>
  <c r="P55" i="24"/>
  <c r="T55" i="24"/>
  <c r="C54" i="24"/>
  <c r="G54" i="24"/>
  <c r="K54" i="24"/>
  <c r="Q53" i="24"/>
  <c r="J53" i="24"/>
  <c r="E53" i="24"/>
  <c r="I52" i="24"/>
  <c r="D52" i="24"/>
  <c r="P51" i="24"/>
  <c r="T51" i="24"/>
  <c r="C50" i="24"/>
  <c r="G50" i="24"/>
  <c r="K50" i="24"/>
  <c r="Q49" i="24"/>
  <c r="J49" i="24"/>
  <c r="E49" i="24"/>
  <c r="I48" i="24"/>
  <c r="D48" i="24"/>
  <c r="P47" i="24"/>
  <c r="T47" i="24"/>
  <c r="C46" i="24"/>
  <c r="G46" i="24"/>
  <c r="K46" i="24"/>
  <c r="Q45" i="24"/>
  <c r="J45" i="24"/>
  <c r="E45" i="24"/>
  <c r="I44" i="24"/>
  <c r="D44" i="24"/>
  <c r="P43" i="24"/>
  <c r="T43" i="24"/>
  <c r="C42" i="24"/>
  <c r="G42" i="24"/>
  <c r="K42" i="24"/>
  <c r="Q41" i="24"/>
  <c r="J41" i="24"/>
  <c r="E41" i="24"/>
  <c r="I40" i="24"/>
  <c r="D40" i="24"/>
  <c r="P39" i="24"/>
  <c r="T39" i="24"/>
  <c r="C38" i="24"/>
  <c r="G38" i="24"/>
  <c r="K38" i="24"/>
  <c r="Q37" i="24"/>
  <c r="J37" i="24"/>
  <c r="E37" i="24"/>
  <c r="I36" i="24"/>
  <c r="D36" i="24"/>
  <c r="P35" i="24"/>
  <c r="T35" i="24"/>
  <c r="C34" i="24"/>
  <c r="G34" i="24"/>
  <c r="K34" i="24"/>
  <c r="Q33" i="24"/>
  <c r="J33" i="24"/>
  <c r="E33" i="24"/>
  <c r="I32" i="24"/>
  <c r="D32" i="24"/>
  <c r="P31" i="24"/>
  <c r="T31" i="24"/>
  <c r="C30" i="24"/>
  <c r="G30" i="24"/>
  <c r="K30" i="24"/>
  <c r="Q29" i="24"/>
  <c r="J29" i="24"/>
  <c r="E29" i="24"/>
  <c r="I28" i="24"/>
  <c r="D28" i="24"/>
  <c r="P27" i="24"/>
  <c r="T27" i="24"/>
  <c r="C26" i="24"/>
  <c r="G26" i="24"/>
  <c r="K26" i="24"/>
  <c r="Q25" i="24"/>
  <c r="J25" i="24"/>
  <c r="E25" i="24"/>
  <c r="I24" i="24"/>
  <c r="D24" i="24"/>
  <c r="P23" i="24"/>
  <c r="T23" i="24"/>
  <c r="C22" i="24"/>
  <c r="G22" i="24"/>
  <c r="K22" i="24"/>
  <c r="Q21" i="24"/>
  <c r="J21" i="24"/>
  <c r="E21" i="24"/>
  <c r="P20" i="24"/>
  <c r="T20" i="24"/>
  <c r="E20" i="24"/>
  <c r="O18" i="24"/>
  <c r="F18" i="24"/>
  <c r="P16" i="24"/>
  <c r="T16" i="24"/>
  <c r="E16" i="24"/>
  <c r="I16" i="24"/>
  <c r="N16" i="24"/>
  <c r="R16" i="24"/>
  <c r="O14" i="24"/>
  <c r="F14" i="24"/>
  <c r="P12" i="24"/>
  <c r="T12" i="24"/>
  <c r="E12" i="24"/>
  <c r="I12" i="24"/>
  <c r="N12" i="24"/>
  <c r="R12" i="24"/>
  <c r="O10" i="24"/>
  <c r="F10" i="24"/>
  <c r="P8" i="24"/>
  <c r="T8" i="24"/>
  <c r="E8" i="24"/>
  <c r="I8" i="24"/>
  <c r="N8" i="24"/>
  <c r="R8" i="24"/>
  <c r="O6" i="24"/>
  <c r="F6" i="24"/>
  <c r="P4" i="24"/>
  <c r="T4" i="24"/>
  <c r="E4" i="24"/>
  <c r="I4" i="24"/>
  <c r="N4" i="24"/>
  <c r="R4" i="24"/>
  <c r="AM175" i="19"/>
  <c r="AE175" i="19"/>
  <c r="W175" i="19"/>
  <c r="Y174" i="19"/>
  <c r="AC174" i="19"/>
  <c r="AG174" i="19"/>
  <c r="AK174" i="19"/>
  <c r="AO174" i="19"/>
  <c r="W174" i="19"/>
  <c r="AA174" i="19"/>
  <c r="AE174" i="19"/>
  <c r="AI174" i="19"/>
  <c r="AM174" i="19"/>
  <c r="X171" i="19"/>
  <c r="AB171" i="19"/>
  <c r="AF171" i="19"/>
  <c r="AJ171" i="19"/>
  <c r="AN171" i="19"/>
  <c r="Z171" i="19"/>
  <c r="AD171" i="19"/>
  <c r="AH171" i="19"/>
  <c r="AL171" i="19"/>
  <c r="AH170" i="19"/>
  <c r="Z170" i="19"/>
  <c r="AM167" i="19"/>
  <c r="AE167" i="19"/>
  <c r="W167" i="19"/>
  <c r="Y166" i="19"/>
  <c r="AC166" i="19"/>
  <c r="AG166" i="19"/>
  <c r="AK166" i="19"/>
  <c r="AO166" i="19"/>
  <c r="W166" i="19"/>
  <c r="AA166" i="19"/>
  <c r="AE166" i="19"/>
  <c r="AI166" i="19"/>
  <c r="AM166" i="19"/>
  <c r="X163" i="19"/>
  <c r="AB163" i="19"/>
  <c r="AF163" i="19"/>
  <c r="AJ163" i="19"/>
  <c r="AN163" i="19"/>
  <c r="Z163" i="19"/>
  <c r="AD163" i="19"/>
  <c r="AH163" i="19"/>
  <c r="AL163" i="19"/>
  <c r="AH162" i="19"/>
  <c r="Z162" i="19"/>
  <c r="AM159" i="19"/>
  <c r="AE159" i="19"/>
  <c r="W159" i="19"/>
  <c r="Y158" i="19"/>
  <c r="AC158" i="19"/>
  <c r="AG158" i="19"/>
  <c r="AK158" i="19"/>
  <c r="AO158" i="19"/>
  <c r="W158" i="19"/>
  <c r="AA158" i="19"/>
  <c r="AE158" i="19"/>
  <c r="AI158" i="19"/>
  <c r="AM158" i="19"/>
  <c r="X155" i="19"/>
  <c r="AB155" i="19"/>
  <c r="AF155" i="19"/>
  <c r="AJ155" i="19"/>
  <c r="AN155" i="19"/>
  <c r="Z155" i="19"/>
  <c r="AD155" i="19"/>
  <c r="AH155" i="19"/>
  <c r="AL155" i="19"/>
  <c r="AH154" i="19"/>
  <c r="Z154" i="19"/>
  <c r="AM151" i="19"/>
  <c r="AE151" i="19"/>
  <c r="W151" i="19"/>
  <c r="Y150" i="19"/>
  <c r="AC150" i="19"/>
  <c r="AG150" i="19"/>
  <c r="AK150" i="19"/>
  <c r="AO150" i="19"/>
  <c r="W150" i="19"/>
  <c r="AA150" i="19"/>
  <c r="AE150" i="19"/>
  <c r="AI150" i="19"/>
  <c r="AM150" i="19"/>
  <c r="X147" i="19"/>
  <c r="AB147" i="19"/>
  <c r="AF147" i="19"/>
  <c r="AJ147" i="19"/>
  <c r="AN147" i="19"/>
  <c r="Z147" i="19"/>
  <c r="AD147" i="19"/>
  <c r="AH147" i="19"/>
  <c r="AL147" i="19"/>
  <c r="AH146" i="19"/>
  <c r="Z146" i="19"/>
  <c r="AM143" i="19"/>
  <c r="AE143" i="19"/>
  <c r="W143" i="19"/>
  <c r="Y142" i="19"/>
  <c r="AC142" i="19"/>
  <c r="AG142" i="19"/>
  <c r="AK142" i="19"/>
  <c r="AO142" i="19"/>
  <c r="W142" i="19"/>
  <c r="AA142" i="19"/>
  <c r="AE142" i="19"/>
  <c r="AI142" i="19"/>
  <c r="AM142" i="19"/>
  <c r="X139" i="19"/>
  <c r="AB139" i="19"/>
  <c r="AF139" i="19"/>
  <c r="AJ139" i="19"/>
  <c r="AN139" i="19"/>
  <c r="Z139" i="19"/>
  <c r="AD139" i="19"/>
  <c r="AH139" i="19"/>
  <c r="AL139" i="19"/>
  <c r="AH138" i="19"/>
  <c r="Z138" i="19"/>
  <c r="AM135" i="19"/>
  <c r="AE135" i="19"/>
  <c r="W135" i="19"/>
  <c r="Y134" i="19"/>
  <c r="AC134" i="19"/>
  <c r="AG134" i="19"/>
  <c r="AK134" i="19"/>
  <c r="AO134" i="19"/>
  <c r="W134" i="19"/>
  <c r="AA134" i="19"/>
  <c r="AE134" i="19"/>
  <c r="AI134" i="19"/>
  <c r="AM134" i="19"/>
  <c r="X131" i="19"/>
  <c r="AB131" i="19"/>
  <c r="AF131" i="19"/>
  <c r="AJ131" i="19"/>
  <c r="AN131" i="19"/>
  <c r="Z131" i="19"/>
  <c r="AD131" i="19"/>
  <c r="AH131" i="19"/>
  <c r="AL131" i="19"/>
  <c r="AH130" i="19"/>
  <c r="Z130" i="19"/>
  <c r="AM127" i="19"/>
  <c r="AE127" i="19"/>
  <c r="W127" i="19"/>
  <c r="Z125" i="19"/>
  <c r="AD125" i="19"/>
  <c r="AH125" i="19"/>
  <c r="AL125" i="19"/>
  <c r="W125" i="19"/>
  <c r="AA125" i="19"/>
  <c r="AE125" i="19"/>
  <c r="AI125" i="19"/>
  <c r="AM125" i="19"/>
  <c r="X125" i="19"/>
  <c r="AB125" i="19"/>
  <c r="AF125" i="19"/>
  <c r="AJ125" i="19"/>
  <c r="AN125" i="19"/>
  <c r="Z121" i="19"/>
  <c r="AD121" i="19"/>
  <c r="AH121" i="19"/>
  <c r="AL121" i="19"/>
  <c r="W121" i="19"/>
  <c r="AA121" i="19"/>
  <c r="AE121" i="19"/>
  <c r="AI121" i="19"/>
  <c r="AM121" i="19"/>
  <c r="X121" i="19"/>
  <c r="AB121" i="19"/>
  <c r="AF121" i="19"/>
  <c r="AJ121" i="19"/>
  <c r="AN121" i="19"/>
  <c r="Z117" i="19"/>
  <c r="AD117" i="19"/>
  <c r="AH117" i="19"/>
  <c r="AL117" i="19"/>
  <c r="W117" i="19"/>
  <c r="AA117" i="19"/>
  <c r="AE117" i="19"/>
  <c r="AI117" i="19"/>
  <c r="AM117" i="19"/>
  <c r="X117" i="19"/>
  <c r="AB117" i="19"/>
  <c r="AF117" i="19"/>
  <c r="AJ117" i="19"/>
  <c r="AN117" i="19"/>
  <c r="Z113" i="19"/>
  <c r="AD113" i="19"/>
  <c r="AH113" i="19"/>
  <c r="AL113" i="19"/>
  <c r="W113" i="19"/>
  <c r="AA113" i="19"/>
  <c r="AE113" i="19"/>
  <c r="AI113" i="19"/>
  <c r="AM113" i="19"/>
  <c r="X113" i="19"/>
  <c r="AB113" i="19"/>
  <c r="AF113" i="19"/>
  <c r="AJ113" i="19"/>
  <c r="AN113" i="19"/>
  <c r="Z109" i="19"/>
  <c r="AD109" i="19"/>
  <c r="AH109" i="19"/>
  <c r="AL109" i="19"/>
  <c r="W109" i="19"/>
  <c r="AA109" i="19"/>
  <c r="AE109" i="19"/>
  <c r="AI109" i="19"/>
  <c r="AM109" i="19"/>
  <c r="X109" i="19"/>
  <c r="AB109" i="19"/>
  <c r="AF109" i="19"/>
  <c r="AJ109" i="19"/>
  <c r="AN109" i="19"/>
  <c r="Z105" i="19"/>
  <c r="AD105" i="19"/>
  <c r="AH105" i="19"/>
  <c r="AL105" i="19"/>
  <c r="W105" i="19"/>
  <c r="AA105" i="19"/>
  <c r="AE105" i="19"/>
  <c r="AI105" i="19"/>
  <c r="AM105" i="19"/>
  <c r="X105" i="19"/>
  <c r="AB105" i="19"/>
  <c r="AF105" i="19"/>
  <c r="AJ105" i="19"/>
  <c r="AN105" i="19"/>
  <c r="Z101" i="19"/>
  <c r="AD101" i="19"/>
  <c r="AH101" i="19"/>
  <c r="AL101" i="19"/>
  <c r="W101" i="19"/>
  <c r="AA101" i="19"/>
  <c r="AE101" i="19"/>
  <c r="AI101" i="19"/>
  <c r="AM101" i="19"/>
  <c r="X101" i="19"/>
  <c r="AB101" i="19"/>
  <c r="AF101" i="19"/>
  <c r="AJ101" i="19"/>
  <c r="AN101" i="19"/>
  <c r="Z97" i="19"/>
  <c r="AD97" i="19"/>
  <c r="AH97" i="19"/>
  <c r="AL97" i="19"/>
  <c r="W97" i="19"/>
  <c r="AA97" i="19"/>
  <c r="AE97" i="19"/>
  <c r="AI97" i="19"/>
  <c r="AM97" i="19"/>
  <c r="X97" i="19"/>
  <c r="AB97" i="19"/>
  <c r="AF97" i="19"/>
  <c r="AJ97" i="19"/>
  <c r="AN97" i="19"/>
  <c r="Z93" i="19"/>
  <c r="AD93" i="19"/>
  <c r="AH93" i="19"/>
  <c r="AL93" i="19"/>
  <c r="W93" i="19"/>
  <c r="AA93" i="19"/>
  <c r="AE93" i="19"/>
  <c r="AI93" i="19"/>
  <c r="AM93" i="19"/>
  <c r="X93" i="19"/>
  <c r="AB93" i="19"/>
  <c r="AF93" i="19"/>
  <c r="AJ93" i="19"/>
  <c r="AN93" i="19"/>
  <c r="Z89" i="19"/>
  <c r="AD89" i="19"/>
  <c r="AH89" i="19"/>
  <c r="AL89" i="19"/>
  <c r="W89" i="19"/>
  <c r="AA89" i="19"/>
  <c r="AE89" i="19"/>
  <c r="AI89" i="19"/>
  <c r="AM89" i="19"/>
  <c r="X89" i="19"/>
  <c r="AB89" i="19"/>
  <c r="AF89" i="19"/>
  <c r="AJ89" i="19"/>
  <c r="AN89" i="19"/>
  <c r="Z85" i="19"/>
  <c r="AD85" i="19"/>
  <c r="AH85" i="19"/>
  <c r="AL85" i="19"/>
  <c r="W85" i="19"/>
  <c r="AA85" i="19"/>
  <c r="AE85" i="19"/>
  <c r="AI85" i="19"/>
  <c r="AM85" i="19"/>
  <c r="X85" i="19"/>
  <c r="AB85" i="19"/>
  <c r="AF85" i="19"/>
  <c r="AJ85" i="19"/>
  <c r="AN85" i="19"/>
  <c r="Z81" i="19"/>
  <c r="AD81" i="19"/>
  <c r="AH81" i="19"/>
  <c r="AL81" i="19"/>
  <c r="W81" i="19"/>
  <c r="AA81" i="19"/>
  <c r="AE81" i="19"/>
  <c r="AI81" i="19"/>
  <c r="AM81" i="19"/>
  <c r="X81" i="19"/>
  <c r="AB81" i="19"/>
  <c r="AF81" i="19"/>
  <c r="AJ81" i="19"/>
  <c r="AN81" i="19"/>
  <c r="Z77" i="19"/>
  <c r="AD77" i="19"/>
  <c r="AH77" i="19"/>
  <c r="AL77" i="19"/>
  <c r="W77" i="19"/>
  <c r="AA77" i="19"/>
  <c r="AE77" i="19"/>
  <c r="AI77" i="19"/>
  <c r="AM77" i="19"/>
  <c r="X77" i="19"/>
  <c r="AB77" i="19"/>
  <c r="AF77" i="19"/>
  <c r="AJ77" i="19"/>
  <c r="AN77" i="19"/>
  <c r="Z73" i="19"/>
  <c r="AD73" i="19"/>
  <c r="AH73" i="19"/>
  <c r="AL73" i="19"/>
  <c r="W73" i="19"/>
  <c r="AA73" i="19"/>
  <c r="AE73" i="19"/>
  <c r="AI73" i="19"/>
  <c r="AM73" i="19"/>
  <c r="X73" i="19"/>
  <c r="AB73" i="19"/>
  <c r="AF73" i="19"/>
  <c r="AJ73" i="19"/>
  <c r="AN73" i="19"/>
  <c r="Z69" i="19"/>
  <c r="AD69" i="19"/>
  <c r="AH69" i="19"/>
  <c r="AL69" i="19"/>
  <c r="W69" i="19"/>
  <c r="AA69" i="19"/>
  <c r="AE69" i="19"/>
  <c r="AI69" i="19"/>
  <c r="AM69" i="19"/>
  <c r="X69" i="19"/>
  <c r="AB69" i="19"/>
  <c r="AF69" i="19"/>
  <c r="AJ69" i="19"/>
  <c r="AN69" i="19"/>
  <c r="Z65" i="19"/>
  <c r="AD65" i="19"/>
  <c r="AH65" i="19"/>
  <c r="AL65" i="19"/>
  <c r="W65" i="19"/>
  <c r="AA65" i="19"/>
  <c r="AE65" i="19"/>
  <c r="AI65" i="19"/>
  <c r="AM65" i="19"/>
  <c r="X65" i="19"/>
  <c r="AB65" i="19"/>
  <c r="AF65" i="19"/>
  <c r="AJ65" i="19"/>
  <c r="AN65" i="19"/>
  <c r="Z61" i="19"/>
  <c r="AD61" i="19"/>
  <c r="AH61" i="19"/>
  <c r="AL61" i="19"/>
  <c r="W61" i="19"/>
  <c r="AA61" i="19"/>
  <c r="AE61" i="19"/>
  <c r="AI61" i="19"/>
  <c r="AM61" i="19"/>
  <c r="X61" i="19"/>
  <c r="AB61" i="19"/>
  <c r="AF61" i="19"/>
  <c r="AJ61" i="19"/>
  <c r="AN61" i="19"/>
  <c r="Z57" i="19"/>
  <c r="AD57" i="19"/>
  <c r="AH57" i="19"/>
  <c r="AL57" i="19"/>
  <c r="W57" i="19"/>
  <c r="AA57" i="19"/>
  <c r="AE57" i="19"/>
  <c r="AI57" i="19"/>
  <c r="AM57" i="19"/>
  <c r="X57" i="19"/>
  <c r="AB57" i="19"/>
  <c r="AF57" i="19"/>
  <c r="AJ57" i="19"/>
  <c r="AN57" i="19"/>
  <c r="AF55" i="19"/>
  <c r="AO3" i="21"/>
  <c r="AK3" i="21"/>
  <c r="AG3" i="21"/>
  <c r="AC3" i="21"/>
  <c r="Y3" i="21"/>
  <c r="AN3" i="21"/>
  <c r="AJ3" i="21"/>
  <c r="AF3" i="21"/>
  <c r="AB3" i="21"/>
  <c r="X3" i="21"/>
  <c r="AH3" i="21"/>
  <c r="Z3" i="21"/>
  <c r="AM3" i="21"/>
  <c r="AE3" i="21"/>
  <c r="W3" i="21"/>
  <c r="AL3" i="21"/>
  <c r="AD3" i="21"/>
  <c r="AI11" i="21"/>
  <c r="AL30" i="21"/>
  <c r="AH30" i="21"/>
  <c r="AD30" i="21"/>
  <c r="Z30" i="21"/>
  <c r="AO30" i="21"/>
  <c r="AK30" i="21"/>
  <c r="AG30" i="21"/>
  <c r="AC30" i="21"/>
  <c r="Y30" i="21"/>
  <c r="AI30" i="21"/>
  <c r="AA30" i="21"/>
  <c r="AN30" i="21"/>
  <c r="AF30" i="21"/>
  <c r="X30" i="21"/>
  <c r="AM30" i="21"/>
  <c r="AE30" i="21"/>
  <c r="W30" i="21"/>
  <c r="Z36" i="21"/>
  <c r="AO39" i="21"/>
  <c r="AK39" i="21"/>
  <c r="AG39" i="21"/>
  <c r="AC39" i="21"/>
  <c r="Y39" i="21"/>
  <c r="AN39" i="21"/>
  <c r="AJ39" i="21"/>
  <c r="AF39" i="21"/>
  <c r="AB39" i="21"/>
  <c r="X39" i="21"/>
  <c r="AH39" i="21"/>
  <c r="Z39" i="21"/>
  <c r="AM39" i="21"/>
  <c r="AE39" i="21"/>
  <c r="W39" i="21"/>
  <c r="AL39" i="21"/>
  <c r="AD39" i="21"/>
  <c r="C66" i="25"/>
  <c r="G66" i="25"/>
  <c r="K66" i="25"/>
  <c r="P63" i="25"/>
  <c r="T63" i="25"/>
  <c r="C62" i="25"/>
  <c r="G62" i="25"/>
  <c r="K62" i="25"/>
  <c r="C58" i="25"/>
  <c r="G58" i="25"/>
  <c r="K58" i="25"/>
  <c r="P55" i="25"/>
  <c r="T55" i="25"/>
  <c r="C54" i="25"/>
  <c r="G54" i="25"/>
  <c r="K54" i="25"/>
  <c r="P47" i="25"/>
  <c r="T47" i="25"/>
  <c r="C42" i="25"/>
  <c r="G42" i="25"/>
  <c r="K42" i="25"/>
  <c r="P39" i="25"/>
  <c r="T39" i="25"/>
  <c r="C38" i="25"/>
  <c r="G38" i="25"/>
  <c r="K38" i="25"/>
  <c r="P35" i="25"/>
  <c r="T35" i="25"/>
  <c r="C34" i="25"/>
  <c r="G34" i="25"/>
  <c r="K34" i="25"/>
  <c r="P31" i="25"/>
  <c r="T31" i="25"/>
  <c r="C30" i="25"/>
  <c r="G30" i="25"/>
  <c r="K30" i="25"/>
  <c r="P27" i="25"/>
  <c r="T27" i="25"/>
  <c r="C26" i="25"/>
  <c r="G26" i="25"/>
  <c r="K26" i="25"/>
  <c r="P23" i="25"/>
  <c r="T23" i="25"/>
  <c r="C22" i="25"/>
  <c r="G22" i="25"/>
  <c r="K22" i="25"/>
  <c r="P19" i="25"/>
  <c r="T19" i="25"/>
  <c r="C18" i="25"/>
  <c r="G18" i="25"/>
  <c r="K18" i="25"/>
  <c r="P15" i="25"/>
  <c r="T15" i="25"/>
  <c r="C14" i="25"/>
  <c r="G14" i="25"/>
  <c r="K14" i="25"/>
  <c r="P11" i="25"/>
  <c r="T11" i="25"/>
  <c r="C10" i="25"/>
  <c r="G10" i="25"/>
  <c r="K10" i="25"/>
  <c r="P7" i="25"/>
  <c r="T7" i="25"/>
  <c r="C6" i="25"/>
  <c r="G6" i="25"/>
  <c r="K6" i="25"/>
  <c r="P3" i="25"/>
  <c r="T3" i="25"/>
  <c r="C105" i="26"/>
  <c r="G105" i="26"/>
  <c r="K105" i="26"/>
  <c r="J80" i="26"/>
  <c r="E80" i="26"/>
  <c r="P78" i="26"/>
  <c r="T78" i="26"/>
  <c r="J64" i="26"/>
  <c r="E64" i="26"/>
  <c r="R61" i="26"/>
  <c r="M61" i="26"/>
  <c r="F61" i="26"/>
  <c r="C61" i="26"/>
  <c r="G61" i="26"/>
  <c r="K61" i="26"/>
  <c r="P50" i="26"/>
  <c r="T50" i="26"/>
  <c r="R49" i="26"/>
  <c r="M49" i="26"/>
  <c r="F49" i="26"/>
  <c r="C49" i="26"/>
  <c r="G49" i="26"/>
  <c r="K49" i="26"/>
  <c r="P46" i="26"/>
  <c r="T46" i="26"/>
  <c r="U58" i="23"/>
  <c r="O58" i="23"/>
  <c r="I58" i="23"/>
  <c r="D58" i="23"/>
  <c r="U177" i="24"/>
  <c r="O177" i="24"/>
  <c r="I177" i="24"/>
  <c r="D177" i="24"/>
  <c r="H176" i="24"/>
  <c r="P176" i="24"/>
  <c r="T176" i="24"/>
  <c r="R175" i="24"/>
  <c r="M175" i="24"/>
  <c r="F175" i="24"/>
  <c r="C175" i="24"/>
  <c r="G175" i="24"/>
  <c r="K175" i="24"/>
  <c r="J174" i="24"/>
  <c r="E174" i="24"/>
  <c r="U173" i="24"/>
  <c r="O173" i="24"/>
  <c r="I173" i="24"/>
  <c r="D173" i="24"/>
  <c r="H172" i="24"/>
  <c r="P172" i="24"/>
  <c r="T172" i="24"/>
  <c r="R171" i="24"/>
  <c r="M171" i="24"/>
  <c r="F171" i="24"/>
  <c r="C171" i="24"/>
  <c r="G171" i="24"/>
  <c r="K171" i="24"/>
  <c r="J170" i="24"/>
  <c r="E170" i="24"/>
  <c r="U169" i="24"/>
  <c r="O169" i="24"/>
  <c r="I169" i="24"/>
  <c r="D169" i="24"/>
  <c r="H168" i="24"/>
  <c r="P168" i="24"/>
  <c r="T168" i="24"/>
  <c r="R167" i="24"/>
  <c r="M167" i="24"/>
  <c r="F167" i="24"/>
  <c r="C167" i="24"/>
  <c r="G167" i="24"/>
  <c r="K167" i="24"/>
  <c r="J166" i="24"/>
  <c r="E166" i="24"/>
  <c r="U165" i="24"/>
  <c r="O165" i="24"/>
  <c r="I165" i="24"/>
  <c r="D165" i="24"/>
  <c r="H164" i="24"/>
  <c r="P164" i="24"/>
  <c r="T164" i="24"/>
  <c r="R163" i="24"/>
  <c r="M163" i="24"/>
  <c r="F163" i="24"/>
  <c r="C163" i="24"/>
  <c r="G163" i="24"/>
  <c r="K163" i="24"/>
  <c r="J162" i="24"/>
  <c r="E162" i="24"/>
  <c r="U161" i="24"/>
  <c r="O161" i="24"/>
  <c r="I161" i="24"/>
  <c r="D161" i="24"/>
  <c r="H160" i="24"/>
  <c r="P160" i="24"/>
  <c r="T160" i="24"/>
  <c r="R159" i="24"/>
  <c r="M159" i="24"/>
  <c r="F159" i="24"/>
  <c r="C159" i="24"/>
  <c r="G159" i="24"/>
  <c r="K159" i="24"/>
  <c r="J158" i="24"/>
  <c r="E158" i="24"/>
  <c r="U157" i="24"/>
  <c r="O157" i="24"/>
  <c r="I157" i="24"/>
  <c r="D157" i="24"/>
  <c r="H156" i="24"/>
  <c r="P156" i="24"/>
  <c r="T156" i="24"/>
  <c r="R155" i="24"/>
  <c r="M155" i="24"/>
  <c r="F155" i="24"/>
  <c r="C155" i="24"/>
  <c r="G155" i="24"/>
  <c r="K155" i="24"/>
  <c r="J154" i="24"/>
  <c r="E154" i="24"/>
  <c r="U153" i="24"/>
  <c r="O153" i="24"/>
  <c r="I153" i="24"/>
  <c r="D153" i="24"/>
  <c r="H152" i="24"/>
  <c r="P152" i="24"/>
  <c r="T152" i="24"/>
  <c r="R151" i="24"/>
  <c r="M151" i="24"/>
  <c r="F151" i="24"/>
  <c r="C151" i="24"/>
  <c r="G151" i="24"/>
  <c r="K151" i="24"/>
  <c r="J150" i="24"/>
  <c r="E150" i="24"/>
  <c r="U149" i="24"/>
  <c r="O149" i="24"/>
  <c r="I149" i="24"/>
  <c r="D149" i="24"/>
  <c r="H148" i="24"/>
  <c r="P148" i="24"/>
  <c r="T148" i="24"/>
  <c r="R147" i="24"/>
  <c r="M147" i="24"/>
  <c r="F147" i="24"/>
  <c r="C147" i="24"/>
  <c r="G147" i="24"/>
  <c r="K147" i="24"/>
  <c r="J146" i="24"/>
  <c r="E146" i="24"/>
  <c r="U145" i="24"/>
  <c r="O145" i="24"/>
  <c r="I145" i="24"/>
  <c r="D145" i="24"/>
  <c r="H144" i="24"/>
  <c r="P144" i="24"/>
  <c r="T144" i="24"/>
  <c r="R143" i="24"/>
  <c r="M143" i="24"/>
  <c r="F143" i="24"/>
  <c r="C143" i="24"/>
  <c r="G143" i="24"/>
  <c r="K143" i="24"/>
  <c r="J142" i="24"/>
  <c r="E142" i="24"/>
  <c r="U141" i="24"/>
  <c r="O141" i="24"/>
  <c r="I141" i="24"/>
  <c r="D141" i="24"/>
  <c r="H140" i="24"/>
  <c r="P140" i="24"/>
  <c r="T140" i="24"/>
  <c r="R139" i="24"/>
  <c r="M139" i="24"/>
  <c r="F139" i="24"/>
  <c r="C139" i="24"/>
  <c r="G139" i="24"/>
  <c r="K139" i="24"/>
  <c r="J138" i="24"/>
  <c r="E138" i="24"/>
  <c r="U137" i="24"/>
  <c r="O137" i="24"/>
  <c r="I137" i="24"/>
  <c r="D137" i="24"/>
  <c r="H136" i="24"/>
  <c r="P136" i="24"/>
  <c r="T136" i="24"/>
  <c r="R135" i="24"/>
  <c r="M135" i="24"/>
  <c r="F135" i="24"/>
  <c r="C135" i="24"/>
  <c r="G135" i="24"/>
  <c r="K135" i="24"/>
  <c r="J134" i="24"/>
  <c r="E134" i="24"/>
  <c r="U133" i="24"/>
  <c r="O133" i="24"/>
  <c r="I133" i="24"/>
  <c r="D133" i="24"/>
  <c r="H132" i="24"/>
  <c r="P132" i="24"/>
  <c r="T132" i="24"/>
  <c r="R131" i="24"/>
  <c r="M131" i="24"/>
  <c r="F131" i="24"/>
  <c r="C131" i="24"/>
  <c r="G131" i="24"/>
  <c r="K131" i="24"/>
  <c r="J130" i="24"/>
  <c r="E130" i="24"/>
  <c r="U129" i="24"/>
  <c r="O129" i="24"/>
  <c r="I129" i="24"/>
  <c r="D129" i="24"/>
  <c r="H128" i="24"/>
  <c r="P128" i="24"/>
  <c r="T128" i="24"/>
  <c r="R127" i="24"/>
  <c r="M127" i="24"/>
  <c r="F127" i="24"/>
  <c r="C127" i="24"/>
  <c r="G127" i="24"/>
  <c r="K127" i="24"/>
  <c r="J126" i="24"/>
  <c r="E126" i="24"/>
  <c r="U125" i="24"/>
  <c r="O125" i="24"/>
  <c r="I125" i="24"/>
  <c r="D125" i="24"/>
  <c r="H124" i="24"/>
  <c r="P124" i="24"/>
  <c r="T124" i="24"/>
  <c r="R123" i="24"/>
  <c r="M123" i="24"/>
  <c r="F123" i="24"/>
  <c r="C123" i="24"/>
  <c r="G123" i="24"/>
  <c r="K123" i="24"/>
  <c r="J122" i="24"/>
  <c r="E122" i="24"/>
  <c r="U121" i="24"/>
  <c r="O121" i="24"/>
  <c r="I121" i="24"/>
  <c r="D121" i="24"/>
  <c r="H120" i="24"/>
  <c r="P120" i="24"/>
  <c r="T120" i="24"/>
  <c r="R119" i="24"/>
  <c r="M119" i="24"/>
  <c r="F119" i="24"/>
  <c r="C119" i="24"/>
  <c r="G119" i="24"/>
  <c r="K119" i="24"/>
  <c r="J118" i="24"/>
  <c r="E118" i="24"/>
  <c r="U117" i="24"/>
  <c r="O117" i="24"/>
  <c r="I117" i="24"/>
  <c r="D117" i="24"/>
  <c r="H116" i="24"/>
  <c r="P116" i="24"/>
  <c r="T116" i="24"/>
  <c r="R115" i="24"/>
  <c r="M115" i="24"/>
  <c r="F115" i="24"/>
  <c r="C115" i="24"/>
  <c r="G115" i="24"/>
  <c r="K115" i="24"/>
  <c r="J114" i="24"/>
  <c r="E114" i="24"/>
  <c r="U113" i="24"/>
  <c r="O113" i="24"/>
  <c r="I113" i="24"/>
  <c r="D113" i="24"/>
  <c r="H112" i="24"/>
  <c r="P112" i="24"/>
  <c r="T112" i="24"/>
  <c r="R111" i="24"/>
  <c r="M111" i="24"/>
  <c r="F111" i="24"/>
  <c r="C111" i="24"/>
  <c r="G111" i="24"/>
  <c r="K111" i="24"/>
  <c r="J110" i="24"/>
  <c r="E110" i="24"/>
  <c r="U109" i="24"/>
  <c r="O109" i="24"/>
  <c r="I109" i="24"/>
  <c r="D109" i="24"/>
  <c r="H108" i="24"/>
  <c r="P108" i="24"/>
  <c r="T108" i="24"/>
  <c r="R107" i="24"/>
  <c r="M107" i="24"/>
  <c r="F107" i="24"/>
  <c r="C107" i="24"/>
  <c r="G107" i="24"/>
  <c r="K107" i="24"/>
  <c r="J106" i="24"/>
  <c r="E106" i="24"/>
  <c r="U105" i="24"/>
  <c r="O105" i="24"/>
  <c r="I105" i="24"/>
  <c r="D105" i="24"/>
  <c r="H104" i="24"/>
  <c r="P104" i="24"/>
  <c r="T104" i="24"/>
  <c r="R103" i="24"/>
  <c r="M103" i="24"/>
  <c r="F103" i="24"/>
  <c r="C103" i="24"/>
  <c r="G103" i="24"/>
  <c r="K103" i="24"/>
  <c r="J102" i="24"/>
  <c r="E102" i="24"/>
  <c r="U101" i="24"/>
  <c r="O101" i="24"/>
  <c r="I101" i="24"/>
  <c r="D101" i="24"/>
  <c r="H100" i="24"/>
  <c r="P100" i="24"/>
  <c r="T100" i="24"/>
  <c r="R99" i="24"/>
  <c r="M99" i="24"/>
  <c r="F99" i="24"/>
  <c r="C99" i="24"/>
  <c r="G99" i="24"/>
  <c r="K99" i="24"/>
  <c r="J98" i="24"/>
  <c r="E98" i="24"/>
  <c r="U97" i="24"/>
  <c r="O97" i="24"/>
  <c r="I97" i="24"/>
  <c r="D97" i="24"/>
  <c r="H96" i="24"/>
  <c r="P96" i="24"/>
  <c r="T96" i="24"/>
  <c r="R95" i="24"/>
  <c r="M95" i="24"/>
  <c r="F95" i="24"/>
  <c r="C95" i="24"/>
  <c r="G95" i="24"/>
  <c r="K95" i="24"/>
  <c r="J94" i="24"/>
  <c r="E94" i="24"/>
  <c r="U93" i="24"/>
  <c r="O93" i="24"/>
  <c r="I93" i="24"/>
  <c r="D93" i="24"/>
  <c r="H92" i="24"/>
  <c r="P92" i="24"/>
  <c r="T92" i="24"/>
  <c r="R91" i="24"/>
  <c r="M91" i="24"/>
  <c r="F91" i="24"/>
  <c r="C91" i="24"/>
  <c r="G91" i="24"/>
  <c r="K91" i="24"/>
  <c r="J90" i="24"/>
  <c r="E90" i="24"/>
  <c r="U89" i="24"/>
  <c r="O89" i="24"/>
  <c r="I89" i="24"/>
  <c r="D89" i="24"/>
  <c r="H88" i="24"/>
  <c r="P88" i="24"/>
  <c r="T88" i="24"/>
  <c r="R87" i="24"/>
  <c r="M87" i="24"/>
  <c r="F87" i="24"/>
  <c r="C87" i="24"/>
  <c r="G87" i="24"/>
  <c r="K87" i="24"/>
  <c r="J86" i="24"/>
  <c r="E86" i="24"/>
  <c r="U85" i="24"/>
  <c r="O85" i="24"/>
  <c r="I85" i="24"/>
  <c r="D85" i="24"/>
  <c r="H84" i="24"/>
  <c r="P84" i="24"/>
  <c r="T84" i="24"/>
  <c r="R83" i="24"/>
  <c r="M83" i="24"/>
  <c r="F83" i="24"/>
  <c r="C83" i="24"/>
  <c r="G83" i="24"/>
  <c r="K83" i="24"/>
  <c r="J82" i="24"/>
  <c r="E82" i="24"/>
  <c r="U81" i="24"/>
  <c r="O81" i="24"/>
  <c r="I81" i="24"/>
  <c r="D81" i="24"/>
  <c r="H80" i="24"/>
  <c r="P80" i="24"/>
  <c r="T80" i="24"/>
  <c r="R79" i="24"/>
  <c r="M79" i="24"/>
  <c r="F79" i="24"/>
  <c r="C79" i="24"/>
  <c r="G79" i="24"/>
  <c r="K79" i="24"/>
  <c r="J78" i="24"/>
  <c r="E78" i="24"/>
  <c r="U77" i="24"/>
  <c r="O77" i="24"/>
  <c r="I77" i="24"/>
  <c r="D77" i="24"/>
  <c r="H76" i="24"/>
  <c r="P76" i="24"/>
  <c r="T76" i="24"/>
  <c r="R75" i="24"/>
  <c r="M75" i="24"/>
  <c r="F75" i="24"/>
  <c r="C75" i="24"/>
  <c r="G75" i="24"/>
  <c r="K75" i="24"/>
  <c r="J74" i="24"/>
  <c r="E74" i="24"/>
  <c r="U73" i="24"/>
  <c r="O73" i="24"/>
  <c r="I73" i="24"/>
  <c r="D73" i="24"/>
  <c r="H72" i="24"/>
  <c r="P72" i="24"/>
  <c r="T72" i="24"/>
  <c r="R71" i="24"/>
  <c r="M71" i="24"/>
  <c r="F71" i="24"/>
  <c r="C71" i="24"/>
  <c r="G71" i="24"/>
  <c r="K71" i="24"/>
  <c r="J70" i="24"/>
  <c r="E70" i="24"/>
  <c r="U69" i="24"/>
  <c r="O69" i="24"/>
  <c r="I69" i="24"/>
  <c r="D69" i="24"/>
  <c r="H68" i="24"/>
  <c r="P68" i="24"/>
  <c r="T68" i="24"/>
  <c r="R67" i="24"/>
  <c r="M67" i="24"/>
  <c r="F67" i="24"/>
  <c r="C67" i="24"/>
  <c r="G67" i="24"/>
  <c r="K67" i="24"/>
  <c r="J66" i="24"/>
  <c r="E66" i="24"/>
  <c r="U65" i="24"/>
  <c r="O65" i="24"/>
  <c r="I65" i="24"/>
  <c r="D65" i="24"/>
  <c r="H64" i="24"/>
  <c r="P64" i="24"/>
  <c r="T64" i="24"/>
  <c r="R63" i="24"/>
  <c r="M63" i="24"/>
  <c r="F63" i="24"/>
  <c r="C63" i="24"/>
  <c r="G63" i="24"/>
  <c r="K63" i="24"/>
  <c r="J62" i="24"/>
  <c r="E62" i="24"/>
  <c r="U61" i="24"/>
  <c r="O61" i="24"/>
  <c r="I61" i="24"/>
  <c r="D61" i="24"/>
  <c r="H60" i="24"/>
  <c r="P60" i="24"/>
  <c r="T60" i="24"/>
  <c r="R59" i="24"/>
  <c r="M59" i="24"/>
  <c r="F59" i="24"/>
  <c r="C59" i="24"/>
  <c r="G59" i="24"/>
  <c r="K59" i="24"/>
  <c r="U57" i="24"/>
  <c r="O57" i="24"/>
  <c r="I57" i="24"/>
  <c r="D57" i="24"/>
  <c r="H56" i="24"/>
  <c r="P56" i="24"/>
  <c r="T56" i="24"/>
  <c r="R55" i="24"/>
  <c r="M55" i="24"/>
  <c r="F55" i="24"/>
  <c r="C55" i="24"/>
  <c r="G55" i="24"/>
  <c r="K55" i="24"/>
  <c r="J54" i="24"/>
  <c r="E54" i="24"/>
  <c r="U53" i="24"/>
  <c r="O53" i="24"/>
  <c r="I53" i="24"/>
  <c r="D53" i="24"/>
  <c r="H52" i="24"/>
  <c r="P52" i="24"/>
  <c r="T52" i="24"/>
  <c r="R51" i="24"/>
  <c r="M51" i="24"/>
  <c r="F51" i="24"/>
  <c r="C51" i="24"/>
  <c r="G51" i="24"/>
  <c r="K51" i="24"/>
  <c r="J50" i="24"/>
  <c r="E50" i="24"/>
  <c r="U49" i="24"/>
  <c r="O49" i="24"/>
  <c r="I49" i="24"/>
  <c r="D49" i="24"/>
  <c r="H48" i="24"/>
  <c r="P48" i="24"/>
  <c r="T48" i="24"/>
  <c r="R47" i="24"/>
  <c r="M47" i="24"/>
  <c r="F47" i="24"/>
  <c r="C47" i="24"/>
  <c r="G47" i="24"/>
  <c r="K47" i="24"/>
  <c r="J46" i="24"/>
  <c r="E46" i="24"/>
  <c r="U45" i="24"/>
  <c r="O45" i="24"/>
  <c r="I45" i="24"/>
  <c r="D45" i="24"/>
  <c r="H44" i="24"/>
  <c r="P44" i="24"/>
  <c r="T44" i="24"/>
  <c r="R43" i="24"/>
  <c r="M43" i="24"/>
  <c r="F43" i="24"/>
  <c r="C43" i="24"/>
  <c r="G43" i="24"/>
  <c r="K43" i="24"/>
  <c r="J42" i="24"/>
  <c r="E42" i="24"/>
  <c r="U41" i="24"/>
  <c r="O41" i="24"/>
  <c r="I41" i="24"/>
  <c r="D41" i="24"/>
  <c r="H40" i="24"/>
  <c r="P40" i="24"/>
  <c r="T40" i="24"/>
  <c r="R39" i="24"/>
  <c r="M39" i="24"/>
  <c r="F39" i="24"/>
  <c r="C39" i="24"/>
  <c r="G39" i="24"/>
  <c r="K39" i="24"/>
  <c r="J38" i="24"/>
  <c r="E38" i="24"/>
  <c r="U37" i="24"/>
  <c r="O37" i="24"/>
  <c r="I37" i="24"/>
  <c r="D37" i="24"/>
  <c r="H36" i="24"/>
  <c r="P36" i="24"/>
  <c r="T36" i="24"/>
  <c r="R35" i="24"/>
  <c r="M35" i="24"/>
  <c r="F35" i="24"/>
  <c r="C35" i="24"/>
  <c r="G35" i="24"/>
  <c r="K35" i="24"/>
  <c r="J34" i="24"/>
  <c r="E34" i="24"/>
  <c r="U33" i="24"/>
  <c r="O33" i="24"/>
  <c r="I33" i="24"/>
  <c r="D33" i="24"/>
  <c r="H32" i="24"/>
  <c r="P32" i="24"/>
  <c r="T32" i="24"/>
  <c r="R31" i="24"/>
  <c r="M31" i="24"/>
  <c r="F31" i="24"/>
  <c r="C31" i="24"/>
  <c r="G31" i="24"/>
  <c r="K31" i="24"/>
  <c r="J30" i="24"/>
  <c r="E30" i="24"/>
  <c r="U29" i="24"/>
  <c r="O29" i="24"/>
  <c r="I29" i="24"/>
  <c r="D29" i="24"/>
  <c r="H28" i="24"/>
  <c r="P28" i="24"/>
  <c r="T28" i="24"/>
  <c r="R27" i="24"/>
  <c r="M27" i="24"/>
  <c r="F27" i="24"/>
  <c r="C27" i="24"/>
  <c r="G27" i="24"/>
  <c r="K27" i="24"/>
  <c r="J26" i="24"/>
  <c r="E26" i="24"/>
  <c r="U25" i="24"/>
  <c r="O25" i="24"/>
  <c r="I25" i="24"/>
  <c r="D25" i="24"/>
  <c r="H24" i="24"/>
  <c r="P24" i="24"/>
  <c r="T24" i="24"/>
  <c r="R23" i="24"/>
  <c r="M23" i="24"/>
  <c r="F23" i="24"/>
  <c r="C23" i="24"/>
  <c r="G23" i="24"/>
  <c r="K23" i="24"/>
  <c r="J22" i="24"/>
  <c r="E22" i="24"/>
  <c r="U21" i="24"/>
  <c r="O21" i="24"/>
  <c r="I21" i="24"/>
  <c r="D21" i="24"/>
  <c r="S20" i="24"/>
  <c r="N20" i="24"/>
  <c r="H20" i="24"/>
  <c r="C20" i="24"/>
  <c r="U18" i="24"/>
  <c r="M18" i="24"/>
  <c r="D18" i="24"/>
  <c r="P17" i="24"/>
  <c r="T17" i="24"/>
  <c r="E17" i="24"/>
  <c r="I17" i="24"/>
  <c r="N17" i="24"/>
  <c r="R17" i="24"/>
  <c r="Q16" i="24"/>
  <c r="H16" i="24"/>
  <c r="C16" i="24"/>
  <c r="U14" i="24"/>
  <c r="M14" i="24"/>
  <c r="D14" i="24"/>
  <c r="P13" i="24"/>
  <c r="T13" i="24"/>
  <c r="E13" i="24"/>
  <c r="I13" i="24"/>
  <c r="N13" i="24"/>
  <c r="R13" i="24"/>
  <c r="Q12" i="24"/>
  <c r="H12" i="24"/>
  <c r="C12" i="24"/>
  <c r="U10" i="24"/>
  <c r="M10" i="24"/>
  <c r="D10" i="24"/>
  <c r="P9" i="24"/>
  <c r="T9" i="24"/>
  <c r="E9" i="24"/>
  <c r="I9" i="24"/>
  <c r="N9" i="24"/>
  <c r="R9" i="24"/>
  <c r="Q8" i="24"/>
  <c r="H8" i="24"/>
  <c r="C8" i="24"/>
  <c r="U6" i="24"/>
  <c r="M6" i="24"/>
  <c r="D6" i="24"/>
  <c r="P5" i="24"/>
  <c r="T5" i="24"/>
  <c r="E5" i="24"/>
  <c r="I5" i="24"/>
  <c r="N5" i="24"/>
  <c r="R5" i="24"/>
  <c r="Q4" i="24"/>
  <c r="H4" i="24"/>
  <c r="C4" i="24"/>
  <c r="Y176" i="19"/>
  <c r="AC176" i="19"/>
  <c r="AG176" i="19"/>
  <c r="AK176" i="19"/>
  <c r="AO176" i="19"/>
  <c r="AK175" i="19"/>
  <c r="AC175" i="19"/>
  <c r="AJ174" i="19"/>
  <c r="AB174" i="19"/>
  <c r="Z173" i="19"/>
  <c r="AD173" i="19"/>
  <c r="AH173" i="19"/>
  <c r="AL173" i="19"/>
  <c r="X173" i="19"/>
  <c r="AB173" i="19"/>
  <c r="AF173" i="19"/>
  <c r="AJ173" i="19"/>
  <c r="AN173" i="19"/>
  <c r="AO171" i="19"/>
  <c r="AG171" i="19"/>
  <c r="Y171" i="19"/>
  <c r="AN170" i="19"/>
  <c r="AF170" i="19"/>
  <c r="X170" i="19"/>
  <c r="Y168" i="19"/>
  <c r="AC168" i="19"/>
  <c r="AG168" i="19"/>
  <c r="AK168" i="19"/>
  <c r="AO168" i="19"/>
  <c r="AK167" i="19"/>
  <c r="AC167" i="19"/>
  <c r="AJ166" i="19"/>
  <c r="AB166" i="19"/>
  <c r="Z165" i="19"/>
  <c r="AD165" i="19"/>
  <c r="AH165" i="19"/>
  <c r="AL165" i="19"/>
  <c r="X165" i="19"/>
  <c r="AB165" i="19"/>
  <c r="AF165" i="19"/>
  <c r="AJ165" i="19"/>
  <c r="AN165" i="19"/>
  <c r="AO163" i="19"/>
  <c r="AG163" i="19"/>
  <c r="Y163" i="19"/>
  <c r="AN162" i="19"/>
  <c r="AF162" i="19"/>
  <c r="X162" i="19"/>
  <c r="Y160" i="19"/>
  <c r="AC160" i="19"/>
  <c r="AG160" i="19"/>
  <c r="AK160" i="19"/>
  <c r="AO160" i="19"/>
  <c r="AK159" i="19"/>
  <c r="AC159" i="19"/>
  <c r="AJ158" i="19"/>
  <c r="AB158" i="19"/>
  <c r="Z157" i="19"/>
  <c r="AD157" i="19"/>
  <c r="AH157" i="19"/>
  <c r="AL157" i="19"/>
  <c r="X157" i="19"/>
  <c r="AB157" i="19"/>
  <c r="AF157" i="19"/>
  <c r="AJ157" i="19"/>
  <c r="AN157" i="19"/>
  <c r="AO155" i="19"/>
  <c r="AG155" i="19"/>
  <c r="Y155" i="19"/>
  <c r="AN154" i="19"/>
  <c r="AF154" i="19"/>
  <c r="X154" i="19"/>
  <c r="Y152" i="19"/>
  <c r="AC152" i="19"/>
  <c r="AG152" i="19"/>
  <c r="AK152" i="19"/>
  <c r="AO152" i="19"/>
  <c r="AK151" i="19"/>
  <c r="AC151" i="19"/>
  <c r="AJ150" i="19"/>
  <c r="AB150" i="19"/>
  <c r="Z149" i="19"/>
  <c r="AD149" i="19"/>
  <c r="AH149" i="19"/>
  <c r="AL149" i="19"/>
  <c r="X149" i="19"/>
  <c r="AB149" i="19"/>
  <c r="AF149" i="19"/>
  <c r="AJ149" i="19"/>
  <c r="AN149" i="19"/>
  <c r="AO147" i="19"/>
  <c r="AG147" i="19"/>
  <c r="Y147" i="19"/>
  <c r="AN146" i="19"/>
  <c r="AF146" i="19"/>
  <c r="X146" i="19"/>
  <c r="Y144" i="19"/>
  <c r="AC144" i="19"/>
  <c r="AG144" i="19"/>
  <c r="AK144" i="19"/>
  <c r="AO144" i="19"/>
  <c r="AK143" i="19"/>
  <c r="AC143" i="19"/>
  <c r="AJ142" i="19"/>
  <c r="AB142" i="19"/>
  <c r="Z141" i="19"/>
  <c r="AD141" i="19"/>
  <c r="AH141" i="19"/>
  <c r="AL141" i="19"/>
  <c r="X141" i="19"/>
  <c r="AB141" i="19"/>
  <c r="AF141" i="19"/>
  <c r="AJ141" i="19"/>
  <c r="AN141" i="19"/>
  <c r="AO139" i="19"/>
  <c r="AG139" i="19"/>
  <c r="Y139" i="19"/>
  <c r="AN138" i="19"/>
  <c r="AF138" i="19"/>
  <c r="X138" i="19"/>
  <c r="Y136" i="19"/>
  <c r="AC136" i="19"/>
  <c r="AG136" i="19"/>
  <c r="AK136" i="19"/>
  <c r="AO136" i="19"/>
  <c r="AK135" i="19"/>
  <c r="AC135" i="19"/>
  <c r="AJ134" i="19"/>
  <c r="AB134" i="19"/>
  <c r="Z133" i="19"/>
  <c r="AD133" i="19"/>
  <c r="AH133" i="19"/>
  <c r="AL133" i="19"/>
  <c r="X133" i="19"/>
  <c r="AB133" i="19"/>
  <c r="AF133" i="19"/>
  <c r="AJ133" i="19"/>
  <c r="AN133" i="19"/>
  <c r="AO131" i="19"/>
  <c r="AG131" i="19"/>
  <c r="Y131" i="19"/>
  <c r="AN130" i="19"/>
  <c r="AF130" i="19"/>
  <c r="X130" i="19"/>
  <c r="Y128" i="19"/>
  <c r="AC128" i="19"/>
  <c r="AG128" i="19"/>
  <c r="AK128" i="19"/>
  <c r="AO128" i="19"/>
  <c r="AK127" i="19"/>
  <c r="AC127" i="19"/>
  <c r="AC125" i="19"/>
  <c r="X124" i="19"/>
  <c r="AB124" i="19"/>
  <c r="AF124" i="19"/>
  <c r="AJ124" i="19"/>
  <c r="AN124" i="19"/>
  <c r="Y124" i="19"/>
  <c r="AC124" i="19"/>
  <c r="AG124" i="19"/>
  <c r="AK124" i="19"/>
  <c r="AO124" i="19"/>
  <c r="AC121" i="19"/>
  <c r="X120" i="19"/>
  <c r="AB120" i="19"/>
  <c r="AF120" i="19"/>
  <c r="AJ120" i="19"/>
  <c r="AN120" i="19"/>
  <c r="Y120" i="19"/>
  <c r="AC120" i="19"/>
  <c r="AG120" i="19"/>
  <c r="AK120" i="19"/>
  <c r="AO120" i="19"/>
  <c r="AC117" i="19"/>
  <c r="X116" i="19"/>
  <c r="AB116" i="19"/>
  <c r="AF116" i="19"/>
  <c r="AJ116" i="19"/>
  <c r="AN116" i="19"/>
  <c r="Y116" i="19"/>
  <c r="AC116" i="19"/>
  <c r="AG116" i="19"/>
  <c r="AK116" i="19"/>
  <c r="AO116" i="19"/>
  <c r="AC113" i="19"/>
  <c r="X112" i="19"/>
  <c r="AB112" i="19"/>
  <c r="AF112" i="19"/>
  <c r="AJ112" i="19"/>
  <c r="AN112" i="19"/>
  <c r="Y112" i="19"/>
  <c r="AC112" i="19"/>
  <c r="AG112" i="19"/>
  <c r="AK112" i="19"/>
  <c r="AO112" i="19"/>
  <c r="AC109" i="19"/>
  <c r="X108" i="19"/>
  <c r="AB108" i="19"/>
  <c r="AF108" i="19"/>
  <c r="AJ108" i="19"/>
  <c r="AN108" i="19"/>
  <c r="Y108" i="19"/>
  <c r="AC108" i="19"/>
  <c r="AG108" i="19"/>
  <c r="AK108" i="19"/>
  <c r="AO108" i="19"/>
  <c r="AC105" i="19"/>
  <c r="X104" i="19"/>
  <c r="AB104" i="19"/>
  <c r="AF104" i="19"/>
  <c r="AJ104" i="19"/>
  <c r="AN104" i="19"/>
  <c r="Y104" i="19"/>
  <c r="AC104" i="19"/>
  <c r="AG104" i="19"/>
  <c r="AK104" i="19"/>
  <c r="AO104" i="19"/>
  <c r="X100" i="19"/>
  <c r="AB100" i="19"/>
  <c r="AF100" i="19"/>
  <c r="AJ100" i="19"/>
  <c r="AN100" i="19"/>
  <c r="Y100" i="19"/>
  <c r="AC100" i="19"/>
  <c r="AG100" i="19"/>
  <c r="AK100" i="19"/>
  <c r="AO100" i="19"/>
  <c r="X96" i="19"/>
  <c r="AB96" i="19"/>
  <c r="AF96" i="19"/>
  <c r="AJ96" i="19"/>
  <c r="AN96" i="19"/>
  <c r="Y96" i="19"/>
  <c r="AC96" i="19"/>
  <c r="AG96" i="19"/>
  <c r="AK96" i="19"/>
  <c r="AO96" i="19"/>
  <c r="X92" i="19"/>
  <c r="AB92" i="19"/>
  <c r="AF92" i="19"/>
  <c r="AJ92" i="19"/>
  <c r="AN92" i="19"/>
  <c r="Y92" i="19"/>
  <c r="AC92" i="19"/>
  <c r="AG92" i="19"/>
  <c r="AK92" i="19"/>
  <c r="AO92" i="19"/>
  <c r="X88" i="19"/>
  <c r="AB88" i="19"/>
  <c r="AF88" i="19"/>
  <c r="AJ88" i="19"/>
  <c r="AN88" i="19"/>
  <c r="Y88" i="19"/>
  <c r="AC88" i="19"/>
  <c r="AG88" i="19"/>
  <c r="AK88" i="19"/>
  <c r="AO88" i="19"/>
  <c r="X84" i="19"/>
  <c r="AB84" i="19"/>
  <c r="AF84" i="19"/>
  <c r="AJ84" i="19"/>
  <c r="AN84" i="19"/>
  <c r="Y84" i="19"/>
  <c r="AC84" i="19"/>
  <c r="AG84" i="19"/>
  <c r="AK84" i="19"/>
  <c r="AO84" i="19"/>
  <c r="X80" i="19"/>
  <c r="AB80" i="19"/>
  <c r="AF80" i="19"/>
  <c r="AJ80" i="19"/>
  <c r="AN80" i="19"/>
  <c r="Y80" i="19"/>
  <c r="AC80" i="19"/>
  <c r="AG80" i="19"/>
  <c r="AK80" i="19"/>
  <c r="AO80" i="19"/>
  <c r="X76" i="19"/>
  <c r="AB76" i="19"/>
  <c r="AF76" i="19"/>
  <c r="AJ76" i="19"/>
  <c r="AN76" i="19"/>
  <c r="Y76" i="19"/>
  <c r="AC76" i="19"/>
  <c r="AG76" i="19"/>
  <c r="AK76" i="19"/>
  <c r="AO76" i="19"/>
  <c r="X72" i="19"/>
  <c r="AB72" i="19"/>
  <c r="AF72" i="19"/>
  <c r="AJ72" i="19"/>
  <c r="AN72" i="19"/>
  <c r="Y72" i="19"/>
  <c r="AC72" i="19"/>
  <c r="AG72" i="19"/>
  <c r="AK72" i="19"/>
  <c r="AO72" i="19"/>
  <c r="X68" i="19"/>
  <c r="AB68" i="19"/>
  <c r="AF68" i="19"/>
  <c r="AJ68" i="19"/>
  <c r="AN68" i="19"/>
  <c r="Y68" i="19"/>
  <c r="AC68" i="19"/>
  <c r="AG68" i="19"/>
  <c r="AK68" i="19"/>
  <c r="AO68" i="19"/>
  <c r="X64" i="19"/>
  <c r="AB64" i="19"/>
  <c r="AF64" i="19"/>
  <c r="AJ64" i="19"/>
  <c r="AN64" i="19"/>
  <c r="Y64" i="19"/>
  <c r="AC64" i="19"/>
  <c r="AG64" i="19"/>
  <c r="AK64" i="19"/>
  <c r="AO64" i="19"/>
  <c r="X60" i="19"/>
  <c r="AB60" i="19"/>
  <c r="AF60" i="19"/>
  <c r="AJ60" i="19"/>
  <c r="AN60" i="19"/>
  <c r="Y60" i="19"/>
  <c r="AC60" i="19"/>
  <c r="AG60" i="19"/>
  <c r="AK60" i="19"/>
  <c r="AO60" i="19"/>
  <c r="X56" i="19"/>
  <c r="AB56" i="19"/>
  <c r="AF56" i="19"/>
  <c r="AJ56" i="19"/>
  <c r="AN56" i="19"/>
  <c r="Y56" i="19"/>
  <c r="AC56" i="19"/>
  <c r="AG56" i="19"/>
  <c r="AK56" i="19"/>
  <c r="AO56" i="19"/>
  <c r="AA55" i="19"/>
  <c r="AL14" i="21"/>
  <c r="AH14" i="21"/>
  <c r="AD14" i="21"/>
  <c r="Z14" i="21"/>
  <c r="AO14" i="21"/>
  <c r="AK14" i="21"/>
  <c r="AG14" i="21"/>
  <c r="AC14" i="21"/>
  <c r="Y14" i="21"/>
  <c r="AI14" i="21"/>
  <c r="AA14" i="21"/>
  <c r="AN14" i="21"/>
  <c r="AF14" i="21"/>
  <c r="X14" i="21"/>
  <c r="AM14" i="21"/>
  <c r="AE14" i="21"/>
  <c r="W14" i="21"/>
  <c r="AO27" i="21"/>
  <c r="AK27" i="21"/>
  <c r="AG27" i="21"/>
  <c r="AC27" i="21"/>
  <c r="Y27" i="21"/>
  <c r="AN27" i="21"/>
  <c r="AJ27" i="21"/>
  <c r="AF27" i="21"/>
  <c r="AB27" i="21"/>
  <c r="X27" i="21"/>
  <c r="AH27" i="21"/>
  <c r="Z27" i="21"/>
  <c r="AM27" i="21"/>
  <c r="AE27" i="21"/>
  <c r="W27" i="21"/>
  <c r="AL27" i="21"/>
  <c r="AD27" i="21"/>
  <c r="AH36" i="21"/>
  <c r="AA39" i="21"/>
  <c r="Z43" i="21"/>
  <c r="AO47" i="21"/>
  <c r="AK47" i="21"/>
  <c r="AG47" i="21"/>
  <c r="AC47" i="21"/>
  <c r="Y47" i="21"/>
  <c r="AN47" i="21"/>
  <c r="AJ47" i="21"/>
  <c r="AF47" i="21"/>
  <c r="AB47" i="21"/>
  <c r="X47" i="21"/>
  <c r="AH47" i="21"/>
  <c r="Z47" i="21"/>
  <c r="AM47" i="21"/>
  <c r="AE47" i="21"/>
  <c r="W47" i="21"/>
  <c r="AL47" i="21"/>
  <c r="AD47" i="21"/>
  <c r="AL50" i="21"/>
  <c r="AH50" i="21"/>
  <c r="AD50" i="21"/>
  <c r="Z50" i="21"/>
  <c r="AO50" i="21"/>
  <c r="AK50" i="21"/>
  <c r="AG50" i="21"/>
  <c r="AC50" i="21"/>
  <c r="Y50" i="21"/>
  <c r="AI50" i="21"/>
  <c r="AA50" i="21"/>
  <c r="AN50" i="21"/>
  <c r="AF50" i="21"/>
  <c r="X50" i="21"/>
  <c r="AM50" i="21"/>
  <c r="AE50" i="21"/>
  <c r="W50" i="21"/>
  <c r="AL2" i="25"/>
  <c r="AH2" i="25"/>
  <c r="AD2" i="25"/>
  <c r="Z2" i="25"/>
  <c r="AO2" i="25"/>
  <c r="AK2" i="25"/>
  <c r="AG2" i="25"/>
  <c r="AC2" i="25"/>
  <c r="Y2" i="25"/>
  <c r="AN2" i="25"/>
  <c r="AJ2" i="25"/>
  <c r="AF2" i="25"/>
  <c r="AB2" i="25"/>
  <c r="X2" i="25"/>
  <c r="AA2" i="25"/>
  <c r="AM2" i="25"/>
  <c r="W2" i="25"/>
  <c r="AI2" i="25"/>
  <c r="AL11" i="25"/>
  <c r="AH11" i="25"/>
  <c r="AD11" i="25"/>
  <c r="Z11" i="25"/>
  <c r="AK11" i="25"/>
  <c r="AF11" i="25"/>
  <c r="AA11" i="25"/>
  <c r="AO11" i="25"/>
  <c r="AJ11" i="25"/>
  <c r="AE11" i="25"/>
  <c r="Y11" i="25"/>
  <c r="AN11" i="25"/>
  <c r="AI11" i="25"/>
  <c r="AC11" i="25"/>
  <c r="X11" i="25"/>
  <c r="W11" i="25"/>
  <c r="AM11" i="25"/>
  <c r="AG11" i="25"/>
  <c r="AI72" i="25"/>
  <c r="AA72" i="25"/>
  <c r="AH72" i="25"/>
  <c r="Z72" i="25"/>
  <c r="AO84" i="25"/>
  <c r="AK84" i="25"/>
  <c r="AG84" i="25"/>
  <c r="AC84" i="25"/>
  <c r="Y84" i="25"/>
  <c r="AN84" i="25"/>
  <c r="AJ84" i="25"/>
  <c r="AF84" i="25"/>
  <c r="AB84" i="25"/>
  <c r="X84" i="25"/>
  <c r="AH84" i="25"/>
  <c r="Z84" i="25"/>
  <c r="AM84" i="25"/>
  <c r="AE84" i="25"/>
  <c r="W84" i="25"/>
  <c r="AL84" i="25"/>
  <c r="AD84" i="25"/>
  <c r="AI84" i="25"/>
  <c r="AA84" i="25"/>
  <c r="AO100" i="25"/>
  <c r="AK100" i="25"/>
  <c r="AG100" i="25"/>
  <c r="AC100" i="25"/>
  <c r="Y100" i="25"/>
  <c r="AN100" i="25"/>
  <c r="AJ100" i="25"/>
  <c r="AF100" i="25"/>
  <c r="AB100" i="25"/>
  <c r="X100" i="25"/>
  <c r="AH100" i="25"/>
  <c r="Z100" i="25"/>
  <c r="AM100" i="25"/>
  <c r="AE100" i="25"/>
  <c r="W100" i="25"/>
  <c r="AL100" i="25"/>
  <c r="AD100" i="25"/>
  <c r="AI100" i="25"/>
  <c r="AA100" i="25"/>
  <c r="AL164" i="26"/>
  <c r="AH164" i="26"/>
  <c r="AD164" i="26"/>
  <c r="Z164" i="26"/>
  <c r="AO164" i="26"/>
  <c r="AK164" i="26"/>
  <c r="AG164" i="26"/>
  <c r="AC164" i="26"/>
  <c r="Y164" i="26"/>
  <c r="AN164" i="26"/>
  <c r="AJ164" i="26"/>
  <c r="AF164" i="26"/>
  <c r="AB164" i="26"/>
  <c r="X164" i="26"/>
  <c r="AA164" i="26"/>
  <c r="AM164" i="26"/>
  <c r="W164" i="26"/>
  <c r="AI164" i="26"/>
  <c r="AE164" i="26"/>
  <c r="AL27" i="25"/>
  <c r="AH27" i="25"/>
  <c r="AD27" i="25"/>
  <c r="Z27" i="25"/>
  <c r="AK27" i="25"/>
  <c r="AF27" i="25"/>
  <c r="AA27" i="25"/>
  <c r="AO27" i="25"/>
  <c r="AJ27" i="25"/>
  <c r="AE27" i="25"/>
  <c r="Y27" i="25"/>
  <c r="AN27" i="25"/>
  <c r="AI27" i="25"/>
  <c r="AC27" i="25"/>
  <c r="X27" i="25"/>
  <c r="W27" i="25"/>
  <c r="AM27" i="25"/>
  <c r="AG27" i="25"/>
  <c r="AE2" i="25"/>
  <c r="AB11" i="25"/>
  <c r="AL17" i="25"/>
  <c r="AG17" i="25"/>
  <c r="AA17" i="25"/>
  <c r="AK17" i="25"/>
  <c r="AE17" i="25"/>
  <c r="Z17" i="25"/>
  <c r="AL79" i="25"/>
  <c r="AH79" i="25"/>
  <c r="AD79" i="25"/>
  <c r="Z79" i="25"/>
  <c r="AO79" i="25"/>
  <c r="AK79" i="25"/>
  <c r="AG79" i="25"/>
  <c r="AC79" i="25"/>
  <c r="Y79" i="25"/>
  <c r="AI79" i="25"/>
  <c r="AA79" i="25"/>
  <c r="AN79" i="25"/>
  <c r="AF79" i="25"/>
  <c r="X79" i="25"/>
  <c r="AM79" i="25"/>
  <c r="AE79" i="25"/>
  <c r="W79" i="25"/>
  <c r="AJ79" i="25"/>
  <c r="AB79" i="25"/>
  <c r="AN35" i="24"/>
  <c r="AJ35" i="24"/>
  <c r="AF35" i="24"/>
  <c r="AB35" i="24"/>
  <c r="X35" i="24"/>
  <c r="AM35" i="24"/>
  <c r="AI35" i="24"/>
  <c r="AE35" i="24"/>
  <c r="AA35" i="24"/>
  <c r="W35" i="24"/>
  <c r="AO35" i="24"/>
  <c r="AG35" i="24"/>
  <c r="Y35" i="24"/>
  <c r="AL35" i="24"/>
  <c r="AD35" i="24"/>
  <c r="AK35" i="24"/>
  <c r="AC35" i="24"/>
  <c r="AH35" i="24"/>
  <c r="Z35" i="24"/>
  <c r="AL85" i="24"/>
  <c r="AH85" i="24"/>
  <c r="AD85" i="24"/>
  <c r="Z85" i="24"/>
  <c r="AO85" i="24"/>
  <c r="AK85" i="24"/>
  <c r="AG85" i="24"/>
  <c r="AC85" i="24"/>
  <c r="Y85" i="24"/>
  <c r="AN85" i="24"/>
  <c r="AJ85" i="24"/>
  <c r="AF85" i="24"/>
  <c r="AB85" i="24"/>
  <c r="X85" i="24"/>
  <c r="AA85" i="24"/>
  <c r="AM85" i="24"/>
  <c r="W85" i="24"/>
  <c r="AI85" i="24"/>
  <c r="AE85" i="24"/>
  <c r="AM146" i="24"/>
  <c r="AI146" i="24"/>
  <c r="AE146" i="24"/>
  <c r="AA146" i="24"/>
  <c r="W146" i="24"/>
  <c r="AL146" i="24"/>
  <c r="AH146" i="24"/>
  <c r="AD146" i="24"/>
  <c r="Z146" i="24"/>
  <c r="AB27" i="25"/>
  <c r="AO157" i="25"/>
  <c r="AK157" i="25"/>
  <c r="AG157" i="25"/>
  <c r="AC157" i="25"/>
  <c r="Y157" i="25"/>
  <c r="AN157" i="25"/>
  <c r="AJ157" i="25"/>
  <c r="AF157" i="25"/>
  <c r="AB157" i="25"/>
  <c r="X157" i="25"/>
  <c r="AM157" i="25"/>
  <c r="AI157" i="25"/>
  <c r="AE157" i="25"/>
  <c r="AA157" i="25"/>
  <c r="W157" i="25"/>
  <c r="AL157" i="25"/>
  <c r="AH157" i="25"/>
  <c r="AD157" i="25"/>
  <c r="Z157" i="25"/>
  <c r="AM126" i="19"/>
  <c r="AI126" i="19"/>
  <c r="AE126" i="19"/>
  <c r="AA126" i="19"/>
  <c r="W126" i="19"/>
  <c r="AL123" i="19"/>
  <c r="AH123" i="19"/>
  <c r="AD123" i="19"/>
  <c r="Z123" i="19"/>
  <c r="AM122" i="19"/>
  <c r="AI122" i="19"/>
  <c r="AE122" i="19"/>
  <c r="AA122" i="19"/>
  <c r="W122" i="19"/>
  <c r="AL119" i="19"/>
  <c r="AH119" i="19"/>
  <c r="AD119" i="19"/>
  <c r="Z119" i="19"/>
  <c r="AM118" i="19"/>
  <c r="AI118" i="19"/>
  <c r="AE118" i="19"/>
  <c r="AA118" i="19"/>
  <c r="W118" i="19"/>
  <c r="AL115" i="19"/>
  <c r="AH115" i="19"/>
  <c r="AD115" i="19"/>
  <c r="Z115" i="19"/>
  <c r="AM114" i="19"/>
  <c r="AI114" i="19"/>
  <c r="AE114" i="19"/>
  <c r="AA114" i="19"/>
  <c r="W114" i="19"/>
  <c r="AL111" i="19"/>
  <c r="AH111" i="19"/>
  <c r="AD111" i="19"/>
  <c r="Z111" i="19"/>
  <c r="AM110" i="19"/>
  <c r="AI110" i="19"/>
  <c r="AE110" i="19"/>
  <c r="AA110" i="19"/>
  <c r="W110" i="19"/>
  <c r="AL107" i="19"/>
  <c r="AH107" i="19"/>
  <c r="AD107" i="19"/>
  <c r="Z107" i="19"/>
  <c r="AM106" i="19"/>
  <c r="AI106" i="19"/>
  <c r="AE106" i="19"/>
  <c r="AA106" i="19"/>
  <c r="W106" i="19"/>
  <c r="AL103" i="19"/>
  <c r="AH103" i="19"/>
  <c r="AD103" i="19"/>
  <c r="Z103" i="19"/>
  <c r="AM102" i="19"/>
  <c r="AI102" i="19"/>
  <c r="AE102" i="19"/>
  <c r="AA102" i="19"/>
  <c r="W102" i="19"/>
  <c r="AL99" i="19"/>
  <c r="AH99" i="19"/>
  <c r="AD99" i="19"/>
  <c r="Z99" i="19"/>
  <c r="AM98" i="19"/>
  <c r="AI98" i="19"/>
  <c r="AE98" i="19"/>
  <c r="AA98" i="19"/>
  <c r="W98" i="19"/>
  <c r="AL95" i="19"/>
  <c r="AH95" i="19"/>
  <c r="AD95" i="19"/>
  <c r="Z95" i="19"/>
  <c r="AM94" i="19"/>
  <c r="AI94" i="19"/>
  <c r="AE94" i="19"/>
  <c r="AA94" i="19"/>
  <c r="W94" i="19"/>
  <c r="AL91" i="19"/>
  <c r="AH91" i="19"/>
  <c r="AD91" i="19"/>
  <c r="Z91" i="19"/>
  <c r="AM90" i="19"/>
  <c r="AI90" i="19"/>
  <c r="AE90" i="19"/>
  <c r="AA90" i="19"/>
  <c r="W90" i="19"/>
  <c r="AL87" i="19"/>
  <c r="AH87" i="19"/>
  <c r="AD87" i="19"/>
  <c r="Z87" i="19"/>
  <c r="AM86" i="19"/>
  <c r="AI86" i="19"/>
  <c r="AE86" i="19"/>
  <c r="AA86" i="19"/>
  <c r="W86" i="19"/>
  <c r="AL83" i="19"/>
  <c r="AH83" i="19"/>
  <c r="AD83" i="19"/>
  <c r="Z83" i="19"/>
  <c r="AM82" i="19"/>
  <c r="AI82" i="19"/>
  <c r="AE82" i="19"/>
  <c r="AA82" i="19"/>
  <c r="W82" i="19"/>
  <c r="AL79" i="19"/>
  <c r="AH79" i="19"/>
  <c r="AD79" i="19"/>
  <c r="Z79" i="19"/>
  <c r="AM78" i="19"/>
  <c r="AI78" i="19"/>
  <c r="AE78" i="19"/>
  <c r="AA78" i="19"/>
  <c r="W78" i="19"/>
  <c r="AL75" i="19"/>
  <c r="AH75" i="19"/>
  <c r="AD75" i="19"/>
  <c r="Z75" i="19"/>
  <c r="AM74" i="19"/>
  <c r="AI74" i="19"/>
  <c r="AE74" i="19"/>
  <c r="AA74" i="19"/>
  <c r="W74" i="19"/>
  <c r="AL71" i="19"/>
  <c r="AH71" i="19"/>
  <c r="AD71" i="19"/>
  <c r="Z71" i="19"/>
  <c r="AM70" i="19"/>
  <c r="AI70" i="19"/>
  <c r="AE70" i="19"/>
  <c r="AA70" i="19"/>
  <c r="W70" i="19"/>
  <c r="AL67" i="19"/>
  <c r="AH67" i="19"/>
  <c r="AD67" i="19"/>
  <c r="Z67" i="19"/>
  <c r="AM66" i="19"/>
  <c r="AI66" i="19"/>
  <c r="AE66" i="19"/>
  <c r="AA66" i="19"/>
  <c r="W66" i="19"/>
  <c r="AL63" i="19"/>
  <c r="AH63" i="19"/>
  <c r="AD63" i="19"/>
  <c r="Z63" i="19"/>
  <c r="AM62" i="19"/>
  <c r="AI62" i="19"/>
  <c r="AE62" i="19"/>
  <c r="AA62" i="19"/>
  <c r="W62" i="19"/>
  <c r="AL59" i="19"/>
  <c r="AH59" i="19"/>
  <c r="AD59" i="19"/>
  <c r="Z59" i="19"/>
  <c r="AM58" i="19"/>
  <c r="AI58" i="19"/>
  <c r="AE58" i="19"/>
  <c r="AA58" i="19"/>
  <c r="W58" i="19"/>
  <c r="AK54" i="19"/>
  <c r="AF54" i="19"/>
  <c r="AL53" i="19"/>
  <c r="AG53" i="19"/>
  <c r="AL2" i="21"/>
  <c r="AH2" i="21"/>
  <c r="AD2" i="21"/>
  <c r="Z2" i="21"/>
  <c r="AO2" i="21"/>
  <c r="AK2" i="21"/>
  <c r="AG2" i="21"/>
  <c r="AC2" i="21"/>
  <c r="Y2" i="21"/>
  <c r="Y4" i="21"/>
  <c r="AG4" i="21"/>
  <c r="W7" i="21"/>
  <c r="AE7" i="21"/>
  <c r="AM7" i="21"/>
  <c r="AN8" i="21"/>
  <c r="AJ8" i="21"/>
  <c r="AF8" i="21"/>
  <c r="AB8" i="21"/>
  <c r="X8" i="21"/>
  <c r="AM8" i="21"/>
  <c r="AI8" i="21"/>
  <c r="AE8" i="21"/>
  <c r="AA8" i="21"/>
  <c r="W8" i="21"/>
  <c r="AL10" i="21"/>
  <c r="AH10" i="21"/>
  <c r="AD10" i="21"/>
  <c r="Z10" i="21"/>
  <c r="AO10" i="21"/>
  <c r="AK10" i="21"/>
  <c r="AG10" i="21"/>
  <c r="AC10" i="21"/>
  <c r="Y10" i="21"/>
  <c r="Y12" i="21"/>
  <c r="AG12" i="21"/>
  <c r="W15" i="21"/>
  <c r="AE15" i="21"/>
  <c r="AM15" i="21"/>
  <c r="AN16" i="21"/>
  <c r="AJ16" i="21"/>
  <c r="AF16" i="21"/>
  <c r="AB16" i="21"/>
  <c r="X16" i="21"/>
  <c r="AM16" i="21"/>
  <c r="AI16" i="21"/>
  <c r="AE16" i="21"/>
  <c r="AA16" i="21"/>
  <c r="W16" i="21"/>
  <c r="Z19" i="21"/>
  <c r="AA22" i="21"/>
  <c r="AO23" i="21"/>
  <c r="AK23" i="21"/>
  <c r="AG23" i="21"/>
  <c r="AC23" i="21"/>
  <c r="Y23" i="21"/>
  <c r="AN23" i="21"/>
  <c r="AJ23" i="21"/>
  <c r="AF23" i="21"/>
  <c r="AB23" i="21"/>
  <c r="X23" i="21"/>
  <c r="AL26" i="21"/>
  <c r="AH26" i="21"/>
  <c r="AD26" i="21"/>
  <c r="Z26" i="21"/>
  <c r="AO26" i="21"/>
  <c r="AK26" i="21"/>
  <c r="AG26" i="21"/>
  <c r="AC26" i="21"/>
  <c r="Y26" i="21"/>
  <c r="Y28" i="21"/>
  <c r="AG28" i="21"/>
  <c r="W31" i="21"/>
  <c r="AE31" i="21"/>
  <c r="AM31" i="21"/>
  <c r="AN32" i="21"/>
  <c r="AJ32" i="21"/>
  <c r="AF32" i="21"/>
  <c r="AB32" i="21"/>
  <c r="X32" i="21"/>
  <c r="AM32" i="21"/>
  <c r="AI32" i="21"/>
  <c r="AE32" i="21"/>
  <c r="AA32" i="21"/>
  <c r="W32" i="21"/>
  <c r="Z35" i="21"/>
  <c r="AL38" i="21"/>
  <c r="AH38" i="21"/>
  <c r="AD38" i="21"/>
  <c r="Z38" i="21"/>
  <c r="AO38" i="21"/>
  <c r="AK38" i="21"/>
  <c r="AG38" i="21"/>
  <c r="AC38" i="21"/>
  <c r="Y38" i="21"/>
  <c r="Y40" i="21"/>
  <c r="AG40" i="21"/>
  <c r="AA42" i="21"/>
  <c r="AO43" i="21"/>
  <c r="AK43" i="21"/>
  <c r="AG43" i="21"/>
  <c r="AC43" i="21"/>
  <c r="Y43" i="21"/>
  <c r="AN43" i="21"/>
  <c r="AJ43" i="21"/>
  <c r="AF43" i="21"/>
  <c r="AB43" i="21"/>
  <c r="X43" i="21"/>
  <c r="AL46" i="21"/>
  <c r="AH46" i="21"/>
  <c r="AD46" i="21"/>
  <c r="Z46" i="21"/>
  <c r="AO46" i="21"/>
  <c r="AK46" i="21"/>
  <c r="AG46" i="21"/>
  <c r="AC46" i="21"/>
  <c r="Y46" i="21"/>
  <c r="AG48" i="21"/>
  <c r="AM51" i="21"/>
  <c r="AN52" i="21"/>
  <c r="AJ52" i="21"/>
  <c r="AF52" i="21"/>
  <c r="AB52" i="21"/>
  <c r="X52" i="21"/>
  <c r="AM52" i="21"/>
  <c r="AI52" i="21"/>
  <c r="AE52" i="21"/>
  <c r="AA52" i="21"/>
  <c r="W52" i="21"/>
  <c r="AM3" i="25"/>
  <c r="AI3" i="25"/>
  <c r="AE3" i="25"/>
  <c r="AA3" i="25"/>
  <c r="W3" i="25"/>
  <c r="AL6" i="25"/>
  <c r="AH6" i="25"/>
  <c r="AD6" i="25"/>
  <c r="Z6" i="25"/>
  <c r="AO6" i="25"/>
  <c r="AK6" i="25"/>
  <c r="AG6" i="25"/>
  <c r="AC6" i="25"/>
  <c r="Y6" i="25"/>
  <c r="AN6" i="25"/>
  <c r="AJ6" i="25"/>
  <c r="AF6" i="25"/>
  <c r="AB6" i="25"/>
  <c r="X6" i="25"/>
  <c r="AO12" i="25"/>
  <c r="AK12" i="25"/>
  <c r="AG12" i="25"/>
  <c r="AC12" i="25"/>
  <c r="Y12" i="25"/>
  <c r="AJ12" i="25"/>
  <c r="AE12" i="25"/>
  <c r="Z12" i="25"/>
  <c r="AN12" i="25"/>
  <c r="AI12" i="25"/>
  <c r="AD12" i="25"/>
  <c r="X12" i="25"/>
  <c r="AM12" i="25"/>
  <c r="AH12" i="25"/>
  <c r="AB12" i="25"/>
  <c r="W12" i="25"/>
  <c r="AM18" i="25"/>
  <c r="AI18" i="25"/>
  <c r="AE18" i="25"/>
  <c r="AA18" i="25"/>
  <c r="W18" i="25"/>
  <c r="AO18" i="25"/>
  <c r="AJ18" i="25"/>
  <c r="AD18" i="25"/>
  <c r="Y18" i="25"/>
  <c r="AN18" i="25"/>
  <c r="AH18" i="25"/>
  <c r="AC18" i="25"/>
  <c r="X18" i="25"/>
  <c r="AL18" i="25"/>
  <c r="AG18" i="25"/>
  <c r="AB18" i="25"/>
  <c r="AO28" i="25"/>
  <c r="AK28" i="25"/>
  <c r="AG28" i="25"/>
  <c r="AC28" i="25"/>
  <c r="Y28" i="25"/>
  <c r="AJ28" i="25"/>
  <c r="AE28" i="25"/>
  <c r="Z28" i="25"/>
  <c r="AN28" i="25"/>
  <c r="AI28" i="25"/>
  <c r="AD28" i="25"/>
  <c r="X28" i="25"/>
  <c r="AM28" i="25"/>
  <c r="AH28" i="25"/>
  <c r="AB28" i="25"/>
  <c r="W28" i="25"/>
  <c r="AI36" i="25"/>
  <c r="AA36" i="25"/>
  <c r="AO44" i="25"/>
  <c r="AK44" i="25"/>
  <c r="AG44" i="25"/>
  <c r="AC44" i="25"/>
  <c r="Y44" i="25"/>
  <c r="AN44" i="25"/>
  <c r="AJ44" i="25"/>
  <c r="AF44" i="25"/>
  <c r="AB44" i="25"/>
  <c r="X44" i="25"/>
  <c r="AH44" i="25"/>
  <c r="Z44" i="25"/>
  <c r="AM44" i="25"/>
  <c r="AE44" i="25"/>
  <c r="W44" i="25"/>
  <c r="AL44" i="25"/>
  <c r="AD44" i="25"/>
  <c r="AO48" i="25"/>
  <c r="AK48" i="25"/>
  <c r="AG48" i="25"/>
  <c r="AC48" i="25"/>
  <c r="Y48" i="25"/>
  <c r="AN48" i="25"/>
  <c r="AJ48" i="25"/>
  <c r="AF48" i="25"/>
  <c r="AB48" i="25"/>
  <c r="X48" i="25"/>
  <c r="AH48" i="25"/>
  <c r="Z48" i="25"/>
  <c r="AM48" i="25"/>
  <c r="AE48" i="25"/>
  <c r="W48" i="25"/>
  <c r="AL48" i="25"/>
  <c r="AD48" i="25"/>
  <c r="AO56" i="25"/>
  <c r="AK56" i="25"/>
  <c r="AG56" i="25"/>
  <c r="AC56" i="25"/>
  <c r="Y56" i="25"/>
  <c r="AN56" i="25"/>
  <c r="AJ56" i="25"/>
  <c r="AF56" i="25"/>
  <c r="AB56" i="25"/>
  <c r="X56" i="25"/>
  <c r="AH56" i="25"/>
  <c r="Z56" i="25"/>
  <c r="AM56" i="25"/>
  <c r="AE56" i="25"/>
  <c r="W56" i="25"/>
  <c r="AL56" i="25"/>
  <c r="AD56" i="25"/>
  <c r="AM65" i="25"/>
  <c r="AI65" i="25"/>
  <c r="AE65" i="25"/>
  <c r="AA65" i="25"/>
  <c r="W65" i="25"/>
  <c r="AO65" i="25"/>
  <c r="AG65" i="25"/>
  <c r="Y65" i="25"/>
  <c r="AL65" i="25"/>
  <c r="AD65" i="25"/>
  <c r="AK65" i="25"/>
  <c r="AC65" i="25"/>
  <c r="AL75" i="25"/>
  <c r="AH75" i="25"/>
  <c r="AD75" i="25"/>
  <c r="Z75" i="25"/>
  <c r="AO75" i="25"/>
  <c r="AK75" i="25"/>
  <c r="AG75" i="25"/>
  <c r="AC75" i="25"/>
  <c r="Y75" i="25"/>
  <c r="AI75" i="25"/>
  <c r="AA75" i="25"/>
  <c r="AN75" i="25"/>
  <c r="AF75" i="25"/>
  <c r="X75" i="25"/>
  <c r="AM75" i="25"/>
  <c r="AE75" i="25"/>
  <c r="W75" i="25"/>
  <c r="AM97" i="25"/>
  <c r="AI97" i="25"/>
  <c r="AE97" i="25"/>
  <c r="AA97" i="25"/>
  <c r="W97" i="25"/>
  <c r="AO97" i="25"/>
  <c r="AG97" i="25"/>
  <c r="Y97" i="25"/>
  <c r="AL97" i="25"/>
  <c r="AD97" i="25"/>
  <c r="AK97" i="25"/>
  <c r="AC97" i="25"/>
  <c r="AO105" i="26"/>
  <c r="AK105" i="26"/>
  <c r="AG105" i="26"/>
  <c r="AC105" i="26"/>
  <c r="Y105" i="26"/>
  <c r="AF105" i="26"/>
  <c r="AB105" i="26"/>
  <c r="X105" i="26"/>
  <c r="AM105" i="26"/>
  <c r="AI105" i="26"/>
  <c r="AE105" i="26"/>
  <c r="AA105" i="26"/>
  <c r="W105" i="26"/>
  <c r="AL105" i="26"/>
  <c r="AH105" i="26"/>
  <c r="AD105" i="26"/>
  <c r="AM82" i="24"/>
  <c r="AI82" i="24"/>
  <c r="AE82" i="24"/>
  <c r="AA82" i="24"/>
  <c r="W82" i="24"/>
  <c r="AL82" i="24"/>
  <c r="AH82" i="24"/>
  <c r="AD82" i="24"/>
  <c r="Z82" i="24"/>
  <c r="Z54" i="19"/>
  <c r="AD54" i="19"/>
  <c r="AH54" i="19"/>
  <c r="AL54" i="19"/>
  <c r="W53" i="19"/>
  <c r="AA53" i="19"/>
  <c r="AE53" i="19"/>
  <c r="AI53" i="19"/>
  <c r="AM53" i="19"/>
  <c r="AN4" i="21"/>
  <c r="AJ4" i="21"/>
  <c r="AF4" i="21"/>
  <c r="AB4" i="21"/>
  <c r="X4" i="21"/>
  <c r="AM4" i="21"/>
  <c r="AI4" i="21"/>
  <c r="AE4" i="21"/>
  <c r="AA4" i="21"/>
  <c r="W4" i="21"/>
  <c r="AN12" i="21"/>
  <c r="AJ12" i="21"/>
  <c r="AF12" i="21"/>
  <c r="AB12" i="21"/>
  <c r="X12" i="21"/>
  <c r="AM12" i="21"/>
  <c r="AI12" i="21"/>
  <c r="AE12" i="21"/>
  <c r="AA12" i="21"/>
  <c r="W12" i="21"/>
  <c r="AO19" i="21"/>
  <c r="AK19" i="21"/>
  <c r="AG19" i="21"/>
  <c r="AC19" i="21"/>
  <c r="Y19" i="21"/>
  <c r="AN19" i="21"/>
  <c r="AJ19" i="21"/>
  <c r="AF19" i="21"/>
  <c r="AB19" i="21"/>
  <c r="X19" i="21"/>
  <c r="AL22" i="21"/>
  <c r="AH22" i="21"/>
  <c r="AD22" i="21"/>
  <c r="Z22" i="21"/>
  <c r="AO22" i="21"/>
  <c r="AK22" i="21"/>
  <c r="AG22" i="21"/>
  <c r="AC22" i="21"/>
  <c r="Y22" i="21"/>
  <c r="AF28" i="21"/>
  <c r="AB28" i="21"/>
  <c r="X28" i="21"/>
  <c r="AM28" i="21"/>
  <c r="AI28" i="21"/>
  <c r="AE28" i="21"/>
  <c r="AA28" i="21"/>
  <c r="W28" i="21"/>
  <c r="AO35" i="21"/>
  <c r="AK35" i="21"/>
  <c r="AG35" i="21"/>
  <c r="AC35" i="21"/>
  <c r="Y35" i="21"/>
  <c r="AN35" i="21"/>
  <c r="AJ35" i="21"/>
  <c r="AF35" i="21"/>
  <c r="AB35" i="21"/>
  <c r="X35" i="21"/>
  <c r="AM40" i="21"/>
  <c r="AI40" i="21"/>
  <c r="AE40" i="21"/>
  <c r="AA40" i="21"/>
  <c r="W40" i="21"/>
  <c r="AL42" i="21"/>
  <c r="AH42" i="21"/>
  <c r="AD42" i="21"/>
  <c r="Z42" i="21"/>
  <c r="AO42" i="21"/>
  <c r="AK42" i="21"/>
  <c r="AG42" i="21"/>
  <c r="AC42" i="21"/>
  <c r="Y42" i="21"/>
  <c r="AN48" i="21"/>
  <c r="AJ48" i="21"/>
  <c r="AF48" i="21"/>
  <c r="AB48" i="21"/>
  <c r="X48" i="21"/>
  <c r="AM48" i="21"/>
  <c r="AI48" i="21"/>
  <c r="AE48" i="21"/>
  <c r="AA48" i="21"/>
  <c r="W48" i="21"/>
  <c r="AD3" i="25"/>
  <c r="AO3" i="25"/>
  <c r="AI6" i="25"/>
  <c r="AF12" i="25"/>
  <c r="AN13" i="25"/>
  <c r="AJ13" i="25"/>
  <c r="AF13" i="25"/>
  <c r="AB13" i="25"/>
  <c r="X13" i="25"/>
  <c r="AK13" i="25"/>
  <c r="AE13" i="25"/>
  <c r="Z13" i="25"/>
  <c r="AO13" i="25"/>
  <c r="AI13" i="25"/>
  <c r="AD13" i="25"/>
  <c r="Y13" i="25"/>
  <c r="AM13" i="25"/>
  <c r="AH13" i="25"/>
  <c r="AC13" i="25"/>
  <c r="W13" i="25"/>
  <c r="Z18" i="25"/>
  <c r="AF28" i="25"/>
  <c r="AN29" i="25"/>
  <c r="AJ29" i="25"/>
  <c r="AF29" i="25"/>
  <c r="AB29" i="25"/>
  <c r="X29" i="25"/>
  <c r="AK29" i="25"/>
  <c r="AE29" i="25"/>
  <c r="Z29" i="25"/>
  <c r="AO29" i="25"/>
  <c r="AI29" i="25"/>
  <c r="AD29" i="25"/>
  <c r="Y29" i="25"/>
  <c r="AM29" i="25"/>
  <c r="AH29" i="25"/>
  <c r="AC29" i="25"/>
  <c r="W29" i="25"/>
  <c r="AL31" i="25"/>
  <c r="AH31" i="25"/>
  <c r="AD31" i="25"/>
  <c r="Z31" i="25"/>
  <c r="AO31" i="25"/>
  <c r="AK31" i="25"/>
  <c r="AG31" i="25"/>
  <c r="AC31" i="25"/>
  <c r="Y31" i="25"/>
  <c r="AI31" i="25"/>
  <c r="AA31" i="25"/>
  <c r="AN31" i="25"/>
  <c r="AF31" i="25"/>
  <c r="X31" i="25"/>
  <c r="AM31" i="25"/>
  <c r="AE31" i="25"/>
  <c r="W31" i="25"/>
  <c r="AL39" i="25"/>
  <c r="AH39" i="25"/>
  <c r="AD39" i="25"/>
  <c r="Z39" i="25"/>
  <c r="AO39" i="25"/>
  <c r="AK39" i="25"/>
  <c r="AG39" i="25"/>
  <c r="AC39" i="25"/>
  <c r="Y39" i="25"/>
  <c r="AI39" i="25"/>
  <c r="AA39" i="25"/>
  <c r="AN39" i="25"/>
  <c r="AF39" i="25"/>
  <c r="X39" i="25"/>
  <c r="AM39" i="25"/>
  <c r="AE39" i="25"/>
  <c r="W39" i="25"/>
  <c r="AA44" i="25"/>
  <c r="AA48" i="25"/>
  <c r="AM53" i="25"/>
  <c r="AI53" i="25"/>
  <c r="AE53" i="25"/>
  <c r="AA53" i="25"/>
  <c r="W53" i="25"/>
  <c r="AO53" i="25"/>
  <c r="AG53" i="25"/>
  <c r="Y53" i="25"/>
  <c r="AL53" i="25"/>
  <c r="AD53" i="25"/>
  <c r="AK53" i="25"/>
  <c r="AC53" i="25"/>
  <c r="AA56" i="25"/>
  <c r="AI60" i="25"/>
  <c r="AA60" i="25"/>
  <c r="AB75" i="25"/>
  <c r="AO92" i="25"/>
  <c r="AK92" i="25"/>
  <c r="AG92" i="25"/>
  <c r="AC92" i="25"/>
  <c r="Y92" i="25"/>
  <c r="AN92" i="25"/>
  <c r="AJ92" i="25"/>
  <c r="AF92" i="25"/>
  <c r="AB92" i="25"/>
  <c r="X92" i="25"/>
  <c r="AH92" i="25"/>
  <c r="Z92" i="25"/>
  <c r="AM92" i="25"/>
  <c r="AE92" i="25"/>
  <c r="W92" i="25"/>
  <c r="AL92" i="25"/>
  <c r="AD92" i="25"/>
  <c r="AI112" i="25"/>
  <c r="AA112" i="25"/>
  <c r="AI120" i="25"/>
  <c r="AA120" i="25"/>
  <c r="AI128" i="25"/>
  <c r="AA128" i="25"/>
  <c r="AI136" i="25"/>
  <c r="AA136" i="25"/>
  <c r="AO141" i="25"/>
  <c r="AK141" i="25"/>
  <c r="AG141" i="25"/>
  <c r="AC141" i="25"/>
  <c r="Y141" i="25"/>
  <c r="AM141" i="25"/>
  <c r="AI141" i="25"/>
  <c r="AE141" i="25"/>
  <c r="AA141" i="25"/>
  <c r="W141" i="25"/>
  <c r="AL141" i="25"/>
  <c r="AH141" i="25"/>
  <c r="AD141" i="25"/>
  <c r="AL144" i="25"/>
  <c r="AH144" i="25"/>
  <c r="AD144" i="25"/>
  <c r="Z144" i="25"/>
  <c r="AO144" i="25"/>
  <c r="AK144" i="25"/>
  <c r="AG144" i="25"/>
  <c r="AC144" i="25"/>
  <c r="Y144" i="25"/>
  <c r="AN144" i="25"/>
  <c r="AJ144" i="25"/>
  <c r="AF144" i="25"/>
  <c r="AB144" i="25"/>
  <c r="X144" i="25"/>
  <c r="AA144" i="25"/>
  <c r="AM144" i="25"/>
  <c r="W144" i="25"/>
  <c r="AI144" i="25"/>
  <c r="AL176" i="25"/>
  <c r="AH176" i="25"/>
  <c r="AD176" i="25"/>
  <c r="Z176" i="25"/>
  <c r="AO176" i="25"/>
  <c r="AK176" i="25"/>
  <c r="AG176" i="25"/>
  <c r="AC176" i="25"/>
  <c r="Y176" i="25"/>
  <c r="AN176" i="25"/>
  <c r="AJ176" i="25"/>
  <c r="AF176" i="25"/>
  <c r="AB176" i="25"/>
  <c r="X176" i="25"/>
  <c r="AA176" i="25"/>
  <c r="AM176" i="25"/>
  <c r="W176" i="25"/>
  <c r="AI176" i="25"/>
  <c r="AO61" i="26"/>
  <c r="AK61" i="26"/>
  <c r="AG61" i="26"/>
  <c r="AC61" i="26"/>
  <c r="Y61" i="26"/>
  <c r="AB61" i="26"/>
  <c r="X61" i="26"/>
  <c r="AM61" i="26"/>
  <c r="AI61" i="26"/>
  <c r="AE61" i="26"/>
  <c r="AA61" i="26"/>
  <c r="W61" i="26"/>
  <c r="AL61" i="26"/>
  <c r="AH61" i="26"/>
  <c r="AD61" i="26"/>
  <c r="AN6" i="24"/>
  <c r="AJ6" i="24"/>
  <c r="AF6" i="24"/>
  <c r="AB6" i="24"/>
  <c r="X6" i="24"/>
  <c r="AK6" i="24"/>
  <c r="AE6" i="24"/>
  <c r="Z6" i="24"/>
  <c r="AO6" i="24"/>
  <c r="AI6" i="24"/>
  <c r="AD6" i="24"/>
  <c r="Y6" i="24"/>
  <c r="AM6" i="24"/>
  <c r="AH6" i="24"/>
  <c r="AC6" i="24"/>
  <c r="W6" i="24"/>
  <c r="AL6" i="24"/>
  <c r="AG6" i="24"/>
  <c r="AL45" i="24"/>
  <c r="AH45" i="24"/>
  <c r="AD45" i="24"/>
  <c r="Z45" i="24"/>
  <c r="AO45" i="24"/>
  <c r="AK45" i="24"/>
  <c r="AG45" i="24"/>
  <c r="AC45" i="24"/>
  <c r="Y45" i="24"/>
  <c r="AI45" i="24"/>
  <c r="AA45" i="24"/>
  <c r="AN45" i="24"/>
  <c r="AF45" i="24"/>
  <c r="X45" i="24"/>
  <c r="AM45" i="24"/>
  <c r="AE45" i="24"/>
  <c r="W45" i="24"/>
  <c r="AJ45" i="24"/>
  <c r="AB45" i="24"/>
  <c r="AL61" i="24"/>
  <c r="AH61" i="24"/>
  <c r="AD61" i="24"/>
  <c r="Z61" i="24"/>
  <c r="AO61" i="24"/>
  <c r="AK61" i="24"/>
  <c r="AG61" i="24"/>
  <c r="AC61" i="24"/>
  <c r="Y61" i="24"/>
  <c r="AI61" i="24"/>
  <c r="AA61" i="24"/>
  <c r="AN61" i="24"/>
  <c r="AF61" i="24"/>
  <c r="X61" i="24"/>
  <c r="AM61" i="24"/>
  <c r="AE61" i="24"/>
  <c r="W61" i="24"/>
  <c r="AJ61" i="24"/>
  <c r="AB61" i="24"/>
  <c r="AL117" i="24"/>
  <c r="AH117" i="24"/>
  <c r="AD117" i="24"/>
  <c r="Z117" i="24"/>
  <c r="AO117" i="24"/>
  <c r="AK117" i="24"/>
  <c r="AG117" i="24"/>
  <c r="AC117" i="24"/>
  <c r="Y117" i="24"/>
  <c r="AN117" i="24"/>
  <c r="AJ117" i="24"/>
  <c r="AF117" i="24"/>
  <c r="AB117" i="24"/>
  <c r="X117" i="24"/>
  <c r="AA117" i="24"/>
  <c r="AM117" i="24"/>
  <c r="W117" i="24"/>
  <c r="AI117" i="24"/>
  <c r="AE117" i="24"/>
  <c r="AN153" i="24"/>
  <c r="AJ153" i="24"/>
  <c r="AF153" i="24"/>
  <c r="AB153" i="24"/>
  <c r="X153" i="24"/>
  <c r="AK153" i="24"/>
  <c r="AE153" i="24"/>
  <c r="Z153" i="24"/>
  <c r="AO153" i="24"/>
  <c r="AI153" i="24"/>
  <c r="AD153" i="24"/>
  <c r="Y153" i="24"/>
  <c r="AM153" i="24"/>
  <c r="AH153" i="24"/>
  <c r="AC153" i="24"/>
  <c r="W153" i="24"/>
  <c r="AL153" i="24"/>
  <c r="AG153" i="24"/>
  <c r="AA153" i="24"/>
  <c r="K20" i="24"/>
  <c r="G20" i="24"/>
  <c r="K19" i="24"/>
  <c r="G19" i="24"/>
  <c r="K18" i="24"/>
  <c r="G18" i="24"/>
  <c r="K17" i="24"/>
  <c r="G17" i="24"/>
  <c r="K16" i="24"/>
  <c r="G16" i="24"/>
  <c r="K15" i="24"/>
  <c r="G15" i="24"/>
  <c r="K14" i="24"/>
  <c r="G14" i="24"/>
  <c r="K13" i="24"/>
  <c r="G13" i="24"/>
  <c r="K12" i="24"/>
  <c r="G12" i="24"/>
  <c r="K11" i="24"/>
  <c r="G11" i="24"/>
  <c r="K10" i="24"/>
  <c r="G10" i="24"/>
  <c r="K9" i="24"/>
  <c r="G9" i="24"/>
  <c r="K8" i="24"/>
  <c r="G8" i="24"/>
  <c r="K7" i="24"/>
  <c r="G7" i="24"/>
  <c r="K6" i="24"/>
  <c r="G6" i="24"/>
  <c r="K5" i="24"/>
  <c r="G5" i="24"/>
  <c r="K4" i="24"/>
  <c r="G4" i="24"/>
  <c r="K3" i="24"/>
  <c r="G3" i="24"/>
  <c r="AM176" i="19"/>
  <c r="AI176" i="19"/>
  <c r="AE176" i="19"/>
  <c r="AA176" i="19"/>
  <c r="AM172" i="19"/>
  <c r="AI172" i="19"/>
  <c r="AE172" i="19"/>
  <c r="AA172" i="19"/>
  <c r="AM168" i="19"/>
  <c r="AI168" i="19"/>
  <c r="AE168" i="19"/>
  <c r="AA168" i="19"/>
  <c r="AM164" i="19"/>
  <c r="AI164" i="19"/>
  <c r="AE164" i="19"/>
  <c r="AA164" i="19"/>
  <c r="AM160" i="19"/>
  <c r="AI160" i="19"/>
  <c r="AE160" i="19"/>
  <c r="AA160" i="19"/>
  <c r="AM156" i="19"/>
  <c r="AI156" i="19"/>
  <c r="AE156" i="19"/>
  <c r="AA156" i="19"/>
  <c r="AM152" i="19"/>
  <c r="AI152" i="19"/>
  <c r="AE152" i="19"/>
  <c r="AA152" i="19"/>
  <c r="AM148" i="19"/>
  <c r="AI148" i="19"/>
  <c r="AE148" i="19"/>
  <c r="AA148" i="19"/>
  <c r="AM144" i="19"/>
  <c r="AI144" i="19"/>
  <c r="AE144" i="19"/>
  <c r="AA144" i="19"/>
  <c r="AM140" i="19"/>
  <c r="AI140" i="19"/>
  <c r="AE140" i="19"/>
  <c r="AA140" i="19"/>
  <c r="AM136" i="19"/>
  <c r="AI136" i="19"/>
  <c r="AE136" i="19"/>
  <c r="AA136" i="19"/>
  <c r="AM132" i="19"/>
  <c r="AI132" i="19"/>
  <c r="AE132" i="19"/>
  <c r="AA132" i="19"/>
  <c r="AM128" i="19"/>
  <c r="AI128" i="19"/>
  <c r="AE128" i="19"/>
  <c r="AA128" i="19"/>
  <c r="AO126" i="19"/>
  <c r="AK126" i="19"/>
  <c r="AG126" i="19"/>
  <c r="AC126" i="19"/>
  <c r="AM124" i="19"/>
  <c r="AI124" i="19"/>
  <c r="AE124" i="19"/>
  <c r="AA124" i="19"/>
  <c r="AN123" i="19"/>
  <c r="AJ123" i="19"/>
  <c r="AF123" i="19"/>
  <c r="AB123" i="19"/>
  <c r="AO122" i="19"/>
  <c r="AK122" i="19"/>
  <c r="AG122" i="19"/>
  <c r="AC122" i="19"/>
  <c r="AM120" i="19"/>
  <c r="AI120" i="19"/>
  <c r="AE120" i="19"/>
  <c r="AA120" i="19"/>
  <c r="AN119" i="19"/>
  <c r="AJ119" i="19"/>
  <c r="AF119" i="19"/>
  <c r="AB119" i="19"/>
  <c r="AO118" i="19"/>
  <c r="AK118" i="19"/>
  <c r="AG118" i="19"/>
  <c r="AC118" i="19"/>
  <c r="AM116" i="19"/>
  <c r="AI116" i="19"/>
  <c r="AE116" i="19"/>
  <c r="AA116" i="19"/>
  <c r="AN115" i="19"/>
  <c r="AJ115" i="19"/>
  <c r="AF115" i="19"/>
  <c r="AB115" i="19"/>
  <c r="AO114" i="19"/>
  <c r="AK114" i="19"/>
  <c r="AG114" i="19"/>
  <c r="AC114" i="19"/>
  <c r="AM112" i="19"/>
  <c r="AI112" i="19"/>
  <c r="AE112" i="19"/>
  <c r="AA112" i="19"/>
  <c r="AN111" i="19"/>
  <c r="AJ111" i="19"/>
  <c r="AF111" i="19"/>
  <c r="AB111" i="19"/>
  <c r="AO110" i="19"/>
  <c r="AK110" i="19"/>
  <c r="AG110" i="19"/>
  <c r="AC110" i="19"/>
  <c r="AM108" i="19"/>
  <c r="AI108" i="19"/>
  <c r="AE108" i="19"/>
  <c r="AA108" i="19"/>
  <c r="AN107" i="19"/>
  <c r="AJ107" i="19"/>
  <c r="AF107" i="19"/>
  <c r="AB107" i="19"/>
  <c r="AO106" i="19"/>
  <c r="AK106" i="19"/>
  <c r="AG106" i="19"/>
  <c r="AC106" i="19"/>
  <c r="AM104" i="19"/>
  <c r="AI104" i="19"/>
  <c r="AE104" i="19"/>
  <c r="AA104" i="19"/>
  <c r="AN103" i="19"/>
  <c r="AJ103" i="19"/>
  <c r="AF103" i="19"/>
  <c r="AB103" i="19"/>
  <c r="AO102" i="19"/>
  <c r="AK102" i="19"/>
  <c r="AG102" i="19"/>
  <c r="AC102" i="19"/>
  <c r="AM100" i="19"/>
  <c r="AI100" i="19"/>
  <c r="AE100" i="19"/>
  <c r="AA100" i="19"/>
  <c r="AN99" i="19"/>
  <c r="AJ99" i="19"/>
  <c r="AF99" i="19"/>
  <c r="AB99" i="19"/>
  <c r="AO98" i="19"/>
  <c r="AK98" i="19"/>
  <c r="AG98" i="19"/>
  <c r="AC98" i="19"/>
  <c r="AM96" i="19"/>
  <c r="AI96" i="19"/>
  <c r="AE96" i="19"/>
  <c r="AA96" i="19"/>
  <c r="AN95" i="19"/>
  <c r="AJ95" i="19"/>
  <c r="AF95" i="19"/>
  <c r="AB95" i="19"/>
  <c r="AO94" i="19"/>
  <c r="AK94" i="19"/>
  <c r="AG94" i="19"/>
  <c r="AC94" i="19"/>
  <c r="AM92" i="19"/>
  <c r="AI92" i="19"/>
  <c r="AE92" i="19"/>
  <c r="AA92" i="19"/>
  <c r="AN91" i="19"/>
  <c r="AJ91" i="19"/>
  <c r="AF91" i="19"/>
  <c r="AB91" i="19"/>
  <c r="AO90" i="19"/>
  <c r="AK90" i="19"/>
  <c r="AG90" i="19"/>
  <c r="AC90" i="19"/>
  <c r="AM88" i="19"/>
  <c r="AI88" i="19"/>
  <c r="AE88" i="19"/>
  <c r="AA88" i="19"/>
  <c r="AN87" i="19"/>
  <c r="AJ87" i="19"/>
  <c r="AF87" i="19"/>
  <c r="AB87" i="19"/>
  <c r="AO86" i="19"/>
  <c r="AK86" i="19"/>
  <c r="AG86" i="19"/>
  <c r="AC86" i="19"/>
  <c r="AM84" i="19"/>
  <c r="AI84" i="19"/>
  <c r="AE84" i="19"/>
  <c r="AA84" i="19"/>
  <c r="AN83" i="19"/>
  <c r="AJ83" i="19"/>
  <c r="AF83" i="19"/>
  <c r="AB83" i="19"/>
  <c r="AO82" i="19"/>
  <c r="AK82" i="19"/>
  <c r="AG82" i="19"/>
  <c r="AC82" i="19"/>
  <c r="AM80" i="19"/>
  <c r="AI80" i="19"/>
  <c r="AE80" i="19"/>
  <c r="AA80" i="19"/>
  <c r="AN79" i="19"/>
  <c r="AJ79" i="19"/>
  <c r="AF79" i="19"/>
  <c r="AB79" i="19"/>
  <c r="AO78" i="19"/>
  <c r="AK78" i="19"/>
  <c r="AG78" i="19"/>
  <c r="AC78" i="19"/>
  <c r="AM76" i="19"/>
  <c r="AI76" i="19"/>
  <c r="AE76" i="19"/>
  <c r="AA76" i="19"/>
  <c r="AN75" i="19"/>
  <c r="AJ75" i="19"/>
  <c r="AF75" i="19"/>
  <c r="AB75" i="19"/>
  <c r="AO74" i="19"/>
  <c r="AK74" i="19"/>
  <c r="AG74" i="19"/>
  <c r="AC74" i="19"/>
  <c r="AM72" i="19"/>
  <c r="AI72" i="19"/>
  <c r="AE72" i="19"/>
  <c r="AA72" i="19"/>
  <c r="AN71" i="19"/>
  <c r="AJ71" i="19"/>
  <c r="AF71" i="19"/>
  <c r="AB71" i="19"/>
  <c r="AO70" i="19"/>
  <c r="AK70" i="19"/>
  <c r="AG70" i="19"/>
  <c r="AC70" i="19"/>
  <c r="AM68" i="19"/>
  <c r="AI68" i="19"/>
  <c r="AE68" i="19"/>
  <c r="AA68" i="19"/>
  <c r="AN67" i="19"/>
  <c r="AJ67" i="19"/>
  <c r="AF67" i="19"/>
  <c r="AB67" i="19"/>
  <c r="AO66" i="19"/>
  <c r="AK66" i="19"/>
  <c r="AG66" i="19"/>
  <c r="AC66" i="19"/>
  <c r="AM64" i="19"/>
  <c r="AI64" i="19"/>
  <c r="AE64" i="19"/>
  <c r="AA64" i="19"/>
  <c r="AN63" i="19"/>
  <c r="AJ63" i="19"/>
  <c r="AF63" i="19"/>
  <c r="AB63" i="19"/>
  <c r="AO62" i="19"/>
  <c r="AK62" i="19"/>
  <c r="AG62" i="19"/>
  <c r="AC62" i="19"/>
  <c r="AM60" i="19"/>
  <c r="AI60" i="19"/>
  <c r="AE60" i="19"/>
  <c r="AA60" i="19"/>
  <c r="AN59" i="19"/>
  <c r="AJ59" i="19"/>
  <c r="AF59" i="19"/>
  <c r="AB59" i="19"/>
  <c r="AO58" i="19"/>
  <c r="AK58" i="19"/>
  <c r="AG58" i="19"/>
  <c r="AC58" i="19"/>
  <c r="AM56" i="19"/>
  <c r="AI56" i="19"/>
  <c r="AE56" i="19"/>
  <c r="AA56" i="19"/>
  <c r="AN54" i="19"/>
  <c r="AI54" i="19"/>
  <c r="AC54" i="19"/>
  <c r="X54" i="19"/>
  <c r="AO53" i="19"/>
  <c r="AJ53" i="19"/>
  <c r="AD53" i="19"/>
  <c r="Y53" i="19"/>
  <c r="X2" i="21"/>
  <c r="AF2" i="21"/>
  <c r="AN2" i="21"/>
  <c r="AC4" i="21"/>
  <c r="AK4" i="21"/>
  <c r="AA7" i="21"/>
  <c r="AO7" i="21"/>
  <c r="AK7" i="21"/>
  <c r="AG7" i="21"/>
  <c r="AC7" i="21"/>
  <c r="Y7" i="21"/>
  <c r="AN7" i="21"/>
  <c r="AJ7" i="21"/>
  <c r="AF7" i="21"/>
  <c r="AB7" i="21"/>
  <c r="X7" i="21"/>
  <c r="AD8" i="21"/>
  <c r="AL8" i="21"/>
  <c r="X10" i="21"/>
  <c r="AF10" i="21"/>
  <c r="AN10" i="21"/>
  <c r="AC12" i="21"/>
  <c r="AK12" i="21"/>
  <c r="AA15" i="21"/>
  <c r="AO15" i="21"/>
  <c r="AK15" i="21"/>
  <c r="AG15" i="21"/>
  <c r="AC15" i="21"/>
  <c r="Y15" i="21"/>
  <c r="AN15" i="21"/>
  <c r="AJ15" i="21"/>
  <c r="AF15" i="21"/>
  <c r="AB15" i="21"/>
  <c r="X15" i="21"/>
  <c r="AD16" i="21"/>
  <c r="AL16" i="21"/>
  <c r="AL18" i="21"/>
  <c r="AH18" i="21"/>
  <c r="AD18" i="21"/>
  <c r="Z18" i="21"/>
  <c r="AO18" i="21"/>
  <c r="AK18" i="21"/>
  <c r="AG18" i="21"/>
  <c r="AC18" i="21"/>
  <c r="Y18" i="21"/>
  <c r="AD19" i="21"/>
  <c r="AL19" i="21"/>
  <c r="W22" i="21"/>
  <c r="AE22" i="21"/>
  <c r="AM22" i="21"/>
  <c r="W23" i="21"/>
  <c r="AE23" i="21"/>
  <c r="AM23" i="21"/>
  <c r="AJ24" i="21"/>
  <c r="AF24" i="21"/>
  <c r="AB24" i="21"/>
  <c r="X24" i="21"/>
  <c r="AM24" i="21"/>
  <c r="AI24" i="21"/>
  <c r="AE24" i="21"/>
  <c r="AA24" i="21"/>
  <c r="W24" i="21"/>
  <c r="X26" i="21"/>
  <c r="AF26" i="21"/>
  <c r="AN26" i="21"/>
  <c r="AC28" i="21"/>
  <c r="AK28" i="21"/>
  <c r="AN28" i="21"/>
  <c r="AA31" i="21"/>
  <c r="AO31" i="21"/>
  <c r="AK31" i="21"/>
  <c r="AG31" i="21"/>
  <c r="AC31" i="21"/>
  <c r="Y31" i="21"/>
  <c r="AN31" i="21"/>
  <c r="AJ31" i="21"/>
  <c r="AF31" i="21"/>
  <c r="AB31" i="21"/>
  <c r="X31" i="21"/>
  <c r="AD32" i="21"/>
  <c r="AL32" i="21"/>
  <c r="AL34" i="21"/>
  <c r="AH34" i="21"/>
  <c r="AD34" i="21"/>
  <c r="Z34" i="21"/>
  <c r="AO34" i="21"/>
  <c r="AK34" i="21"/>
  <c r="AG34" i="21"/>
  <c r="AC34" i="21"/>
  <c r="Y34" i="21"/>
  <c r="AD35" i="21"/>
  <c r="AL35" i="21"/>
  <c r="X38" i="21"/>
  <c r="AF38" i="21"/>
  <c r="AN38" i="21"/>
  <c r="AC40" i="21"/>
  <c r="AK40" i="21"/>
  <c r="AN40" i="21"/>
  <c r="W42" i="21"/>
  <c r="AE42" i="21"/>
  <c r="AM42" i="21"/>
  <c r="W43" i="21"/>
  <c r="AE43" i="21"/>
  <c r="AM43" i="21"/>
  <c r="AN44" i="21"/>
  <c r="AJ44" i="21"/>
  <c r="AF44" i="21"/>
  <c r="AB44" i="21"/>
  <c r="X44" i="21"/>
  <c r="AM44" i="21"/>
  <c r="AI44" i="21"/>
  <c r="AE44" i="21"/>
  <c r="AA44" i="21"/>
  <c r="W44" i="21"/>
  <c r="X46" i="21"/>
  <c r="AF46" i="21"/>
  <c r="AN46" i="21"/>
  <c r="AC48" i="21"/>
  <c r="AK48" i="21"/>
  <c r="AA51" i="21"/>
  <c r="AO51" i="21"/>
  <c r="AK51" i="21"/>
  <c r="AG51" i="21"/>
  <c r="AC51" i="21"/>
  <c r="Y51" i="21"/>
  <c r="AN51" i="21"/>
  <c r="AJ51" i="21"/>
  <c r="AF51" i="21"/>
  <c r="AB51" i="21"/>
  <c r="X51" i="21"/>
  <c r="AD52" i="21"/>
  <c r="AL52" i="21"/>
  <c r="AH3" i="25"/>
  <c r="W6" i="25"/>
  <c r="AM6" i="25"/>
  <c r="AL12" i="25"/>
  <c r="AG13" i="25"/>
  <c r="AL16" i="25"/>
  <c r="AF16" i="25"/>
  <c r="AA16" i="25"/>
  <c r="AF18" i="25"/>
  <c r="AL28" i="25"/>
  <c r="AG29" i="25"/>
  <c r="AB31" i="25"/>
  <c r="Z36" i="25"/>
  <c r="AB39" i="25"/>
  <c r="AI44" i="25"/>
  <c r="AI48" i="25"/>
  <c r="AI56" i="25"/>
  <c r="Z65" i="25"/>
  <c r="AJ75" i="25"/>
  <c r="AM89" i="25"/>
  <c r="AI89" i="25"/>
  <c r="AE89" i="25"/>
  <c r="AA89" i="25"/>
  <c r="W89" i="25"/>
  <c r="AO89" i="25"/>
  <c r="AG89" i="25"/>
  <c r="Y89" i="25"/>
  <c r="AL89" i="25"/>
  <c r="AD89" i="25"/>
  <c r="AK89" i="25"/>
  <c r="AC89" i="25"/>
  <c r="AA92" i="25"/>
  <c r="Z97" i="25"/>
  <c r="AL107" i="25"/>
  <c r="AH107" i="25"/>
  <c r="AD107" i="25"/>
  <c r="Z107" i="25"/>
  <c r="AO107" i="25"/>
  <c r="AK107" i="25"/>
  <c r="AG107" i="25"/>
  <c r="AC107" i="25"/>
  <c r="Y107" i="25"/>
  <c r="AI107" i="25"/>
  <c r="AA107" i="25"/>
  <c r="AN107" i="25"/>
  <c r="AF107" i="25"/>
  <c r="X107" i="25"/>
  <c r="AM107" i="25"/>
  <c r="AE107" i="25"/>
  <c r="W107" i="25"/>
  <c r="AL115" i="25"/>
  <c r="AH115" i="25"/>
  <c r="AD115" i="25"/>
  <c r="Z115" i="25"/>
  <c r="AO115" i="25"/>
  <c r="AK115" i="25"/>
  <c r="AG115" i="25"/>
  <c r="AC115" i="25"/>
  <c r="Y115" i="25"/>
  <c r="AI115" i="25"/>
  <c r="AA115" i="25"/>
  <c r="AN115" i="25"/>
  <c r="AF115" i="25"/>
  <c r="X115" i="25"/>
  <c r="AM115" i="25"/>
  <c r="AE115" i="25"/>
  <c r="W115" i="25"/>
  <c r="AL123" i="25"/>
  <c r="AH123" i="25"/>
  <c r="AD123" i="25"/>
  <c r="Z123" i="25"/>
  <c r="AO123" i="25"/>
  <c r="AK123" i="25"/>
  <c r="AG123" i="25"/>
  <c r="AC123" i="25"/>
  <c r="Y123" i="25"/>
  <c r="AI123" i="25"/>
  <c r="AA123" i="25"/>
  <c r="AN123" i="25"/>
  <c r="AF123" i="25"/>
  <c r="X123" i="25"/>
  <c r="AM123" i="25"/>
  <c r="AE123" i="25"/>
  <c r="W123" i="25"/>
  <c r="AL131" i="25"/>
  <c r="AH131" i="25"/>
  <c r="AD131" i="25"/>
  <c r="Z131" i="25"/>
  <c r="AO131" i="25"/>
  <c r="AK131" i="25"/>
  <c r="AG131" i="25"/>
  <c r="AC131" i="25"/>
  <c r="Y131" i="25"/>
  <c r="AI131" i="25"/>
  <c r="AA131" i="25"/>
  <c r="AN131" i="25"/>
  <c r="AF131" i="25"/>
  <c r="X131" i="25"/>
  <c r="AM131" i="25"/>
  <c r="AE131" i="25"/>
  <c r="W131" i="25"/>
  <c r="AL139" i="25"/>
  <c r="AH139" i="25"/>
  <c r="AD139" i="25"/>
  <c r="Z139" i="25"/>
  <c r="AO139" i="25"/>
  <c r="AK139" i="25"/>
  <c r="AG139" i="25"/>
  <c r="AC139" i="25"/>
  <c r="Y139" i="25"/>
  <c r="AI139" i="25"/>
  <c r="AA139" i="25"/>
  <c r="AN139" i="25"/>
  <c r="AF139" i="25"/>
  <c r="X139" i="25"/>
  <c r="AM139" i="25"/>
  <c r="AE139" i="25"/>
  <c r="W139" i="25"/>
  <c r="AO169" i="25"/>
  <c r="AK169" i="25"/>
  <c r="AG169" i="25"/>
  <c r="AC169" i="25"/>
  <c r="Y169" i="25"/>
  <c r="AN169" i="25"/>
  <c r="AJ169" i="25"/>
  <c r="AF169" i="25"/>
  <c r="AB169" i="25"/>
  <c r="X169" i="25"/>
  <c r="AM169" i="25"/>
  <c r="AI169" i="25"/>
  <c r="AE169" i="25"/>
  <c r="AA169" i="25"/>
  <c r="W169" i="25"/>
  <c r="AL169" i="25"/>
  <c r="AH169" i="25"/>
  <c r="AD169" i="25"/>
  <c r="AM54" i="24"/>
  <c r="AE54" i="24"/>
  <c r="W54" i="24"/>
  <c r="AL54" i="24"/>
  <c r="AD54" i="24"/>
  <c r="AI54" i="24"/>
  <c r="AA54" i="24"/>
  <c r="AH54" i="24"/>
  <c r="Z54" i="24"/>
  <c r="AM114" i="24"/>
  <c r="AI114" i="24"/>
  <c r="AE114" i="24"/>
  <c r="AA114" i="24"/>
  <c r="W114" i="24"/>
  <c r="AL114" i="24"/>
  <c r="AH114" i="24"/>
  <c r="AD114" i="24"/>
  <c r="Z114" i="24"/>
  <c r="AL149" i="24"/>
  <c r="AH149" i="24"/>
  <c r="AD149" i="24"/>
  <c r="Z149" i="24"/>
  <c r="AO149" i="24"/>
  <c r="AK149" i="24"/>
  <c r="AG149" i="24"/>
  <c r="AC149" i="24"/>
  <c r="Y149" i="24"/>
  <c r="AN149" i="24"/>
  <c r="AJ149" i="24"/>
  <c r="AF149" i="24"/>
  <c r="AB149" i="24"/>
  <c r="X149" i="24"/>
  <c r="AA149" i="24"/>
  <c r="AM149" i="24"/>
  <c r="W149" i="24"/>
  <c r="AI149" i="24"/>
  <c r="AE149" i="24"/>
  <c r="AL15" i="25"/>
  <c r="AH15" i="25"/>
  <c r="AD15" i="25"/>
  <c r="Z15" i="25"/>
  <c r="AO16" i="25"/>
  <c r="AK16" i="25"/>
  <c r="AG16" i="25"/>
  <c r="AC16" i="25"/>
  <c r="Y16" i="25"/>
  <c r="AN17" i="25"/>
  <c r="AJ17" i="25"/>
  <c r="AF17" i="25"/>
  <c r="AB17" i="25"/>
  <c r="X17" i="25"/>
  <c r="AM22" i="25"/>
  <c r="AI22" i="25"/>
  <c r="AE22" i="25"/>
  <c r="AA22" i="25"/>
  <c r="W22" i="25"/>
  <c r="AM33" i="25"/>
  <c r="AI33" i="25"/>
  <c r="AE33" i="25"/>
  <c r="AA33" i="25"/>
  <c r="W33" i="25"/>
  <c r="AO36" i="25"/>
  <c r="AK36" i="25"/>
  <c r="AG36" i="25"/>
  <c r="AC36" i="25"/>
  <c r="Y36" i="25"/>
  <c r="AN36" i="25"/>
  <c r="AJ36" i="25"/>
  <c r="AF36" i="25"/>
  <c r="AB36" i="25"/>
  <c r="X36" i="25"/>
  <c r="AM41" i="25"/>
  <c r="AI41" i="25"/>
  <c r="AE41" i="25"/>
  <c r="AA41" i="25"/>
  <c r="W41" i="25"/>
  <c r="AL47" i="25"/>
  <c r="AH47" i="25"/>
  <c r="AD47" i="25"/>
  <c r="Z47" i="25"/>
  <c r="AO47" i="25"/>
  <c r="AK47" i="25"/>
  <c r="AG47" i="25"/>
  <c r="AC47" i="25"/>
  <c r="Y47" i="25"/>
  <c r="AN53" i="25"/>
  <c r="AL55" i="25"/>
  <c r="AH55" i="25"/>
  <c r="AD55" i="25"/>
  <c r="Z55" i="25"/>
  <c r="AO55" i="25"/>
  <c r="AK55" i="25"/>
  <c r="AG55" i="25"/>
  <c r="AC55" i="25"/>
  <c r="Y55" i="25"/>
  <c r="AO60" i="25"/>
  <c r="AK60" i="25"/>
  <c r="AG60" i="25"/>
  <c r="AC60" i="25"/>
  <c r="Y60" i="25"/>
  <c r="AN60" i="25"/>
  <c r="AJ60" i="25"/>
  <c r="AF60" i="25"/>
  <c r="AB60" i="25"/>
  <c r="X60" i="25"/>
  <c r="AN65" i="25"/>
  <c r="AM69" i="25"/>
  <c r="AI69" i="25"/>
  <c r="AE69" i="25"/>
  <c r="AA69" i="25"/>
  <c r="W69" i="25"/>
  <c r="AO72" i="25"/>
  <c r="AK72" i="25"/>
  <c r="AG72" i="25"/>
  <c r="AC72" i="25"/>
  <c r="Y72" i="25"/>
  <c r="AN72" i="25"/>
  <c r="AJ72" i="25"/>
  <c r="AF72" i="25"/>
  <c r="AB72" i="25"/>
  <c r="X72" i="25"/>
  <c r="AM77" i="25"/>
  <c r="AI77" i="25"/>
  <c r="AE77" i="25"/>
  <c r="AA77" i="25"/>
  <c r="W77" i="25"/>
  <c r="AM81" i="25"/>
  <c r="AI81" i="25"/>
  <c r="AE81" i="25"/>
  <c r="AA81" i="25"/>
  <c r="W81" i="25"/>
  <c r="AN89" i="25"/>
  <c r="AL91" i="25"/>
  <c r="AH91" i="25"/>
  <c r="AD91" i="25"/>
  <c r="Z91" i="25"/>
  <c r="AO91" i="25"/>
  <c r="AK91" i="25"/>
  <c r="AG91" i="25"/>
  <c r="AC91" i="25"/>
  <c r="Y91" i="25"/>
  <c r="AN97" i="25"/>
  <c r="AL99" i="25"/>
  <c r="AH99" i="25"/>
  <c r="AD99" i="25"/>
  <c r="Z99" i="25"/>
  <c r="AO99" i="25"/>
  <c r="AK99" i="25"/>
  <c r="AG99" i="25"/>
  <c r="AC99" i="25"/>
  <c r="Y99" i="25"/>
  <c r="AM109" i="25"/>
  <c r="AI109" i="25"/>
  <c r="AE109" i="25"/>
  <c r="AA109" i="25"/>
  <c r="W109" i="25"/>
  <c r="AO112" i="25"/>
  <c r="AK112" i="25"/>
  <c r="AG112" i="25"/>
  <c r="AC112" i="25"/>
  <c r="Y112" i="25"/>
  <c r="AN112" i="25"/>
  <c r="AJ112" i="25"/>
  <c r="AF112" i="25"/>
  <c r="AB112" i="25"/>
  <c r="X112" i="25"/>
  <c r="AM117" i="25"/>
  <c r="AI117" i="25"/>
  <c r="AE117" i="25"/>
  <c r="AA117" i="25"/>
  <c r="W117" i="25"/>
  <c r="AO120" i="25"/>
  <c r="AK120" i="25"/>
  <c r="AG120" i="25"/>
  <c r="AC120" i="25"/>
  <c r="Y120" i="25"/>
  <c r="AN120" i="25"/>
  <c r="AJ120" i="25"/>
  <c r="AF120" i="25"/>
  <c r="AB120" i="25"/>
  <c r="X120" i="25"/>
  <c r="AM125" i="25"/>
  <c r="AI125" i="25"/>
  <c r="AE125" i="25"/>
  <c r="AA125" i="25"/>
  <c r="W125" i="25"/>
  <c r="AO128" i="25"/>
  <c r="AK128" i="25"/>
  <c r="AG128" i="25"/>
  <c r="AC128" i="25"/>
  <c r="Y128" i="25"/>
  <c r="AN128" i="25"/>
  <c r="AJ128" i="25"/>
  <c r="AF128" i="25"/>
  <c r="AB128" i="25"/>
  <c r="X128" i="25"/>
  <c r="AM133" i="25"/>
  <c r="AI133" i="25"/>
  <c r="AE133" i="25"/>
  <c r="AA133" i="25"/>
  <c r="W133" i="25"/>
  <c r="AO136" i="25"/>
  <c r="AK136" i="25"/>
  <c r="AG136" i="25"/>
  <c r="AC136" i="25"/>
  <c r="Y136" i="25"/>
  <c r="AN136" i="25"/>
  <c r="AJ136" i="25"/>
  <c r="AF136" i="25"/>
  <c r="AB136" i="25"/>
  <c r="X136" i="25"/>
  <c r="AN141" i="25"/>
  <c r="AO145" i="25"/>
  <c r="AK145" i="25"/>
  <c r="AG145" i="25"/>
  <c r="AC145" i="25"/>
  <c r="Y145" i="25"/>
  <c r="AM145" i="25"/>
  <c r="AI145" i="25"/>
  <c r="AE145" i="25"/>
  <c r="AA145" i="25"/>
  <c r="W145" i="25"/>
  <c r="AL148" i="25"/>
  <c r="AH148" i="25"/>
  <c r="AD148" i="25"/>
  <c r="Z148" i="25"/>
  <c r="AO148" i="25"/>
  <c r="AK148" i="25"/>
  <c r="AG148" i="25"/>
  <c r="AC148" i="25"/>
  <c r="Y148" i="25"/>
  <c r="AN148" i="25"/>
  <c r="AJ148" i="25"/>
  <c r="AF148" i="25"/>
  <c r="AB148" i="25"/>
  <c r="X148" i="25"/>
  <c r="AL160" i="25"/>
  <c r="AH160" i="25"/>
  <c r="AD160" i="25"/>
  <c r="Z160" i="25"/>
  <c r="AO160" i="25"/>
  <c r="AK160" i="25"/>
  <c r="AG160" i="25"/>
  <c r="AC160" i="25"/>
  <c r="Y160" i="25"/>
  <c r="AN160" i="25"/>
  <c r="AJ160" i="25"/>
  <c r="AF160" i="25"/>
  <c r="AB160" i="25"/>
  <c r="X160" i="25"/>
  <c r="AO177" i="25"/>
  <c r="AK177" i="25"/>
  <c r="AG177" i="25"/>
  <c r="AC177" i="25"/>
  <c r="Y177" i="25"/>
  <c r="AN177" i="25"/>
  <c r="AJ177" i="25"/>
  <c r="AF177" i="25"/>
  <c r="AB177" i="25"/>
  <c r="X177" i="25"/>
  <c r="AM177" i="25"/>
  <c r="AI177" i="25"/>
  <c r="AE177" i="25"/>
  <c r="AA177" i="25"/>
  <c r="W177" i="25"/>
  <c r="AN61" i="26"/>
  <c r="AL80" i="26"/>
  <c r="AH80" i="26"/>
  <c r="AD80" i="26"/>
  <c r="Z80" i="26"/>
  <c r="AO80" i="26"/>
  <c r="AK80" i="26"/>
  <c r="AG80" i="26"/>
  <c r="AC80" i="26"/>
  <c r="Y80" i="26"/>
  <c r="AN80" i="26"/>
  <c r="AJ80" i="26"/>
  <c r="AF80" i="26"/>
  <c r="AB80" i="26"/>
  <c r="X80" i="26"/>
  <c r="AN105" i="26"/>
  <c r="AO10" i="24"/>
  <c r="AK10" i="24"/>
  <c r="AG10" i="24"/>
  <c r="AC10" i="24"/>
  <c r="Y10" i="24"/>
  <c r="AN10" i="24"/>
  <c r="AJ10" i="24"/>
  <c r="AF10" i="24"/>
  <c r="AB10" i="24"/>
  <c r="X10" i="24"/>
  <c r="AH10" i="24"/>
  <c r="Z10" i="24"/>
  <c r="AM10" i="24"/>
  <c r="AE10" i="24"/>
  <c r="W10" i="24"/>
  <c r="AL10" i="24"/>
  <c r="AD10" i="24"/>
  <c r="AN51" i="24"/>
  <c r="AJ51" i="24"/>
  <c r="AF51" i="24"/>
  <c r="AB51" i="24"/>
  <c r="X51" i="24"/>
  <c r="AM51" i="24"/>
  <c r="AI51" i="24"/>
  <c r="AE51" i="24"/>
  <c r="AA51" i="24"/>
  <c r="W51" i="24"/>
  <c r="AO51" i="24"/>
  <c r="AG51" i="24"/>
  <c r="Y51" i="24"/>
  <c r="AL51" i="24"/>
  <c r="AD51" i="24"/>
  <c r="AK51" i="24"/>
  <c r="AC51" i="24"/>
  <c r="AL177" i="24"/>
  <c r="AH177" i="24"/>
  <c r="AD177" i="24"/>
  <c r="Z177" i="24"/>
  <c r="AO177" i="24"/>
  <c r="AK177" i="24"/>
  <c r="AG177" i="24"/>
  <c r="AC177" i="24"/>
  <c r="Y177" i="24"/>
  <c r="AN177" i="24"/>
  <c r="AJ177" i="24"/>
  <c r="AF177" i="24"/>
  <c r="AB177" i="24"/>
  <c r="X177" i="24"/>
  <c r="AA177" i="24"/>
  <c r="AM177" i="24"/>
  <c r="W177" i="24"/>
  <c r="AI177" i="24"/>
  <c r="AE177" i="24"/>
  <c r="AH9" i="21"/>
  <c r="X3" i="25"/>
  <c r="AB3" i="25"/>
  <c r="AF3" i="25"/>
  <c r="AJ3" i="25"/>
  <c r="AN3" i="25"/>
  <c r="W4" i="25"/>
  <c r="AA4" i="25"/>
  <c r="AE4" i="25"/>
  <c r="AI4" i="25"/>
  <c r="AM4" i="25"/>
  <c r="Z5" i="25"/>
  <c r="AD5" i="25"/>
  <c r="AH5" i="25"/>
  <c r="X7" i="25"/>
  <c r="AB7" i="25"/>
  <c r="AF7" i="25"/>
  <c r="Z8" i="25"/>
  <c r="AE8" i="25"/>
  <c r="Z9" i="25"/>
  <c r="AE9" i="25"/>
  <c r="AM10" i="25"/>
  <c r="AI10" i="25"/>
  <c r="AE10" i="25"/>
  <c r="AA10" i="25"/>
  <c r="W10" i="25"/>
  <c r="Y14" i="25"/>
  <c r="AD14" i="25"/>
  <c r="AJ14" i="25"/>
  <c r="X15" i="25"/>
  <c r="AC15" i="25"/>
  <c r="AI15" i="25"/>
  <c r="AN15" i="25"/>
  <c r="W16" i="25"/>
  <c r="AB16" i="25"/>
  <c r="AH16" i="25"/>
  <c r="AM16" i="25"/>
  <c r="W17" i="25"/>
  <c r="AC17" i="25"/>
  <c r="AH17" i="25"/>
  <c r="AM17" i="25"/>
  <c r="AL19" i="25"/>
  <c r="AH19" i="25"/>
  <c r="AD19" i="25"/>
  <c r="Z19" i="25"/>
  <c r="AA20" i="25"/>
  <c r="AF20" i="25"/>
  <c r="AL20" i="25"/>
  <c r="AO20" i="25"/>
  <c r="AK20" i="25"/>
  <c r="AG20" i="25"/>
  <c r="AC20" i="25"/>
  <c r="Y20" i="25"/>
  <c r="AA21" i="25"/>
  <c r="AG21" i="25"/>
  <c r="AL21" i="25"/>
  <c r="AN21" i="25"/>
  <c r="AJ21" i="25"/>
  <c r="AF21" i="25"/>
  <c r="AB21" i="25"/>
  <c r="X21" i="25"/>
  <c r="AB22" i="25"/>
  <c r="AG22" i="25"/>
  <c r="AL22" i="25"/>
  <c r="AA23" i="25"/>
  <c r="AF23" i="25"/>
  <c r="Z24" i="25"/>
  <c r="AE24" i="25"/>
  <c r="Z25" i="25"/>
  <c r="AE25" i="25"/>
  <c r="AM26" i="25"/>
  <c r="AI26" i="25"/>
  <c r="AE26" i="25"/>
  <c r="AA26" i="25"/>
  <c r="W26" i="25"/>
  <c r="Z32" i="25"/>
  <c r="AC33" i="25"/>
  <c r="AK33" i="25"/>
  <c r="AN33" i="25"/>
  <c r="AL35" i="25"/>
  <c r="AH35" i="25"/>
  <c r="AD35" i="25"/>
  <c r="Z35" i="25"/>
  <c r="AO35" i="25"/>
  <c r="AK35" i="25"/>
  <c r="AG35" i="25"/>
  <c r="AC35" i="25"/>
  <c r="Y35" i="25"/>
  <c r="AD36" i="25"/>
  <c r="AL36" i="25"/>
  <c r="Y37" i="25"/>
  <c r="AG37" i="25"/>
  <c r="Z40" i="25"/>
  <c r="AC41" i="25"/>
  <c r="AK41" i="25"/>
  <c r="AN41" i="25"/>
  <c r="AM45" i="25"/>
  <c r="AI45" i="25"/>
  <c r="AE45" i="25"/>
  <c r="AA45" i="25"/>
  <c r="W45" i="25"/>
  <c r="W47" i="25"/>
  <c r="AE47" i="25"/>
  <c r="AM47" i="25"/>
  <c r="AA52" i="25"/>
  <c r="AI52" i="25"/>
  <c r="AO52" i="25"/>
  <c r="AK52" i="25"/>
  <c r="AG52" i="25"/>
  <c r="AC52" i="25"/>
  <c r="Y52" i="25"/>
  <c r="AN52" i="25"/>
  <c r="AJ52" i="25"/>
  <c r="AF52" i="25"/>
  <c r="AB52" i="25"/>
  <c r="X52" i="25"/>
  <c r="W55" i="25"/>
  <c r="AE55" i="25"/>
  <c r="AM55" i="25"/>
  <c r="AM57" i="25"/>
  <c r="AI57" i="25"/>
  <c r="AE57" i="25"/>
  <c r="AA57" i="25"/>
  <c r="W57" i="25"/>
  <c r="AD60" i="25"/>
  <c r="AL60" i="25"/>
  <c r="AA63" i="25"/>
  <c r="Z68" i="25"/>
  <c r="AC69" i="25"/>
  <c r="AK69" i="25"/>
  <c r="AN69" i="25"/>
  <c r="AL71" i="25"/>
  <c r="AH71" i="25"/>
  <c r="AD71" i="25"/>
  <c r="Z71" i="25"/>
  <c r="AO71" i="25"/>
  <c r="AK71" i="25"/>
  <c r="AG71" i="25"/>
  <c r="AC71" i="25"/>
  <c r="Y71" i="25"/>
  <c r="AD72" i="25"/>
  <c r="AL72" i="25"/>
  <c r="Y73" i="25"/>
  <c r="AG73" i="25"/>
  <c r="Z76" i="25"/>
  <c r="AC77" i="25"/>
  <c r="AK77" i="25"/>
  <c r="AN77" i="25"/>
  <c r="AC81" i="25"/>
  <c r="AK81" i="25"/>
  <c r="AN81" i="25"/>
  <c r="AM85" i="25"/>
  <c r="AI85" i="25"/>
  <c r="AE85" i="25"/>
  <c r="AA85" i="25"/>
  <c r="W85" i="25"/>
  <c r="AA87" i="25"/>
  <c r="AA88" i="25"/>
  <c r="AI88" i="25"/>
  <c r="AO88" i="25"/>
  <c r="AK88" i="25"/>
  <c r="AG88" i="25"/>
  <c r="AC88" i="25"/>
  <c r="Y88" i="25"/>
  <c r="AN88" i="25"/>
  <c r="AJ88" i="25"/>
  <c r="AF88" i="25"/>
  <c r="AB88" i="25"/>
  <c r="X88" i="25"/>
  <c r="W91" i="25"/>
  <c r="AE91" i="25"/>
  <c r="AM91" i="25"/>
  <c r="AM93" i="25"/>
  <c r="AI93" i="25"/>
  <c r="AE93" i="25"/>
  <c r="AA93" i="25"/>
  <c r="W93" i="25"/>
  <c r="AA95" i="25"/>
  <c r="AA96" i="25"/>
  <c r="AI96" i="25"/>
  <c r="AO96" i="25"/>
  <c r="AK96" i="25"/>
  <c r="AG96" i="25"/>
  <c r="AC96" i="25"/>
  <c r="Y96" i="25"/>
  <c r="AN96" i="25"/>
  <c r="AJ96" i="25"/>
  <c r="AF96" i="25"/>
  <c r="AB96" i="25"/>
  <c r="X96" i="25"/>
  <c r="W99" i="25"/>
  <c r="AE99" i="25"/>
  <c r="AM99" i="25"/>
  <c r="AM101" i="25"/>
  <c r="AI101" i="25"/>
  <c r="AE101" i="25"/>
  <c r="AA101" i="25"/>
  <c r="W101" i="25"/>
  <c r="AA103" i="25"/>
  <c r="Z108" i="25"/>
  <c r="AC109" i="25"/>
  <c r="AK109" i="25"/>
  <c r="AN109" i="25"/>
  <c r="AL111" i="25"/>
  <c r="AH111" i="25"/>
  <c r="AD111" i="25"/>
  <c r="Z111" i="25"/>
  <c r="AO111" i="25"/>
  <c r="AK111" i="25"/>
  <c r="AG111" i="25"/>
  <c r="AC111" i="25"/>
  <c r="Y111" i="25"/>
  <c r="AD112" i="25"/>
  <c r="AL112" i="25"/>
  <c r="Y113" i="25"/>
  <c r="AG113" i="25"/>
  <c r="Z116" i="25"/>
  <c r="AC117" i="25"/>
  <c r="AK117" i="25"/>
  <c r="AN117" i="25"/>
  <c r="AL119" i="25"/>
  <c r="AH119" i="25"/>
  <c r="AD119" i="25"/>
  <c r="Z119" i="25"/>
  <c r="AO119" i="25"/>
  <c r="AK119" i="25"/>
  <c r="AG119" i="25"/>
  <c r="AC119" i="25"/>
  <c r="Y119" i="25"/>
  <c r="AD120" i="25"/>
  <c r="AL120" i="25"/>
  <c r="Y121" i="25"/>
  <c r="AG121" i="25"/>
  <c r="Z124" i="25"/>
  <c r="AC125" i="25"/>
  <c r="AK125" i="25"/>
  <c r="AN125" i="25"/>
  <c r="AL127" i="25"/>
  <c r="AH127" i="25"/>
  <c r="AD127" i="25"/>
  <c r="Z127" i="25"/>
  <c r="AO127" i="25"/>
  <c r="AK127" i="25"/>
  <c r="AG127" i="25"/>
  <c r="AC127" i="25"/>
  <c r="Y127" i="25"/>
  <c r="AD128" i="25"/>
  <c r="AL128" i="25"/>
  <c r="Y129" i="25"/>
  <c r="AG129" i="25"/>
  <c r="Z132" i="25"/>
  <c r="AC133" i="25"/>
  <c r="AK133" i="25"/>
  <c r="AN133" i="25"/>
  <c r="AL135" i="25"/>
  <c r="AH135" i="25"/>
  <c r="AD135" i="25"/>
  <c r="Z135" i="25"/>
  <c r="AO135" i="25"/>
  <c r="AK135" i="25"/>
  <c r="AG135" i="25"/>
  <c r="AC135" i="25"/>
  <c r="Y135" i="25"/>
  <c r="AD136" i="25"/>
  <c r="AL136" i="25"/>
  <c r="Y137" i="25"/>
  <c r="AG137" i="25"/>
  <c r="Z140" i="25"/>
  <c r="AD145" i="25"/>
  <c r="AN145" i="25"/>
  <c r="AI148" i="25"/>
  <c r="AO149" i="25"/>
  <c r="AK149" i="25"/>
  <c r="AG149" i="25"/>
  <c r="AC149" i="25"/>
  <c r="Y149" i="25"/>
  <c r="AM149" i="25"/>
  <c r="AI149" i="25"/>
  <c r="AE149" i="25"/>
  <c r="AA149" i="25"/>
  <c r="W149" i="25"/>
  <c r="AL152" i="25"/>
  <c r="AH152" i="25"/>
  <c r="AD152" i="25"/>
  <c r="Z152" i="25"/>
  <c r="AO152" i="25"/>
  <c r="AK152" i="25"/>
  <c r="AG152" i="25"/>
  <c r="AC152" i="25"/>
  <c r="Y152" i="25"/>
  <c r="AN152" i="25"/>
  <c r="AJ152" i="25"/>
  <c r="AF152" i="25"/>
  <c r="AB152" i="25"/>
  <c r="X152" i="25"/>
  <c r="AI160" i="25"/>
  <c r="AO161" i="25"/>
  <c r="AK161" i="25"/>
  <c r="AG161" i="25"/>
  <c r="AC161" i="25"/>
  <c r="Y161" i="25"/>
  <c r="AN161" i="25"/>
  <c r="AJ161" i="25"/>
  <c r="AF161" i="25"/>
  <c r="AB161" i="25"/>
  <c r="X161" i="25"/>
  <c r="AM161" i="25"/>
  <c r="AI161" i="25"/>
  <c r="AE161" i="25"/>
  <c r="AA161" i="25"/>
  <c r="W161" i="25"/>
  <c r="AO165" i="25"/>
  <c r="AK165" i="25"/>
  <c r="AG165" i="25"/>
  <c r="AC165" i="25"/>
  <c r="Y165" i="25"/>
  <c r="AN165" i="25"/>
  <c r="AJ165" i="25"/>
  <c r="AF165" i="25"/>
  <c r="AB165" i="25"/>
  <c r="X165" i="25"/>
  <c r="AM165" i="25"/>
  <c r="AI165" i="25"/>
  <c r="AE165" i="25"/>
  <c r="AA165" i="25"/>
  <c r="W165" i="25"/>
  <c r="AL172" i="25"/>
  <c r="AH172" i="25"/>
  <c r="AD172" i="25"/>
  <c r="Z172" i="25"/>
  <c r="AO172" i="25"/>
  <c r="AK172" i="25"/>
  <c r="AG172" i="25"/>
  <c r="AC172" i="25"/>
  <c r="Y172" i="25"/>
  <c r="AN172" i="25"/>
  <c r="AJ172" i="25"/>
  <c r="AF172" i="25"/>
  <c r="AB172" i="25"/>
  <c r="X172" i="25"/>
  <c r="AD177" i="25"/>
  <c r="AO49" i="26"/>
  <c r="AK49" i="26"/>
  <c r="AG49" i="26"/>
  <c r="AC49" i="26"/>
  <c r="Y49" i="26"/>
  <c r="AN49" i="26"/>
  <c r="AJ49" i="26"/>
  <c r="AF49" i="26"/>
  <c r="AB49" i="26"/>
  <c r="X49" i="26"/>
  <c r="AM49" i="26"/>
  <c r="AI49" i="26"/>
  <c r="AE49" i="26"/>
  <c r="AA49" i="26"/>
  <c r="W49" i="26"/>
  <c r="AL64" i="26"/>
  <c r="AH64" i="26"/>
  <c r="AD64" i="26"/>
  <c r="Z64" i="26"/>
  <c r="AO64" i="26"/>
  <c r="AK64" i="26"/>
  <c r="AG64" i="26"/>
  <c r="AC64" i="26"/>
  <c r="Y64" i="26"/>
  <c r="AN64" i="26"/>
  <c r="AJ64" i="26"/>
  <c r="AF64" i="26"/>
  <c r="AB64" i="26"/>
  <c r="X64" i="26"/>
  <c r="AI80" i="26"/>
  <c r="AL156" i="26"/>
  <c r="AH156" i="26"/>
  <c r="AD156" i="26"/>
  <c r="Z156" i="26"/>
  <c r="AO156" i="26"/>
  <c r="AK156" i="26"/>
  <c r="AG156" i="26"/>
  <c r="AC156" i="26"/>
  <c r="Y156" i="26"/>
  <c r="AN156" i="26"/>
  <c r="AJ156" i="26"/>
  <c r="AF156" i="26"/>
  <c r="AB156" i="26"/>
  <c r="X156" i="26"/>
  <c r="AL4" i="24"/>
  <c r="AH4" i="24"/>
  <c r="AD4" i="24"/>
  <c r="Z4" i="24"/>
  <c r="AK4" i="24"/>
  <c r="AF4" i="24"/>
  <c r="AA4" i="24"/>
  <c r="AO4" i="24"/>
  <c r="AJ4" i="24"/>
  <c r="AE4" i="24"/>
  <c r="Y4" i="24"/>
  <c r="AN4" i="24"/>
  <c r="AI4" i="24"/>
  <c r="AC4" i="24"/>
  <c r="X4" i="24"/>
  <c r="AA10" i="24"/>
  <c r="AL13" i="24"/>
  <c r="AH13" i="24"/>
  <c r="AD13" i="24"/>
  <c r="Z13" i="24"/>
  <c r="AO13" i="24"/>
  <c r="AK13" i="24"/>
  <c r="AG13" i="24"/>
  <c r="AC13" i="24"/>
  <c r="Y13" i="24"/>
  <c r="AI13" i="24"/>
  <c r="AA13" i="24"/>
  <c r="AN13" i="24"/>
  <c r="AF13" i="24"/>
  <c r="X13" i="24"/>
  <c r="AM13" i="24"/>
  <c r="AE13" i="24"/>
  <c r="W13" i="24"/>
  <c r="AM22" i="24"/>
  <c r="AE22" i="24"/>
  <c r="W22" i="24"/>
  <c r="AL22" i="24"/>
  <c r="AD22" i="24"/>
  <c r="AI22" i="24"/>
  <c r="AA22" i="24"/>
  <c r="AO26" i="24"/>
  <c r="AK26" i="24"/>
  <c r="AG26" i="24"/>
  <c r="AC26" i="24"/>
  <c r="Y26" i="24"/>
  <c r="AN26" i="24"/>
  <c r="AJ26" i="24"/>
  <c r="AF26" i="24"/>
  <c r="AB26" i="24"/>
  <c r="X26" i="24"/>
  <c r="AH26" i="24"/>
  <c r="Z26" i="24"/>
  <c r="AM26" i="24"/>
  <c r="AE26" i="24"/>
  <c r="W26" i="24"/>
  <c r="AL26" i="24"/>
  <c r="AD26" i="24"/>
  <c r="AM66" i="24"/>
  <c r="AI66" i="24"/>
  <c r="AE66" i="24"/>
  <c r="AA66" i="24"/>
  <c r="W66" i="24"/>
  <c r="AL66" i="24"/>
  <c r="AH66" i="24"/>
  <c r="AD66" i="24"/>
  <c r="AL69" i="24"/>
  <c r="AH69" i="24"/>
  <c r="AD69" i="24"/>
  <c r="Z69" i="24"/>
  <c r="AO69" i="24"/>
  <c r="AK69" i="24"/>
  <c r="AG69" i="24"/>
  <c r="AC69" i="24"/>
  <c r="Y69" i="24"/>
  <c r="AN69" i="24"/>
  <c r="AJ69" i="24"/>
  <c r="AF69" i="24"/>
  <c r="AB69" i="24"/>
  <c r="X69" i="24"/>
  <c r="AA69" i="24"/>
  <c r="AM69" i="24"/>
  <c r="W69" i="24"/>
  <c r="AI69" i="24"/>
  <c r="AM98" i="24"/>
  <c r="AI98" i="24"/>
  <c r="AE98" i="24"/>
  <c r="AA98" i="24"/>
  <c r="W98" i="24"/>
  <c r="AL98" i="24"/>
  <c r="AH98" i="24"/>
  <c r="AD98" i="24"/>
  <c r="AL101" i="24"/>
  <c r="AH101" i="24"/>
  <c r="AD101" i="24"/>
  <c r="Z101" i="24"/>
  <c r="AO101" i="24"/>
  <c r="AK101" i="24"/>
  <c r="AG101" i="24"/>
  <c r="AC101" i="24"/>
  <c r="Y101" i="24"/>
  <c r="AN101" i="24"/>
  <c r="AJ101" i="24"/>
  <c r="AF101" i="24"/>
  <c r="AB101" i="24"/>
  <c r="X101" i="24"/>
  <c r="AA101" i="24"/>
  <c r="AM101" i="24"/>
  <c r="W101" i="24"/>
  <c r="AI101" i="24"/>
  <c r="AM130" i="24"/>
  <c r="AI130" i="24"/>
  <c r="AE130" i="24"/>
  <c r="AA130" i="24"/>
  <c r="W130" i="24"/>
  <c r="AL130" i="24"/>
  <c r="AH130" i="24"/>
  <c r="AD130" i="24"/>
  <c r="AL133" i="24"/>
  <c r="AH133" i="24"/>
  <c r="AD133" i="24"/>
  <c r="Z133" i="24"/>
  <c r="AO133" i="24"/>
  <c r="AK133" i="24"/>
  <c r="AG133" i="24"/>
  <c r="AC133" i="24"/>
  <c r="Y133" i="24"/>
  <c r="AN133" i="24"/>
  <c r="AJ133" i="24"/>
  <c r="AF133" i="24"/>
  <c r="AB133" i="24"/>
  <c r="X133" i="24"/>
  <c r="AA133" i="24"/>
  <c r="AM133" i="24"/>
  <c r="W133" i="24"/>
  <c r="AI133" i="24"/>
  <c r="AJ28" i="21"/>
  <c r="X40" i="21"/>
  <c r="AB40" i="21"/>
  <c r="AF40" i="21"/>
  <c r="AJ40" i="21"/>
  <c r="AI41" i="21"/>
  <c r="Y3" i="25"/>
  <c r="AC3" i="25"/>
  <c r="AG3" i="25"/>
  <c r="AK3" i="25"/>
  <c r="X4" i="25"/>
  <c r="AB4" i="25"/>
  <c r="AF4" i="25"/>
  <c r="AJ4" i="25"/>
  <c r="AL7" i="25"/>
  <c r="AH7" i="25"/>
  <c r="AO8" i="25"/>
  <c r="AK8" i="25"/>
  <c r="AG8" i="25"/>
  <c r="AC8" i="25"/>
  <c r="Y8" i="25"/>
  <c r="AN9" i="25"/>
  <c r="AJ9" i="25"/>
  <c r="AF9" i="25"/>
  <c r="AB9" i="25"/>
  <c r="X9" i="25"/>
  <c r="AM14" i="25"/>
  <c r="AI14" i="25"/>
  <c r="AE14" i="25"/>
  <c r="AA14" i="25"/>
  <c r="W14" i="25"/>
  <c r="Y15" i="25"/>
  <c r="AE15" i="25"/>
  <c r="AJ15" i="25"/>
  <c r="AO15" i="25"/>
  <c r="X16" i="25"/>
  <c r="AD16" i="25"/>
  <c r="AI16" i="25"/>
  <c r="AN16" i="25"/>
  <c r="Y17" i="25"/>
  <c r="AD17" i="25"/>
  <c r="AI17" i="25"/>
  <c r="AO17" i="25"/>
  <c r="W20" i="25"/>
  <c r="AB20" i="25"/>
  <c r="AH20" i="25"/>
  <c r="W21" i="25"/>
  <c r="AC21" i="25"/>
  <c r="AH21" i="25"/>
  <c r="X22" i="25"/>
  <c r="AC22" i="25"/>
  <c r="AH22" i="25"/>
  <c r="AN22" i="25"/>
  <c r="AL23" i="25"/>
  <c r="AH23" i="25"/>
  <c r="AD23" i="25"/>
  <c r="Z23" i="25"/>
  <c r="AO24" i="25"/>
  <c r="AK24" i="25"/>
  <c r="AG24" i="25"/>
  <c r="AC24" i="25"/>
  <c r="Y24" i="25"/>
  <c r="AN25" i="25"/>
  <c r="AJ25" i="25"/>
  <c r="AF25" i="25"/>
  <c r="AB25" i="25"/>
  <c r="X25" i="25"/>
  <c r="AO32" i="25"/>
  <c r="AK32" i="25"/>
  <c r="AG32" i="25"/>
  <c r="AC32" i="25"/>
  <c r="Y32" i="25"/>
  <c r="AN32" i="25"/>
  <c r="AJ32" i="25"/>
  <c r="AF32" i="25"/>
  <c r="AB32" i="25"/>
  <c r="X32" i="25"/>
  <c r="AD33" i="25"/>
  <c r="AL33" i="25"/>
  <c r="W36" i="25"/>
  <c r="AE36" i="25"/>
  <c r="AM36" i="25"/>
  <c r="AM37" i="25"/>
  <c r="AI37" i="25"/>
  <c r="AE37" i="25"/>
  <c r="AA37" i="25"/>
  <c r="W37" i="25"/>
  <c r="AO40" i="25"/>
  <c r="AK40" i="25"/>
  <c r="AG40" i="25"/>
  <c r="AC40" i="25"/>
  <c r="Y40" i="25"/>
  <c r="AN40" i="25"/>
  <c r="AJ40" i="25"/>
  <c r="AF40" i="25"/>
  <c r="AB40" i="25"/>
  <c r="X40" i="25"/>
  <c r="AD41" i="25"/>
  <c r="AL41" i="25"/>
  <c r="X47" i="25"/>
  <c r="AF47" i="25"/>
  <c r="AN47" i="25"/>
  <c r="AD52" i="25"/>
  <c r="X55" i="25"/>
  <c r="AF55" i="25"/>
  <c r="AN55" i="25"/>
  <c r="W60" i="25"/>
  <c r="AE60" i="25"/>
  <c r="AM60" i="25"/>
  <c r="AL63" i="25"/>
  <c r="AH63" i="25"/>
  <c r="AD63" i="25"/>
  <c r="Z63" i="25"/>
  <c r="AO63" i="25"/>
  <c r="AK63" i="25"/>
  <c r="AG63" i="25"/>
  <c r="AC63" i="25"/>
  <c r="Y63" i="25"/>
  <c r="AO68" i="25"/>
  <c r="AK68" i="25"/>
  <c r="AG68" i="25"/>
  <c r="AC68" i="25"/>
  <c r="Y68" i="25"/>
  <c r="AN68" i="25"/>
  <c r="AJ68" i="25"/>
  <c r="AF68" i="25"/>
  <c r="AB68" i="25"/>
  <c r="X68" i="25"/>
  <c r="AD69" i="25"/>
  <c r="AL69" i="25"/>
  <c r="W72" i="25"/>
  <c r="AE72" i="25"/>
  <c r="AM72" i="25"/>
  <c r="AM73" i="25"/>
  <c r="AI73" i="25"/>
  <c r="AE73" i="25"/>
  <c r="AA73" i="25"/>
  <c r="W73" i="25"/>
  <c r="AO76" i="25"/>
  <c r="AK76" i="25"/>
  <c r="AG76" i="25"/>
  <c r="AC76" i="25"/>
  <c r="Y76" i="25"/>
  <c r="AN76" i="25"/>
  <c r="AJ76" i="25"/>
  <c r="AF76" i="25"/>
  <c r="AB76" i="25"/>
  <c r="X76" i="25"/>
  <c r="AD77" i="25"/>
  <c r="AL77" i="25"/>
  <c r="AD81" i="25"/>
  <c r="AL81" i="25"/>
  <c r="AL87" i="25"/>
  <c r="AH87" i="25"/>
  <c r="AD87" i="25"/>
  <c r="Z87" i="25"/>
  <c r="AO87" i="25"/>
  <c r="AK87" i="25"/>
  <c r="AG87" i="25"/>
  <c r="AC87" i="25"/>
  <c r="Y87" i="25"/>
  <c r="AD88" i="25"/>
  <c r="X91" i="25"/>
  <c r="AF91" i="25"/>
  <c r="AN91" i="25"/>
  <c r="AL95" i="25"/>
  <c r="AH95" i="25"/>
  <c r="AD95" i="25"/>
  <c r="Z95" i="25"/>
  <c r="AO95" i="25"/>
  <c r="AK95" i="25"/>
  <c r="AG95" i="25"/>
  <c r="AC95" i="25"/>
  <c r="Y95" i="25"/>
  <c r="AD96" i="25"/>
  <c r="X99" i="25"/>
  <c r="AF99" i="25"/>
  <c r="AN99" i="25"/>
  <c r="AL103" i="25"/>
  <c r="AH103" i="25"/>
  <c r="AD103" i="25"/>
  <c r="Z103" i="25"/>
  <c r="AO103" i="25"/>
  <c r="AK103" i="25"/>
  <c r="AG103" i="25"/>
  <c r="AC103" i="25"/>
  <c r="Y103" i="25"/>
  <c r="AO108" i="25"/>
  <c r="AK108" i="25"/>
  <c r="AG108" i="25"/>
  <c r="AC108" i="25"/>
  <c r="Y108" i="25"/>
  <c r="AN108" i="25"/>
  <c r="AJ108" i="25"/>
  <c r="AF108" i="25"/>
  <c r="AB108" i="25"/>
  <c r="X108" i="25"/>
  <c r="AD109" i="25"/>
  <c r="AL109" i="25"/>
  <c r="W112" i="25"/>
  <c r="AE112" i="25"/>
  <c r="AM112" i="25"/>
  <c r="AM113" i="25"/>
  <c r="AI113" i="25"/>
  <c r="AE113" i="25"/>
  <c r="AA113" i="25"/>
  <c r="W113" i="25"/>
  <c r="AO116" i="25"/>
  <c r="AK116" i="25"/>
  <c r="AG116" i="25"/>
  <c r="AC116" i="25"/>
  <c r="Y116" i="25"/>
  <c r="AN116" i="25"/>
  <c r="AJ116" i="25"/>
  <c r="AF116" i="25"/>
  <c r="AB116" i="25"/>
  <c r="X116" i="25"/>
  <c r="AD117" i="25"/>
  <c r="AL117" i="25"/>
  <c r="W120" i="25"/>
  <c r="AE120" i="25"/>
  <c r="AM120" i="25"/>
  <c r="AM121" i="25"/>
  <c r="AI121" i="25"/>
  <c r="AE121" i="25"/>
  <c r="AA121" i="25"/>
  <c r="W121" i="25"/>
  <c r="AO124" i="25"/>
  <c r="AK124" i="25"/>
  <c r="AG124" i="25"/>
  <c r="AC124" i="25"/>
  <c r="Y124" i="25"/>
  <c r="AN124" i="25"/>
  <c r="AJ124" i="25"/>
  <c r="AF124" i="25"/>
  <c r="AB124" i="25"/>
  <c r="X124" i="25"/>
  <c r="AD125" i="25"/>
  <c r="AL125" i="25"/>
  <c r="W128" i="25"/>
  <c r="AE128" i="25"/>
  <c r="AM128" i="25"/>
  <c r="AM129" i="25"/>
  <c r="AI129" i="25"/>
  <c r="AE129" i="25"/>
  <c r="AA129" i="25"/>
  <c r="W129" i="25"/>
  <c r="AO132" i="25"/>
  <c r="AK132" i="25"/>
  <c r="AG132" i="25"/>
  <c r="AC132" i="25"/>
  <c r="Y132" i="25"/>
  <c r="AN132" i="25"/>
  <c r="AJ132" i="25"/>
  <c r="AF132" i="25"/>
  <c r="AB132" i="25"/>
  <c r="X132" i="25"/>
  <c r="AD133" i="25"/>
  <c r="AL133" i="25"/>
  <c r="W136" i="25"/>
  <c r="AE136" i="25"/>
  <c r="AM136" i="25"/>
  <c r="AM137" i="25"/>
  <c r="AI137" i="25"/>
  <c r="AE137" i="25"/>
  <c r="AA137" i="25"/>
  <c r="W137" i="25"/>
  <c r="AO140" i="25"/>
  <c r="AK140" i="25"/>
  <c r="AG140" i="25"/>
  <c r="AC140" i="25"/>
  <c r="Y140" i="25"/>
  <c r="AN140" i="25"/>
  <c r="AJ140" i="25"/>
  <c r="AF140" i="25"/>
  <c r="AB140" i="25"/>
  <c r="X140" i="25"/>
  <c r="AH145" i="25"/>
  <c r="W148" i="25"/>
  <c r="AM148" i="25"/>
  <c r="AO153" i="25"/>
  <c r="AK153" i="25"/>
  <c r="AG153" i="25"/>
  <c r="AC153" i="25"/>
  <c r="Y153" i="25"/>
  <c r="AN153" i="25"/>
  <c r="AJ153" i="25"/>
  <c r="AF153" i="25"/>
  <c r="AB153" i="25"/>
  <c r="X153" i="25"/>
  <c r="AM153" i="25"/>
  <c r="AI153" i="25"/>
  <c r="AE153" i="25"/>
  <c r="AA153" i="25"/>
  <c r="W153" i="25"/>
  <c r="W160" i="25"/>
  <c r="AM160" i="25"/>
  <c r="AD161" i="25"/>
  <c r="AD165" i="25"/>
  <c r="AL168" i="25"/>
  <c r="AH168" i="25"/>
  <c r="AD168" i="25"/>
  <c r="Z168" i="25"/>
  <c r="AO168" i="25"/>
  <c r="AK168" i="25"/>
  <c r="AG168" i="25"/>
  <c r="AC168" i="25"/>
  <c r="Y168" i="25"/>
  <c r="AN168" i="25"/>
  <c r="AJ168" i="25"/>
  <c r="AF168" i="25"/>
  <c r="AB168" i="25"/>
  <c r="X168" i="25"/>
  <c r="AO173" i="25"/>
  <c r="AK173" i="25"/>
  <c r="AG173" i="25"/>
  <c r="AC173" i="25"/>
  <c r="Y173" i="25"/>
  <c r="AN173" i="25"/>
  <c r="AJ173" i="25"/>
  <c r="AF173" i="25"/>
  <c r="AB173" i="25"/>
  <c r="X173" i="25"/>
  <c r="AM173" i="25"/>
  <c r="AI173" i="25"/>
  <c r="AE173" i="25"/>
  <c r="AA173" i="25"/>
  <c r="W173" i="25"/>
  <c r="AH177" i="25"/>
  <c r="AD49" i="26"/>
  <c r="AI64" i="26"/>
  <c r="W80" i="26"/>
  <c r="AM80" i="26"/>
  <c r="AL104" i="26"/>
  <c r="AH104" i="26"/>
  <c r="AD104" i="26"/>
  <c r="Z104" i="26"/>
  <c r="AO104" i="26"/>
  <c r="AK104" i="26"/>
  <c r="AG104" i="26"/>
  <c r="AC104" i="26"/>
  <c r="Y104" i="26"/>
  <c r="AN104" i="26"/>
  <c r="AJ104" i="26"/>
  <c r="AF104" i="26"/>
  <c r="AB104" i="26"/>
  <c r="X104" i="26"/>
  <c r="AI156" i="26"/>
  <c r="AO5" i="24"/>
  <c r="AK5" i="24"/>
  <c r="AG5" i="24"/>
  <c r="AC5" i="24"/>
  <c r="Y5" i="24"/>
  <c r="AJ5" i="24"/>
  <c r="AE5" i="24"/>
  <c r="Z5" i="24"/>
  <c r="AN5" i="24"/>
  <c r="AI5" i="24"/>
  <c r="AD5" i="24"/>
  <c r="X5" i="24"/>
  <c r="AM5" i="24"/>
  <c r="AH5" i="24"/>
  <c r="AB5" i="24"/>
  <c r="W5" i="24"/>
  <c r="AI10" i="24"/>
  <c r="AN19" i="24"/>
  <c r="AJ19" i="24"/>
  <c r="AF19" i="24"/>
  <c r="AB19" i="24"/>
  <c r="X19" i="24"/>
  <c r="AM19" i="24"/>
  <c r="AI19" i="24"/>
  <c r="AE19" i="24"/>
  <c r="AA19" i="24"/>
  <c r="W19" i="24"/>
  <c r="AO19" i="24"/>
  <c r="AG19" i="24"/>
  <c r="Y19" i="24"/>
  <c r="AL19" i="24"/>
  <c r="AD19" i="24"/>
  <c r="AK19" i="24"/>
  <c r="AC19" i="24"/>
  <c r="AA26" i="24"/>
  <c r="AL29" i="24"/>
  <c r="AH29" i="24"/>
  <c r="AD29" i="24"/>
  <c r="Z29" i="24"/>
  <c r="AO29" i="24"/>
  <c r="AK29" i="24"/>
  <c r="AG29" i="24"/>
  <c r="AC29" i="24"/>
  <c r="Y29" i="24"/>
  <c r="AI29" i="24"/>
  <c r="AA29" i="24"/>
  <c r="AN29" i="24"/>
  <c r="AF29" i="24"/>
  <c r="X29" i="24"/>
  <c r="AM29" i="24"/>
  <c r="AE29" i="24"/>
  <c r="W29" i="24"/>
  <c r="AM38" i="24"/>
  <c r="AE38" i="24"/>
  <c r="W38" i="24"/>
  <c r="AL38" i="24"/>
  <c r="AD38" i="24"/>
  <c r="AI38" i="24"/>
  <c r="AA38" i="24"/>
  <c r="AO42" i="24"/>
  <c r="AK42" i="24"/>
  <c r="AG42" i="24"/>
  <c r="AC42" i="24"/>
  <c r="Y42" i="24"/>
  <c r="AN42" i="24"/>
  <c r="AJ42" i="24"/>
  <c r="AF42" i="24"/>
  <c r="AB42" i="24"/>
  <c r="X42" i="24"/>
  <c r="AH42" i="24"/>
  <c r="Z42" i="24"/>
  <c r="AM42" i="24"/>
  <c r="AE42" i="24"/>
  <c r="W42" i="24"/>
  <c r="AL42" i="24"/>
  <c r="AD42" i="24"/>
  <c r="Z51" i="24"/>
  <c r="Y143" i="25"/>
  <c r="AC143" i="25"/>
  <c r="AG143" i="25"/>
  <c r="AK143" i="25"/>
  <c r="AO143" i="25"/>
  <c r="Y147" i="25"/>
  <c r="AC147" i="25"/>
  <c r="AG147" i="25"/>
  <c r="AK147" i="25"/>
  <c r="AO147" i="25"/>
  <c r="Y151" i="25"/>
  <c r="AC151" i="25"/>
  <c r="AG151" i="25"/>
  <c r="AK151" i="25"/>
  <c r="AO151" i="25"/>
  <c r="Y155" i="25"/>
  <c r="AC155" i="25"/>
  <c r="AG155" i="25"/>
  <c r="AK155" i="25"/>
  <c r="AO155" i="25"/>
  <c r="Y163" i="25"/>
  <c r="AC163" i="25"/>
  <c r="AG163" i="25"/>
  <c r="AK163" i="25"/>
  <c r="AO163" i="25"/>
  <c r="Y167" i="25"/>
  <c r="AC167" i="25"/>
  <c r="AG167" i="25"/>
  <c r="AK167" i="25"/>
  <c r="AO167" i="25"/>
  <c r="Y175" i="25"/>
  <c r="AC175" i="25"/>
  <c r="AG175" i="25"/>
  <c r="AK175" i="25"/>
  <c r="AO175" i="25"/>
  <c r="Y43" i="26"/>
  <c r="AC43" i="26"/>
  <c r="AG43" i="26"/>
  <c r="AK43" i="26"/>
  <c r="AO43" i="26"/>
  <c r="Y51" i="26"/>
  <c r="AC51" i="26"/>
  <c r="AG51" i="26"/>
  <c r="AK51" i="26"/>
  <c r="AO51" i="26"/>
  <c r="Y59" i="26"/>
  <c r="AC59" i="26"/>
  <c r="AG59" i="26"/>
  <c r="AK59" i="26"/>
  <c r="AO59" i="26"/>
  <c r="Y67" i="26"/>
  <c r="AC67" i="26"/>
  <c r="AG67" i="26"/>
  <c r="AK67" i="26"/>
  <c r="AO67" i="26"/>
  <c r="Y83" i="26"/>
  <c r="AC83" i="26"/>
  <c r="AG83" i="26"/>
  <c r="AK83" i="26"/>
  <c r="AO83" i="26"/>
  <c r="Y159" i="26"/>
  <c r="AC159" i="26"/>
  <c r="AG159" i="26"/>
  <c r="AK159" i="26"/>
  <c r="AO159" i="26"/>
  <c r="Y171" i="26"/>
  <c r="AC171" i="26"/>
  <c r="AG171" i="26"/>
  <c r="AK171" i="26"/>
  <c r="AO171" i="26"/>
  <c r="Y2" i="24"/>
  <c r="AD2" i="24"/>
  <c r="AI2" i="24"/>
  <c r="AO2" i="24"/>
  <c r="Y3" i="24"/>
  <c r="AD3" i="24"/>
  <c r="AJ3" i="24"/>
  <c r="X7" i="24"/>
  <c r="AC7" i="24"/>
  <c r="AH7" i="24"/>
  <c r="AN7" i="24"/>
  <c r="AL9" i="24"/>
  <c r="AH9" i="24"/>
  <c r="AD9" i="24"/>
  <c r="Z9" i="24"/>
  <c r="AO9" i="24"/>
  <c r="AK9" i="24"/>
  <c r="AG9" i="24"/>
  <c r="AC9" i="24"/>
  <c r="Y9" i="24"/>
  <c r="Y11" i="24"/>
  <c r="AG11" i="24"/>
  <c r="W14" i="24"/>
  <c r="AE14" i="24"/>
  <c r="AM14" i="24"/>
  <c r="AN15" i="24"/>
  <c r="AJ15" i="24"/>
  <c r="AF15" i="24"/>
  <c r="AB15" i="24"/>
  <c r="X15" i="24"/>
  <c r="AM15" i="24"/>
  <c r="AI15" i="24"/>
  <c r="AE15" i="24"/>
  <c r="AA15" i="24"/>
  <c r="W15" i="24"/>
  <c r="X17" i="24"/>
  <c r="AF17" i="24"/>
  <c r="AN17" i="24"/>
  <c r="Z18" i="24"/>
  <c r="AA21" i="24"/>
  <c r="AO22" i="24"/>
  <c r="AK22" i="24"/>
  <c r="AG22" i="24"/>
  <c r="AC22" i="24"/>
  <c r="Y22" i="24"/>
  <c r="AN22" i="24"/>
  <c r="AJ22" i="24"/>
  <c r="AF22" i="24"/>
  <c r="AB22" i="24"/>
  <c r="X22" i="24"/>
  <c r="AD23" i="24"/>
  <c r="AL23" i="24"/>
  <c r="AL25" i="24"/>
  <c r="AH25" i="24"/>
  <c r="AD25" i="24"/>
  <c r="Z25" i="24"/>
  <c r="AO25" i="24"/>
  <c r="AK25" i="24"/>
  <c r="AG25" i="24"/>
  <c r="AC25" i="24"/>
  <c r="Y25" i="24"/>
  <c r="Y27" i="24"/>
  <c r="AG27" i="24"/>
  <c r="W30" i="24"/>
  <c r="AE30" i="24"/>
  <c r="AM30" i="24"/>
  <c r="AN31" i="24"/>
  <c r="AJ31" i="24"/>
  <c r="AF31" i="24"/>
  <c r="AB31" i="24"/>
  <c r="X31" i="24"/>
  <c r="AM31" i="24"/>
  <c r="AI31" i="24"/>
  <c r="AE31" i="24"/>
  <c r="AA31" i="24"/>
  <c r="W31" i="24"/>
  <c r="X33" i="24"/>
  <c r="AF33" i="24"/>
  <c r="AN33" i="24"/>
  <c r="Z34" i="24"/>
  <c r="AA37" i="24"/>
  <c r="AO38" i="24"/>
  <c r="AK38" i="24"/>
  <c r="AG38" i="24"/>
  <c r="AC38" i="24"/>
  <c r="Y38" i="24"/>
  <c r="AN38" i="24"/>
  <c r="AJ38" i="24"/>
  <c r="AF38" i="24"/>
  <c r="AB38" i="24"/>
  <c r="X38" i="24"/>
  <c r="AD39" i="24"/>
  <c r="AL39" i="24"/>
  <c r="AL41" i="24"/>
  <c r="AH41" i="24"/>
  <c r="AD41" i="24"/>
  <c r="Z41" i="24"/>
  <c r="AO41" i="24"/>
  <c r="AK41" i="24"/>
  <c r="AG41" i="24"/>
  <c r="AC41" i="24"/>
  <c r="Y41" i="24"/>
  <c r="Y43" i="24"/>
  <c r="AG43" i="24"/>
  <c r="W46" i="24"/>
  <c r="AE46" i="24"/>
  <c r="AM46" i="24"/>
  <c r="AN47" i="24"/>
  <c r="AJ47" i="24"/>
  <c r="AF47" i="24"/>
  <c r="AB47" i="24"/>
  <c r="X47" i="24"/>
  <c r="AM47" i="24"/>
  <c r="AI47" i="24"/>
  <c r="AE47" i="24"/>
  <c r="AA47" i="24"/>
  <c r="W47" i="24"/>
  <c r="X49" i="24"/>
  <c r="AF49" i="24"/>
  <c r="AN49" i="24"/>
  <c r="Z50" i="24"/>
  <c r="AA53" i="24"/>
  <c r="AO54" i="24"/>
  <c r="AK54" i="24"/>
  <c r="AG54" i="24"/>
  <c r="AC54" i="24"/>
  <c r="Y54" i="24"/>
  <c r="AN54" i="24"/>
  <c r="AJ54" i="24"/>
  <c r="AF54" i="24"/>
  <c r="AB54" i="24"/>
  <c r="X54" i="24"/>
  <c r="AD55" i="24"/>
  <c r="AL55" i="24"/>
  <c r="AL57" i="24"/>
  <c r="AH57" i="24"/>
  <c r="AD57" i="24"/>
  <c r="Z57" i="24"/>
  <c r="AO57" i="24"/>
  <c r="AK57" i="24"/>
  <c r="AG57" i="24"/>
  <c r="AC57" i="24"/>
  <c r="Y57" i="24"/>
  <c r="Y59" i="24"/>
  <c r="AG59" i="24"/>
  <c r="W62" i="24"/>
  <c r="AH62" i="24"/>
  <c r="W65" i="24"/>
  <c r="AM65" i="24"/>
  <c r="AO66" i="24"/>
  <c r="AM70" i="24"/>
  <c r="AI70" i="24"/>
  <c r="AE70" i="24"/>
  <c r="AA70" i="24"/>
  <c r="W70" i="24"/>
  <c r="AL73" i="24"/>
  <c r="AH73" i="24"/>
  <c r="AD73" i="24"/>
  <c r="Z73" i="24"/>
  <c r="AO73" i="24"/>
  <c r="AK73" i="24"/>
  <c r="AG73" i="24"/>
  <c r="AC73" i="24"/>
  <c r="Y73" i="24"/>
  <c r="AN73" i="24"/>
  <c r="AJ73" i="24"/>
  <c r="AF73" i="24"/>
  <c r="AB73" i="24"/>
  <c r="X73" i="24"/>
  <c r="AH78" i="24"/>
  <c r="W81" i="24"/>
  <c r="AM81" i="24"/>
  <c r="AO82" i="24"/>
  <c r="AM86" i="24"/>
  <c r="AI86" i="24"/>
  <c r="AE86" i="24"/>
  <c r="AA86" i="24"/>
  <c r="W86" i="24"/>
  <c r="AL89" i="24"/>
  <c r="AH89" i="24"/>
  <c r="AD89" i="24"/>
  <c r="Z89" i="24"/>
  <c r="AO89" i="24"/>
  <c r="AK89" i="24"/>
  <c r="AG89" i="24"/>
  <c r="AC89" i="24"/>
  <c r="Y89" i="24"/>
  <c r="AN89" i="24"/>
  <c r="AJ89" i="24"/>
  <c r="AF89" i="24"/>
  <c r="AB89" i="24"/>
  <c r="X89" i="24"/>
  <c r="AH94" i="24"/>
  <c r="W97" i="24"/>
  <c r="AM97" i="24"/>
  <c r="AO98" i="24"/>
  <c r="AM102" i="24"/>
  <c r="AI102" i="24"/>
  <c r="AE102" i="24"/>
  <c r="AA102" i="24"/>
  <c r="W102" i="24"/>
  <c r="AL105" i="24"/>
  <c r="AH105" i="24"/>
  <c r="AD105" i="24"/>
  <c r="Z105" i="24"/>
  <c r="AO105" i="24"/>
  <c r="AK105" i="24"/>
  <c r="AG105" i="24"/>
  <c r="AC105" i="24"/>
  <c r="Y105" i="24"/>
  <c r="AN105" i="24"/>
  <c r="AJ105" i="24"/>
  <c r="AF105" i="24"/>
  <c r="AB105" i="24"/>
  <c r="X105" i="24"/>
  <c r="AH110" i="24"/>
  <c r="W113" i="24"/>
  <c r="AM113" i="24"/>
  <c r="AO114" i="24"/>
  <c r="AM118" i="24"/>
  <c r="AI118" i="24"/>
  <c r="AE118" i="24"/>
  <c r="AA118" i="24"/>
  <c r="W118" i="24"/>
  <c r="AL121" i="24"/>
  <c r="AH121" i="24"/>
  <c r="AD121" i="24"/>
  <c r="Z121" i="24"/>
  <c r="AO121" i="24"/>
  <c r="AK121" i="24"/>
  <c r="AG121" i="24"/>
  <c r="AC121" i="24"/>
  <c r="Y121" i="24"/>
  <c r="AN121" i="24"/>
  <c r="AJ121" i="24"/>
  <c r="AF121" i="24"/>
  <c r="AB121" i="24"/>
  <c r="X121" i="24"/>
  <c r="AH126" i="24"/>
  <c r="W129" i="24"/>
  <c r="AM129" i="24"/>
  <c r="AO130" i="24"/>
  <c r="AM134" i="24"/>
  <c r="AI134" i="24"/>
  <c r="AE134" i="24"/>
  <c r="AA134" i="24"/>
  <c r="W134" i="24"/>
  <c r="AL137" i="24"/>
  <c r="AH137" i="24"/>
  <c r="AD137" i="24"/>
  <c r="Z137" i="24"/>
  <c r="AO137" i="24"/>
  <c r="AK137" i="24"/>
  <c r="AG137" i="24"/>
  <c r="AC137" i="24"/>
  <c r="Y137" i="24"/>
  <c r="AN137" i="24"/>
  <c r="AJ137" i="24"/>
  <c r="AF137" i="24"/>
  <c r="AB137" i="24"/>
  <c r="X137" i="24"/>
  <c r="AH142" i="24"/>
  <c r="W145" i="24"/>
  <c r="AM145" i="24"/>
  <c r="AO146" i="24"/>
  <c r="AM150" i="24"/>
  <c r="AI150" i="24"/>
  <c r="AE150" i="24"/>
  <c r="AA150" i="24"/>
  <c r="W150" i="24"/>
  <c r="AL152" i="24"/>
  <c r="AL156" i="24"/>
  <c r="AF156" i="24"/>
  <c r="AA156" i="24"/>
  <c r="W30" i="25"/>
  <c r="AA30" i="25"/>
  <c r="AE30" i="25"/>
  <c r="AI30" i="25"/>
  <c r="X33" i="25"/>
  <c r="AB33" i="25"/>
  <c r="AF33" i="25"/>
  <c r="AJ33" i="25"/>
  <c r="W34" i="25"/>
  <c r="AA34" i="25"/>
  <c r="AE34" i="25"/>
  <c r="AI34" i="25"/>
  <c r="X37" i="25"/>
  <c r="AB37" i="25"/>
  <c r="AF37" i="25"/>
  <c r="AJ37" i="25"/>
  <c r="W38" i="25"/>
  <c r="AA38" i="25"/>
  <c r="AE38" i="25"/>
  <c r="AI38" i="25"/>
  <c r="X41" i="25"/>
  <c r="AB41" i="25"/>
  <c r="AF41" i="25"/>
  <c r="AJ41" i="25"/>
  <c r="W42" i="25"/>
  <c r="AA42" i="25"/>
  <c r="AE42" i="25"/>
  <c r="AI42" i="25"/>
  <c r="X45" i="25"/>
  <c r="AB45" i="25"/>
  <c r="AF45" i="25"/>
  <c r="AJ45" i="25"/>
  <c r="X53" i="25"/>
  <c r="AB53" i="25"/>
  <c r="AF53" i="25"/>
  <c r="AJ53" i="25"/>
  <c r="W54" i="25"/>
  <c r="AA54" i="25"/>
  <c r="AE54" i="25"/>
  <c r="AI54" i="25"/>
  <c r="X57" i="25"/>
  <c r="AB57" i="25"/>
  <c r="AF57" i="25"/>
  <c r="AJ57" i="25"/>
  <c r="W58" i="25"/>
  <c r="AA58" i="25"/>
  <c r="AE58" i="25"/>
  <c r="AI58" i="25"/>
  <c r="W62" i="25"/>
  <c r="AA62" i="25"/>
  <c r="AE62" i="25"/>
  <c r="AI62" i="25"/>
  <c r="X65" i="25"/>
  <c r="AB65" i="25"/>
  <c r="AF65" i="25"/>
  <c r="AJ65" i="25"/>
  <c r="W66" i="25"/>
  <c r="AA66" i="25"/>
  <c r="AE66" i="25"/>
  <c r="AI66" i="25"/>
  <c r="X69" i="25"/>
  <c r="AB69" i="25"/>
  <c r="AF69" i="25"/>
  <c r="AJ69" i="25"/>
  <c r="W70" i="25"/>
  <c r="AA70" i="25"/>
  <c r="AE70" i="25"/>
  <c r="AI70" i="25"/>
  <c r="X73" i="25"/>
  <c r="AB73" i="25"/>
  <c r="AF73" i="25"/>
  <c r="AJ73" i="25"/>
  <c r="W74" i="25"/>
  <c r="AA74" i="25"/>
  <c r="AE74" i="25"/>
  <c r="AI74" i="25"/>
  <c r="X77" i="25"/>
  <c r="AB77" i="25"/>
  <c r="AF77" i="25"/>
  <c r="AJ77" i="25"/>
  <c r="X81" i="25"/>
  <c r="AB81" i="25"/>
  <c r="AF81" i="25"/>
  <c r="AJ81" i="25"/>
  <c r="W82" i="25"/>
  <c r="AA82" i="25"/>
  <c r="AE82" i="25"/>
  <c r="AI82" i="25"/>
  <c r="X85" i="25"/>
  <c r="AB85" i="25"/>
  <c r="AF85" i="25"/>
  <c r="AJ85" i="25"/>
  <c r="W86" i="25"/>
  <c r="AA86" i="25"/>
  <c r="AE86" i="25"/>
  <c r="AI86" i="25"/>
  <c r="X89" i="25"/>
  <c r="AB89" i="25"/>
  <c r="AF89" i="25"/>
  <c r="AJ89" i="25"/>
  <c r="W90" i="25"/>
  <c r="AA90" i="25"/>
  <c r="AE90" i="25"/>
  <c r="AI90" i="25"/>
  <c r="X93" i="25"/>
  <c r="AB93" i="25"/>
  <c r="AF93" i="25"/>
  <c r="AJ93" i="25"/>
  <c r="W94" i="25"/>
  <c r="AA94" i="25"/>
  <c r="AE94" i="25"/>
  <c r="AI94" i="25"/>
  <c r="X97" i="25"/>
  <c r="AB97" i="25"/>
  <c r="AF97" i="25"/>
  <c r="AJ97" i="25"/>
  <c r="W98" i="25"/>
  <c r="AA98" i="25"/>
  <c r="AE98" i="25"/>
  <c r="AI98" i="25"/>
  <c r="X101" i="25"/>
  <c r="AB101" i="25"/>
  <c r="AF101" i="25"/>
  <c r="AJ101" i="25"/>
  <c r="W102" i="25"/>
  <c r="AA102" i="25"/>
  <c r="AE102" i="25"/>
  <c r="AI102" i="25"/>
  <c r="W106" i="25"/>
  <c r="AA106" i="25"/>
  <c r="AE106" i="25"/>
  <c r="AI106" i="25"/>
  <c r="X109" i="25"/>
  <c r="AB109" i="25"/>
  <c r="AF109" i="25"/>
  <c r="AJ109" i="25"/>
  <c r="W110" i="25"/>
  <c r="AA110" i="25"/>
  <c r="AE110" i="25"/>
  <c r="AI110" i="25"/>
  <c r="X113" i="25"/>
  <c r="AB113" i="25"/>
  <c r="AF113" i="25"/>
  <c r="AJ113" i="25"/>
  <c r="W114" i="25"/>
  <c r="AA114" i="25"/>
  <c r="AE114" i="25"/>
  <c r="AI114" i="25"/>
  <c r="X117" i="25"/>
  <c r="AB117" i="25"/>
  <c r="AF117" i="25"/>
  <c r="AJ117" i="25"/>
  <c r="W118" i="25"/>
  <c r="AA118" i="25"/>
  <c r="AE118" i="25"/>
  <c r="AI118" i="25"/>
  <c r="X121" i="25"/>
  <c r="AB121" i="25"/>
  <c r="AF121" i="25"/>
  <c r="AJ121" i="25"/>
  <c r="W122" i="25"/>
  <c r="AA122" i="25"/>
  <c r="AE122" i="25"/>
  <c r="AI122" i="25"/>
  <c r="X125" i="25"/>
  <c r="AB125" i="25"/>
  <c r="AF125" i="25"/>
  <c r="AJ125" i="25"/>
  <c r="W126" i="25"/>
  <c r="AA126" i="25"/>
  <c r="AE126" i="25"/>
  <c r="AI126" i="25"/>
  <c r="X129" i="25"/>
  <c r="AB129" i="25"/>
  <c r="AF129" i="25"/>
  <c r="AJ129" i="25"/>
  <c r="W130" i="25"/>
  <c r="AA130" i="25"/>
  <c r="AE130" i="25"/>
  <c r="AI130" i="25"/>
  <c r="X133" i="25"/>
  <c r="AB133" i="25"/>
  <c r="AF133" i="25"/>
  <c r="AJ133" i="25"/>
  <c r="W134" i="25"/>
  <c r="AA134" i="25"/>
  <c r="AE134" i="25"/>
  <c r="AI134" i="25"/>
  <c r="X137" i="25"/>
  <c r="AB137" i="25"/>
  <c r="AF137" i="25"/>
  <c r="AJ137" i="25"/>
  <c r="W138" i="25"/>
  <c r="AA138" i="25"/>
  <c r="AE138" i="25"/>
  <c r="AI138" i="25"/>
  <c r="X141" i="25"/>
  <c r="AB141" i="25"/>
  <c r="AF141" i="25"/>
  <c r="AJ141" i="25"/>
  <c r="W142" i="25"/>
  <c r="AA142" i="25"/>
  <c r="AE142" i="25"/>
  <c r="AI142" i="25"/>
  <c r="Z143" i="25"/>
  <c r="AD143" i="25"/>
  <c r="AH143" i="25"/>
  <c r="X145" i="25"/>
  <c r="AB145" i="25"/>
  <c r="AF145" i="25"/>
  <c r="AJ145" i="25"/>
  <c r="W146" i="25"/>
  <c r="AA146" i="25"/>
  <c r="AE146" i="25"/>
  <c r="AI146" i="25"/>
  <c r="Z147" i="25"/>
  <c r="AD147" i="25"/>
  <c r="AH147" i="25"/>
  <c r="X149" i="25"/>
  <c r="AB149" i="25"/>
  <c r="AF149" i="25"/>
  <c r="AJ149" i="25"/>
  <c r="W150" i="25"/>
  <c r="AA150" i="25"/>
  <c r="AE150" i="25"/>
  <c r="AI150" i="25"/>
  <c r="Z151" i="25"/>
  <c r="AD151" i="25"/>
  <c r="AH151" i="25"/>
  <c r="Z155" i="25"/>
  <c r="AD155" i="25"/>
  <c r="AH155" i="25"/>
  <c r="Z163" i="25"/>
  <c r="AD163" i="25"/>
  <c r="AH163" i="25"/>
  <c r="Z167" i="25"/>
  <c r="AD167" i="25"/>
  <c r="AH167" i="25"/>
  <c r="Z175" i="25"/>
  <c r="AD175" i="25"/>
  <c r="AH175" i="25"/>
  <c r="Z43" i="26"/>
  <c r="AD43" i="26"/>
  <c r="AH43" i="26"/>
  <c r="AE46" i="26"/>
  <c r="AI46" i="26"/>
  <c r="Z51" i="26"/>
  <c r="AD51" i="26"/>
  <c r="AH51" i="26"/>
  <c r="Z59" i="26"/>
  <c r="AD59" i="26"/>
  <c r="AH59" i="26"/>
  <c r="AF61" i="26"/>
  <c r="AJ61" i="26"/>
  <c r="Z67" i="26"/>
  <c r="AD67" i="26"/>
  <c r="AH67" i="26"/>
  <c r="Z83" i="26"/>
  <c r="AD83" i="26"/>
  <c r="AH83" i="26"/>
  <c r="AJ105" i="26"/>
  <c r="Z159" i="26"/>
  <c r="AD159" i="26"/>
  <c r="AH159" i="26"/>
  <c r="Z171" i="26"/>
  <c r="AD171" i="26"/>
  <c r="AH171" i="26"/>
  <c r="Z2" i="24"/>
  <c r="AE2" i="24"/>
  <c r="AM3" i="24"/>
  <c r="AI3" i="24"/>
  <c r="AE3" i="24"/>
  <c r="AA3" i="24"/>
  <c r="W3" i="24"/>
  <c r="Y7" i="24"/>
  <c r="AD7" i="24"/>
  <c r="AJ7" i="24"/>
  <c r="AN11" i="24"/>
  <c r="AJ11" i="24"/>
  <c r="AF11" i="24"/>
  <c r="AB11" i="24"/>
  <c r="X11" i="24"/>
  <c r="AM11" i="24"/>
  <c r="AI11" i="24"/>
  <c r="AE11" i="24"/>
  <c r="AA11" i="24"/>
  <c r="W11" i="24"/>
  <c r="Z14" i="24"/>
  <c r="AA17" i="24"/>
  <c r="AO18" i="24"/>
  <c r="AK18" i="24"/>
  <c r="AG18" i="24"/>
  <c r="AC18" i="24"/>
  <c r="Y18" i="24"/>
  <c r="AN18" i="24"/>
  <c r="AJ18" i="24"/>
  <c r="AF18" i="24"/>
  <c r="AB18" i="24"/>
  <c r="X18" i="24"/>
  <c r="AL21" i="24"/>
  <c r="AH21" i="24"/>
  <c r="AD21" i="24"/>
  <c r="Z21" i="24"/>
  <c r="AO21" i="24"/>
  <c r="AK21" i="24"/>
  <c r="AG21" i="24"/>
  <c r="AC21" i="24"/>
  <c r="Y21" i="24"/>
  <c r="Y23" i="24"/>
  <c r="AG23" i="24"/>
  <c r="AN27" i="24"/>
  <c r="AJ27" i="24"/>
  <c r="AF27" i="24"/>
  <c r="AB27" i="24"/>
  <c r="X27" i="24"/>
  <c r="AM27" i="24"/>
  <c r="AI27" i="24"/>
  <c r="AE27" i="24"/>
  <c r="AA27" i="24"/>
  <c r="W27" i="24"/>
  <c r="Z30" i="24"/>
  <c r="AA33" i="24"/>
  <c r="AO34" i="24"/>
  <c r="AK34" i="24"/>
  <c r="AG34" i="24"/>
  <c r="AC34" i="24"/>
  <c r="Y34" i="24"/>
  <c r="AN34" i="24"/>
  <c r="AJ34" i="24"/>
  <c r="AF34" i="24"/>
  <c r="AB34" i="24"/>
  <c r="X34" i="24"/>
  <c r="AL37" i="24"/>
  <c r="AH37" i="24"/>
  <c r="AD37" i="24"/>
  <c r="Z37" i="24"/>
  <c r="AO37" i="24"/>
  <c r="AK37" i="24"/>
  <c r="AG37" i="24"/>
  <c r="AC37" i="24"/>
  <c r="Y37" i="24"/>
  <c r="Y39" i="24"/>
  <c r="AG39" i="24"/>
  <c r="AN43" i="24"/>
  <c r="AJ43" i="24"/>
  <c r="AF43" i="24"/>
  <c r="AB43" i="24"/>
  <c r="X43" i="24"/>
  <c r="AM43" i="24"/>
  <c r="AI43" i="24"/>
  <c r="AE43" i="24"/>
  <c r="AA43" i="24"/>
  <c r="W43" i="24"/>
  <c r="Z46" i="24"/>
  <c r="AA49" i="24"/>
  <c r="AO50" i="24"/>
  <c r="AK50" i="24"/>
  <c r="AG50" i="24"/>
  <c r="AC50" i="24"/>
  <c r="Y50" i="24"/>
  <c r="AN50" i="24"/>
  <c r="AJ50" i="24"/>
  <c r="AF50" i="24"/>
  <c r="AB50" i="24"/>
  <c r="X50" i="24"/>
  <c r="AL53" i="24"/>
  <c r="AH53" i="24"/>
  <c r="AD53" i="24"/>
  <c r="Z53" i="24"/>
  <c r="AO53" i="24"/>
  <c r="AK53" i="24"/>
  <c r="AG53" i="24"/>
  <c r="AC53" i="24"/>
  <c r="Y53" i="24"/>
  <c r="Y55" i="24"/>
  <c r="AG55" i="24"/>
  <c r="AN59" i="24"/>
  <c r="AJ59" i="24"/>
  <c r="AF59" i="24"/>
  <c r="AB59" i="24"/>
  <c r="X59" i="24"/>
  <c r="AM59" i="24"/>
  <c r="AI59" i="24"/>
  <c r="AE59" i="24"/>
  <c r="AA59" i="24"/>
  <c r="W59" i="24"/>
  <c r="Z62" i="24"/>
  <c r="AM74" i="24"/>
  <c r="AI74" i="24"/>
  <c r="AE74" i="24"/>
  <c r="AA74" i="24"/>
  <c r="W74" i="24"/>
  <c r="AL77" i="24"/>
  <c r="AH77" i="24"/>
  <c r="AD77" i="24"/>
  <c r="Z77" i="24"/>
  <c r="AO77" i="24"/>
  <c r="AK77" i="24"/>
  <c r="AG77" i="24"/>
  <c r="AC77" i="24"/>
  <c r="Y77" i="24"/>
  <c r="AN77" i="24"/>
  <c r="AJ77" i="24"/>
  <c r="AF77" i="24"/>
  <c r="AB77" i="24"/>
  <c r="X77" i="24"/>
  <c r="AM90" i="24"/>
  <c r="AI90" i="24"/>
  <c r="AE90" i="24"/>
  <c r="AA90" i="24"/>
  <c r="W90" i="24"/>
  <c r="AL93" i="24"/>
  <c r="AH93" i="24"/>
  <c r="AD93" i="24"/>
  <c r="Z93" i="24"/>
  <c r="AO93" i="24"/>
  <c r="AK93" i="24"/>
  <c r="AG93" i="24"/>
  <c r="AC93" i="24"/>
  <c r="Y93" i="24"/>
  <c r="AN93" i="24"/>
  <c r="AJ93" i="24"/>
  <c r="AF93" i="24"/>
  <c r="AB93" i="24"/>
  <c r="X93" i="24"/>
  <c r="AM106" i="24"/>
  <c r="AI106" i="24"/>
  <c r="AE106" i="24"/>
  <c r="AA106" i="24"/>
  <c r="W106" i="24"/>
  <c r="AL109" i="24"/>
  <c r="AH109" i="24"/>
  <c r="AD109" i="24"/>
  <c r="Z109" i="24"/>
  <c r="AO109" i="24"/>
  <c r="AK109" i="24"/>
  <c r="AG109" i="24"/>
  <c r="AC109" i="24"/>
  <c r="Y109" i="24"/>
  <c r="AN109" i="24"/>
  <c r="AJ109" i="24"/>
  <c r="AF109" i="24"/>
  <c r="AB109" i="24"/>
  <c r="X109" i="24"/>
  <c r="AM122" i="24"/>
  <c r="AI122" i="24"/>
  <c r="AE122" i="24"/>
  <c r="AA122" i="24"/>
  <c r="W122" i="24"/>
  <c r="AL125" i="24"/>
  <c r="AH125" i="24"/>
  <c r="AD125" i="24"/>
  <c r="Z125" i="24"/>
  <c r="AO125" i="24"/>
  <c r="AK125" i="24"/>
  <c r="AG125" i="24"/>
  <c r="AC125" i="24"/>
  <c r="Y125" i="24"/>
  <c r="AN125" i="24"/>
  <c r="AJ125" i="24"/>
  <c r="AF125" i="24"/>
  <c r="AB125" i="24"/>
  <c r="X125" i="24"/>
  <c r="AM138" i="24"/>
  <c r="AI138" i="24"/>
  <c r="AE138" i="24"/>
  <c r="AA138" i="24"/>
  <c r="W138" i="24"/>
  <c r="AL141" i="24"/>
  <c r="AH141" i="24"/>
  <c r="AD141" i="24"/>
  <c r="Z141" i="24"/>
  <c r="AO141" i="24"/>
  <c r="AK141" i="24"/>
  <c r="AG141" i="24"/>
  <c r="AC141" i="24"/>
  <c r="Y141" i="24"/>
  <c r="AN141" i="24"/>
  <c r="AJ141" i="24"/>
  <c r="AF141" i="24"/>
  <c r="AB141" i="24"/>
  <c r="X141" i="24"/>
  <c r="AL157" i="24"/>
  <c r="AG157" i="24"/>
  <c r="AA157" i="24"/>
  <c r="AL160" i="24"/>
  <c r="AH160" i="24"/>
  <c r="AD160" i="24"/>
  <c r="Z160" i="24"/>
  <c r="AO160" i="24"/>
  <c r="AK160" i="24"/>
  <c r="AG160" i="24"/>
  <c r="AC160" i="24"/>
  <c r="Y160" i="24"/>
  <c r="AI160" i="24"/>
  <c r="AA160" i="24"/>
  <c r="AN160" i="24"/>
  <c r="AF160" i="24"/>
  <c r="X160" i="24"/>
  <c r="AM160" i="24"/>
  <c r="AE160" i="24"/>
  <c r="W160" i="24"/>
  <c r="AN2" i="24"/>
  <c r="AJ2" i="24"/>
  <c r="AF2" i="24"/>
  <c r="AB2" i="24"/>
  <c r="X2" i="24"/>
  <c r="AM7" i="24"/>
  <c r="AI7" i="24"/>
  <c r="AE7" i="24"/>
  <c r="AA7" i="24"/>
  <c r="W7" i="24"/>
  <c r="AO14" i="24"/>
  <c r="AK14" i="24"/>
  <c r="AG14" i="24"/>
  <c r="AC14" i="24"/>
  <c r="Y14" i="24"/>
  <c r="AN14" i="24"/>
  <c r="AJ14" i="24"/>
  <c r="AF14" i="24"/>
  <c r="AB14" i="24"/>
  <c r="X14" i="24"/>
  <c r="AL17" i="24"/>
  <c r="AH17" i="24"/>
  <c r="AD17" i="24"/>
  <c r="Z17" i="24"/>
  <c r="AO17" i="24"/>
  <c r="AK17" i="24"/>
  <c r="AG17" i="24"/>
  <c r="AC17" i="24"/>
  <c r="Y17" i="24"/>
  <c r="AN23" i="24"/>
  <c r="AJ23" i="24"/>
  <c r="AF23" i="24"/>
  <c r="AB23" i="24"/>
  <c r="X23" i="24"/>
  <c r="AM23" i="24"/>
  <c r="AI23" i="24"/>
  <c r="AE23" i="24"/>
  <c r="AA23" i="24"/>
  <c r="W23" i="24"/>
  <c r="AO30" i="24"/>
  <c r="AK30" i="24"/>
  <c r="AG30" i="24"/>
  <c r="AC30" i="24"/>
  <c r="Y30" i="24"/>
  <c r="AN30" i="24"/>
  <c r="AJ30" i="24"/>
  <c r="AF30" i="24"/>
  <c r="AB30" i="24"/>
  <c r="X30" i="24"/>
  <c r="AL33" i="24"/>
  <c r="AH33" i="24"/>
  <c r="AD33" i="24"/>
  <c r="Z33" i="24"/>
  <c r="AO33" i="24"/>
  <c r="AK33" i="24"/>
  <c r="AG33" i="24"/>
  <c r="AC33" i="24"/>
  <c r="Y33" i="24"/>
  <c r="AN39" i="24"/>
  <c r="AJ39" i="24"/>
  <c r="AF39" i="24"/>
  <c r="AB39" i="24"/>
  <c r="X39" i="24"/>
  <c r="AM39" i="24"/>
  <c r="AI39" i="24"/>
  <c r="AE39" i="24"/>
  <c r="AA39" i="24"/>
  <c r="W39" i="24"/>
  <c r="AO46" i="24"/>
  <c r="AK46" i="24"/>
  <c r="AG46" i="24"/>
  <c r="AC46" i="24"/>
  <c r="Y46" i="24"/>
  <c r="AN46" i="24"/>
  <c r="AJ46" i="24"/>
  <c r="AF46" i="24"/>
  <c r="AB46" i="24"/>
  <c r="X46" i="24"/>
  <c r="AL49" i="24"/>
  <c r="AH49" i="24"/>
  <c r="AD49" i="24"/>
  <c r="Z49" i="24"/>
  <c r="AO49" i="24"/>
  <c r="AK49" i="24"/>
  <c r="AG49" i="24"/>
  <c r="AC49" i="24"/>
  <c r="Y49" i="24"/>
  <c r="AN55" i="24"/>
  <c r="AJ55" i="24"/>
  <c r="AF55" i="24"/>
  <c r="AB55" i="24"/>
  <c r="X55" i="24"/>
  <c r="AM55" i="24"/>
  <c r="AI55" i="24"/>
  <c r="AE55" i="24"/>
  <c r="AA55" i="24"/>
  <c r="W55" i="24"/>
  <c r="AM62" i="24"/>
  <c r="AI62" i="24"/>
  <c r="AE62" i="24"/>
  <c r="AL65" i="24"/>
  <c r="AH65" i="24"/>
  <c r="AD65" i="24"/>
  <c r="Z65" i="24"/>
  <c r="AO65" i="24"/>
  <c r="AK65" i="24"/>
  <c r="AG65" i="24"/>
  <c r="AC65" i="24"/>
  <c r="Y65" i="24"/>
  <c r="AN65" i="24"/>
  <c r="AJ65" i="24"/>
  <c r="AF65" i="24"/>
  <c r="AB65" i="24"/>
  <c r="X65" i="24"/>
  <c r="AM78" i="24"/>
  <c r="AI78" i="24"/>
  <c r="AE78" i="24"/>
  <c r="AA78" i="24"/>
  <c r="W78" i="24"/>
  <c r="AL81" i="24"/>
  <c r="AH81" i="24"/>
  <c r="AD81" i="24"/>
  <c r="Z81" i="24"/>
  <c r="AO81" i="24"/>
  <c r="AK81" i="24"/>
  <c r="AG81" i="24"/>
  <c r="AC81" i="24"/>
  <c r="Y81" i="24"/>
  <c r="AN81" i="24"/>
  <c r="AJ81" i="24"/>
  <c r="AF81" i="24"/>
  <c r="AB81" i="24"/>
  <c r="X81" i="24"/>
  <c r="AM94" i="24"/>
  <c r="AI94" i="24"/>
  <c r="AE94" i="24"/>
  <c r="AA94" i="24"/>
  <c r="W94" i="24"/>
  <c r="AL97" i="24"/>
  <c r="AH97" i="24"/>
  <c r="AD97" i="24"/>
  <c r="Z97" i="24"/>
  <c r="AO97" i="24"/>
  <c r="AK97" i="24"/>
  <c r="AG97" i="24"/>
  <c r="AC97" i="24"/>
  <c r="Y97" i="24"/>
  <c r="AN97" i="24"/>
  <c r="AJ97" i="24"/>
  <c r="AF97" i="24"/>
  <c r="AB97" i="24"/>
  <c r="X97" i="24"/>
  <c r="AM110" i="24"/>
  <c r="AI110" i="24"/>
  <c r="AE110" i="24"/>
  <c r="AA110" i="24"/>
  <c r="W110" i="24"/>
  <c r="AL113" i="24"/>
  <c r="AH113" i="24"/>
  <c r="AD113" i="24"/>
  <c r="Z113" i="24"/>
  <c r="AO113" i="24"/>
  <c r="AK113" i="24"/>
  <c r="AG113" i="24"/>
  <c r="AC113" i="24"/>
  <c r="Y113" i="24"/>
  <c r="AN113" i="24"/>
  <c r="AJ113" i="24"/>
  <c r="AF113" i="24"/>
  <c r="AB113" i="24"/>
  <c r="X113" i="24"/>
  <c r="AM126" i="24"/>
  <c r="AI126" i="24"/>
  <c r="AE126" i="24"/>
  <c r="AA126" i="24"/>
  <c r="W126" i="24"/>
  <c r="AL129" i="24"/>
  <c r="AH129" i="24"/>
  <c r="AD129" i="24"/>
  <c r="Z129" i="24"/>
  <c r="AO129" i="24"/>
  <c r="AK129" i="24"/>
  <c r="AG129" i="24"/>
  <c r="AC129" i="24"/>
  <c r="Y129" i="24"/>
  <c r="AN129" i="24"/>
  <c r="AJ129" i="24"/>
  <c r="AF129" i="24"/>
  <c r="AB129" i="24"/>
  <c r="X129" i="24"/>
  <c r="AM142" i="24"/>
  <c r="AI142" i="24"/>
  <c r="AE142" i="24"/>
  <c r="AA142" i="24"/>
  <c r="W142" i="24"/>
  <c r="AL145" i="24"/>
  <c r="AH145" i="24"/>
  <c r="AD145" i="24"/>
  <c r="Z145" i="24"/>
  <c r="AO145" i="24"/>
  <c r="AK145" i="24"/>
  <c r="AG145" i="24"/>
  <c r="AC145" i="24"/>
  <c r="Y145" i="24"/>
  <c r="AN145" i="24"/>
  <c r="AJ145" i="24"/>
  <c r="AF145" i="24"/>
  <c r="AB145" i="24"/>
  <c r="X145" i="24"/>
  <c r="AO152" i="24"/>
  <c r="AK152" i="24"/>
  <c r="AG152" i="24"/>
  <c r="AJ152" i="24"/>
  <c r="AE152" i="24"/>
  <c r="AA152" i="24"/>
  <c r="W152" i="24"/>
  <c r="AN152" i="24"/>
  <c r="AI152" i="24"/>
  <c r="AD152" i="24"/>
  <c r="Z152" i="24"/>
  <c r="AM152" i="24"/>
  <c r="AH152" i="24"/>
  <c r="AC152" i="24"/>
  <c r="Y152" i="24"/>
  <c r="AL169" i="24"/>
  <c r="AH169" i="24"/>
  <c r="AD169" i="24"/>
  <c r="Z169" i="24"/>
  <c r="AO169" i="24"/>
  <c r="AK169" i="24"/>
  <c r="AG169" i="24"/>
  <c r="AC169" i="24"/>
  <c r="Y169" i="24"/>
  <c r="AN169" i="24"/>
  <c r="AJ169" i="24"/>
  <c r="AF169" i="24"/>
  <c r="AB169" i="24"/>
  <c r="X169" i="24"/>
  <c r="AA169" i="24"/>
  <c r="AM169" i="24"/>
  <c r="W169" i="24"/>
  <c r="AI169" i="24"/>
  <c r="AL155" i="24"/>
  <c r="AH155" i="24"/>
  <c r="AD155" i="24"/>
  <c r="Z155" i="24"/>
  <c r="AO156" i="24"/>
  <c r="AK156" i="24"/>
  <c r="AG156" i="24"/>
  <c r="AC156" i="24"/>
  <c r="Y156" i="24"/>
  <c r="AN157" i="24"/>
  <c r="AJ157" i="24"/>
  <c r="AF157" i="24"/>
  <c r="AB157" i="24"/>
  <c r="X157" i="24"/>
  <c r="AN162" i="24"/>
  <c r="AJ162" i="24"/>
  <c r="AF162" i="24"/>
  <c r="AB162" i="24"/>
  <c r="X162" i="24"/>
  <c r="AM162" i="24"/>
  <c r="AI162" i="24"/>
  <c r="AE162" i="24"/>
  <c r="AA162" i="24"/>
  <c r="W162" i="24"/>
  <c r="AO170" i="24"/>
  <c r="AK170" i="24"/>
  <c r="AG170" i="24"/>
  <c r="AC170" i="24"/>
  <c r="Y170" i="24"/>
  <c r="AN170" i="24"/>
  <c r="AJ170" i="24"/>
  <c r="AF170" i="24"/>
  <c r="AB170" i="24"/>
  <c r="X170" i="24"/>
  <c r="AM170" i="24"/>
  <c r="AI170" i="24"/>
  <c r="AE170" i="24"/>
  <c r="AA170" i="24"/>
  <c r="W170" i="24"/>
  <c r="Z8" i="24"/>
  <c r="AD8" i="24"/>
  <c r="AH8" i="24"/>
  <c r="Z12" i="24"/>
  <c r="AD12" i="24"/>
  <c r="AH12" i="24"/>
  <c r="Z16" i="24"/>
  <c r="AD16" i="24"/>
  <c r="AH16" i="24"/>
  <c r="Z20" i="24"/>
  <c r="AD20" i="24"/>
  <c r="AH20" i="24"/>
  <c r="Z24" i="24"/>
  <c r="AD24" i="24"/>
  <c r="AH24" i="24"/>
  <c r="Z28" i="24"/>
  <c r="AD28" i="24"/>
  <c r="AH28" i="24"/>
  <c r="Z32" i="24"/>
  <c r="AD32" i="24"/>
  <c r="AH32" i="24"/>
  <c r="Z36" i="24"/>
  <c r="AD36" i="24"/>
  <c r="AH36" i="24"/>
  <c r="Z40" i="24"/>
  <c r="AD40" i="24"/>
  <c r="AH40" i="24"/>
  <c r="Z44" i="24"/>
  <c r="AD44" i="24"/>
  <c r="AH44" i="24"/>
  <c r="Z48" i="24"/>
  <c r="AD48" i="24"/>
  <c r="AH48" i="24"/>
  <c r="Z52" i="24"/>
  <c r="AD52" i="24"/>
  <c r="AH52" i="24"/>
  <c r="Z56" i="24"/>
  <c r="AD56" i="24"/>
  <c r="AH56" i="24"/>
  <c r="Z60" i="24"/>
  <c r="AD60" i="24"/>
  <c r="AH60" i="24"/>
  <c r="X62" i="24"/>
  <c r="AB62" i="24"/>
  <c r="AF62" i="24"/>
  <c r="AJ62" i="24"/>
  <c r="AN62" i="24"/>
  <c r="W63" i="24"/>
  <c r="AA63" i="24"/>
  <c r="AE63" i="24"/>
  <c r="AI63" i="24"/>
  <c r="AM63" i="24"/>
  <c r="Z64" i="24"/>
  <c r="AD64" i="24"/>
  <c r="AH64" i="24"/>
  <c r="X66" i="24"/>
  <c r="AB66" i="24"/>
  <c r="AF66" i="24"/>
  <c r="AJ66" i="24"/>
  <c r="AN66" i="24"/>
  <c r="W67" i="24"/>
  <c r="AA67" i="24"/>
  <c r="AE67" i="24"/>
  <c r="AI67" i="24"/>
  <c r="AM67" i="24"/>
  <c r="Z68" i="24"/>
  <c r="AD68" i="24"/>
  <c r="AH68" i="24"/>
  <c r="X70" i="24"/>
  <c r="AB70" i="24"/>
  <c r="AF70" i="24"/>
  <c r="AJ70" i="24"/>
  <c r="AN70" i="24"/>
  <c r="W71" i="24"/>
  <c r="AA71" i="24"/>
  <c r="AE71" i="24"/>
  <c r="AI71" i="24"/>
  <c r="AM71" i="24"/>
  <c r="Z72" i="24"/>
  <c r="AD72" i="24"/>
  <c r="AH72" i="24"/>
  <c r="X74" i="24"/>
  <c r="AB74" i="24"/>
  <c r="AF74" i="24"/>
  <c r="AJ74" i="24"/>
  <c r="AN74" i="24"/>
  <c r="W75" i="24"/>
  <c r="AA75" i="24"/>
  <c r="AE75" i="24"/>
  <c r="AI75" i="24"/>
  <c r="AM75" i="24"/>
  <c r="Z76" i="24"/>
  <c r="AD76" i="24"/>
  <c r="AH76" i="24"/>
  <c r="X78" i="24"/>
  <c r="AB78" i="24"/>
  <c r="AF78" i="24"/>
  <c r="AJ78" i="24"/>
  <c r="AN78" i="24"/>
  <c r="W79" i="24"/>
  <c r="AA79" i="24"/>
  <c r="AE79" i="24"/>
  <c r="AI79" i="24"/>
  <c r="AM79" i="24"/>
  <c r="Z80" i="24"/>
  <c r="AD80" i="24"/>
  <c r="AH80" i="24"/>
  <c r="X82" i="24"/>
  <c r="AB82" i="24"/>
  <c r="AF82" i="24"/>
  <c r="AJ82" i="24"/>
  <c r="AN82" i="24"/>
  <c r="W83" i="24"/>
  <c r="AA83" i="24"/>
  <c r="AE83" i="24"/>
  <c r="AI83" i="24"/>
  <c r="AM83" i="24"/>
  <c r="Z84" i="24"/>
  <c r="AD84" i="24"/>
  <c r="AH84" i="24"/>
  <c r="X86" i="24"/>
  <c r="AB86" i="24"/>
  <c r="AF86" i="24"/>
  <c r="AJ86" i="24"/>
  <c r="AN86" i="24"/>
  <c r="W87" i="24"/>
  <c r="AA87" i="24"/>
  <c r="AE87" i="24"/>
  <c r="AI87" i="24"/>
  <c r="AM87" i="24"/>
  <c r="Z88" i="24"/>
  <c r="AD88" i="24"/>
  <c r="AH88" i="24"/>
  <c r="X90" i="24"/>
  <c r="AB90" i="24"/>
  <c r="AF90" i="24"/>
  <c r="AJ90" i="24"/>
  <c r="AN90" i="24"/>
  <c r="W91" i="24"/>
  <c r="AA91" i="24"/>
  <c r="AE91" i="24"/>
  <c r="AI91" i="24"/>
  <c r="AM91" i="24"/>
  <c r="Z92" i="24"/>
  <c r="AD92" i="24"/>
  <c r="AH92" i="24"/>
  <c r="X94" i="24"/>
  <c r="AB94" i="24"/>
  <c r="AF94" i="24"/>
  <c r="AJ94" i="24"/>
  <c r="AN94" i="24"/>
  <c r="W95" i="24"/>
  <c r="AA95" i="24"/>
  <c r="AE95" i="24"/>
  <c r="AI95" i="24"/>
  <c r="AM95" i="24"/>
  <c r="Z96" i="24"/>
  <c r="AD96" i="24"/>
  <c r="AH96" i="24"/>
  <c r="X98" i="24"/>
  <c r="AB98" i="24"/>
  <c r="AF98" i="24"/>
  <c r="AJ98" i="24"/>
  <c r="AN98" i="24"/>
  <c r="W99" i="24"/>
  <c r="AA99" i="24"/>
  <c r="AE99" i="24"/>
  <c r="AI99" i="24"/>
  <c r="AM99" i="24"/>
  <c r="Z100" i="24"/>
  <c r="AD100" i="24"/>
  <c r="AH100" i="24"/>
  <c r="X102" i="24"/>
  <c r="AB102" i="24"/>
  <c r="AF102" i="24"/>
  <c r="AJ102" i="24"/>
  <c r="AN102" i="24"/>
  <c r="W103" i="24"/>
  <c r="AA103" i="24"/>
  <c r="AE103" i="24"/>
  <c r="AI103" i="24"/>
  <c r="AM103" i="24"/>
  <c r="Z104" i="24"/>
  <c r="AD104" i="24"/>
  <c r="AH104" i="24"/>
  <c r="X106" i="24"/>
  <c r="AB106" i="24"/>
  <c r="AF106" i="24"/>
  <c r="AJ106" i="24"/>
  <c r="AN106" i="24"/>
  <c r="W107" i="24"/>
  <c r="AA107" i="24"/>
  <c r="AE107" i="24"/>
  <c r="AI107" i="24"/>
  <c r="AM107" i="24"/>
  <c r="Z108" i="24"/>
  <c r="AD108" i="24"/>
  <c r="AH108" i="24"/>
  <c r="X110" i="24"/>
  <c r="AB110" i="24"/>
  <c r="AF110" i="24"/>
  <c r="AJ110" i="24"/>
  <c r="AN110" i="24"/>
  <c r="W111" i="24"/>
  <c r="AA111" i="24"/>
  <c r="AE111" i="24"/>
  <c r="AI111" i="24"/>
  <c r="AM111" i="24"/>
  <c r="Z112" i="24"/>
  <c r="AD112" i="24"/>
  <c r="AH112" i="24"/>
  <c r="X114" i="24"/>
  <c r="AB114" i="24"/>
  <c r="AF114" i="24"/>
  <c r="AJ114" i="24"/>
  <c r="AN114" i="24"/>
  <c r="W115" i="24"/>
  <c r="AA115" i="24"/>
  <c r="AE115" i="24"/>
  <c r="AI115" i="24"/>
  <c r="AM115" i="24"/>
  <c r="Z116" i="24"/>
  <c r="AD116" i="24"/>
  <c r="AH116" i="24"/>
  <c r="X118" i="24"/>
  <c r="AB118" i="24"/>
  <c r="AF118" i="24"/>
  <c r="AJ118" i="24"/>
  <c r="AN118" i="24"/>
  <c r="W119" i="24"/>
  <c r="AA119" i="24"/>
  <c r="AE119" i="24"/>
  <c r="AI119" i="24"/>
  <c r="AM119" i="24"/>
  <c r="Z120" i="24"/>
  <c r="AD120" i="24"/>
  <c r="AH120" i="24"/>
  <c r="X122" i="24"/>
  <c r="AB122" i="24"/>
  <c r="AF122" i="24"/>
  <c r="AJ122" i="24"/>
  <c r="AN122" i="24"/>
  <c r="W123" i="24"/>
  <c r="AA123" i="24"/>
  <c r="AE123" i="24"/>
  <c r="AI123" i="24"/>
  <c r="AM123" i="24"/>
  <c r="Z124" i="24"/>
  <c r="AD124" i="24"/>
  <c r="AH124" i="24"/>
  <c r="X126" i="24"/>
  <c r="AB126" i="24"/>
  <c r="AF126" i="24"/>
  <c r="AJ126" i="24"/>
  <c r="AN126" i="24"/>
  <c r="W127" i="24"/>
  <c r="AA127" i="24"/>
  <c r="AE127" i="24"/>
  <c r="AI127" i="24"/>
  <c r="AM127" i="24"/>
  <c r="Z128" i="24"/>
  <c r="AD128" i="24"/>
  <c r="AH128" i="24"/>
  <c r="X130" i="24"/>
  <c r="AB130" i="24"/>
  <c r="AF130" i="24"/>
  <c r="AJ130" i="24"/>
  <c r="AN130" i="24"/>
  <c r="W131" i="24"/>
  <c r="AA131" i="24"/>
  <c r="AE131" i="24"/>
  <c r="AI131" i="24"/>
  <c r="AM131" i="24"/>
  <c r="Z132" i="24"/>
  <c r="AD132" i="24"/>
  <c r="AH132" i="24"/>
  <c r="X134" i="24"/>
  <c r="AB134" i="24"/>
  <c r="AF134" i="24"/>
  <c r="AJ134" i="24"/>
  <c r="AN134" i="24"/>
  <c r="W135" i="24"/>
  <c r="AA135" i="24"/>
  <c r="AE135" i="24"/>
  <c r="AI135" i="24"/>
  <c r="AM135" i="24"/>
  <c r="Z136" i="24"/>
  <c r="AD136" i="24"/>
  <c r="AH136" i="24"/>
  <c r="X138" i="24"/>
  <c r="AB138" i="24"/>
  <c r="AF138" i="24"/>
  <c r="AJ138" i="24"/>
  <c r="AN138" i="24"/>
  <c r="W139" i="24"/>
  <c r="AA139" i="24"/>
  <c r="AE139" i="24"/>
  <c r="AI139" i="24"/>
  <c r="AM139" i="24"/>
  <c r="Z140" i="24"/>
  <c r="AD140" i="24"/>
  <c r="AH140" i="24"/>
  <c r="X142" i="24"/>
  <c r="AB142" i="24"/>
  <c r="AF142" i="24"/>
  <c r="AJ142" i="24"/>
  <c r="AN142" i="24"/>
  <c r="W143" i="24"/>
  <c r="AA143" i="24"/>
  <c r="AE143" i="24"/>
  <c r="AI143" i="24"/>
  <c r="AM143" i="24"/>
  <c r="Z144" i="24"/>
  <c r="AD144" i="24"/>
  <c r="AH144" i="24"/>
  <c r="X146" i="24"/>
  <c r="AB146" i="24"/>
  <c r="AF146" i="24"/>
  <c r="AJ146" i="24"/>
  <c r="AN146" i="24"/>
  <c r="W147" i="24"/>
  <c r="AA147" i="24"/>
  <c r="AE147" i="24"/>
  <c r="AI147" i="24"/>
  <c r="AM147" i="24"/>
  <c r="Z148" i="24"/>
  <c r="AD148" i="24"/>
  <c r="AH148" i="24"/>
  <c r="X150" i="24"/>
  <c r="AB150" i="24"/>
  <c r="AF150" i="24"/>
  <c r="AJ150" i="24"/>
  <c r="AN150" i="24"/>
  <c r="W151" i="24"/>
  <c r="AA151" i="24"/>
  <c r="AE151" i="24"/>
  <c r="AI151" i="24"/>
  <c r="AM151" i="24"/>
  <c r="Y154" i="24"/>
  <c r="AD154" i="24"/>
  <c r="AJ154" i="24"/>
  <c r="X155" i="24"/>
  <c r="AC155" i="24"/>
  <c r="AI155" i="24"/>
  <c r="AN155" i="24"/>
  <c r="W156" i="24"/>
  <c r="AB156" i="24"/>
  <c r="AH156" i="24"/>
  <c r="AM156" i="24"/>
  <c r="W157" i="24"/>
  <c r="AC157" i="24"/>
  <c r="AH157" i="24"/>
  <c r="AM157" i="24"/>
  <c r="AN158" i="24"/>
  <c r="AJ158" i="24"/>
  <c r="AM158" i="24"/>
  <c r="AI158" i="24"/>
  <c r="AE158" i="24"/>
  <c r="AA158" i="24"/>
  <c r="W158" i="24"/>
  <c r="Z161" i="24"/>
  <c r="AC162" i="24"/>
  <c r="AK162" i="24"/>
  <c r="AL165" i="24"/>
  <c r="AH165" i="24"/>
  <c r="AD165" i="24"/>
  <c r="Z165" i="24"/>
  <c r="AO165" i="24"/>
  <c r="AK165" i="24"/>
  <c r="AG165" i="24"/>
  <c r="AC165" i="24"/>
  <c r="Y165" i="24"/>
  <c r="AN165" i="24"/>
  <c r="AJ165" i="24"/>
  <c r="AF165" i="24"/>
  <c r="AB165" i="24"/>
  <c r="X165" i="24"/>
  <c r="AD170" i="24"/>
  <c r="AL173" i="24"/>
  <c r="AH173" i="24"/>
  <c r="AD173" i="24"/>
  <c r="Z173" i="24"/>
  <c r="AO173" i="24"/>
  <c r="AK173" i="24"/>
  <c r="AG173" i="24"/>
  <c r="AC173" i="24"/>
  <c r="Y173" i="24"/>
  <c r="AN173" i="24"/>
  <c r="AJ173" i="24"/>
  <c r="AF173" i="24"/>
  <c r="AB173" i="24"/>
  <c r="X173" i="24"/>
  <c r="Y62" i="24"/>
  <c r="AC62" i="24"/>
  <c r="AG62" i="24"/>
  <c r="AK62" i="24"/>
  <c r="X63" i="24"/>
  <c r="AB63" i="24"/>
  <c r="AF63" i="24"/>
  <c r="AJ63" i="24"/>
  <c r="Y66" i="24"/>
  <c r="AC66" i="24"/>
  <c r="AG66" i="24"/>
  <c r="AK66" i="24"/>
  <c r="X67" i="24"/>
  <c r="AB67" i="24"/>
  <c r="AF67" i="24"/>
  <c r="AJ67" i="24"/>
  <c r="Y70" i="24"/>
  <c r="AC70" i="24"/>
  <c r="AG70" i="24"/>
  <c r="AK70" i="24"/>
  <c r="X71" i="24"/>
  <c r="AB71" i="24"/>
  <c r="AF71" i="24"/>
  <c r="AJ71" i="24"/>
  <c r="Y74" i="24"/>
  <c r="AC74" i="24"/>
  <c r="AG74" i="24"/>
  <c r="AK74" i="24"/>
  <c r="X75" i="24"/>
  <c r="AB75" i="24"/>
  <c r="AF75" i="24"/>
  <c r="AJ75" i="24"/>
  <c r="Y78" i="24"/>
  <c r="AC78" i="24"/>
  <c r="AG78" i="24"/>
  <c r="AK78" i="24"/>
  <c r="X79" i="24"/>
  <c r="AB79" i="24"/>
  <c r="AF79" i="24"/>
  <c r="AJ79" i="24"/>
  <c r="Y82" i="24"/>
  <c r="AC82" i="24"/>
  <c r="AG82" i="24"/>
  <c r="AK82" i="24"/>
  <c r="X83" i="24"/>
  <c r="AB83" i="24"/>
  <c r="AF83" i="24"/>
  <c r="AJ83" i="24"/>
  <c r="Y86" i="24"/>
  <c r="AC86" i="24"/>
  <c r="AG86" i="24"/>
  <c r="AK86" i="24"/>
  <c r="X87" i="24"/>
  <c r="AB87" i="24"/>
  <c r="AF87" i="24"/>
  <c r="AJ87" i="24"/>
  <c r="Y90" i="24"/>
  <c r="AC90" i="24"/>
  <c r="AG90" i="24"/>
  <c r="AK90" i="24"/>
  <c r="X91" i="24"/>
  <c r="AB91" i="24"/>
  <c r="AF91" i="24"/>
  <c r="AJ91" i="24"/>
  <c r="Y94" i="24"/>
  <c r="AC94" i="24"/>
  <c r="AG94" i="24"/>
  <c r="AK94" i="24"/>
  <c r="X95" i="24"/>
  <c r="AB95" i="24"/>
  <c r="AF95" i="24"/>
  <c r="AJ95" i="24"/>
  <c r="Y98" i="24"/>
  <c r="AC98" i="24"/>
  <c r="AG98" i="24"/>
  <c r="AK98" i="24"/>
  <c r="X99" i="24"/>
  <c r="AB99" i="24"/>
  <c r="AF99" i="24"/>
  <c r="AJ99" i="24"/>
  <c r="Y102" i="24"/>
  <c r="AC102" i="24"/>
  <c r="AG102" i="24"/>
  <c r="AK102" i="24"/>
  <c r="X103" i="24"/>
  <c r="AB103" i="24"/>
  <c r="AF103" i="24"/>
  <c r="AJ103" i="24"/>
  <c r="Y106" i="24"/>
  <c r="AC106" i="24"/>
  <c r="AG106" i="24"/>
  <c r="AK106" i="24"/>
  <c r="X107" i="24"/>
  <c r="AB107" i="24"/>
  <c r="AF107" i="24"/>
  <c r="AJ107" i="24"/>
  <c r="Y110" i="24"/>
  <c r="AC110" i="24"/>
  <c r="AG110" i="24"/>
  <c r="AK110" i="24"/>
  <c r="X111" i="24"/>
  <c r="AB111" i="24"/>
  <c r="AF111" i="24"/>
  <c r="AJ111" i="24"/>
  <c r="Y114" i="24"/>
  <c r="AC114" i="24"/>
  <c r="AG114" i="24"/>
  <c r="AK114" i="24"/>
  <c r="X115" i="24"/>
  <c r="AB115" i="24"/>
  <c r="AF115" i="24"/>
  <c r="AJ115" i="24"/>
  <c r="Y118" i="24"/>
  <c r="AC118" i="24"/>
  <c r="AG118" i="24"/>
  <c r="AK118" i="24"/>
  <c r="X119" i="24"/>
  <c r="AB119" i="24"/>
  <c r="AF119" i="24"/>
  <c r="AJ119" i="24"/>
  <c r="Y122" i="24"/>
  <c r="AC122" i="24"/>
  <c r="AG122" i="24"/>
  <c r="AK122" i="24"/>
  <c r="X123" i="24"/>
  <c r="AB123" i="24"/>
  <c r="AF123" i="24"/>
  <c r="AJ123" i="24"/>
  <c r="Y126" i="24"/>
  <c r="AC126" i="24"/>
  <c r="AG126" i="24"/>
  <c r="AK126" i="24"/>
  <c r="X127" i="24"/>
  <c r="AB127" i="24"/>
  <c r="AF127" i="24"/>
  <c r="AJ127" i="24"/>
  <c r="Y130" i="24"/>
  <c r="AC130" i="24"/>
  <c r="AG130" i="24"/>
  <c r="AK130" i="24"/>
  <c r="X131" i="24"/>
  <c r="AB131" i="24"/>
  <c r="AF131" i="24"/>
  <c r="AJ131" i="24"/>
  <c r="Y134" i="24"/>
  <c r="AC134" i="24"/>
  <c r="AG134" i="24"/>
  <c r="AK134" i="24"/>
  <c r="X135" i="24"/>
  <c r="AB135" i="24"/>
  <c r="AF135" i="24"/>
  <c r="AJ135" i="24"/>
  <c r="Y138" i="24"/>
  <c r="AC138" i="24"/>
  <c r="AG138" i="24"/>
  <c r="AK138" i="24"/>
  <c r="X139" i="24"/>
  <c r="AB139" i="24"/>
  <c r="AF139" i="24"/>
  <c r="AJ139" i="24"/>
  <c r="Y142" i="24"/>
  <c r="AC142" i="24"/>
  <c r="AG142" i="24"/>
  <c r="AK142" i="24"/>
  <c r="X143" i="24"/>
  <c r="AB143" i="24"/>
  <c r="AF143" i="24"/>
  <c r="AJ143" i="24"/>
  <c r="Y146" i="24"/>
  <c r="AC146" i="24"/>
  <c r="AG146" i="24"/>
  <c r="AK146" i="24"/>
  <c r="X147" i="24"/>
  <c r="AB147" i="24"/>
  <c r="AF147" i="24"/>
  <c r="AJ147" i="24"/>
  <c r="Y150" i="24"/>
  <c r="AC150" i="24"/>
  <c r="AG150" i="24"/>
  <c r="AK150" i="24"/>
  <c r="X151" i="24"/>
  <c r="AB151" i="24"/>
  <c r="AF151" i="24"/>
  <c r="AJ151" i="24"/>
  <c r="AM154" i="24"/>
  <c r="AI154" i="24"/>
  <c r="AE154" i="24"/>
  <c r="AA154" i="24"/>
  <c r="W154" i="24"/>
  <c r="Y155" i="24"/>
  <c r="AE155" i="24"/>
  <c r="AJ155" i="24"/>
  <c r="AO155" i="24"/>
  <c r="X156" i="24"/>
  <c r="AD156" i="24"/>
  <c r="AI156" i="24"/>
  <c r="AN156" i="24"/>
  <c r="Y157" i="24"/>
  <c r="AD157" i="24"/>
  <c r="AI157" i="24"/>
  <c r="AO157" i="24"/>
  <c r="AO161" i="24"/>
  <c r="AK161" i="24"/>
  <c r="AG161" i="24"/>
  <c r="AC161" i="24"/>
  <c r="Y161" i="24"/>
  <c r="AN161" i="24"/>
  <c r="AJ161" i="24"/>
  <c r="AF161" i="24"/>
  <c r="AB161" i="24"/>
  <c r="X161" i="24"/>
  <c r="AD162" i="24"/>
  <c r="AL162" i="24"/>
  <c r="AO166" i="24"/>
  <c r="AK166" i="24"/>
  <c r="AG166" i="24"/>
  <c r="AC166" i="24"/>
  <c r="Y166" i="24"/>
  <c r="AN166" i="24"/>
  <c r="AJ166" i="24"/>
  <c r="AF166" i="24"/>
  <c r="AB166" i="24"/>
  <c r="X166" i="24"/>
  <c r="AM166" i="24"/>
  <c r="AI166" i="24"/>
  <c r="AE166" i="24"/>
  <c r="AA166" i="24"/>
  <c r="W166" i="24"/>
  <c r="AH170" i="24"/>
  <c r="AO174" i="24"/>
  <c r="AK174" i="24"/>
  <c r="AG174" i="24"/>
  <c r="AC174" i="24"/>
  <c r="Y174" i="24"/>
  <c r="AN174" i="24"/>
  <c r="AJ174" i="24"/>
  <c r="AF174" i="24"/>
  <c r="AB174" i="24"/>
  <c r="X174" i="24"/>
  <c r="AM174" i="24"/>
  <c r="AI174" i="24"/>
  <c r="AE174" i="24"/>
  <c r="AA174" i="24"/>
  <c r="W174" i="24"/>
  <c r="Z159" i="24"/>
  <c r="AD159" i="24"/>
  <c r="AH159" i="24"/>
  <c r="Z163" i="24"/>
  <c r="AD163" i="24"/>
  <c r="AH163" i="24"/>
  <c r="Y164" i="24"/>
  <c r="AC164" i="24"/>
  <c r="AG164" i="24"/>
  <c r="AK164" i="24"/>
  <c r="AO164" i="24"/>
  <c r="Z167" i="24"/>
  <c r="AD167" i="24"/>
  <c r="AH167" i="24"/>
  <c r="Y168" i="24"/>
  <c r="AC168" i="24"/>
  <c r="AG168" i="24"/>
  <c r="AK168" i="24"/>
  <c r="AO168" i="24"/>
  <c r="Z171" i="24"/>
  <c r="AD171" i="24"/>
  <c r="AH171" i="24"/>
  <c r="Y172" i="24"/>
  <c r="AC172" i="24"/>
  <c r="AG172" i="24"/>
  <c r="AK172" i="24"/>
  <c r="AO172" i="24"/>
  <c r="Z175" i="24"/>
  <c r="AD175" i="24"/>
  <c r="AH175" i="24"/>
  <c r="Y176" i="24"/>
  <c r="AC176" i="24"/>
  <c r="AG176" i="24"/>
  <c r="AK176" i="24"/>
  <c r="AO176" i="24"/>
  <c r="Z164" i="24"/>
  <c r="AD164" i="24"/>
  <c r="AH164" i="24"/>
  <c r="Z168" i="24"/>
  <c r="AD168" i="24"/>
  <c r="AH168" i="24"/>
  <c r="Z172" i="24"/>
  <c r="AD172" i="24"/>
  <c r="AH172" i="24"/>
  <c r="Z176" i="24"/>
  <c r="AD176" i="24"/>
  <c r="AH176" i="24"/>
  <c r="AO20" i="27"/>
  <c r="AK20" i="27"/>
  <c r="AG20" i="27"/>
  <c r="AC20" i="27"/>
  <c r="Y20" i="27"/>
  <c r="AN20" i="27"/>
  <c r="AJ20" i="27"/>
  <c r="AF20" i="27"/>
  <c r="AB20" i="27"/>
  <c r="X20" i="27"/>
  <c r="AM20" i="27"/>
  <c r="AI20" i="27"/>
  <c r="AE20" i="27"/>
  <c r="AA20" i="27"/>
  <c r="W20" i="27"/>
  <c r="AD20" i="27"/>
  <c r="AL20" i="27"/>
  <c r="AH20" i="27"/>
  <c r="Z20" i="27"/>
  <c r="AO7" i="27"/>
  <c r="AK7" i="27"/>
  <c r="AG7" i="27"/>
  <c r="AC7" i="27"/>
  <c r="Y7" i="27"/>
  <c r="AN7" i="27"/>
  <c r="AJ7" i="27"/>
  <c r="AF7" i="27"/>
  <c r="AB7" i="27"/>
  <c r="X7" i="27"/>
  <c r="AL7" i="27"/>
  <c r="AD7" i="27"/>
  <c r="AH7" i="27"/>
  <c r="Z7" i="27"/>
  <c r="AM7" i="27"/>
  <c r="AE7" i="27"/>
  <c r="W7" i="27"/>
  <c r="AI3" i="27"/>
  <c r="AA3" i="27"/>
  <c r="AM3" i="27"/>
  <c r="AE3" i="27"/>
  <c r="W3" i="27"/>
  <c r="AL3" i="27"/>
  <c r="AD3" i="27"/>
  <c r="AO12" i="27"/>
  <c r="AK12" i="27"/>
  <c r="AG12" i="27"/>
  <c r="AC12" i="27"/>
  <c r="Y12" i="27"/>
  <c r="AN12" i="27"/>
  <c r="AJ12" i="27"/>
  <c r="AF12" i="27"/>
  <c r="AB12" i="27"/>
  <c r="X12" i="27"/>
  <c r="AM12" i="27"/>
  <c r="AI12" i="27"/>
  <c r="AE12" i="27"/>
  <c r="AA12" i="27"/>
  <c r="W12" i="27"/>
  <c r="AD12" i="27"/>
  <c r="AL12" i="27"/>
  <c r="AH12" i="27"/>
  <c r="AL2" i="27"/>
  <c r="AH2" i="27"/>
  <c r="AD2" i="27"/>
  <c r="Z2" i="27"/>
  <c r="AO2" i="27"/>
  <c r="AK2" i="27"/>
  <c r="AG2" i="27"/>
  <c r="AC2" i="27"/>
  <c r="Y2" i="27"/>
  <c r="AN8" i="27"/>
  <c r="AJ8" i="27"/>
  <c r="AF8" i="27"/>
  <c r="AB8" i="27"/>
  <c r="X8" i="27"/>
  <c r="AM8" i="27"/>
  <c r="AI8" i="27"/>
  <c r="AE8" i="27"/>
  <c r="AA8" i="27"/>
  <c r="W8" i="27"/>
  <c r="AO16" i="27"/>
  <c r="AK16" i="27"/>
  <c r="AG16" i="27"/>
  <c r="AC16" i="27"/>
  <c r="Y16" i="27"/>
  <c r="AN16" i="27"/>
  <c r="AJ16" i="27"/>
  <c r="AF16" i="27"/>
  <c r="AB16" i="27"/>
  <c r="X16" i="27"/>
  <c r="AM16" i="27"/>
  <c r="AI16" i="27"/>
  <c r="AE16" i="27"/>
  <c r="AA16" i="27"/>
  <c r="W16" i="27"/>
  <c r="AO24" i="27"/>
  <c r="AK24" i="27"/>
  <c r="AG24" i="27"/>
  <c r="AC24" i="27"/>
  <c r="Y24" i="27"/>
  <c r="AN24" i="27"/>
  <c r="AJ24" i="27"/>
  <c r="AF24" i="27"/>
  <c r="AB24" i="27"/>
  <c r="X24" i="27"/>
  <c r="AM24" i="27"/>
  <c r="AI24" i="27"/>
  <c r="AE24" i="27"/>
  <c r="AA24" i="27"/>
  <c r="W24" i="27"/>
  <c r="AO32" i="27"/>
  <c r="AK32" i="27"/>
  <c r="AG32" i="27"/>
  <c r="AC32" i="27"/>
  <c r="Y32" i="27"/>
  <c r="AN32" i="27"/>
  <c r="AJ32" i="27"/>
  <c r="AF32" i="27"/>
  <c r="AB32" i="27"/>
  <c r="X32" i="27"/>
  <c r="AM32" i="27"/>
  <c r="AI32" i="27"/>
  <c r="AE32" i="27"/>
  <c r="AA32" i="27"/>
  <c r="W32" i="27"/>
  <c r="AO40" i="27"/>
  <c r="AK40" i="27"/>
  <c r="AG40" i="27"/>
  <c r="AC40" i="27"/>
  <c r="Y40" i="27"/>
  <c r="AN40" i="27"/>
  <c r="AJ40" i="27"/>
  <c r="AF40" i="27"/>
  <c r="AB40" i="27"/>
  <c r="X40" i="27"/>
  <c r="AM40" i="27"/>
  <c r="AI40" i="27"/>
  <c r="AE40" i="27"/>
  <c r="AA40" i="27"/>
  <c r="W40" i="27"/>
  <c r="AM49" i="27"/>
  <c r="AI49" i="27"/>
  <c r="AE49" i="27"/>
  <c r="AA49" i="27"/>
  <c r="W49" i="27"/>
  <c r="AO49" i="27"/>
  <c r="AJ49" i="27"/>
  <c r="AD49" i="27"/>
  <c r="Y49" i="27"/>
  <c r="AN49" i="27"/>
  <c r="AH49" i="27"/>
  <c r="AC49" i="27"/>
  <c r="X49" i="27"/>
  <c r="AL49" i="27"/>
  <c r="AG49" i="27"/>
  <c r="AB49" i="27"/>
  <c r="AM59" i="27"/>
  <c r="AI59" i="27"/>
  <c r="AE59" i="27"/>
  <c r="AA59" i="27"/>
  <c r="W59" i="27"/>
  <c r="AN59" i="27"/>
  <c r="AF59" i="27"/>
  <c r="X59" i="27"/>
  <c r="AL59" i="27"/>
  <c r="AD59" i="27"/>
  <c r="AJ59" i="27"/>
  <c r="AB59" i="27"/>
  <c r="AM75" i="27"/>
  <c r="AI75" i="27"/>
  <c r="AE75" i="27"/>
  <c r="AA75" i="27"/>
  <c r="W75" i="27"/>
  <c r="AN75" i="27"/>
  <c r="AF75" i="27"/>
  <c r="X75" i="27"/>
  <c r="AL75" i="27"/>
  <c r="AD75" i="27"/>
  <c r="AJ75" i="27"/>
  <c r="AB75" i="27"/>
  <c r="AN120" i="27"/>
  <c r="AJ120" i="27"/>
  <c r="AF120" i="27"/>
  <c r="AB120" i="27"/>
  <c r="X120" i="27"/>
  <c r="AM120" i="27"/>
  <c r="AI120" i="27"/>
  <c r="AE120" i="27"/>
  <c r="AA120" i="27"/>
  <c r="W120" i="27"/>
  <c r="AK120" i="27"/>
  <c r="AC120" i="27"/>
  <c r="AO120" i="27"/>
  <c r="AD120" i="27"/>
  <c r="AL120" i="27"/>
  <c r="Z120" i="27"/>
  <c r="AH120" i="27"/>
  <c r="Y120" i="27"/>
  <c r="AG120" i="27"/>
  <c r="W2" i="27"/>
  <c r="AE2" i="27"/>
  <c r="AM2" i="27"/>
  <c r="AN4" i="27"/>
  <c r="AJ4" i="27"/>
  <c r="AF4" i="27"/>
  <c r="AB4" i="27"/>
  <c r="X4" i="27"/>
  <c r="AM4" i="27"/>
  <c r="AI4" i="27"/>
  <c r="AE4" i="27"/>
  <c r="AA4" i="27"/>
  <c r="W4" i="27"/>
  <c r="AC8" i="27"/>
  <c r="AK8" i="27"/>
  <c r="AL11" i="27"/>
  <c r="AH11" i="27"/>
  <c r="AD11" i="27"/>
  <c r="Z11" i="27"/>
  <c r="AO11" i="27"/>
  <c r="AK11" i="27"/>
  <c r="AG11" i="27"/>
  <c r="AC11" i="27"/>
  <c r="Y11" i="27"/>
  <c r="AN11" i="27"/>
  <c r="AJ11" i="27"/>
  <c r="AF11" i="27"/>
  <c r="AB11" i="27"/>
  <c r="X11" i="27"/>
  <c r="AD16" i="27"/>
  <c r="AL19" i="27"/>
  <c r="AH19" i="27"/>
  <c r="AD19" i="27"/>
  <c r="Z19" i="27"/>
  <c r="AO19" i="27"/>
  <c r="AK19" i="27"/>
  <c r="AG19" i="27"/>
  <c r="AC19" i="27"/>
  <c r="Y19" i="27"/>
  <c r="AN19" i="27"/>
  <c r="AJ19" i="27"/>
  <c r="AF19" i="27"/>
  <c r="AB19" i="27"/>
  <c r="X19" i="27"/>
  <c r="AD24" i="27"/>
  <c r="AL27" i="27"/>
  <c r="AH27" i="27"/>
  <c r="AD27" i="27"/>
  <c r="Z27" i="27"/>
  <c r="AO27" i="27"/>
  <c r="AK27" i="27"/>
  <c r="AG27" i="27"/>
  <c r="AC27" i="27"/>
  <c r="Y27" i="27"/>
  <c r="AN27" i="27"/>
  <c r="AJ27" i="27"/>
  <c r="AF27" i="27"/>
  <c r="AB27" i="27"/>
  <c r="X27" i="27"/>
  <c r="AD32" i="27"/>
  <c r="AL35" i="27"/>
  <c r="AH35" i="27"/>
  <c r="AD35" i="27"/>
  <c r="Z35" i="27"/>
  <c r="AO35" i="27"/>
  <c r="AK35" i="27"/>
  <c r="AG35" i="27"/>
  <c r="AC35" i="27"/>
  <c r="Y35" i="27"/>
  <c r="AN35" i="27"/>
  <c r="AJ35" i="27"/>
  <c r="AF35" i="27"/>
  <c r="AB35" i="27"/>
  <c r="X35" i="27"/>
  <c r="AD40" i="27"/>
  <c r="AL43" i="27"/>
  <c r="AH43" i="27"/>
  <c r="AD43" i="27"/>
  <c r="Z43" i="27"/>
  <c r="AO43" i="27"/>
  <c r="AK43" i="27"/>
  <c r="AG43" i="27"/>
  <c r="AC43" i="27"/>
  <c r="Y43" i="27"/>
  <c r="AN43" i="27"/>
  <c r="AJ43" i="27"/>
  <c r="AF43" i="27"/>
  <c r="AB43" i="27"/>
  <c r="X43" i="27"/>
  <c r="Z49" i="27"/>
  <c r="AN70" i="27"/>
  <c r="AJ70" i="27"/>
  <c r="AF70" i="27"/>
  <c r="AB70" i="27"/>
  <c r="X70" i="27"/>
  <c r="AL70" i="27"/>
  <c r="AH70" i="27"/>
  <c r="AD70" i="27"/>
  <c r="Z70" i="27"/>
  <c r="AI70" i="27"/>
  <c r="AA70" i="27"/>
  <c r="AO70" i="27"/>
  <c r="AG70" i="27"/>
  <c r="Y70" i="27"/>
  <c r="AM70" i="27"/>
  <c r="AE70" i="27"/>
  <c r="W70" i="27"/>
  <c r="AL84" i="27"/>
  <c r="AH84" i="27"/>
  <c r="AD84" i="27"/>
  <c r="Z84" i="27"/>
  <c r="AO84" i="27"/>
  <c r="AK84" i="27"/>
  <c r="AG84" i="27"/>
  <c r="AC84" i="27"/>
  <c r="Y84" i="27"/>
  <c r="AN84" i="27"/>
  <c r="AJ84" i="27"/>
  <c r="AF84" i="27"/>
  <c r="AB84" i="27"/>
  <c r="X84" i="27"/>
  <c r="AA84" i="27"/>
  <c r="AM84" i="27"/>
  <c r="W84" i="27"/>
  <c r="AI84" i="27"/>
  <c r="AL88" i="27"/>
  <c r="AH88" i="27"/>
  <c r="AD88" i="27"/>
  <c r="Z88" i="27"/>
  <c r="AO88" i="27"/>
  <c r="AK88" i="27"/>
  <c r="AG88" i="27"/>
  <c r="AC88" i="27"/>
  <c r="Y88" i="27"/>
  <c r="AN88" i="27"/>
  <c r="AJ88" i="27"/>
  <c r="AF88" i="27"/>
  <c r="AB88" i="27"/>
  <c r="X88" i="27"/>
  <c r="AA88" i="27"/>
  <c r="AM88" i="27"/>
  <c r="W88" i="27"/>
  <c r="AI88" i="27"/>
  <c r="AL92" i="27"/>
  <c r="AH92" i="27"/>
  <c r="AD92" i="27"/>
  <c r="Z92" i="27"/>
  <c r="AO92" i="27"/>
  <c r="AK92" i="27"/>
  <c r="AG92" i="27"/>
  <c r="AC92" i="27"/>
  <c r="Y92" i="27"/>
  <c r="AN92" i="27"/>
  <c r="AJ92" i="27"/>
  <c r="AF92" i="27"/>
  <c r="AB92" i="27"/>
  <c r="X92" i="27"/>
  <c r="AA92" i="27"/>
  <c r="AM92" i="27"/>
  <c r="W92" i="27"/>
  <c r="AI92" i="27"/>
  <c r="AL96" i="27"/>
  <c r="AH96" i="27"/>
  <c r="AD96" i="27"/>
  <c r="Z96" i="27"/>
  <c r="AO96" i="27"/>
  <c r="AK96" i="27"/>
  <c r="AG96" i="27"/>
  <c r="AC96" i="27"/>
  <c r="Y96" i="27"/>
  <c r="AN96" i="27"/>
  <c r="AJ96" i="27"/>
  <c r="AF96" i="27"/>
  <c r="AB96" i="27"/>
  <c r="X96" i="27"/>
  <c r="AA96" i="27"/>
  <c r="AM96" i="27"/>
  <c r="W96" i="27"/>
  <c r="AI96" i="27"/>
  <c r="AL100" i="27"/>
  <c r="AH100" i="27"/>
  <c r="AD100" i="27"/>
  <c r="Z100" i="27"/>
  <c r="AO100" i="27"/>
  <c r="AK100" i="27"/>
  <c r="AG100" i="27"/>
  <c r="AC100" i="27"/>
  <c r="Y100" i="27"/>
  <c r="AN100" i="27"/>
  <c r="AJ100" i="27"/>
  <c r="AF100" i="27"/>
  <c r="AB100" i="27"/>
  <c r="X100" i="27"/>
  <c r="AA100" i="27"/>
  <c r="AM100" i="27"/>
  <c r="W100" i="27"/>
  <c r="AI100" i="27"/>
  <c r="AN107" i="27"/>
  <c r="AJ107" i="27"/>
  <c r="AF107" i="27"/>
  <c r="AB107" i="27"/>
  <c r="X107" i="27"/>
  <c r="AK107" i="27"/>
  <c r="AE107" i="27"/>
  <c r="Z107" i="27"/>
  <c r="AO107" i="27"/>
  <c r="AI107" i="27"/>
  <c r="AD107" i="27"/>
  <c r="Y107" i="27"/>
  <c r="AM107" i="27"/>
  <c r="AH107" i="27"/>
  <c r="AC107" i="27"/>
  <c r="W107" i="27"/>
  <c r="AL107" i="27"/>
  <c r="AG107" i="27"/>
  <c r="AI27" i="27"/>
  <c r="AO28" i="27"/>
  <c r="AK28" i="27"/>
  <c r="AG28" i="27"/>
  <c r="AC28" i="27"/>
  <c r="Y28" i="27"/>
  <c r="AN28" i="27"/>
  <c r="AJ28" i="27"/>
  <c r="AF28" i="27"/>
  <c r="AB28" i="27"/>
  <c r="X28" i="27"/>
  <c r="AM28" i="27"/>
  <c r="AI28" i="27"/>
  <c r="AE28" i="27"/>
  <c r="AA28" i="27"/>
  <c r="W28" i="27"/>
  <c r="AH32" i="27"/>
  <c r="AI35" i="27"/>
  <c r="AO36" i="27"/>
  <c r="AK36" i="27"/>
  <c r="AG36" i="27"/>
  <c r="AC36" i="27"/>
  <c r="Y36" i="27"/>
  <c r="AN36" i="27"/>
  <c r="AJ36" i="27"/>
  <c r="AF36" i="27"/>
  <c r="AB36" i="27"/>
  <c r="X36" i="27"/>
  <c r="AM36" i="27"/>
  <c r="AI36" i="27"/>
  <c r="AE36" i="27"/>
  <c r="AA36" i="27"/>
  <c r="W36" i="27"/>
  <c r="AH40" i="27"/>
  <c r="AI43" i="27"/>
  <c r="AO44" i="27"/>
  <c r="AK44" i="27"/>
  <c r="AG44" i="27"/>
  <c r="AC44" i="27"/>
  <c r="Y44" i="27"/>
  <c r="AN44" i="27"/>
  <c r="AJ44" i="27"/>
  <c r="AF44" i="27"/>
  <c r="AB44" i="27"/>
  <c r="X44" i="27"/>
  <c r="AM44" i="27"/>
  <c r="AI44" i="27"/>
  <c r="AE44" i="27"/>
  <c r="AA44" i="27"/>
  <c r="W44" i="27"/>
  <c r="AF49" i="27"/>
  <c r="Z59" i="27"/>
  <c r="AM67" i="27"/>
  <c r="AI67" i="27"/>
  <c r="AE67" i="27"/>
  <c r="AA67" i="27"/>
  <c r="W67" i="27"/>
  <c r="AN67" i="27"/>
  <c r="AF67" i="27"/>
  <c r="X67" i="27"/>
  <c r="AL67" i="27"/>
  <c r="AD67" i="27"/>
  <c r="AJ67" i="27"/>
  <c r="AB67" i="27"/>
  <c r="AC70" i="27"/>
  <c r="Z75" i="27"/>
  <c r="AA2" i="27"/>
  <c r="AI2" i="27"/>
  <c r="AO3" i="27"/>
  <c r="AK3" i="27"/>
  <c r="AG3" i="27"/>
  <c r="AC3" i="27"/>
  <c r="Y3" i="27"/>
  <c r="AN3" i="27"/>
  <c r="AJ3" i="27"/>
  <c r="AF3" i="27"/>
  <c r="AB3" i="27"/>
  <c r="X3" i="27"/>
  <c r="AD4" i="27"/>
  <c r="AL4" i="27"/>
  <c r="AL6" i="27"/>
  <c r="AH6" i="27"/>
  <c r="AD6" i="27"/>
  <c r="Z6" i="27"/>
  <c r="AO6" i="27"/>
  <c r="AK6" i="27"/>
  <c r="AG6" i="27"/>
  <c r="AC6" i="27"/>
  <c r="Y6" i="27"/>
  <c r="Y8" i="27"/>
  <c r="AG8" i="27"/>
  <c r="AO8" i="27"/>
  <c r="W11" i="27"/>
  <c r="AM11" i="27"/>
  <c r="AL15" i="27"/>
  <c r="AH15" i="27"/>
  <c r="AD15" i="27"/>
  <c r="Z15" i="27"/>
  <c r="AO15" i="27"/>
  <c r="AK15" i="27"/>
  <c r="AG15" i="27"/>
  <c r="AC15" i="27"/>
  <c r="Y15" i="27"/>
  <c r="AN15" i="27"/>
  <c r="AJ15" i="27"/>
  <c r="AF15" i="27"/>
  <c r="AB15" i="27"/>
  <c r="X15" i="27"/>
  <c r="AL16" i="27"/>
  <c r="W19" i="27"/>
  <c r="AM19" i="27"/>
  <c r="AL23" i="27"/>
  <c r="AH23" i="27"/>
  <c r="AD23" i="27"/>
  <c r="Z23" i="27"/>
  <c r="AO23" i="27"/>
  <c r="AK23" i="27"/>
  <c r="AG23" i="27"/>
  <c r="AC23" i="27"/>
  <c r="Y23" i="27"/>
  <c r="AN23" i="27"/>
  <c r="AJ23" i="27"/>
  <c r="AF23" i="27"/>
  <c r="AB23" i="27"/>
  <c r="X23" i="27"/>
  <c r="AL24" i="27"/>
  <c r="W27" i="27"/>
  <c r="AM27" i="27"/>
  <c r="AD28" i="27"/>
  <c r="AL31" i="27"/>
  <c r="AH31" i="27"/>
  <c r="AD31" i="27"/>
  <c r="Z31" i="27"/>
  <c r="AO31" i="27"/>
  <c r="AK31" i="27"/>
  <c r="AG31" i="27"/>
  <c r="AC31" i="27"/>
  <c r="Y31" i="27"/>
  <c r="AN31" i="27"/>
  <c r="AJ31" i="27"/>
  <c r="AF31" i="27"/>
  <c r="AB31" i="27"/>
  <c r="X31" i="27"/>
  <c r="AL32" i="27"/>
  <c r="W35" i="27"/>
  <c r="AM35" i="27"/>
  <c r="AD36" i="27"/>
  <c r="AL39" i="27"/>
  <c r="AH39" i="27"/>
  <c r="AD39" i="27"/>
  <c r="Z39" i="27"/>
  <c r="AO39" i="27"/>
  <c r="AK39" i="27"/>
  <c r="AG39" i="27"/>
  <c r="AC39" i="27"/>
  <c r="Y39" i="27"/>
  <c r="AN39" i="27"/>
  <c r="AJ39" i="27"/>
  <c r="AF39" i="27"/>
  <c r="AB39" i="27"/>
  <c r="X39" i="27"/>
  <c r="AL40" i="27"/>
  <c r="W43" i="27"/>
  <c r="AM43" i="27"/>
  <c r="AD44" i="27"/>
  <c r="AL47" i="27"/>
  <c r="AH47" i="27"/>
  <c r="AD47" i="27"/>
  <c r="Z47" i="27"/>
  <c r="AO47" i="27"/>
  <c r="AK47" i="27"/>
  <c r="AG47" i="27"/>
  <c r="AC47" i="27"/>
  <c r="Y47" i="27"/>
  <c r="AN47" i="27"/>
  <c r="AJ47" i="27"/>
  <c r="AF47" i="27"/>
  <c r="AB47" i="27"/>
  <c r="X47" i="27"/>
  <c r="AO48" i="27"/>
  <c r="AI48" i="27"/>
  <c r="AD48" i="27"/>
  <c r="Y48" i="27"/>
  <c r="AM48" i="27"/>
  <c r="AH48" i="27"/>
  <c r="AC48" i="27"/>
  <c r="X48" i="27"/>
  <c r="AL48" i="27"/>
  <c r="AG48" i="27"/>
  <c r="AA48" i="27"/>
  <c r="W48" i="27"/>
  <c r="AK49" i="27"/>
  <c r="AH59" i="27"/>
  <c r="AN62" i="27"/>
  <c r="AJ62" i="27"/>
  <c r="AF62" i="27"/>
  <c r="AB62" i="27"/>
  <c r="X62" i="27"/>
  <c r="AL62" i="27"/>
  <c r="AH62" i="27"/>
  <c r="AD62" i="27"/>
  <c r="Z62" i="27"/>
  <c r="AI62" i="27"/>
  <c r="AA62" i="27"/>
  <c r="AO62" i="27"/>
  <c r="AG62" i="27"/>
  <c r="Y62" i="27"/>
  <c r="AM62" i="27"/>
  <c r="AE62" i="27"/>
  <c r="W62" i="27"/>
  <c r="AK70" i="27"/>
  <c r="AH75" i="27"/>
  <c r="AN78" i="27"/>
  <c r="AJ78" i="27"/>
  <c r="AF78" i="27"/>
  <c r="AB78" i="27"/>
  <c r="X78" i="27"/>
  <c r="AL78" i="27"/>
  <c r="AH78" i="27"/>
  <c r="AD78" i="27"/>
  <c r="Z78" i="27"/>
  <c r="AI78" i="27"/>
  <c r="AA78" i="27"/>
  <c r="AO78" i="27"/>
  <c r="AG78" i="27"/>
  <c r="Y78" i="27"/>
  <c r="AM78" i="27"/>
  <c r="AE78" i="27"/>
  <c r="W78" i="27"/>
  <c r="AE84" i="27"/>
  <c r="AE88" i="27"/>
  <c r="AE92" i="27"/>
  <c r="AE96" i="27"/>
  <c r="AE100" i="27"/>
  <c r="AA107" i="27"/>
  <c r="Z5" i="27"/>
  <c r="AD5" i="27"/>
  <c r="AH5" i="27"/>
  <c r="Z9" i="27"/>
  <c r="AD9" i="27"/>
  <c r="AH9" i="27"/>
  <c r="Y10" i="27"/>
  <c r="AC10" i="27"/>
  <c r="AG10" i="27"/>
  <c r="AK10" i="27"/>
  <c r="AO10" i="27"/>
  <c r="Z13" i="27"/>
  <c r="AD13" i="27"/>
  <c r="AH13" i="27"/>
  <c r="Y14" i="27"/>
  <c r="AC14" i="27"/>
  <c r="AG14" i="27"/>
  <c r="AK14" i="27"/>
  <c r="AO14" i="27"/>
  <c r="Z17" i="27"/>
  <c r="AD17" i="27"/>
  <c r="AH17" i="27"/>
  <c r="Y18" i="27"/>
  <c r="AC18" i="27"/>
  <c r="AG18" i="27"/>
  <c r="AK18" i="27"/>
  <c r="AO18" i="27"/>
  <c r="Z21" i="27"/>
  <c r="AD21" i="27"/>
  <c r="AH21" i="27"/>
  <c r="Y22" i="27"/>
  <c r="AC22" i="27"/>
  <c r="AG22" i="27"/>
  <c r="AK22" i="27"/>
  <c r="AO22" i="27"/>
  <c r="Z25" i="27"/>
  <c r="AD25" i="27"/>
  <c r="AH25" i="27"/>
  <c r="Y26" i="27"/>
  <c r="AC26" i="27"/>
  <c r="AG26" i="27"/>
  <c r="AK26" i="27"/>
  <c r="AO26" i="27"/>
  <c r="Z29" i="27"/>
  <c r="AD29" i="27"/>
  <c r="AH29" i="27"/>
  <c r="Y30" i="27"/>
  <c r="AC30" i="27"/>
  <c r="AG30" i="27"/>
  <c r="AK30" i="27"/>
  <c r="AO30" i="27"/>
  <c r="Z33" i="27"/>
  <c r="AD33" i="27"/>
  <c r="AH33" i="27"/>
  <c r="Y34" i="27"/>
  <c r="AC34" i="27"/>
  <c r="AG34" i="27"/>
  <c r="AK34" i="27"/>
  <c r="AO34" i="27"/>
  <c r="Z37" i="27"/>
  <c r="AD37" i="27"/>
  <c r="AH37" i="27"/>
  <c r="Y38" i="27"/>
  <c r="AC38" i="27"/>
  <c r="AG38" i="27"/>
  <c r="AK38" i="27"/>
  <c r="AO38" i="27"/>
  <c r="Z41" i="27"/>
  <c r="AD41" i="27"/>
  <c r="AH41" i="27"/>
  <c r="Y42" i="27"/>
  <c r="AC42" i="27"/>
  <c r="AG42" i="27"/>
  <c r="AK42" i="27"/>
  <c r="AO42" i="27"/>
  <c r="Z45" i="27"/>
  <c r="AD45" i="27"/>
  <c r="AH45" i="27"/>
  <c r="Y46" i="27"/>
  <c r="AC46" i="27"/>
  <c r="AG46" i="27"/>
  <c r="AK46" i="27"/>
  <c r="AO46" i="27"/>
  <c r="AN48" i="27"/>
  <c r="AJ48" i="27"/>
  <c r="AF48" i="27"/>
  <c r="AB48" i="27"/>
  <c r="AA50" i="27"/>
  <c r="AF50" i="27"/>
  <c r="Z51" i="27"/>
  <c r="AE51" i="27"/>
  <c r="AM53" i="27"/>
  <c r="AI53" i="27"/>
  <c r="AE53" i="27"/>
  <c r="AA53" i="27"/>
  <c r="W53" i="27"/>
  <c r="Y54" i="27"/>
  <c r="AE54" i="27"/>
  <c r="AJ54" i="27"/>
  <c r="AO54" i="27"/>
  <c r="X55" i="27"/>
  <c r="AD55" i="27"/>
  <c r="AI55" i="27"/>
  <c r="AN55" i="27"/>
  <c r="Y56" i="27"/>
  <c r="AD56" i="27"/>
  <c r="AI56" i="27"/>
  <c r="AO56" i="27"/>
  <c r="AO57" i="27"/>
  <c r="AK57" i="27"/>
  <c r="AG57" i="27"/>
  <c r="AC57" i="27"/>
  <c r="Y57" i="27"/>
  <c r="AM57" i="27"/>
  <c r="AI57" i="27"/>
  <c r="AE57" i="27"/>
  <c r="AA57" i="27"/>
  <c r="W57" i="27"/>
  <c r="AA58" i="27"/>
  <c r="AO59" i="27"/>
  <c r="AL60" i="27"/>
  <c r="AH60" i="27"/>
  <c r="AD60" i="27"/>
  <c r="Z60" i="27"/>
  <c r="AN60" i="27"/>
  <c r="AJ60" i="27"/>
  <c r="AF60" i="27"/>
  <c r="AB60" i="27"/>
  <c r="X60" i="27"/>
  <c r="AD61" i="27"/>
  <c r="AL61" i="27"/>
  <c r="X63" i="27"/>
  <c r="AF63" i="27"/>
  <c r="Y64" i="27"/>
  <c r="AG64" i="27"/>
  <c r="AO64" i="27"/>
  <c r="AO65" i="27"/>
  <c r="AK65" i="27"/>
  <c r="AG65" i="27"/>
  <c r="AC65" i="27"/>
  <c r="Y65" i="27"/>
  <c r="AM65" i="27"/>
  <c r="AI65" i="27"/>
  <c r="AE65" i="27"/>
  <c r="AA65" i="27"/>
  <c r="W65" i="27"/>
  <c r="AA66" i="27"/>
  <c r="AO67" i="27"/>
  <c r="AL68" i="27"/>
  <c r="AH68" i="27"/>
  <c r="AD68" i="27"/>
  <c r="Z68" i="27"/>
  <c r="AN68" i="27"/>
  <c r="AJ68" i="27"/>
  <c r="AF68" i="27"/>
  <c r="AB68" i="27"/>
  <c r="X68" i="27"/>
  <c r="AD69" i="27"/>
  <c r="AL69" i="27"/>
  <c r="X71" i="27"/>
  <c r="AF71" i="27"/>
  <c r="Y72" i="27"/>
  <c r="AG72" i="27"/>
  <c r="AO72" i="27"/>
  <c r="AO73" i="27"/>
  <c r="AK73" i="27"/>
  <c r="AG73" i="27"/>
  <c r="AC73" i="27"/>
  <c r="Y73" i="27"/>
  <c r="AM73" i="27"/>
  <c r="AI73" i="27"/>
  <c r="AE73" i="27"/>
  <c r="AA73" i="27"/>
  <c r="W73" i="27"/>
  <c r="AA74" i="27"/>
  <c r="AO75" i="27"/>
  <c r="AL76" i="27"/>
  <c r="AH76" i="27"/>
  <c r="AD76" i="27"/>
  <c r="Z76" i="27"/>
  <c r="AN76" i="27"/>
  <c r="AJ76" i="27"/>
  <c r="AF76" i="27"/>
  <c r="AB76" i="27"/>
  <c r="X76" i="27"/>
  <c r="AD77" i="27"/>
  <c r="AL77" i="27"/>
  <c r="X79" i="27"/>
  <c r="AF79" i="27"/>
  <c r="Y80" i="27"/>
  <c r="AG80" i="27"/>
  <c r="AO80" i="27"/>
  <c r="AO81" i="27"/>
  <c r="AK81" i="27"/>
  <c r="AG81" i="27"/>
  <c r="AC81" i="27"/>
  <c r="Y81" i="27"/>
  <c r="AM81" i="27"/>
  <c r="AI81" i="27"/>
  <c r="AE81" i="27"/>
  <c r="AA81" i="27"/>
  <c r="W81" i="27"/>
  <c r="AA82" i="27"/>
  <c r="AO85" i="27"/>
  <c r="AK85" i="27"/>
  <c r="AG85" i="27"/>
  <c r="AC85" i="27"/>
  <c r="Y85" i="27"/>
  <c r="AN85" i="27"/>
  <c r="AJ85" i="27"/>
  <c r="AF85" i="27"/>
  <c r="AB85" i="27"/>
  <c r="X85" i="27"/>
  <c r="AM85" i="27"/>
  <c r="AI85" i="27"/>
  <c r="AE85" i="27"/>
  <c r="AA85" i="27"/>
  <c r="W85" i="27"/>
  <c r="AO89" i="27"/>
  <c r="AK89" i="27"/>
  <c r="AG89" i="27"/>
  <c r="AC89" i="27"/>
  <c r="Y89" i="27"/>
  <c r="AN89" i="27"/>
  <c r="AJ89" i="27"/>
  <c r="AF89" i="27"/>
  <c r="AB89" i="27"/>
  <c r="X89" i="27"/>
  <c r="AM89" i="27"/>
  <c r="AI89" i="27"/>
  <c r="AE89" i="27"/>
  <c r="AA89" i="27"/>
  <c r="W89" i="27"/>
  <c r="AO93" i="27"/>
  <c r="AK93" i="27"/>
  <c r="AG93" i="27"/>
  <c r="AC93" i="27"/>
  <c r="Y93" i="27"/>
  <c r="AN93" i="27"/>
  <c r="AJ93" i="27"/>
  <c r="AF93" i="27"/>
  <c r="AB93" i="27"/>
  <c r="X93" i="27"/>
  <c r="AM93" i="27"/>
  <c r="AI93" i="27"/>
  <c r="AE93" i="27"/>
  <c r="AA93" i="27"/>
  <c r="W93" i="27"/>
  <c r="AO97" i="27"/>
  <c r="AK97" i="27"/>
  <c r="AG97" i="27"/>
  <c r="AC97" i="27"/>
  <c r="Y97" i="27"/>
  <c r="AN97" i="27"/>
  <c r="AJ97" i="27"/>
  <c r="AF97" i="27"/>
  <c r="AB97" i="27"/>
  <c r="X97" i="27"/>
  <c r="AM97" i="27"/>
  <c r="AI97" i="27"/>
  <c r="AE97" i="27"/>
  <c r="AA97" i="27"/>
  <c r="W97" i="27"/>
  <c r="AO101" i="27"/>
  <c r="AK101" i="27"/>
  <c r="AG101" i="27"/>
  <c r="AC101" i="27"/>
  <c r="Y101" i="27"/>
  <c r="AN101" i="27"/>
  <c r="AJ101" i="27"/>
  <c r="AF101" i="27"/>
  <c r="AB101" i="27"/>
  <c r="X101" i="27"/>
  <c r="AM101" i="27"/>
  <c r="AI101" i="27"/>
  <c r="AE101" i="27"/>
  <c r="AA101" i="27"/>
  <c r="W101" i="27"/>
  <c r="AN110" i="27"/>
  <c r="AI110" i="27"/>
  <c r="AD110" i="27"/>
  <c r="X110" i="27"/>
  <c r="AM110" i="27"/>
  <c r="AH110" i="27"/>
  <c r="AB110" i="27"/>
  <c r="W110" i="27"/>
  <c r="AL110" i="27"/>
  <c r="AF110" i="27"/>
  <c r="AA110" i="27"/>
  <c r="AL174" i="27"/>
  <c r="AH174" i="27"/>
  <c r="AD174" i="27"/>
  <c r="Z174" i="27"/>
  <c r="AO174" i="27"/>
  <c r="AK174" i="27"/>
  <c r="AG174" i="27"/>
  <c r="AC174" i="27"/>
  <c r="Y174" i="27"/>
  <c r="AI174" i="27"/>
  <c r="AA174" i="27"/>
  <c r="AN174" i="27"/>
  <c r="AF174" i="27"/>
  <c r="X174" i="27"/>
  <c r="AB174" i="27"/>
  <c r="AM174" i="27"/>
  <c r="W174" i="27"/>
  <c r="AJ174" i="27"/>
  <c r="AE174" i="27"/>
  <c r="Z10" i="27"/>
  <c r="AD10" i="27"/>
  <c r="AH10" i="27"/>
  <c r="Z14" i="27"/>
  <c r="AD14" i="27"/>
  <c r="AH14" i="27"/>
  <c r="Z18" i="27"/>
  <c r="AD18" i="27"/>
  <c r="AH18" i="27"/>
  <c r="Z22" i="27"/>
  <c r="AD22" i="27"/>
  <c r="AH22" i="27"/>
  <c r="Z26" i="27"/>
  <c r="AD26" i="27"/>
  <c r="AH26" i="27"/>
  <c r="Z30" i="27"/>
  <c r="AD30" i="27"/>
  <c r="AH30" i="27"/>
  <c r="Z34" i="27"/>
  <c r="AD34" i="27"/>
  <c r="AH34" i="27"/>
  <c r="Z38" i="27"/>
  <c r="AD38" i="27"/>
  <c r="AH38" i="27"/>
  <c r="Z42" i="27"/>
  <c r="AD42" i="27"/>
  <c r="AH42" i="27"/>
  <c r="Z46" i="27"/>
  <c r="AD46" i="27"/>
  <c r="AH46" i="27"/>
  <c r="AL50" i="27"/>
  <c r="AH50" i="27"/>
  <c r="AD50" i="27"/>
  <c r="Z50" i="27"/>
  <c r="AO51" i="27"/>
  <c r="AK51" i="27"/>
  <c r="AG51" i="27"/>
  <c r="AC51" i="27"/>
  <c r="Y51" i="27"/>
  <c r="AA54" i="27"/>
  <c r="AF54" i="27"/>
  <c r="Z55" i="27"/>
  <c r="AE55" i="27"/>
  <c r="Z56" i="27"/>
  <c r="AE56" i="27"/>
  <c r="AN58" i="27"/>
  <c r="AJ58" i="27"/>
  <c r="AF58" i="27"/>
  <c r="AB58" i="27"/>
  <c r="X58" i="27"/>
  <c r="AL58" i="27"/>
  <c r="AH58" i="27"/>
  <c r="AD58" i="27"/>
  <c r="Z58" i="27"/>
  <c r="X61" i="27"/>
  <c r="AF61" i="27"/>
  <c r="AM63" i="27"/>
  <c r="AI63" i="27"/>
  <c r="AE63" i="27"/>
  <c r="AA63" i="27"/>
  <c r="W63" i="27"/>
  <c r="AA64" i="27"/>
  <c r="AN66" i="27"/>
  <c r="AJ66" i="27"/>
  <c r="AF66" i="27"/>
  <c r="AB66" i="27"/>
  <c r="X66" i="27"/>
  <c r="AL66" i="27"/>
  <c r="AH66" i="27"/>
  <c r="AD66" i="27"/>
  <c r="Z66" i="27"/>
  <c r="X69" i="27"/>
  <c r="AF69" i="27"/>
  <c r="AM71" i="27"/>
  <c r="AI71" i="27"/>
  <c r="AE71" i="27"/>
  <c r="AA71" i="27"/>
  <c r="W71" i="27"/>
  <c r="AA72" i="27"/>
  <c r="AN74" i="27"/>
  <c r="AJ74" i="27"/>
  <c r="AF74" i="27"/>
  <c r="AB74" i="27"/>
  <c r="X74" i="27"/>
  <c r="AL74" i="27"/>
  <c r="AH74" i="27"/>
  <c r="AD74" i="27"/>
  <c r="Z74" i="27"/>
  <c r="X77" i="27"/>
  <c r="AF77" i="27"/>
  <c r="AM79" i="27"/>
  <c r="AI79" i="27"/>
  <c r="AE79" i="27"/>
  <c r="AA79" i="27"/>
  <c r="W79" i="27"/>
  <c r="AA80" i="27"/>
  <c r="AN82" i="27"/>
  <c r="AJ82" i="27"/>
  <c r="AF82" i="27"/>
  <c r="AB82" i="27"/>
  <c r="X82" i="27"/>
  <c r="AL82" i="27"/>
  <c r="AH82" i="27"/>
  <c r="AD82" i="27"/>
  <c r="Z82" i="27"/>
  <c r="AL105" i="27"/>
  <c r="AH105" i="27"/>
  <c r="AD105" i="27"/>
  <c r="Z105" i="27"/>
  <c r="AK105" i="27"/>
  <c r="AF105" i="27"/>
  <c r="AA105" i="27"/>
  <c r="AO105" i="27"/>
  <c r="AJ105" i="27"/>
  <c r="AE105" i="27"/>
  <c r="Y105" i="27"/>
  <c r="AN105" i="27"/>
  <c r="AI105" i="27"/>
  <c r="AC105" i="27"/>
  <c r="X105" i="27"/>
  <c r="AL117" i="27"/>
  <c r="AH117" i="27"/>
  <c r="AD117" i="27"/>
  <c r="Z117" i="27"/>
  <c r="AN117" i="27"/>
  <c r="AI117" i="27"/>
  <c r="AC117" i="27"/>
  <c r="X117" i="27"/>
  <c r="AJ117" i="27"/>
  <c r="AB117" i="27"/>
  <c r="AO117" i="27"/>
  <c r="AG117" i="27"/>
  <c r="AA117" i="27"/>
  <c r="AM117" i="27"/>
  <c r="AF117" i="27"/>
  <c r="Y117" i="27"/>
  <c r="AO119" i="27"/>
  <c r="AK119" i="27"/>
  <c r="AG119" i="27"/>
  <c r="AC119" i="27"/>
  <c r="Y119" i="27"/>
  <c r="AN119" i="27"/>
  <c r="AJ119" i="27"/>
  <c r="AF119" i="27"/>
  <c r="AB119" i="27"/>
  <c r="X119" i="27"/>
  <c r="AH119" i="27"/>
  <c r="Z119" i="27"/>
  <c r="AE119" i="27"/>
  <c r="AM119" i="27"/>
  <c r="AD119" i="27"/>
  <c r="AL119" i="27"/>
  <c r="AA119" i="27"/>
  <c r="AO127" i="27"/>
  <c r="AK127" i="27"/>
  <c r="AG127" i="27"/>
  <c r="AC127" i="27"/>
  <c r="Y127" i="27"/>
  <c r="AN127" i="27"/>
  <c r="AJ127" i="27"/>
  <c r="AF127" i="27"/>
  <c r="AB127" i="27"/>
  <c r="X127" i="27"/>
  <c r="AH127" i="27"/>
  <c r="Z127" i="27"/>
  <c r="AL127" i="27"/>
  <c r="AD127" i="27"/>
  <c r="AA127" i="27"/>
  <c r="AM127" i="27"/>
  <c r="W127" i="27"/>
  <c r="AI127" i="27"/>
  <c r="AL54" i="27"/>
  <c r="AH54" i="27"/>
  <c r="AD54" i="27"/>
  <c r="Z54" i="27"/>
  <c r="AO55" i="27"/>
  <c r="AK55" i="27"/>
  <c r="AG55" i="27"/>
  <c r="AC55" i="27"/>
  <c r="Y55" i="27"/>
  <c r="AN56" i="27"/>
  <c r="AJ56" i="27"/>
  <c r="AF56" i="27"/>
  <c r="AB56" i="27"/>
  <c r="X56" i="27"/>
  <c r="AO61" i="27"/>
  <c r="AK61" i="27"/>
  <c r="AG61" i="27"/>
  <c r="AC61" i="27"/>
  <c r="Y61" i="27"/>
  <c r="AM61" i="27"/>
  <c r="AI61" i="27"/>
  <c r="AE61" i="27"/>
  <c r="AA61" i="27"/>
  <c r="W61" i="27"/>
  <c r="AL64" i="27"/>
  <c r="AH64" i="27"/>
  <c r="AD64" i="27"/>
  <c r="Z64" i="27"/>
  <c r="AN64" i="27"/>
  <c r="AJ64" i="27"/>
  <c r="AF64" i="27"/>
  <c r="AB64" i="27"/>
  <c r="X64" i="27"/>
  <c r="AO69" i="27"/>
  <c r="AK69" i="27"/>
  <c r="AG69" i="27"/>
  <c r="AC69" i="27"/>
  <c r="Y69" i="27"/>
  <c r="AM69" i="27"/>
  <c r="AI69" i="27"/>
  <c r="AE69" i="27"/>
  <c r="AA69" i="27"/>
  <c r="W69" i="27"/>
  <c r="AL72" i="27"/>
  <c r="AH72" i="27"/>
  <c r="AD72" i="27"/>
  <c r="Z72" i="27"/>
  <c r="AN72" i="27"/>
  <c r="AJ72" i="27"/>
  <c r="AF72" i="27"/>
  <c r="AB72" i="27"/>
  <c r="X72" i="27"/>
  <c r="AO77" i="27"/>
  <c r="AK77" i="27"/>
  <c r="AG77" i="27"/>
  <c r="AC77" i="27"/>
  <c r="Y77" i="27"/>
  <c r="AM77" i="27"/>
  <c r="AI77" i="27"/>
  <c r="AE77" i="27"/>
  <c r="AA77" i="27"/>
  <c r="W77" i="27"/>
  <c r="AL80" i="27"/>
  <c r="AH80" i="27"/>
  <c r="AD80" i="27"/>
  <c r="Z80" i="27"/>
  <c r="AN80" i="27"/>
  <c r="AJ80" i="27"/>
  <c r="AF80" i="27"/>
  <c r="AB80" i="27"/>
  <c r="X80" i="27"/>
  <c r="AO106" i="27"/>
  <c r="AK106" i="27"/>
  <c r="AG106" i="27"/>
  <c r="AC106" i="27"/>
  <c r="Y106" i="27"/>
  <c r="AJ106" i="27"/>
  <c r="AE106" i="27"/>
  <c r="Z106" i="27"/>
  <c r="AN106" i="27"/>
  <c r="AI106" i="27"/>
  <c r="AD106" i="27"/>
  <c r="X106" i="27"/>
  <c r="AM106" i="27"/>
  <c r="AH106" i="27"/>
  <c r="AB106" i="27"/>
  <c r="W106" i="27"/>
  <c r="AL162" i="27"/>
  <c r="AH162" i="27"/>
  <c r="AD162" i="27"/>
  <c r="Z162" i="27"/>
  <c r="AO162" i="27"/>
  <c r="AK162" i="27"/>
  <c r="AG162" i="27"/>
  <c r="AC162" i="27"/>
  <c r="Y162" i="27"/>
  <c r="AI162" i="27"/>
  <c r="AA162" i="27"/>
  <c r="AN162" i="27"/>
  <c r="AF162" i="27"/>
  <c r="X162" i="27"/>
  <c r="AM162" i="27"/>
  <c r="AE162" i="27"/>
  <c r="W162" i="27"/>
  <c r="AJ162" i="27"/>
  <c r="AB162" i="27"/>
  <c r="Y59" i="27"/>
  <c r="AC59" i="27"/>
  <c r="AG59" i="27"/>
  <c r="AK59" i="27"/>
  <c r="Y63" i="27"/>
  <c r="AC63" i="27"/>
  <c r="AG63" i="27"/>
  <c r="AK63" i="27"/>
  <c r="Y67" i="27"/>
  <c r="AC67" i="27"/>
  <c r="AG67" i="27"/>
  <c r="AK67" i="27"/>
  <c r="Y71" i="27"/>
  <c r="AC71" i="27"/>
  <c r="AG71" i="27"/>
  <c r="AK71" i="27"/>
  <c r="Y75" i="27"/>
  <c r="AC75" i="27"/>
  <c r="AG75" i="27"/>
  <c r="AK75" i="27"/>
  <c r="Y79" i="27"/>
  <c r="AC79" i="27"/>
  <c r="AG79" i="27"/>
  <c r="AK79" i="27"/>
  <c r="Y83" i="27"/>
  <c r="AC83" i="27"/>
  <c r="AG83" i="27"/>
  <c r="AK83" i="27"/>
  <c r="Z86" i="27"/>
  <c r="AD86" i="27"/>
  <c r="AH86" i="27"/>
  <c r="AL86" i="27"/>
  <c r="Y87" i="27"/>
  <c r="AC87" i="27"/>
  <c r="AG87" i="27"/>
  <c r="AK87" i="27"/>
  <c r="Z90" i="27"/>
  <c r="AD90" i="27"/>
  <c r="AH90" i="27"/>
  <c r="AL90" i="27"/>
  <c r="Y91" i="27"/>
  <c r="AC91" i="27"/>
  <c r="AG91" i="27"/>
  <c r="AK91" i="27"/>
  <c r="Z94" i="27"/>
  <c r="AD94" i="27"/>
  <c r="AH94" i="27"/>
  <c r="AL94" i="27"/>
  <c r="Y95" i="27"/>
  <c r="AC95" i="27"/>
  <c r="AG95" i="27"/>
  <c r="AK95" i="27"/>
  <c r="Z98" i="27"/>
  <c r="AD98" i="27"/>
  <c r="AH98" i="27"/>
  <c r="AL98" i="27"/>
  <c r="Y99" i="27"/>
  <c r="AC99" i="27"/>
  <c r="AG99" i="27"/>
  <c r="AK99" i="27"/>
  <c r="Z102" i="27"/>
  <c r="AD102" i="27"/>
  <c r="AH102" i="27"/>
  <c r="AL102" i="27"/>
  <c r="Y103" i="27"/>
  <c r="AC103" i="27"/>
  <c r="AG103" i="27"/>
  <c r="AK103" i="27"/>
  <c r="X104" i="27"/>
  <c r="AB104" i="27"/>
  <c r="AF104" i="27"/>
  <c r="AJ104" i="27"/>
  <c r="AO104" i="27"/>
  <c r="X108" i="27"/>
  <c r="AC108" i="27"/>
  <c r="AH108" i="27"/>
  <c r="AL109" i="27"/>
  <c r="AH109" i="27"/>
  <c r="AD109" i="27"/>
  <c r="Z109" i="27"/>
  <c r="AO110" i="27"/>
  <c r="AK110" i="27"/>
  <c r="AG110" i="27"/>
  <c r="AC110" i="27"/>
  <c r="Y110" i="27"/>
  <c r="AC111" i="27"/>
  <c r="AA113" i="27"/>
  <c r="AG113" i="27"/>
  <c r="Z114" i="27"/>
  <c r="AF114" i="27"/>
  <c r="Z115" i="27"/>
  <c r="AG115" i="27"/>
  <c r="Z116" i="27"/>
  <c r="AG116" i="27"/>
  <c r="X118" i="27"/>
  <c r="AE118" i="27"/>
  <c r="AL122" i="27"/>
  <c r="AH122" i="27"/>
  <c r="AD122" i="27"/>
  <c r="Z122" i="27"/>
  <c r="AO122" i="27"/>
  <c r="AK122" i="27"/>
  <c r="AG122" i="27"/>
  <c r="AC122" i="27"/>
  <c r="Y122" i="27"/>
  <c r="AM122" i="27"/>
  <c r="AE122" i="27"/>
  <c r="W122" i="27"/>
  <c r="AI122" i="27"/>
  <c r="AA122" i="27"/>
  <c r="AN128" i="27"/>
  <c r="AJ128" i="27"/>
  <c r="AF128" i="27"/>
  <c r="AB128" i="27"/>
  <c r="X128" i="27"/>
  <c r="AM128" i="27"/>
  <c r="AI128" i="27"/>
  <c r="AE128" i="27"/>
  <c r="AA128" i="27"/>
  <c r="W128" i="27"/>
  <c r="AK128" i="27"/>
  <c r="AC128" i="27"/>
  <c r="AO128" i="27"/>
  <c r="AG128" i="27"/>
  <c r="Y128" i="27"/>
  <c r="AH131" i="27"/>
  <c r="Z136" i="27"/>
  <c r="AL146" i="27"/>
  <c r="AH146" i="27"/>
  <c r="AD146" i="27"/>
  <c r="Z146" i="27"/>
  <c r="AO146" i="27"/>
  <c r="AK146" i="27"/>
  <c r="AG146" i="27"/>
  <c r="AC146" i="27"/>
  <c r="Y146" i="27"/>
  <c r="AI146" i="27"/>
  <c r="AA146" i="27"/>
  <c r="AN146" i="27"/>
  <c r="AF146" i="27"/>
  <c r="X146" i="27"/>
  <c r="AM146" i="27"/>
  <c r="AE146" i="27"/>
  <c r="W146" i="27"/>
  <c r="AO159" i="27"/>
  <c r="AK159" i="27"/>
  <c r="AG159" i="27"/>
  <c r="AC159" i="27"/>
  <c r="Y159" i="27"/>
  <c r="AN159" i="27"/>
  <c r="AJ159" i="27"/>
  <c r="AF159" i="27"/>
  <c r="AB159" i="27"/>
  <c r="X159" i="27"/>
  <c r="AH159" i="27"/>
  <c r="Z159" i="27"/>
  <c r="AM159" i="27"/>
  <c r="AE159" i="27"/>
  <c r="W159" i="27"/>
  <c r="AL159" i="27"/>
  <c r="AD159" i="27"/>
  <c r="AN111" i="27"/>
  <c r="AJ111" i="27"/>
  <c r="AF111" i="27"/>
  <c r="AB111" i="27"/>
  <c r="X111" i="27"/>
  <c r="AK111" i="27"/>
  <c r="AE111" i="27"/>
  <c r="Z111" i="27"/>
  <c r="AM116" i="27"/>
  <c r="AI116" i="27"/>
  <c r="AE116" i="27"/>
  <c r="AA116" i="27"/>
  <c r="W116" i="27"/>
  <c r="AO116" i="27"/>
  <c r="AJ116" i="27"/>
  <c r="AD116" i="27"/>
  <c r="Y116" i="27"/>
  <c r="AM123" i="27"/>
  <c r="AE123" i="27"/>
  <c r="W123" i="27"/>
  <c r="AI123" i="27"/>
  <c r="AA123" i="27"/>
  <c r="AL130" i="27"/>
  <c r="AH130" i="27"/>
  <c r="AD130" i="27"/>
  <c r="Z130" i="27"/>
  <c r="AO130" i="27"/>
  <c r="AK130" i="27"/>
  <c r="AG130" i="27"/>
  <c r="AC130" i="27"/>
  <c r="Y130" i="27"/>
  <c r="AI130" i="27"/>
  <c r="AA130" i="27"/>
  <c r="AM130" i="27"/>
  <c r="AE130" i="27"/>
  <c r="W130" i="27"/>
  <c r="AO143" i="27"/>
  <c r="AK143" i="27"/>
  <c r="AG143" i="27"/>
  <c r="AC143" i="27"/>
  <c r="Y143" i="27"/>
  <c r="AN143" i="27"/>
  <c r="AJ143" i="27"/>
  <c r="AF143" i="27"/>
  <c r="AB143" i="27"/>
  <c r="X143" i="27"/>
  <c r="AH143" i="27"/>
  <c r="Z143" i="27"/>
  <c r="AM143" i="27"/>
  <c r="AE143" i="27"/>
  <c r="W143" i="27"/>
  <c r="AL143" i="27"/>
  <c r="AD143" i="27"/>
  <c r="AN152" i="27"/>
  <c r="AJ152" i="27"/>
  <c r="AF152" i="27"/>
  <c r="AB152" i="27"/>
  <c r="X152" i="27"/>
  <c r="AM152" i="27"/>
  <c r="AI152" i="27"/>
  <c r="AE152" i="27"/>
  <c r="AA152" i="27"/>
  <c r="W152" i="27"/>
  <c r="AO152" i="27"/>
  <c r="AG152" i="27"/>
  <c r="Y152" i="27"/>
  <c r="AL152" i="27"/>
  <c r="AD152" i="27"/>
  <c r="AK152" i="27"/>
  <c r="AC152" i="27"/>
  <c r="AM155" i="27"/>
  <c r="AE155" i="27"/>
  <c r="W155" i="27"/>
  <c r="AL155" i="27"/>
  <c r="AD155" i="27"/>
  <c r="AI155" i="27"/>
  <c r="AA155" i="27"/>
  <c r="AL166" i="27"/>
  <c r="AH166" i="27"/>
  <c r="AD166" i="27"/>
  <c r="Z166" i="27"/>
  <c r="AO166" i="27"/>
  <c r="AK166" i="27"/>
  <c r="AG166" i="27"/>
  <c r="AC166" i="27"/>
  <c r="Y166" i="27"/>
  <c r="AN166" i="27"/>
  <c r="AF166" i="27"/>
  <c r="X166" i="27"/>
  <c r="AE166" i="27"/>
  <c r="AM166" i="27"/>
  <c r="AB166" i="27"/>
  <c r="AJ166" i="27"/>
  <c r="AA166" i="27"/>
  <c r="W83" i="27"/>
  <c r="AA83" i="27"/>
  <c r="AE83" i="27"/>
  <c r="AI83" i="27"/>
  <c r="X86" i="27"/>
  <c r="AB86" i="27"/>
  <c r="AF86" i="27"/>
  <c r="AJ86" i="27"/>
  <c r="W87" i="27"/>
  <c r="AA87" i="27"/>
  <c r="AE87" i="27"/>
  <c r="AI87" i="27"/>
  <c r="X90" i="27"/>
  <c r="AB90" i="27"/>
  <c r="AF90" i="27"/>
  <c r="AJ90" i="27"/>
  <c r="W91" i="27"/>
  <c r="AA91" i="27"/>
  <c r="AE91" i="27"/>
  <c r="AI91" i="27"/>
  <c r="X94" i="27"/>
  <c r="AB94" i="27"/>
  <c r="AF94" i="27"/>
  <c r="AJ94" i="27"/>
  <c r="W95" i="27"/>
  <c r="AA95" i="27"/>
  <c r="AE95" i="27"/>
  <c r="AI95" i="27"/>
  <c r="X98" i="27"/>
  <c r="AB98" i="27"/>
  <c r="AF98" i="27"/>
  <c r="AJ98" i="27"/>
  <c r="W99" i="27"/>
  <c r="AA99" i="27"/>
  <c r="AE99" i="27"/>
  <c r="AI99" i="27"/>
  <c r="X102" i="27"/>
  <c r="AB102" i="27"/>
  <c r="AF102" i="27"/>
  <c r="AJ102" i="27"/>
  <c r="W103" i="27"/>
  <c r="AA103" i="27"/>
  <c r="AE103" i="27"/>
  <c r="AI103" i="27"/>
  <c r="Z104" i="27"/>
  <c r="AD104" i="27"/>
  <c r="AH104" i="27"/>
  <c r="AL104" i="27"/>
  <c r="AM108" i="27"/>
  <c r="AI108" i="27"/>
  <c r="AE108" i="27"/>
  <c r="AA108" i="27"/>
  <c r="W108" i="27"/>
  <c r="Y111" i="27"/>
  <c r="AG111" i="27"/>
  <c r="AM111" i="27"/>
  <c r="AL113" i="27"/>
  <c r="AH113" i="27"/>
  <c r="AD113" i="27"/>
  <c r="Z113" i="27"/>
  <c r="AO113" i="27"/>
  <c r="AJ113" i="27"/>
  <c r="AE113" i="27"/>
  <c r="Y113" i="27"/>
  <c r="AB114" i="27"/>
  <c r="AO114" i="27"/>
  <c r="AK114" i="27"/>
  <c r="AG114" i="27"/>
  <c r="AC114" i="27"/>
  <c r="Y114" i="27"/>
  <c r="AN114" i="27"/>
  <c r="AI114" i="27"/>
  <c r="AD114" i="27"/>
  <c r="X114" i="27"/>
  <c r="AC115" i="27"/>
  <c r="AN115" i="27"/>
  <c r="AJ115" i="27"/>
  <c r="AF115" i="27"/>
  <c r="AB115" i="27"/>
  <c r="X115" i="27"/>
  <c r="AO115" i="27"/>
  <c r="AI115" i="27"/>
  <c r="AD115" i="27"/>
  <c r="Y115" i="27"/>
  <c r="AC116" i="27"/>
  <c r="AK116" i="27"/>
  <c r="AL118" i="27"/>
  <c r="AO118" i="27"/>
  <c r="AK118" i="27"/>
  <c r="AG118" i="27"/>
  <c r="AC118" i="27"/>
  <c r="Y118" i="27"/>
  <c r="AN118" i="27"/>
  <c r="AH118" i="27"/>
  <c r="AB118" i="27"/>
  <c r="W118" i="27"/>
  <c r="AD123" i="27"/>
  <c r="AI131" i="27"/>
  <c r="AA131" i="27"/>
  <c r="AN136" i="27"/>
  <c r="AJ136" i="27"/>
  <c r="AF136" i="27"/>
  <c r="AB136" i="27"/>
  <c r="X136" i="27"/>
  <c r="AM136" i="27"/>
  <c r="AI136" i="27"/>
  <c r="AE136" i="27"/>
  <c r="AA136" i="27"/>
  <c r="W136" i="27"/>
  <c r="AO136" i="27"/>
  <c r="AG136" i="27"/>
  <c r="Y136" i="27"/>
  <c r="AL136" i="27"/>
  <c r="AD136" i="27"/>
  <c r="AK136" i="27"/>
  <c r="AC136" i="27"/>
  <c r="AM139" i="27"/>
  <c r="AE139" i="27"/>
  <c r="W139" i="27"/>
  <c r="AL139" i="27"/>
  <c r="AD139" i="27"/>
  <c r="AI139" i="27"/>
  <c r="AA139" i="27"/>
  <c r="AA143" i="27"/>
  <c r="W166" i="27"/>
  <c r="AM112" i="27"/>
  <c r="AI112" i="27"/>
  <c r="AE112" i="27"/>
  <c r="AA112" i="27"/>
  <c r="W112" i="27"/>
  <c r="AO123" i="27"/>
  <c r="AK123" i="27"/>
  <c r="AG123" i="27"/>
  <c r="AC123" i="27"/>
  <c r="Y123" i="27"/>
  <c r="AN123" i="27"/>
  <c r="AJ123" i="27"/>
  <c r="AF123" i="27"/>
  <c r="AB123" i="27"/>
  <c r="X123" i="27"/>
  <c r="AD124" i="27"/>
  <c r="AL126" i="27"/>
  <c r="AH126" i="27"/>
  <c r="AD126" i="27"/>
  <c r="Z126" i="27"/>
  <c r="AO126" i="27"/>
  <c r="AK126" i="27"/>
  <c r="AG126" i="27"/>
  <c r="AC126" i="27"/>
  <c r="Y126" i="27"/>
  <c r="W131" i="27"/>
  <c r="AE131" i="27"/>
  <c r="AN132" i="27"/>
  <c r="AJ132" i="27"/>
  <c r="AF132" i="27"/>
  <c r="AB132" i="27"/>
  <c r="X132" i="27"/>
  <c r="AM132" i="27"/>
  <c r="AI132" i="27"/>
  <c r="AE132" i="27"/>
  <c r="AA132" i="27"/>
  <c r="W132" i="27"/>
  <c r="X134" i="27"/>
  <c r="AF134" i="27"/>
  <c r="Z135" i="27"/>
  <c r="AA138" i="27"/>
  <c r="AO139" i="27"/>
  <c r="AK139" i="27"/>
  <c r="AG139" i="27"/>
  <c r="AC139" i="27"/>
  <c r="Y139" i="27"/>
  <c r="AN139" i="27"/>
  <c r="AJ139" i="27"/>
  <c r="AF139" i="27"/>
  <c r="AB139" i="27"/>
  <c r="X139" i="27"/>
  <c r="AD140" i="27"/>
  <c r="AL142" i="27"/>
  <c r="AH142" i="27"/>
  <c r="AD142" i="27"/>
  <c r="Z142" i="27"/>
  <c r="AO142" i="27"/>
  <c r="AK142" i="27"/>
  <c r="AG142" i="27"/>
  <c r="AC142" i="27"/>
  <c r="Y142" i="27"/>
  <c r="Y144" i="27"/>
  <c r="AG144" i="27"/>
  <c r="W147" i="27"/>
  <c r="AE147" i="27"/>
  <c r="AN148" i="27"/>
  <c r="AJ148" i="27"/>
  <c r="AF148" i="27"/>
  <c r="AB148" i="27"/>
  <c r="X148" i="27"/>
  <c r="AM148" i="27"/>
  <c r="AI148" i="27"/>
  <c r="AE148" i="27"/>
  <c r="AA148" i="27"/>
  <c r="W148" i="27"/>
  <c r="X150" i="27"/>
  <c r="AF150" i="27"/>
  <c r="Z151" i="27"/>
  <c r="AA154" i="27"/>
  <c r="AO155" i="27"/>
  <c r="AK155" i="27"/>
  <c r="AG155" i="27"/>
  <c r="AC155" i="27"/>
  <c r="Y155" i="27"/>
  <c r="AN155" i="27"/>
  <c r="AJ155" i="27"/>
  <c r="AF155" i="27"/>
  <c r="AB155" i="27"/>
  <c r="X155" i="27"/>
  <c r="AD156" i="27"/>
  <c r="AL158" i="27"/>
  <c r="AH158" i="27"/>
  <c r="AD158" i="27"/>
  <c r="Z158" i="27"/>
  <c r="AO158" i="27"/>
  <c r="AK158" i="27"/>
  <c r="AG158" i="27"/>
  <c r="AC158" i="27"/>
  <c r="Y158" i="27"/>
  <c r="Y160" i="27"/>
  <c r="AG160" i="27"/>
  <c r="W163" i="27"/>
  <c r="AE163" i="27"/>
  <c r="AN164" i="27"/>
  <c r="AJ164" i="27"/>
  <c r="AF164" i="27"/>
  <c r="AB164" i="27"/>
  <c r="X164" i="27"/>
  <c r="AM164" i="27"/>
  <c r="AI164" i="27"/>
  <c r="AE164" i="27"/>
  <c r="AA164" i="27"/>
  <c r="W164" i="27"/>
  <c r="AO167" i="27"/>
  <c r="AK167" i="27"/>
  <c r="AG167" i="27"/>
  <c r="AC167" i="27"/>
  <c r="Y167" i="27"/>
  <c r="AN167" i="27"/>
  <c r="AJ167" i="27"/>
  <c r="AF167" i="27"/>
  <c r="AB167" i="27"/>
  <c r="X167" i="27"/>
  <c r="AH167" i="27"/>
  <c r="Z167" i="27"/>
  <c r="AN168" i="27"/>
  <c r="AJ168" i="27"/>
  <c r="AF168" i="27"/>
  <c r="AB168" i="27"/>
  <c r="X168" i="27"/>
  <c r="AM168" i="27"/>
  <c r="AI168" i="27"/>
  <c r="AE168" i="27"/>
  <c r="AA168" i="27"/>
  <c r="W168" i="27"/>
  <c r="AK168" i="27"/>
  <c r="AC168" i="27"/>
  <c r="AO135" i="27"/>
  <c r="AK135" i="27"/>
  <c r="AG135" i="27"/>
  <c r="AC135" i="27"/>
  <c r="Y135" i="27"/>
  <c r="AN135" i="27"/>
  <c r="AJ135" i="27"/>
  <c r="AF135" i="27"/>
  <c r="AB135" i="27"/>
  <c r="X135" i="27"/>
  <c r="AL138" i="27"/>
  <c r="AH138" i="27"/>
  <c r="AD138" i="27"/>
  <c r="Z138" i="27"/>
  <c r="AO138" i="27"/>
  <c r="AK138" i="27"/>
  <c r="AG138" i="27"/>
  <c r="AC138" i="27"/>
  <c r="Y138" i="27"/>
  <c r="AN144" i="27"/>
  <c r="AJ144" i="27"/>
  <c r="AF144" i="27"/>
  <c r="AB144" i="27"/>
  <c r="X144" i="27"/>
  <c r="AM144" i="27"/>
  <c r="AI144" i="27"/>
  <c r="AE144" i="27"/>
  <c r="AA144" i="27"/>
  <c r="W144" i="27"/>
  <c r="AO151" i="27"/>
  <c r="AK151" i="27"/>
  <c r="AG151" i="27"/>
  <c r="AC151" i="27"/>
  <c r="Y151" i="27"/>
  <c r="AN151" i="27"/>
  <c r="AJ151" i="27"/>
  <c r="AF151" i="27"/>
  <c r="AB151" i="27"/>
  <c r="X151" i="27"/>
  <c r="AL154" i="27"/>
  <c r="AH154" i="27"/>
  <c r="AD154" i="27"/>
  <c r="Z154" i="27"/>
  <c r="AO154" i="27"/>
  <c r="AK154" i="27"/>
  <c r="AG154" i="27"/>
  <c r="AC154" i="27"/>
  <c r="Y154" i="27"/>
  <c r="AN160" i="27"/>
  <c r="AJ160" i="27"/>
  <c r="AF160" i="27"/>
  <c r="AB160" i="27"/>
  <c r="X160" i="27"/>
  <c r="AM160" i="27"/>
  <c r="AI160" i="27"/>
  <c r="AE160" i="27"/>
  <c r="AA160" i="27"/>
  <c r="W160" i="27"/>
  <c r="AL170" i="27"/>
  <c r="AH170" i="27"/>
  <c r="AD170" i="27"/>
  <c r="Z170" i="27"/>
  <c r="AO170" i="27"/>
  <c r="AK170" i="27"/>
  <c r="AG170" i="27"/>
  <c r="AC170" i="27"/>
  <c r="Y170" i="27"/>
  <c r="AM170" i="27"/>
  <c r="AE170" i="27"/>
  <c r="W170" i="27"/>
  <c r="AO171" i="27"/>
  <c r="AK171" i="27"/>
  <c r="AG171" i="27"/>
  <c r="AC171" i="27"/>
  <c r="Y171" i="27"/>
  <c r="AN171" i="27"/>
  <c r="AJ171" i="27"/>
  <c r="AF171" i="27"/>
  <c r="AB171" i="27"/>
  <c r="X171" i="27"/>
  <c r="AM171" i="27"/>
  <c r="AE171" i="27"/>
  <c r="W171" i="27"/>
  <c r="AN124" i="27"/>
  <c r="AJ124" i="27"/>
  <c r="AF124" i="27"/>
  <c r="AB124" i="27"/>
  <c r="X124" i="27"/>
  <c r="AM124" i="27"/>
  <c r="AI124" i="27"/>
  <c r="AE124" i="27"/>
  <c r="AA124" i="27"/>
  <c r="W124" i="27"/>
  <c r="AO131" i="27"/>
  <c r="AK131" i="27"/>
  <c r="AG131" i="27"/>
  <c r="AC131" i="27"/>
  <c r="Y131" i="27"/>
  <c r="AN131" i="27"/>
  <c r="AJ131" i="27"/>
  <c r="AF131" i="27"/>
  <c r="AB131" i="27"/>
  <c r="X131" i="27"/>
  <c r="AL134" i="27"/>
  <c r="AH134" i="27"/>
  <c r="AD134" i="27"/>
  <c r="Z134" i="27"/>
  <c r="AO134" i="27"/>
  <c r="AK134" i="27"/>
  <c r="AG134" i="27"/>
  <c r="AC134" i="27"/>
  <c r="Y134" i="27"/>
  <c r="AD135" i="27"/>
  <c r="AL135" i="27"/>
  <c r="W138" i="27"/>
  <c r="AE138" i="27"/>
  <c r="AM138" i="27"/>
  <c r="AN140" i="27"/>
  <c r="AJ140" i="27"/>
  <c r="AF140" i="27"/>
  <c r="AB140" i="27"/>
  <c r="X140" i="27"/>
  <c r="AM140" i="27"/>
  <c r="AI140" i="27"/>
  <c r="AE140" i="27"/>
  <c r="AA140" i="27"/>
  <c r="W140" i="27"/>
  <c r="AC144" i="27"/>
  <c r="AK144" i="27"/>
  <c r="AA147" i="27"/>
  <c r="AO147" i="27"/>
  <c r="AK147" i="27"/>
  <c r="AG147" i="27"/>
  <c r="AC147" i="27"/>
  <c r="Y147" i="27"/>
  <c r="AN147" i="27"/>
  <c r="AJ147" i="27"/>
  <c r="AF147" i="27"/>
  <c r="AB147" i="27"/>
  <c r="X147" i="27"/>
  <c r="AL150" i="27"/>
  <c r="AH150" i="27"/>
  <c r="AD150" i="27"/>
  <c r="Z150" i="27"/>
  <c r="AO150" i="27"/>
  <c r="AK150" i="27"/>
  <c r="AG150" i="27"/>
  <c r="AC150" i="27"/>
  <c r="Y150" i="27"/>
  <c r="AD151" i="27"/>
  <c r="AL151" i="27"/>
  <c r="W154" i="27"/>
  <c r="AE154" i="27"/>
  <c r="AM154" i="27"/>
  <c r="AN156" i="27"/>
  <c r="AJ156" i="27"/>
  <c r="AF156" i="27"/>
  <c r="AB156" i="27"/>
  <c r="X156" i="27"/>
  <c r="AM156" i="27"/>
  <c r="AI156" i="27"/>
  <c r="AE156" i="27"/>
  <c r="AA156" i="27"/>
  <c r="W156" i="27"/>
  <c r="AC160" i="27"/>
  <c r="AK160" i="27"/>
  <c r="AA163" i="27"/>
  <c r="AO163" i="27"/>
  <c r="AK163" i="27"/>
  <c r="AG163" i="27"/>
  <c r="AC163" i="27"/>
  <c r="Y163" i="27"/>
  <c r="AN163" i="27"/>
  <c r="AJ163" i="27"/>
  <c r="AF163" i="27"/>
  <c r="AB163" i="27"/>
  <c r="X163" i="27"/>
  <c r="AA170" i="27"/>
  <c r="AJ170" i="27"/>
  <c r="Z171" i="27"/>
  <c r="AI171" i="27"/>
  <c r="AN176" i="27"/>
  <c r="AJ176" i="27"/>
  <c r="AF176" i="27"/>
  <c r="AB176" i="27"/>
  <c r="X176" i="27"/>
  <c r="AM176" i="27"/>
  <c r="AI176" i="27"/>
  <c r="AE176" i="27"/>
  <c r="AA176" i="27"/>
  <c r="W176" i="27"/>
  <c r="AL176" i="27"/>
  <c r="AD176" i="27"/>
  <c r="AK176" i="27"/>
  <c r="AC176" i="27"/>
  <c r="AN172" i="27"/>
  <c r="AJ172" i="27"/>
  <c r="AF172" i="27"/>
  <c r="AB172" i="27"/>
  <c r="X172" i="27"/>
  <c r="AM172" i="27"/>
  <c r="AI172" i="27"/>
  <c r="AE172" i="27"/>
  <c r="AA172" i="27"/>
  <c r="W172" i="27"/>
  <c r="AA175" i="27"/>
  <c r="AO175" i="27"/>
  <c r="AK175" i="27"/>
  <c r="AG175" i="27"/>
  <c r="AC175" i="27"/>
  <c r="Y175" i="27"/>
  <c r="AN175" i="27"/>
  <c r="AJ175" i="27"/>
  <c r="AF175" i="27"/>
  <c r="AB175" i="27"/>
  <c r="X175" i="27"/>
  <c r="Z121" i="27"/>
  <c r="AD121" i="27"/>
  <c r="AH121" i="27"/>
  <c r="Z125" i="27"/>
  <c r="AD125" i="27"/>
  <c r="AH125" i="27"/>
  <c r="Z129" i="27"/>
  <c r="AD129" i="27"/>
  <c r="AH129" i="27"/>
  <c r="Z133" i="27"/>
  <c r="AD133" i="27"/>
  <c r="AH133" i="27"/>
  <c r="Z137" i="27"/>
  <c r="AD137" i="27"/>
  <c r="AH137" i="27"/>
  <c r="Z141" i="27"/>
  <c r="AD141" i="27"/>
  <c r="AH141" i="27"/>
  <c r="Z145" i="27"/>
  <c r="AD145" i="27"/>
  <c r="AH145" i="27"/>
  <c r="Z149" i="27"/>
  <c r="AD149" i="27"/>
  <c r="AH149" i="27"/>
  <c r="Z153" i="27"/>
  <c r="AD153" i="27"/>
  <c r="AH153" i="27"/>
  <c r="Z157" i="27"/>
  <c r="AD157" i="27"/>
  <c r="AH157" i="27"/>
  <c r="Z161" i="27"/>
  <c r="AD161" i="27"/>
  <c r="AH161" i="27"/>
  <c r="Z165" i="27"/>
  <c r="AD165" i="27"/>
  <c r="AH165" i="27"/>
  <c r="AH169" i="27"/>
  <c r="AM52" i="28"/>
  <c r="AI52" i="28"/>
  <c r="AE52" i="28"/>
  <c r="AA52" i="28"/>
  <c r="W52" i="28"/>
  <c r="X52" i="28"/>
  <c r="AB52" i="28"/>
  <c r="AF52" i="28"/>
  <c r="AJ52" i="28"/>
  <c r="B13" i="19"/>
  <c r="B134" i="23"/>
  <c r="B99" i="22"/>
  <c r="B156" i="40"/>
  <c r="B7" i="23"/>
  <c r="B42" i="26"/>
  <c r="B67" i="25"/>
  <c r="B70" i="21"/>
  <c r="B83" i="28"/>
  <c r="B72" i="26"/>
  <c r="B124" i="22"/>
  <c r="B84" i="40"/>
  <c r="B15" i="23"/>
  <c r="B98" i="26"/>
  <c r="B4" i="22"/>
  <c r="B54" i="21"/>
  <c r="B75" i="28"/>
  <c r="B6" i="23"/>
  <c r="B128" i="22"/>
  <c r="B60" i="40"/>
  <c r="B25" i="41"/>
  <c r="B135" i="40"/>
  <c r="B136" i="40"/>
  <c r="B175" i="22"/>
  <c r="B36" i="23"/>
  <c r="B127" i="41"/>
  <c r="B124" i="28"/>
  <c r="B45" i="28"/>
  <c r="B170" i="23"/>
  <c r="B141" i="22"/>
  <c r="B128" i="28"/>
  <c r="B31" i="40"/>
  <c r="B60" i="21"/>
  <c r="B23" i="26"/>
  <c r="B131" i="22"/>
  <c r="B154" i="28"/>
  <c r="B71" i="23"/>
  <c r="B116" i="26"/>
  <c r="B2" i="23"/>
  <c r="B22" i="41"/>
  <c r="B15" i="28"/>
  <c r="B63" i="26"/>
  <c r="B156" i="22"/>
  <c r="B102" i="28"/>
  <c r="B79" i="23"/>
  <c r="B132" i="26"/>
  <c r="B115" i="41"/>
  <c r="B158" i="40"/>
  <c r="B7" i="28"/>
  <c r="B75" i="26"/>
  <c r="B160" i="22"/>
  <c r="B74" i="28"/>
  <c r="B121" i="28"/>
  <c r="B55" i="28"/>
  <c r="B157" i="40"/>
  <c r="B175" i="21"/>
  <c r="B164" i="23"/>
  <c r="B66" i="28"/>
  <c r="B145" i="41"/>
  <c r="B18" i="19"/>
  <c r="B115" i="26"/>
  <c r="B173" i="22"/>
  <c r="B31" i="19"/>
  <c r="B143" i="28"/>
  <c r="B48" i="26"/>
  <c r="B159" i="21"/>
  <c r="B127" i="26"/>
  <c r="B62" i="28"/>
  <c r="B113" i="26"/>
  <c r="B107" i="21"/>
  <c r="B135" i="26"/>
  <c r="B38" i="28"/>
  <c r="B121" i="26"/>
  <c r="B91" i="21"/>
  <c r="B142" i="40"/>
  <c r="B148" i="26"/>
  <c r="B132" i="22"/>
  <c r="B145" i="28"/>
  <c r="B93" i="22"/>
  <c r="B127" i="40"/>
  <c r="B46" i="25"/>
  <c r="B138" i="22"/>
  <c r="B88" i="28"/>
  <c r="B69" i="41"/>
  <c r="B93" i="28"/>
  <c r="B50" i="41"/>
  <c r="B11" i="26"/>
  <c r="B15" i="40"/>
  <c r="B126" i="28"/>
  <c r="B171" i="40"/>
  <c r="B19" i="23"/>
  <c r="B87" i="28"/>
  <c r="B141" i="41"/>
  <c r="B112" i="40"/>
  <c r="B108" i="23"/>
  <c r="B80" i="40"/>
  <c r="B169" i="41"/>
  <c r="B5" i="28"/>
  <c r="B35" i="26"/>
  <c r="B161" i="22"/>
  <c r="B12" i="28"/>
  <c r="B167" i="28"/>
  <c r="B125" i="26"/>
  <c r="B110" i="22"/>
  <c r="B56" i="40"/>
  <c r="B125" i="41"/>
  <c r="B31" i="28"/>
  <c r="B161" i="28"/>
  <c r="B103" i="21"/>
  <c r="B133" i="23"/>
  <c r="B149" i="28"/>
  <c r="B132" i="41"/>
  <c r="B120" i="40"/>
  <c r="B51" i="25"/>
  <c r="B94" i="23"/>
  <c r="B154" i="23"/>
  <c r="B79" i="40"/>
  <c r="B83" i="21"/>
  <c r="B18" i="28"/>
  <c r="B21" i="28"/>
  <c r="B103" i="40"/>
  <c r="B116" i="28"/>
  <c r="B166" i="23"/>
  <c r="B66" i="40"/>
  <c r="B142" i="26"/>
  <c r="B123" i="41"/>
  <c r="B30" i="23"/>
  <c r="B8" i="40"/>
  <c r="B158" i="26"/>
  <c r="B103" i="41"/>
  <c r="B38" i="23"/>
  <c r="B152" i="28"/>
  <c r="B7" i="40"/>
  <c r="B62" i="41"/>
  <c r="B106" i="40"/>
  <c r="B13" i="28"/>
  <c r="B157" i="22"/>
  <c r="B175" i="28"/>
  <c r="B42" i="23"/>
  <c r="B170" i="22"/>
  <c r="B152" i="41"/>
  <c r="B5" i="41"/>
  <c r="B153" i="21"/>
  <c r="B140" i="41"/>
  <c r="B124" i="26"/>
  <c r="B3" i="28"/>
  <c r="B170" i="21"/>
  <c r="B76" i="23"/>
  <c r="B162" i="23"/>
  <c r="B16" i="23"/>
  <c r="B61" i="40"/>
  <c r="B12" i="40"/>
  <c r="B77" i="26"/>
  <c r="B123" i="21"/>
  <c r="B67" i="40"/>
  <c r="B13" i="26"/>
  <c r="B154" i="26"/>
  <c r="B149" i="26"/>
  <c r="B105" i="21"/>
  <c r="B104" i="40"/>
  <c r="B148" i="41"/>
  <c r="B14" i="19"/>
  <c r="B65" i="28"/>
  <c r="B173" i="41"/>
  <c r="B66" i="26"/>
  <c r="B83" i="22"/>
  <c r="B120" i="26"/>
  <c r="B108" i="22"/>
  <c r="B136" i="26"/>
  <c r="B112" i="22"/>
  <c r="B90" i="21"/>
  <c r="B50" i="40"/>
  <c r="B40" i="40"/>
  <c r="B22" i="26"/>
  <c r="B48" i="41"/>
  <c r="B99" i="28"/>
  <c r="B46" i="41"/>
  <c r="B85" i="28"/>
  <c r="B84" i="28"/>
  <c r="B62" i="23"/>
  <c r="B145" i="23"/>
  <c r="B105" i="41"/>
  <c r="B99" i="23"/>
  <c r="B113" i="22"/>
  <c r="B126" i="21"/>
  <c r="B125" i="21"/>
  <c r="B130" i="26"/>
  <c r="B64" i="28"/>
  <c r="B77" i="40"/>
  <c r="B97" i="41"/>
  <c r="B2" i="42"/>
  <c r="B124" i="40"/>
  <c r="B88" i="22"/>
  <c r="B58" i="40"/>
  <c r="B45" i="41"/>
  <c r="B52" i="26"/>
  <c r="B134" i="26"/>
  <c r="B68" i="26"/>
  <c r="B29" i="19"/>
  <c r="B83" i="23"/>
  <c r="B67" i="22"/>
  <c r="B147" i="22"/>
  <c r="B103" i="26"/>
  <c r="B167" i="26"/>
  <c r="B139" i="21"/>
  <c r="B152" i="23"/>
  <c r="B69" i="28"/>
  <c r="B146" i="22"/>
  <c r="B20" i="19"/>
  <c r="B35" i="19"/>
  <c r="B137" i="23"/>
  <c r="B55" i="40"/>
  <c r="B20" i="40"/>
  <c r="B80" i="25"/>
  <c r="B47" i="26"/>
  <c r="B147" i="23"/>
  <c r="B23" i="23"/>
  <c r="B167" i="21"/>
  <c r="B133" i="21"/>
  <c r="B173" i="28"/>
  <c r="B137" i="41"/>
  <c r="B151" i="40"/>
  <c r="B93" i="41"/>
  <c r="B166" i="40"/>
  <c r="B161" i="41"/>
  <c r="B10" i="41"/>
  <c r="B103" i="23"/>
  <c r="B111" i="23"/>
  <c r="B81" i="21"/>
  <c r="B128" i="26"/>
  <c r="B120" i="41"/>
  <c r="B156" i="25"/>
  <c r="B73" i="23"/>
  <c r="B169" i="26"/>
  <c r="B53" i="26"/>
  <c r="B30" i="40"/>
  <c r="B51" i="22"/>
  <c r="B29" i="41"/>
  <c r="B110" i="40"/>
  <c r="B23" i="28"/>
  <c r="B141" i="28"/>
  <c r="B54" i="22"/>
  <c r="B126" i="23"/>
  <c r="B48" i="23"/>
  <c r="B44" i="23"/>
  <c r="B177" i="22"/>
  <c r="B52" i="19"/>
  <c r="B146" i="26"/>
  <c r="B21" i="19"/>
  <c r="B149" i="41"/>
  <c r="B126" i="26"/>
  <c r="B37" i="22"/>
  <c r="B31" i="22"/>
  <c r="B45" i="22"/>
  <c r="B39" i="22"/>
  <c r="B3" i="22"/>
  <c r="B156" i="41"/>
  <c r="B98" i="40"/>
  <c r="B45" i="23"/>
  <c r="B27" i="19"/>
  <c r="B104" i="28"/>
  <c r="B133" i="22"/>
  <c r="B117" i="41"/>
  <c r="B41" i="22"/>
  <c r="B160" i="21"/>
  <c r="B95" i="26"/>
  <c r="B100" i="28"/>
  <c r="B35" i="23"/>
  <c r="B57" i="22"/>
  <c r="B112" i="28"/>
  <c r="B11" i="28"/>
  <c r="B101" i="23"/>
  <c r="B134" i="40"/>
  <c r="B141" i="40"/>
  <c r="B19" i="19"/>
  <c r="B98" i="28"/>
  <c r="B6" i="40"/>
  <c r="B140" i="23"/>
  <c r="B8" i="22"/>
  <c r="B67" i="41"/>
  <c r="B163" i="28"/>
  <c r="B92" i="26"/>
  <c r="B136" i="23"/>
  <c r="B117" i="28"/>
  <c r="B153" i="28"/>
  <c r="B173" i="26"/>
  <c r="B159" i="23"/>
  <c r="B48" i="40"/>
  <c r="B36" i="40"/>
  <c r="B94" i="40"/>
  <c r="B135" i="21"/>
  <c r="B74" i="21"/>
  <c r="B90" i="23"/>
  <c r="B39" i="40"/>
  <c r="B14" i="22"/>
  <c r="B80" i="41"/>
  <c r="B168" i="40"/>
  <c r="B29" i="28"/>
  <c r="B54" i="28"/>
  <c r="B161" i="21"/>
  <c r="B9" i="19"/>
  <c r="B32" i="22"/>
  <c r="B43" i="40"/>
  <c r="B106" i="28"/>
  <c r="B16" i="28"/>
  <c r="B129" i="21"/>
  <c r="B21" i="26"/>
  <c r="B153" i="23"/>
  <c r="B129" i="22"/>
  <c r="B2" i="41"/>
  <c r="B177" i="40"/>
  <c r="B121" i="22"/>
  <c r="B173" i="21"/>
  <c r="B12" i="41"/>
  <c r="B157" i="26"/>
  <c r="B162" i="21"/>
  <c r="B151" i="28"/>
  <c r="B138" i="40"/>
  <c r="B111" i="28"/>
  <c r="B72" i="23"/>
  <c r="B6" i="41"/>
  <c r="B146" i="23"/>
  <c r="B158" i="22"/>
  <c r="B109" i="21"/>
  <c r="B79" i="22"/>
  <c r="B118" i="28"/>
  <c r="B66" i="21"/>
  <c r="B109" i="40"/>
  <c r="B28" i="19"/>
  <c r="B20" i="22"/>
  <c r="B87" i="41"/>
  <c r="B71" i="41"/>
  <c r="B161" i="40"/>
  <c r="B90" i="22"/>
  <c r="B74" i="26"/>
  <c r="B59" i="25"/>
  <c r="B53" i="22"/>
  <c r="B9" i="41"/>
  <c r="B20" i="26"/>
  <c r="B140" i="40"/>
  <c r="B94" i="22"/>
  <c r="B157" i="28"/>
  <c r="B143" i="40"/>
  <c r="B106" i="21"/>
  <c r="B23" i="41"/>
  <c r="B116" i="22"/>
  <c r="B97" i="23"/>
  <c r="B139" i="26"/>
  <c r="B66" i="22"/>
  <c r="B59" i="40"/>
  <c r="B24" i="23"/>
  <c r="B111" i="40"/>
  <c r="B55" i="21"/>
  <c r="B107" i="26"/>
  <c r="B82" i="22"/>
  <c r="B101" i="28"/>
  <c r="B26" i="19"/>
  <c r="B15" i="26"/>
  <c r="B61" i="25"/>
  <c r="B95" i="41"/>
  <c r="B160" i="28"/>
  <c r="B81" i="22"/>
  <c r="B131" i="26"/>
  <c r="B85" i="26"/>
  <c r="B107" i="28"/>
  <c r="B138" i="23"/>
  <c r="B30" i="28"/>
  <c r="B54" i="26"/>
  <c r="B104" i="21"/>
  <c r="B151" i="26"/>
  <c r="B163" i="22"/>
  <c r="B39" i="19"/>
  <c r="B135" i="23"/>
  <c r="B42" i="22"/>
  <c r="B64" i="40"/>
  <c r="B156" i="28"/>
  <c r="B117" i="21"/>
  <c r="B17" i="23"/>
  <c r="B157" i="23"/>
  <c r="B37" i="19"/>
  <c r="B143" i="23"/>
  <c r="B50" i="22"/>
  <c r="B18" i="40"/>
  <c r="B134" i="28"/>
  <c r="B101" i="21"/>
  <c r="B25" i="23"/>
  <c r="B14" i="26"/>
  <c r="B58" i="26"/>
  <c r="B115" i="23"/>
  <c r="B112" i="23"/>
  <c r="B77" i="28"/>
  <c r="B166" i="21"/>
  <c r="B161" i="26"/>
  <c r="B18" i="41"/>
  <c r="B81" i="41"/>
  <c r="B65" i="21"/>
  <c r="B105" i="23"/>
  <c r="B16" i="22"/>
  <c r="B78" i="21"/>
  <c r="B79" i="28"/>
  <c r="B50" i="25"/>
  <c r="B10" i="26"/>
  <c r="B170" i="26"/>
  <c r="B84" i="21"/>
  <c r="B24" i="26"/>
  <c r="B5" i="22"/>
  <c r="B32" i="19"/>
  <c r="B51" i="41"/>
  <c r="B20" i="23"/>
  <c r="B49" i="25"/>
  <c r="B52" i="27"/>
  <c r="B68" i="21"/>
  <c r="B32" i="26"/>
  <c r="B13" i="22"/>
  <c r="B16" i="19"/>
  <c r="B43" i="41"/>
  <c r="B28" i="23"/>
  <c r="B7" i="22"/>
  <c r="B151" i="41"/>
  <c r="B44" i="41"/>
  <c r="B19" i="26"/>
  <c r="B34" i="23"/>
  <c r="B49" i="19"/>
  <c r="B122" i="40"/>
  <c r="B87" i="26"/>
  <c r="B56" i="28"/>
  <c r="B17" i="41"/>
  <c r="B27" i="23"/>
  <c r="B70" i="26"/>
  <c r="B42" i="41"/>
  <c r="B30" i="41"/>
  <c r="B19" i="28"/>
  <c r="B65" i="23"/>
  <c r="B148" i="21"/>
  <c r="B74" i="22"/>
  <c r="B48" i="28"/>
  <c r="B49" i="23"/>
  <c r="B132" i="21"/>
  <c r="B174" i="26"/>
  <c r="B32" i="28"/>
  <c r="B57" i="23"/>
  <c r="B2" i="19"/>
  <c r="B109" i="26"/>
  <c r="B167" i="41"/>
  <c r="B46" i="40"/>
  <c r="B97" i="26"/>
  <c r="B2" i="26"/>
  <c r="B51" i="28"/>
  <c r="B13" i="23"/>
  <c r="B171" i="25"/>
  <c r="B88" i="41"/>
  <c r="B117" i="40"/>
  <c r="B111" i="26"/>
  <c r="B163" i="41"/>
  <c r="B85" i="22"/>
  <c r="B168" i="23"/>
  <c r="B136" i="28"/>
  <c r="B55" i="22"/>
  <c r="B140" i="26"/>
  <c r="B141" i="26"/>
  <c r="B10" i="19"/>
  <c r="B147" i="41"/>
  <c r="B22" i="23"/>
  <c r="B34" i="40"/>
  <c r="B41" i="41"/>
  <c r="B3" i="23"/>
  <c r="B118" i="26"/>
  <c r="B60" i="22"/>
  <c r="B119" i="41"/>
  <c r="B43" i="28"/>
  <c r="B50" i="23"/>
  <c r="B174" i="22"/>
  <c r="B144" i="41"/>
  <c r="B173" i="40"/>
  <c r="B38" i="26"/>
  <c r="B107" i="23"/>
  <c r="B63" i="41"/>
  <c r="B40" i="22"/>
  <c r="B143" i="26"/>
  <c r="B169" i="40"/>
  <c r="B52" i="41"/>
  <c r="B43" i="19"/>
  <c r="B12" i="22"/>
  <c r="B114" i="21"/>
  <c r="B65" i="22"/>
  <c r="B40" i="23"/>
  <c r="B36" i="22"/>
  <c r="B29" i="26"/>
  <c r="B130" i="23"/>
  <c r="B176" i="23"/>
  <c r="B49" i="28"/>
  <c r="B105" i="25"/>
  <c r="B64" i="21"/>
  <c r="B87" i="22"/>
  <c r="B131" i="40"/>
  <c r="B149" i="23"/>
  <c r="B45" i="19"/>
  <c r="B91" i="22"/>
  <c r="B123" i="40"/>
  <c r="B6" i="26"/>
  <c r="B54" i="23"/>
  <c r="B118" i="22"/>
  <c r="B147" i="40"/>
  <c r="B92" i="41"/>
  <c r="B123" i="23"/>
  <c r="B60" i="28"/>
  <c r="B77" i="21"/>
  <c r="B11" i="22"/>
  <c r="B170" i="40"/>
  <c r="B138" i="21"/>
  <c r="B53" i="40"/>
  <c r="B60" i="41"/>
  <c r="B129" i="41"/>
  <c r="B162" i="26"/>
  <c r="B26" i="23"/>
  <c r="B21" i="41"/>
  <c r="B4" i="41"/>
  <c r="B105" i="22"/>
  <c r="B35" i="22"/>
  <c r="B76" i="21"/>
  <c r="B72" i="28"/>
  <c r="B41" i="23"/>
  <c r="B164" i="21"/>
  <c r="B177" i="23"/>
  <c r="B44" i="19"/>
  <c r="B33" i="40"/>
  <c r="B122" i="22"/>
  <c r="B33" i="41"/>
  <c r="B169" i="22"/>
  <c r="B67" i="23"/>
  <c r="B166" i="26"/>
  <c r="B104" i="23"/>
  <c r="B149" i="21"/>
  <c r="B87" i="21"/>
  <c r="B38" i="41"/>
  <c r="B134" i="21"/>
  <c r="B164" i="40"/>
  <c r="B118" i="21"/>
  <c r="B144" i="40"/>
  <c r="B111" i="22"/>
  <c r="B81" i="28"/>
  <c r="B63" i="40"/>
  <c r="B154" i="22"/>
  <c r="B37" i="41"/>
  <c r="B75" i="21"/>
  <c r="B95" i="28"/>
  <c r="B91" i="28"/>
  <c r="B46" i="19"/>
  <c r="B111" i="21"/>
  <c r="B50" i="28"/>
  <c r="B121" i="40"/>
  <c r="B114" i="23"/>
  <c r="B144" i="26"/>
  <c r="B122" i="28"/>
  <c r="B160" i="23"/>
  <c r="B142" i="22"/>
  <c r="B11" i="19"/>
  <c r="B42" i="19"/>
  <c r="B127" i="28"/>
  <c r="B85" i="41"/>
  <c r="B68" i="40"/>
  <c r="B119" i="28"/>
  <c r="B130" i="28"/>
  <c r="B77" i="23"/>
  <c r="B73" i="22"/>
  <c r="B82" i="28"/>
  <c r="B116" i="21"/>
  <c r="B114" i="26"/>
  <c r="B120" i="21"/>
  <c r="B73" i="41"/>
  <c r="B32" i="23"/>
  <c r="B104" i="41"/>
  <c r="B3" i="41"/>
  <c r="B105" i="40"/>
  <c r="B177" i="21"/>
  <c r="B93" i="23"/>
  <c r="B94" i="28"/>
  <c r="B154" i="40"/>
  <c r="B29" i="40"/>
  <c r="B149" i="40"/>
  <c r="B144" i="23"/>
  <c r="B39" i="41"/>
  <c r="B143" i="22"/>
  <c r="B121" i="41"/>
  <c r="B92" i="28"/>
  <c r="B96" i="41"/>
  <c r="B44" i="40"/>
  <c r="B53" i="28"/>
  <c r="B89" i="26"/>
  <c r="B143" i="21"/>
  <c r="B127" i="21"/>
  <c r="B140" i="21"/>
  <c r="B62" i="40"/>
  <c r="B165" i="41"/>
  <c r="B10" i="40"/>
  <c r="B58" i="28"/>
  <c r="B168" i="22"/>
  <c r="B145" i="22"/>
  <c r="B64" i="23"/>
  <c r="B112" i="41"/>
  <c r="B81" i="40"/>
  <c r="B59" i="21"/>
  <c r="B17" i="28"/>
  <c r="B117" i="22"/>
  <c r="B159" i="22"/>
  <c r="B72" i="22"/>
  <c r="B5" i="26"/>
  <c r="B19" i="40"/>
  <c r="B21" i="40"/>
  <c r="B152" i="26"/>
  <c r="B68" i="23"/>
  <c r="B4" i="19"/>
  <c r="B148" i="28"/>
  <c r="B34" i="41"/>
  <c r="B108" i="21"/>
  <c r="B49" i="22"/>
  <c r="B148" i="40"/>
  <c r="B28" i="41"/>
  <c r="B80" i="21"/>
  <c r="B93" i="26"/>
  <c r="B153" i="41"/>
  <c r="B88" i="23"/>
  <c r="B17" i="40"/>
  <c r="B63" i="23"/>
  <c r="B94" i="26"/>
  <c r="B44" i="22"/>
  <c r="B128" i="21"/>
  <c r="B78" i="23"/>
  <c r="B69" i="22"/>
  <c r="B79" i="21"/>
  <c r="B163" i="40"/>
  <c r="B84" i="23"/>
  <c r="B63" i="22"/>
  <c r="B150" i="40"/>
  <c r="B112" i="21"/>
  <c r="B86" i="23"/>
  <c r="B75" i="22"/>
  <c r="B63" i="21"/>
  <c r="B155" i="40"/>
  <c r="B92" i="23"/>
  <c r="B71" i="22"/>
  <c r="B132" i="40"/>
  <c r="B12" i="23"/>
  <c r="B62" i="22"/>
  <c r="B90" i="26"/>
  <c r="B56" i="21"/>
  <c r="B35" i="41"/>
  <c r="B15" i="22"/>
  <c r="B124" i="41"/>
  <c r="B129" i="40"/>
  <c r="B91" i="23"/>
  <c r="B38" i="22"/>
  <c r="B172" i="28"/>
  <c r="B144" i="28"/>
  <c r="B141" i="21"/>
  <c r="B127" i="23"/>
  <c r="B34" i="22"/>
  <c r="B90" i="40"/>
  <c r="B172" i="21"/>
  <c r="B142" i="23"/>
  <c r="B103" i="22"/>
  <c r="B130" i="40"/>
  <c r="B99" i="40"/>
  <c r="B148" i="23"/>
  <c r="B176" i="26"/>
  <c r="B110" i="28"/>
  <c r="B156" i="21"/>
  <c r="B150" i="23"/>
  <c r="B107" i="22"/>
  <c r="B116" i="40"/>
  <c r="B91" i="40"/>
  <c r="B156" i="23"/>
  <c r="B81" i="23"/>
  <c r="B86" i="28"/>
  <c r="B106" i="26"/>
  <c r="B153" i="22"/>
  <c r="B109" i="23"/>
  <c r="B40" i="26"/>
  <c r="B83" i="40"/>
  <c r="B113" i="23"/>
  <c r="B51" i="19"/>
  <c r="B65" i="40"/>
  <c r="B155" i="23"/>
  <c r="B17" i="22"/>
  <c r="B24" i="19"/>
  <c r="B47" i="41"/>
  <c r="B33" i="19"/>
  <c r="B29" i="22"/>
  <c r="B152" i="21"/>
  <c r="B151" i="22"/>
  <c r="B3" i="40"/>
  <c r="B76" i="22"/>
  <c r="B136" i="21"/>
  <c r="B155" i="22"/>
  <c r="B171" i="28"/>
  <c r="B80" i="22"/>
  <c r="B164" i="41"/>
  <c r="B26" i="40"/>
  <c r="B67" i="28"/>
  <c r="B79" i="41"/>
  <c r="B74" i="23"/>
  <c r="B16" i="41"/>
  <c r="B56" i="23"/>
  <c r="B69" i="23"/>
  <c r="B138" i="28"/>
  <c r="B139" i="41"/>
  <c r="B165" i="28"/>
  <c r="B115" i="40"/>
  <c r="B113" i="40"/>
  <c r="B8" i="28"/>
  <c r="B59" i="22"/>
  <c r="B5" i="40"/>
  <c r="B100" i="41"/>
  <c r="B64" i="22"/>
  <c r="B102" i="22"/>
  <c r="B119" i="23"/>
  <c r="B139" i="40"/>
  <c r="B117" i="23"/>
  <c r="B84" i="41"/>
  <c r="B89" i="40"/>
  <c r="B131" i="23"/>
  <c r="B43" i="25"/>
  <c r="B42" i="28"/>
  <c r="B22" i="28"/>
  <c r="B61" i="21"/>
  <c r="B19" i="22"/>
  <c r="B146" i="40"/>
  <c r="B122" i="21"/>
  <c r="B45" i="40"/>
  <c r="B128" i="40"/>
  <c r="B169" i="23"/>
  <c r="B35" i="28"/>
  <c r="B46" i="28"/>
  <c r="B107" i="40"/>
  <c r="B51" i="23"/>
  <c r="B157" i="21"/>
  <c r="B93" i="40"/>
  <c r="B24" i="40"/>
  <c r="B145" i="40"/>
  <c r="B32" i="40"/>
  <c r="B99" i="26"/>
  <c r="B133" i="40"/>
  <c r="B142" i="28"/>
  <c r="B137" i="22"/>
  <c r="B83" i="25"/>
  <c r="B124" i="21"/>
  <c r="B115" i="22"/>
  <c r="B39" i="23"/>
  <c r="B28" i="22"/>
  <c r="B47" i="28"/>
  <c r="B140" i="22"/>
  <c r="B47" i="23"/>
  <c r="B48" i="22"/>
  <c r="B39" i="28"/>
  <c r="B144" i="22"/>
  <c r="B73" i="40"/>
  <c r="B109" i="41"/>
  <c r="B100" i="23"/>
  <c r="B28" i="28"/>
  <c r="B27" i="26"/>
  <c r="B26" i="28"/>
  <c r="B120" i="23"/>
  <c r="B161" i="23"/>
  <c r="B108" i="40"/>
  <c r="B4" i="23"/>
  <c r="B97" i="28"/>
  <c r="B176" i="28"/>
  <c r="B98" i="22"/>
  <c r="B26" i="41"/>
  <c r="B11" i="40"/>
  <c r="B92" i="21"/>
  <c r="B129" i="23"/>
  <c r="B137" i="26"/>
  <c r="B115" i="28"/>
  <c r="B85" i="21"/>
  <c r="B133" i="28"/>
  <c r="B100" i="21"/>
  <c r="B41" i="19"/>
  <c r="B35" i="40"/>
  <c r="B25" i="19"/>
  <c r="B27" i="40"/>
  <c r="B12" i="19"/>
  <c r="B131" i="28"/>
  <c r="B44" i="26"/>
  <c r="B144" i="21"/>
  <c r="B88" i="21"/>
  <c r="B147" i="28"/>
  <c r="B72" i="21"/>
  <c r="B139" i="28"/>
  <c r="B135" i="41"/>
  <c r="B38" i="19"/>
  <c r="B106" i="23"/>
  <c r="B57" i="26"/>
  <c r="B53" i="21"/>
  <c r="B52" i="22"/>
  <c r="B14" i="23"/>
  <c r="B9" i="26"/>
  <c r="B41" i="28"/>
  <c r="B30" i="26"/>
  <c r="B92" i="40"/>
  <c r="B56" i="41"/>
  <c r="B176" i="40"/>
  <c r="B163" i="21"/>
  <c r="B149" i="22"/>
  <c r="B150" i="26"/>
  <c r="B97" i="21"/>
  <c r="B44" i="28"/>
  <c r="B14" i="41"/>
  <c r="B42" i="40"/>
  <c r="B16" i="40"/>
  <c r="B97" i="40"/>
  <c r="B106" i="22"/>
  <c r="B62" i="26"/>
  <c r="B24" i="28"/>
  <c r="B127" i="22"/>
  <c r="B123" i="22"/>
  <c r="B101" i="40"/>
  <c r="B151" i="21"/>
  <c r="B177" i="26"/>
  <c r="B82" i="26"/>
  <c r="B33" i="28"/>
  <c r="B36" i="26"/>
  <c r="B172" i="23"/>
  <c r="B113" i="21"/>
  <c r="B96" i="40"/>
  <c r="B53" i="23"/>
  <c r="B61" i="41"/>
  <c r="B86" i="26"/>
  <c r="B170" i="28"/>
  <c r="B172" i="40"/>
  <c r="B43" i="23"/>
  <c r="B53" i="41"/>
  <c r="B27" i="28"/>
  <c r="B72" i="40"/>
  <c r="B86" i="40"/>
  <c r="B4" i="40"/>
  <c r="B68" i="28"/>
  <c r="B163" i="23"/>
  <c r="B78" i="22"/>
  <c r="B111" i="41"/>
  <c r="B20" i="28"/>
  <c r="B37" i="40"/>
  <c r="B23" i="22"/>
  <c r="B146" i="28"/>
  <c r="B110" i="26"/>
  <c r="B168" i="21"/>
  <c r="B176" i="22"/>
  <c r="B141" i="23"/>
  <c r="B60" i="26"/>
  <c r="B57" i="40"/>
  <c r="B17" i="26"/>
  <c r="B22" i="22"/>
  <c r="B86" i="22"/>
  <c r="B72" i="41"/>
  <c r="B28" i="40"/>
  <c r="B126" i="22"/>
  <c r="B71" i="40"/>
  <c r="B31" i="23"/>
  <c r="B52" i="23"/>
  <c r="B60" i="23"/>
  <c r="B33" i="23"/>
  <c r="B41" i="26"/>
  <c r="B9" i="28"/>
  <c r="B118" i="40"/>
  <c r="B160" i="41"/>
  <c r="B130" i="21"/>
  <c r="B108" i="26"/>
  <c r="B23" i="40"/>
  <c r="B96" i="28"/>
  <c r="B84" i="22"/>
  <c r="B168" i="26"/>
  <c r="B98" i="23"/>
  <c r="B166" i="28"/>
  <c r="B175" i="40"/>
  <c r="B68" i="41"/>
  <c r="B57" i="21"/>
  <c r="B7" i="26"/>
  <c r="B12" i="26"/>
  <c r="B148" i="22"/>
  <c r="B153" i="40"/>
  <c r="B47" i="40"/>
  <c r="B30" i="22"/>
  <c r="B165" i="21"/>
  <c r="B27" i="22"/>
  <c r="B96" i="23"/>
  <c r="B19" i="41"/>
  <c r="B30" i="19"/>
  <c r="B71" i="26"/>
  <c r="B7" i="41"/>
  <c r="B8" i="23"/>
  <c r="B9" i="23"/>
  <c r="B146" i="21"/>
  <c r="B122" i="23"/>
  <c r="B16" i="26"/>
  <c r="B31" i="26"/>
  <c r="B37" i="26"/>
  <c r="B39" i="26"/>
  <c r="B45" i="26"/>
  <c r="B40" i="19"/>
  <c r="B100" i="22"/>
  <c r="B77" i="22"/>
  <c r="B70" i="23"/>
  <c r="B163" i="26"/>
  <c r="B145" i="26"/>
  <c r="B175" i="26"/>
  <c r="B153" i="26"/>
  <c r="B47" i="19"/>
  <c r="B164" i="22"/>
  <c r="B109" i="22"/>
  <c r="B102" i="26"/>
  <c r="B78" i="25"/>
  <c r="B159" i="25"/>
  <c r="B49" i="41"/>
  <c r="B164" i="25"/>
  <c r="B46" i="23"/>
  <c r="B8" i="26"/>
  <c r="B26" i="22"/>
  <c r="B137" i="28"/>
  <c r="B119" i="40"/>
  <c r="B76" i="40"/>
  <c r="B25" i="26"/>
  <c r="B37" i="23"/>
  <c r="B110" i="21"/>
  <c r="B150" i="28"/>
  <c r="B110" i="23"/>
  <c r="B118" i="23"/>
  <c r="B89" i="22"/>
  <c r="B70" i="22"/>
  <c r="B74" i="40"/>
  <c r="B171" i="23"/>
  <c r="B89" i="28"/>
  <c r="B69" i="21"/>
  <c r="B158" i="23"/>
  <c r="B27" i="41"/>
  <c r="B38" i="40"/>
  <c r="B121" i="23"/>
  <c r="B125" i="22"/>
  <c r="B61" i="23"/>
  <c r="B166" i="22"/>
  <c r="B116" i="41"/>
  <c r="B155" i="26"/>
  <c r="B87" i="40"/>
  <c r="B83" i="41"/>
  <c r="B129" i="26"/>
  <c r="B165" i="26"/>
  <c r="B145" i="21"/>
  <c r="B58" i="22"/>
  <c r="B75" i="41"/>
  <c r="B152" i="22"/>
  <c r="B125" i="40"/>
  <c r="B18" i="22"/>
  <c r="B147" i="26"/>
  <c r="B50" i="19"/>
  <c r="B123" i="28"/>
  <c r="B8" i="19"/>
  <c r="B34" i="28"/>
  <c r="B55" i="23"/>
  <c r="B108" i="41"/>
  <c r="B112" i="26"/>
  <c r="B123" i="26"/>
  <c r="B101" i="22"/>
  <c r="B73" i="26"/>
  <c r="B6" i="19"/>
  <c r="B69" i="26"/>
  <c r="B89" i="21"/>
  <c r="B109" i="28"/>
  <c r="B25" i="22"/>
  <c r="B24" i="41"/>
  <c r="B162" i="22"/>
  <c r="B47" i="22"/>
  <c r="B4" i="26"/>
  <c r="B169" i="28"/>
  <c r="B32" i="41"/>
  <c r="B165" i="22"/>
  <c r="B17" i="19"/>
  <c r="B176" i="21"/>
  <c r="B155" i="28"/>
  <c r="B59" i="23"/>
  <c r="B171" i="41"/>
  <c r="B164" i="28"/>
  <c r="B120" i="22"/>
  <c r="B102" i="40"/>
  <c r="B25" i="40"/>
  <c r="B174" i="40"/>
  <c r="B65" i="26"/>
  <c r="B107" i="41"/>
  <c r="B28" i="26"/>
  <c r="B69" i="40"/>
  <c r="B33" i="26"/>
  <c r="B100" i="40"/>
  <c r="B80" i="28"/>
  <c r="B14" i="40"/>
  <c r="B114" i="28"/>
  <c r="B34" i="26"/>
  <c r="B43" i="22"/>
  <c r="B86" i="21"/>
  <c r="B135" i="28"/>
  <c r="B168" i="28"/>
  <c r="B78" i="40"/>
  <c r="B172" i="22"/>
  <c r="B76" i="41"/>
  <c r="B24" i="22"/>
  <c r="B165" i="40"/>
  <c r="B88" i="40"/>
  <c r="B82" i="40"/>
  <c r="B88" i="26"/>
  <c r="B26" i="26"/>
  <c r="B6" i="22"/>
  <c r="B75" i="23"/>
  <c r="B22" i="19"/>
  <c r="B119" i="21"/>
  <c r="B157" i="41"/>
  <c r="B150" i="22"/>
  <c r="B54" i="40"/>
  <c r="B174" i="23"/>
  <c r="B70" i="40"/>
  <c r="B21" i="23"/>
  <c r="B132" i="28"/>
  <c r="B120" i="28"/>
  <c r="B155" i="21"/>
  <c r="B177" i="28"/>
  <c r="B95" i="21"/>
  <c r="B54" i="41"/>
  <c r="B36" i="41"/>
  <c r="B113" i="28"/>
  <c r="B90" i="28"/>
  <c r="B121" i="21"/>
  <c r="B76" i="28"/>
  <c r="B143" i="41"/>
  <c r="B97" i="22"/>
  <c r="B70" i="28"/>
  <c r="B132" i="23"/>
  <c r="B95" i="23"/>
  <c r="B124" i="23"/>
  <c r="B117" i="26"/>
  <c r="B154" i="21"/>
  <c r="B119" i="22"/>
  <c r="B125" i="28"/>
  <c r="B162" i="28"/>
  <c r="B98" i="21"/>
  <c r="B140" i="28"/>
  <c r="B158" i="28"/>
  <c r="B137" i="21"/>
  <c r="B65" i="41"/>
  <c r="B94" i="21"/>
  <c r="B93" i="21"/>
  <c r="B89" i="41"/>
  <c r="B18" i="23"/>
  <c r="B80" i="23"/>
  <c r="B101" i="26"/>
  <c r="B76" i="26"/>
  <c r="B79" i="26"/>
  <c r="B22" i="40"/>
  <c r="B172" i="41"/>
  <c r="B29" i="23"/>
  <c r="B5" i="23"/>
  <c r="B108" i="28"/>
  <c r="B133" i="26"/>
  <c r="B36" i="28"/>
  <c r="B173" i="23"/>
  <c r="B41" i="40"/>
  <c r="B162" i="40"/>
  <c r="B10" i="28"/>
  <c r="B99" i="41"/>
  <c r="B104" i="25"/>
  <c r="B135" i="22"/>
  <c r="B122" i="26"/>
  <c r="B139" i="22"/>
  <c r="B138" i="26"/>
  <c r="B131" i="21"/>
  <c r="B82" i="21"/>
  <c r="B71" i="21"/>
  <c r="B61" i="22"/>
  <c r="B167" i="22"/>
  <c r="B92" i="22"/>
  <c r="B171" i="22"/>
  <c r="B96" i="22"/>
  <c r="B128" i="41"/>
  <c r="B152" i="40"/>
  <c r="B126" i="40"/>
  <c r="B167" i="23"/>
  <c r="B175" i="23"/>
  <c r="B66" i="23"/>
  <c r="B100" i="26"/>
  <c r="B40" i="41"/>
  <c r="B81" i="26"/>
  <c r="B137" i="40"/>
  <c r="B59" i="28"/>
  <c r="B82" i="23"/>
  <c r="B128" i="23"/>
  <c r="B61" i="28"/>
  <c r="B14" i="28"/>
  <c r="B96" i="21"/>
  <c r="B130" i="22"/>
  <c r="B67" i="21"/>
  <c r="B20" i="41"/>
  <c r="B8" i="41"/>
  <c r="B87" i="23"/>
  <c r="B40" i="28"/>
  <c r="B133" i="41"/>
  <c r="B31" i="41"/>
  <c r="B167" i="40"/>
  <c r="B172" i="26"/>
  <c r="B15" i="41"/>
  <c r="B15" i="19"/>
  <c r="B102" i="23"/>
  <c r="B58" i="24"/>
  <c r="B10" i="23"/>
  <c r="B136" i="41"/>
  <c r="B13" i="41"/>
  <c r="B114" i="40"/>
  <c r="B46" i="22"/>
  <c r="B103" i="28"/>
  <c r="B99" i="21"/>
  <c r="B174" i="28"/>
  <c r="B114" i="22"/>
  <c r="B9" i="22"/>
  <c r="B102" i="21"/>
  <c r="B63" i="28"/>
  <c r="B57" i="41"/>
  <c r="B119" i="26"/>
  <c r="B52" i="40"/>
  <c r="B142" i="21"/>
  <c r="B174" i="21"/>
  <c r="B104" i="22"/>
  <c r="B62" i="21"/>
  <c r="B13" i="40"/>
  <c r="B56" i="22"/>
  <c r="B139" i="23"/>
  <c r="B134" i="22"/>
  <c r="B147" i="21"/>
  <c r="B25" i="28"/>
  <c r="B113" i="41"/>
  <c r="B150" i="21"/>
  <c r="B58" i="21"/>
  <c r="B49" i="40"/>
  <c r="B84" i="26"/>
  <c r="B159" i="28"/>
  <c r="B96" i="26"/>
  <c r="B160" i="40"/>
  <c r="B9" i="40"/>
  <c r="B37" i="28"/>
  <c r="B91" i="26"/>
  <c r="B33" i="22"/>
  <c r="B95" i="22"/>
  <c r="B129" i="28"/>
  <c r="B55" i="41"/>
  <c r="B125" i="23"/>
  <c r="B34" i="19"/>
  <c r="B58" i="41"/>
  <c r="B48" i="19"/>
  <c r="B171" i="21"/>
  <c r="B64" i="25"/>
  <c r="B159" i="40"/>
  <c r="B23" i="19"/>
  <c r="B7" i="19"/>
  <c r="B21" i="22"/>
  <c r="B95" i="40"/>
  <c r="B78" i="28"/>
  <c r="B131" i="41"/>
  <c r="B159" i="41"/>
  <c r="B136" i="22"/>
  <c r="B18" i="26"/>
  <c r="B160" i="26"/>
  <c r="B73" i="21"/>
  <c r="B116" i="23"/>
  <c r="B85" i="23"/>
  <c r="B169" i="21"/>
  <c r="B36" i="19"/>
  <c r="B101" i="41"/>
  <c r="B89" i="23"/>
  <c r="B6" i="28"/>
  <c r="B75" i="40"/>
  <c r="B105" i="28"/>
  <c r="B56" i="26"/>
  <c r="B55" i="26"/>
  <c r="B165" i="23"/>
  <c r="B168" i="41"/>
  <c r="B10" i="22"/>
  <c r="B115" i="21"/>
  <c r="B73" i="28"/>
  <c r="B11" i="23"/>
  <c r="B64" i="41"/>
  <c r="B2" i="40"/>
  <c r="B77" i="41"/>
  <c r="B91" i="41"/>
  <c r="B71" i="28"/>
  <c r="B158" i="21"/>
  <c r="B57" i="28"/>
  <c r="B11" i="41"/>
  <c r="B85" i="40"/>
  <c r="B3" i="26"/>
  <c r="B51" i="40"/>
  <c r="B151" i="23"/>
  <c r="B155" i="41"/>
  <c r="B4" i="28"/>
  <c r="B59" i="41"/>
  <c r="F57" i="21"/>
  <c r="J57" i="21"/>
  <c r="C57" i="21"/>
  <c r="G57" i="21"/>
  <c r="K57" i="21"/>
  <c r="D57" i="21"/>
  <c r="H57" i="21"/>
  <c r="E57" i="21"/>
  <c r="I57" i="21"/>
  <c r="F73" i="21"/>
  <c r="J73" i="21"/>
  <c r="C73" i="21"/>
  <c r="G73" i="21"/>
  <c r="K73" i="21"/>
  <c r="D73" i="21"/>
  <c r="H73" i="21"/>
  <c r="E73" i="21"/>
  <c r="I73" i="21"/>
  <c r="F89" i="21"/>
  <c r="J89" i="21"/>
  <c r="C89" i="21"/>
  <c r="G89" i="21"/>
  <c r="K89" i="21"/>
  <c r="D89" i="21"/>
  <c r="H89" i="21"/>
  <c r="E89" i="21"/>
  <c r="I89" i="21"/>
  <c r="F105" i="21"/>
  <c r="J105" i="21"/>
  <c r="C105" i="21"/>
  <c r="G105" i="21"/>
  <c r="K105" i="21"/>
  <c r="D105" i="21"/>
  <c r="H105" i="21"/>
  <c r="E105" i="21"/>
  <c r="I105" i="21"/>
  <c r="F121" i="21"/>
  <c r="J121" i="21"/>
  <c r="C121" i="21"/>
  <c r="G121" i="21"/>
  <c r="K121" i="21"/>
  <c r="D121" i="21"/>
  <c r="H121" i="21"/>
  <c r="E121" i="21"/>
  <c r="I121" i="21"/>
  <c r="F137" i="21"/>
  <c r="J137" i="21"/>
  <c r="C137" i="21"/>
  <c r="G137" i="21"/>
  <c r="K137" i="21"/>
  <c r="D137" i="21"/>
  <c r="H137" i="21"/>
  <c r="E137" i="21"/>
  <c r="I137" i="21"/>
  <c r="F153" i="21"/>
  <c r="J153" i="21"/>
  <c r="C153" i="21"/>
  <c r="G153" i="21"/>
  <c r="K153" i="21"/>
  <c r="D153" i="21"/>
  <c r="H153" i="21"/>
  <c r="E153" i="21"/>
  <c r="I153" i="21"/>
  <c r="F169" i="21"/>
  <c r="J169" i="21"/>
  <c r="C169" i="21"/>
  <c r="G169" i="21"/>
  <c r="K169" i="21"/>
  <c r="D169" i="21"/>
  <c r="H169" i="21"/>
  <c r="E169" i="21"/>
  <c r="I169" i="21"/>
  <c r="F10" i="19"/>
  <c r="J10" i="19"/>
  <c r="C10" i="19"/>
  <c r="G10" i="19"/>
  <c r="K10" i="19"/>
  <c r="D10" i="19"/>
  <c r="H10" i="19"/>
  <c r="E10" i="19"/>
  <c r="I10" i="19"/>
  <c r="F26" i="19"/>
  <c r="J26" i="19"/>
  <c r="C26" i="19"/>
  <c r="G26" i="19"/>
  <c r="K26" i="19"/>
  <c r="D26" i="19"/>
  <c r="H26" i="19"/>
  <c r="E26" i="19"/>
  <c r="I26" i="19"/>
  <c r="F42" i="19"/>
  <c r="J42" i="19"/>
  <c r="C42" i="19"/>
  <c r="G42" i="19"/>
  <c r="K42" i="19"/>
  <c r="D42" i="19"/>
  <c r="H42" i="19"/>
  <c r="E42" i="19"/>
  <c r="I42" i="19"/>
  <c r="C9" i="28"/>
  <c r="G9" i="28"/>
  <c r="K9" i="28"/>
  <c r="D9" i="28"/>
  <c r="H9" i="28"/>
  <c r="I9" i="28"/>
  <c r="J9" i="28"/>
  <c r="E9" i="28"/>
  <c r="F9" i="28"/>
  <c r="C17" i="28"/>
  <c r="G17" i="28"/>
  <c r="K17" i="28"/>
  <c r="D17" i="28"/>
  <c r="H17" i="28"/>
  <c r="I17" i="28"/>
  <c r="F17" i="28"/>
  <c r="J17" i="28"/>
  <c r="E17" i="28"/>
  <c r="C25" i="28"/>
  <c r="G25" i="28"/>
  <c r="K25" i="28"/>
  <c r="D25" i="28"/>
  <c r="H25" i="28"/>
  <c r="I25" i="28"/>
  <c r="J25" i="28"/>
  <c r="E25" i="28"/>
  <c r="F25" i="28"/>
  <c r="C33" i="28"/>
  <c r="G33" i="28"/>
  <c r="K33" i="28"/>
  <c r="D33" i="28"/>
  <c r="H33" i="28"/>
  <c r="I33" i="28"/>
  <c r="J33" i="28"/>
  <c r="E33" i="28"/>
  <c r="F33" i="28"/>
  <c r="C41" i="28"/>
  <c r="G41" i="28"/>
  <c r="K41" i="28"/>
  <c r="D41" i="28"/>
  <c r="H41" i="28"/>
  <c r="I41" i="28"/>
  <c r="J41" i="28"/>
  <c r="F41" i="28"/>
  <c r="E41" i="28"/>
  <c r="C49" i="28"/>
  <c r="G49" i="28"/>
  <c r="K49" i="28"/>
  <c r="D49" i="28"/>
  <c r="H49" i="28"/>
  <c r="I49" i="28"/>
  <c r="J49" i="28"/>
  <c r="F49" i="28"/>
  <c r="E49" i="28"/>
  <c r="C53" i="28"/>
  <c r="G53" i="28"/>
  <c r="K53" i="28"/>
  <c r="D53" i="28"/>
  <c r="H53" i="28"/>
  <c r="I53" i="28"/>
  <c r="J53" i="28"/>
  <c r="E53" i="28"/>
  <c r="F53" i="28"/>
  <c r="C61" i="28"/>
  <c r="G61" i="28"/>
  <c r="K61" i="28"/>
  <c r="D61" i="28"/>
  <c r="H61" i="28"/>
  <c r="I61" i="28"/>
  <c r="J61" i="28"/>
  <c r="E61" i="28"/>
  <c r="F61" i="28"/>
  <c r="C69" i="28"/>
  <c r="G69" i="28"/>
  <c r="K69" i="28"/>
  <c r="D69" i="28"/>
  <c r="H69" i="28"/>
  <c r="I69" i="28"/>
  <c r="E69" i="28"/>
  <c r="J69" i="28"/>
  <c r="F69" i="28"/>
  <c r="C77" i="28"/>
  <c r="G77" i="28"/>
  <c r="K77" i="28"/>
  <c r="D77" i="28"/>
  <c r="H77" i="28"/>
  <c r="I77" i="28"/>
  <c r="F77" i="28"/>
  <c r="J77" i="28"/>
  <c r="E77" i="28"/>
  <c r="C85" i="28"/>
  <c r="G85" i="28"/>
  <c r="K85" i="28"/>
  <c r="D85" i="28"/>
  <c r="H85" i="28"/>
  <c r="I85" i="28"/>
  <c r="E85" i="28"/>
  <c r="J85" i="28"/>
  <c r="F85" i="28"/>
  <c r="C93" i="28"/>
  <c r="G93" i="28"/>
  <c r="K93" i="28"/>
  <c r="D93" i="28"/>
  <c r="H93" i="28"/>
  <c r="I93" i="28"/>
  <c r="J93" i="28"/>
  <c r="E93" i="28"/>
  <c r="F93" i="28"/>
  <c r="C101" i="28"/>
  <c r="G101" i="28"/>
  <c r="K101" i="28"/>
  <c r="D101" i="28"/>
  <c r="H101" i="28"/>
  <c r="I101" i="28"/>
  <c r="J101" i="28"/>
  <c r="E101" i="28"/>
  <c r="F101" i="28"/>
  <c r="C109" i="28"/>
  <c r="G109" i="28"/>
  <c r="K109" i="28"/>
  <c r="D109" i="28"/>
  <c r="H109" i="28"/>
  <c r="I109" i="28"/>
  <c r="J109" i="28"/>
  <c r="E109" i="28"/>
  <c r="F109" i="28"/>
  <c r="C117" i="28"/>
  <c r="G117" i="28"/>
  <c r="K117" i="28"/>
  <c r="D117" i="28"/>
  <c r="H117" i="28"/>
  <c r="I117" i="28"/>
  <c r="J117" i="28"/>
  <c r="F117" i="28"/>
  <c r="E117" i="28"/>
  <c r="C125" i="28"/>
  <c r="G125" i="28"/>
  <c r="K125" i="28"/>
  <c r="D125" i="28"/>
  <c r="H125" i="28"/>
  <c r="I125" i="28"/>
  <c r="J125" i="28"/>
  <c r="E125" i="28"/>
  <c r="F125" i="28"/>
  <c r="C133" i="28"/>
  <c r="G133" i="28"/>
  <c r="K133" i="28"/>
  <c r="D133" i="28"/>
  <c r="H133" i="28"/>
  <c r="I133" i="28"/>
  <c r="J133" i="28"/>
  <c r="F133" i="28"/>
  <c r="E133" i="28"/>
  <c r="C141" i="28"/>
  <c r="G141" i="28"/>
  <c r="K141" i="28"/>
  <c r="D141" i="28"/>
  <c r="H141" i="28"/>
  <c r="I141" i="28"/>
  <c r="F141" i="28"/>
  <c r="J141" i="28"/>
  <c r="E141" i="28"/>
  <c r="C149" i="28"/>
  <c r="G149" i="28"/>
  <c r="K149" i="28"/>
  <c r="D149" i="28"/>
  <c r="H149" i="28"/>
  <c r="I149" i="28"/>
  <c r="J149" i="28"/>
  <c r="E149" i="28"/>
  <c r="F149" i="28"/>
  <c r="C157" i="28"/>
  <c r="G157" i="28"/>
  <c r="K157" i="28"/>
  <c r="D157" i="28"/>
  <c r="H157" i="28"/>
  <c r="I157" i="28"/>
  <c r="J157" i="28"/>
  <c r="F157" i="28"/>
  <c r="E157" i="28"/>
  <c r="C165" i="28"/>
  <c r="G165" i="28"/>
  <c r="K165" i="28"/>
  <c r="D165" i="28"/>
  <c r="H165" i="28"/>
  <c r="I165" i="28"/>
  <c r="J165" i="28"/>
  <c r="E165" i="28"/>
  <c r="F165" i="28"/>
  <c r="C173" i="28"/>
  <c r="G173" i="28"/>
  <c r="K173" i="28"/>
  <c r="D173" i="28"/>
  <c r="H173" i="28"/>
  <c r="I173" i="28"/>
  <c r="E173" i="28"/>
  <c r="F173" i="28"/>
  <c r="J173" i="28"/>
  <c r="C5" i="40"/>
  <c r="G5" i="40"/>
  <c r="K5" i="40"/>
  <c r="D5" i="40"/>
  <c r="H5" i="40"/>
  <c r="I5" i="40"/>
  <c r="J5" i="40"/>
  <c r="E5" i="40"/>
  <c r="F5" i="40"/>
  <c r="C13" i="40"/>
  <c r="G13" i="40"/>
  <c r="K13" i="40"/>
  <c r="D13" i="40"/>
  <c r="H13" i="40"/>
  <c r="I13" i="40"/>
  <c r="J13" i="40"/>
  <c r="E13" i="40"/>
  <c r="F13" i="40"/>
  <c r="C21" i="40"/>
  <c r="G21" i="40"/>
  <c r="K21" i="40"/>
  <c r="D21" i="40"/>
  <c r="H21" i="40"/>
  <c r="I21" i="40"/>
  <c r="F21" i="40"/>
  <c r="J21" i="40"/>
  <c r="E21" i="40"/>
  <c r="C29" i="40"/>
  <c r="G29" i="40"/>
  <c r="K29" i="40"/>
  <c r="D29" i="40"/>
  <c r="H29" i="40"/>
  <c r="I29" i="40"/>
  <c r="J29" i="40"/>
  <c r="E29" i="40"/>
  <c r="F29" i="40"/>
  <c r="C37" i="40"/>
  <c r="G37" i="40"/>
  <c r="K37" i="40"/>
  <c r="D37" i="40"/>
  <c r="H37" i="40"/>
  <c r="I37" i="40"/>
  <c r="E37" i="40"/>
  <c r="J37" i="40"/>
  <c r="F37" i="40"/>
  <c r="C45" i="40"/>
  <c r="G45" i="40"/>
  <c r="K45" i="40"/>
  <c r="D45" i="40"/>
  <c r="H45" i="40"/>
  <c r="I45" i="40"/>
  <c r="F45" i="40"/>
  <c r="J45" i="40"/>
  <c r="E45" i="40"/>
  <c r="C53" i="40"/>
  <c r="G53" i="40"/>
  <c r="K53" i="40"/>
  <c r="D53" i="40"/>
  <c r="H53" i="40"/>
  <c r="I53" i="40"/>
  <c r="F53" i="40"/>
  <c r="J53" i="40"/>
  <c r="E53" i="40"/>
  <c r="C61" i="40"/>
  <c r="G61" i="40"/>
  <c r="K61" i="40"/>
  <c r="D61" i="40"/>
  <c r="H61" i="40"/>
  <c r="I61" i="40"/>
  <c r="J61" i="40"/>
  <c r="E61" i="40"/>
  <c r="F61" i="40"/>
  <c r="C69" i="40"/>
  <c r="G69" i="40"/>
  <c r="K69" i="40"/>
  <c r="D69" i="40"/>
  <c r="H69" i="40"/>
  <c r="I69" i="40"/>
  <c r="J69" i="40"/>
  <c r="E69" i="40"/>
  <c r="F69" i="40"/>
  <c r="C77" i="40"/>
  <c r="G77" i="40"/>
  <c r="K77" i="40"/>
  <c r="D77" i="40"/>
  <c r="H77" i="40"/>
  <c r="I77" i="40"/>
  <c r="J77" i="40"/>
  <c r="F77" i="40"/>
  <c r="E77" i="40"/>
  <c r="C85" i="40"/>
  <c r="G85" i="40"/>
  <c r="K85" i="40"/>
  <c r="D85" i="40"/>
  <c r="H85" i="40"/>
  <c r="I85" i="40"/>
  <c r="E85" i="40"/>
  <c r="J85" i="40"/>
  <c r="F85" i="40"/>
  <c r="C93" i="40"/>
  <c r="G93" i="40"/>
  <c r="K93" i="40"/>
  <c r="D93" i="40"/>
  <c r="H93" i="40"/>
  <c r="I93" i="40"/>
  <c r="J93" i="40"/>
  <c r="E93" i="40"/>
  <c r="F93" i="40"/>
  <c r="C101" i="40"/>
  <c r="G101" i="40"/>
  <c r="K101" i="40"/>
  <c r="D101" i="40"/>
  <c r="H101" i="40"/>
  <c r="I101" i="40"/>
  <c r="J101" i="40"/>
  <c r="E101" i="40"/>
  <c r="F101" i="40"/>
  <c r="C109" i="40"/>
  <c r="G109" i="40"/>
  <c r="K109" i="40"/>
  <c r="D109" i="40"/>
  <c r="H109" i="40"/>
  <c r="I109" i="40"/>
  <c r="J109" i="40"/>
  <c r="E109" i="40"/>
  <c r="F109" i="40"/>
  <c r="C117" i="40"/>
  <c r="G117" i="40"/>
  <c r="K117" i="40"/>
  <c r="D117" i="40"/>
  <c r="H117" i="40"/>
  <c r="I117" i="40"/>
  <c r="J117" i="40"/>
  <c r="F117" i="40"/>
  <c r="E117" i="40"/>
  <c r="C125" i="40"/>
  <c r="G125" i="40"/>
  <c r="K125" i="40"/>
  <c r="D125" i="40"/>
  <c r="H125" i="40"/>
  <c r="I125" i="40"/>
  <c r="J125" i="40"/>
  <c r="E125" i="40"/>
  <c r="F125" i="40"/>
  <c r="C133" i="40"/>
  <c r="G133" i="40"/>
  <c r="K133" i="40"/>
  <c r="D133" i="40"/>
  <c r="H133" i="40"/>
  <c r="I133" i="40"/>
  <c r="J133" i="40"/>
  <c r="E133" i="40"/>
  <c r="F133" i="40"/>
  <c r="C141" i="40"/>
  <c r="G141" i="40"/>
  <c r="K141" i="40"/>
  <c r="D141" i="40"/>
  <c r="H141" i="40"/>
  <c r="I141" i="40"/>
  <c r="J141" i="40"/>
  <c r="E141" i="40"/>
  <c r="F141" i="40"/>
  <c r="C149" i="40"/>
  <c r="G149" i="40"/>
  <c r="K149" i="40"/>
  <c r="D149" i="40"/>
  <c r="H149" i="40"/>
  <c r="I149" i="40"/>
  <c r="E149" i="40"/>
  <c r="J149" i="40"/>
  <c r="F149" i="40"/>
  <c r="C157" i="40"/>
  <c r="G157" i="40"/>
  <c r="K157" i="40"/>
  <c r="D157" i="40"/>
  <c r="H157" i="40"/>
  <c r="I157" i="40"/>
  <c r="J157" i="40"/>
  <c r="E157" i="40"/>
  <c r="F157" i="40"/>
  <c r="C165" i="40"/>
  <c r="G165" i="40"/>
  <c r="K165" i="40"/>
  <c r="D165" i="40"/>
  <c r="H165" i="40"/>
  <c r="I165" i="40"/>
  <c r="J165" i="40"/>
  <c r="F165" i="40"/>
  <c r="E165" i="40"/>
  <c r="C173" i="40"/>
  <c r="G173" i="40"/>
  <c r="K173" i="40"/>
  <c r="D173" i="40"/>
  <c r="H173" i="40"/>
  <c r="I173" i="40"/>
  <c r="E173" i="40"/>
  <c r="J173" i="40"/>
  <c r="F173" i="40"/>
  <c r="C5" i="41"/>
  <c r="G5" i="41"/>
  <c r="K5" i="41"/>
  <c r="D5" i="41"/>
  <c r="H5" i="41"/>
  <c r="I5" i="41"/>
  <c r="J5" i="41"/>
  <c r="E5" i="41"/>
  <c r="F5" i="41"/>
  <c r="C13" i="41"/>
  <c r="G13" i="41"/>
  <c r="K13" i="41"/>
  <c r="D13" i="41"/>
  <c r="H13" i="41"/>
  <c r="I13" i="41"/>
  <c r="F13" i="41"/>
  <c r="J13" i="41"/>
  <c r="E13" i="41"/>
  <c r="C21" i="41"/>
  <c r="G21" i="41"/>
  <c r="K21" i="41"/>
  <c r="D21" i="41"/>
  <c r="H21" i="41"/>
  <c r="I21" i="41"/>
  <c r="E21" i="41"/>
  <c r="J21" i="41"/>
  <c r="F21" i="41"/>
  <c r="C29" i="41"/>
  <c r="G29" i="41"/>
  <c r="K29" i="41"/>
  <c r="D29" i="41"/>
  <c r="H29" i="41"/>
  <c r="I29" i="41"/>
  <c r="J29" i="41"/>
  <c r="E29" i="41"/>
  <c r="F29" i="41"/>
  <c r="C37" i="41"/>
  <c r="G37" i="41"/>
  <c r="K37" i="41"/>
  <c r="D37" i="41"/>
  <c r="H37" i="41"/>
  <c r="I37" i="41"/>
  <c r="E37" i="41"/>
  <c r="J37" i="41"/>
  <c r="F37" i="41"/>
  <c r="C45" i="41"/>
  <c r="G45" i="41"/>
  <c r="K45" i="41"/>
  <c r="D45" i="41"/>
  <c r="H45" i="41"/>
  <c r="I45" i="41"/>
  <c r="J45" i="41"/>
  <c r="E45" i="41"/>
  <c r="F45" i="41"/>
  <c r="C53" i="41"/>
  <c r="G53" i="41"/>
  <c r="K53" i="41"/>
  <c r="D53" i="41"/>
  <c r="H53" i="41"/>
  <c r="I53" i="41"/>
  <c r="J53" i="41"/>
  <c r="E53" i="41"/>
  <c r="F53" i="41"/>
  <c r="C61" i="41"/>
  <c r="G61" i="41"/>
  <c r="K61" i="41"/>
  <c r="D61" i="41"/>
  <c r="H61" i="41"/>
  <c r="I61" i="41"/>
  <c r="J61" i="41"/>
  <c r="E61" i="41"/>
  <c r="F61" i="41"/>
  <c r="D69" i="41"/>
  <c r="H69" i="41"/>
  <c r="F69" i="41"/>
  <c r="K69" i="41"/>
  <c r="I69" i="41"/>
  <c r="E69" i="41"/>
  <c r="G69" i="41"/>
  <c r="C69" i="41"/>
  <c r="J69" i="41"/>
  <c r="D77" i="41"/>
  <c r="H77" i="41"/>
  <c r="F77" i="41"/>
  <c r="K77" i="41"/>
  <c r="I77" i="41"/>
  <c r="G77" i="41"/>
  <c r="C77" i="41"/>
  <c r="E77" i="41"/>
  <c r="J77" i="41"/>
  <c r="D85" i="41"/>
  <c r="H85" i="41"/>
  <c r="F85" i="41"/>
  <c r="K85" i="41"/>
  <c r="C85" i="41"/>
  <c r="E85" i="41"/>
  <c r="G85" i="41"/>
  <c r="J85" i="41"/>
  <c r="I85" i="41"/>
  <c r="D93" i="41"/>
  <c r="H93" i="41"/>
  <c r="F93" i="41"/>
  <c r="K93" i="41"/>
  <c r="C93" i="41"/>
  <c r="G93" i="41"/>
  <c r="J93" i="41"/>
  <c r="I93" i="41"/>
  <c r="E93" i="41"/>
  <c r="D101" i="41"/>
  <c r="H101" i="41"/>
  <c r="F101" i="41"/>
  <c r="K101" i="41"/>
  <c r="I101" i="41"/>
  <c r="G101" i="41"/>
  <c r="C101" i="41"/>
  <c r="J101" i="41"/>
  <c r="E101" i="41"/>
  <c r="D109" i="41"/>
  <c r="H109" i="41"/>
  <c r="F109" i="41"/>
  <c r="K109" i="41"/>
  <c r="I109" i="41"/>
  <c r="J109" i="41"/>
  <c r="G109" i="41"/>
  <c r="C109" i="41"/>
  <c r="E109" i="41"/>
  <c r="D117" i="41"/>
  <c r="H117" i="41"/>
  <c r="F117" i="41"/>
  <c r="K117" i="41"/>
  <c r="C117" i="41"/>
  <c r="E117" i="41"/>
  <c r="G117" i="41"/>
  <c r="I117" i="41"/>
  <c r="J117" i="41"/>
  <c r="D125" i="41"/>
  <c r="H125" i="41"/>
  <c r="F125" i="41"/>
  <c r="K125" i="41"/>
  <c r="C125" i="41"/>
  <c r="G125" i="41"/>
  <c r="I125" i="41"/>
  <c r="E125" i="41"/>
  <c r="J125" i="41"/>
  <c r="D133" i="41"/>
  <c r="H133" i="41"/>
  <c r="F133" i="41"/>
  <c r="K133" i="41"/>
  <c r="I133" i="41"/>
  <c r="E133" i="41"/>
  <c r="G133" i="41"/>
  <c r="C133" i="41"/>
  <c r="J133" i="41"/>
  <c r="D141" i="41"/>
  <c r="H141" i="41"/>
  <c r="F141" i="41"/>
  <c r="K141" i="41"/>
  <c r="C141" i="41"/>
  <c r="J141" i="41"/>
  <c r="G141" i="41"/>
  <c r="I141" i="41"/>
  <c r="E141" i="41"/>
  <c r="D149" i="41"/>
  <c r="H149" i="41"/>
  <c r="F149" i="41"/>
  <c r="K149" i="41"/>
  <c r="C149" i="41"/>
  <c r="I149" i="41"/>
  <c r="G149" i="41"/>
  <c r="J149" i="41"/>
  <c r="E149" i="41"/>
  <c r="D157" i="41"/>
  <c r="H157" i="41"/>
  <c r="F157" i="41"/>
  <c r="K157" i="41"/>
  <c r="C157" i="41"/>
  <c r="J157" i="41"/>
  <c r="G157" i="41"/>
  <c r="I157" i="41"/>
  <c r="E157" i="41"/>
  <c r="D165" i="41"/>
  <c r="H165" i="41"/>
  <c r="F165" i="41"/>
  <c r="K165" i="41"/>
  <c r="C165" i="41"/>
  <c r="G165" i="41"/>
  <c r="I165" i="41"/>
  <c r="E165" i="41"/>
  <c r="J165" i="41"/>
  <c r="D173" i="41"/>
  <c r="F173" i="41"/>
  <c r="J173" i="41"/>
  <c r="C173" i="41"/>
  <c r="G173" i="41"/>
  <c r="K173" i="41"/>
  <c r="H173" i="41"/>
  <c r="E173" i="41"/>
  <c r="I173" i="41"/>
  <c r="O177" i="41"/>
  <c r="S177" i="41"/>
  <c r="M177" i="41"/>
  <c r="U177" i="41"/>
  <c r="P177" i="41"/>
  <c r="T177" i="41"/>
  <c r="R177" i="41"/>
  <c r="Q177" i="41"/>
  <c r="N177" i="41"/>
  <c r="E177" i="41"/>
  <c r="I177" i="41"/>
  <c r="F177" i="41"/>
  <c r="C177" i="41"/>
  <c r="D177" i="41"/>
  <c r="J177" i="41"/>
  <c r="G177" i="41"/>
  <c r="H177" i="41"/>
  <c r="K177" i="41"/>
  <c r="O6" i="42"/>
  <c r="S6" i="42"/>
  <c r="Q6" i="42"/>
  <c r="U6" i="42"/>
  <c r="P6" i="42"/>
  <c r="T6" i="42"/>
  <c r="M6" i="42"/>
  <c r="N6" i="42"/>
  <c r="R6" i="42"/>
  <c r="J6" i="42"/>
  <c r="K6" i="42"/>
  <c r="H6" i="42"/>
  <c r="D6" i="42"/>
  <c r="C6" i="42"/>
  <c r="E6" i="42"/>
  <c r="F6" i="42"/>
  <c r="G6" i="42"/>
  <c r="I6" i="42"/>
  <c r="O10" i="42"/>
  <c r="S10" i="42"/>
  <c r="M10" i="42"/>
  <c r="U10" i="42"/>
  <c r="P10" i="42"/>
  <c r="T10" i="42"/>
  <c r="R10" i="42"/>
  <c r="Q10" i="42"/>
  <c r="N10" i="42"/>
  <c r="D10" i="42"/>
  <c r="I10" i="42"/>
  <c r="C10" i="42"/>
  <c r="H10" i="42"/>
  <c r="F10" i="42"/>
  <c r="G10" i="42"/>
  <c r="E10" i="42"/>
  <c r="J10" i="42"/>
  <c r="K10" i="42"/>
  <c r="O14" i="42"/>
  <c r="S14" i="42"/>
  <c r="M14" i="42"/>
  <c r="Q14" i="42"/>
  <c r="N14" i="42"/>
  <c r="R14" i="42"/>
  <c r="P14" i="42"/>
  <c r="T14" i="42"/>
  <c r="U14" i="42"/>
  <c r="D14" i="42"/>
  <c r="K14" i="42"/>
  <c r="E14" i="42"/>
  <c r="H14" i="42"/>
  <c r="F14" i="42"/>
  <c r="C14" i="42"/>
  <c r="I14" i="42"/>
  <c r="J14" i="42"/>
  <c r="G14" i="42"/>
  <c r="O18" i="42"/>
  <c r="S18" i="42"/>
  <c r="Q18" i="42"/>
  <c r="R18" i="42"/>
  <c r="P18" i="42"/>
  <c r="T18" i="42"/>
  <c r="U18" i="42"/>
  <c r="N18" i="42"/>
  <c r="M18" i="42"/>
  <c r="I18" i="42"/>
  <c r="E18" i="42"/>
  <c r="F18" i="42"/>
  <c r="C18" i="42"/>
  <c r="D18" i="42"/>
  <c r="J18" i="42"/>
  <c r="G18" i="42"/>
  <c r="H18" i="42"/>
  <c r="K18" i="42"/>
  <c r="O22" i="42"/>
  <c r="S22" i="42"/>
  <c r="M22" i="42"/>
  <c r="P22" i="42"/>
  <c r="T22" i="42"/>
  <c r="Q22" i="42"/>
  <c r="U22" i="42"/>
  <c r="N22" i="42"/>
  <c r="R22" i="42"/>
  <c r="F22" i="42"/>
  <c r="K22" i="42"/>
  <c r="E22" i="42"/>
  <c r="J22" i="42"/>
  <c r="D22" i="42"/>
  <c r="C22" i="42"/>
  <c r="H22" i="42"/>
  <c r="G22" i="42"/>
  <c r="I22" i="42"/>
  <c r="O26" i="42"/>
  <c r="S26" i="42"/>
  <c r="P26" i="42"/>
  <c r="T26" i="42"/>
  <c r="M26" i="42"/>
  <c r="U26" i="42"/>
  <c r="N26" i="42"/>
  <c r="Q26" i="42"/>
  <c r="R26" i="42"/>
  <c r="J26" i="42"/>
  <c r="K26" i="42"/>
  <c r="H26" i="42"/>
  <c r="I26" i="42"/>
  <c r="C26" i="42"/>
  <c r="D26" i="42"/>
  <c r="F26" i="42"/>
  <c r="G26" i="42"/>
  <c r="E26" i="42"/>
  <c r="O30" i="42"/>
  <c r="S30" i="42"/>
  <c r="Q30" i="42"/>
  <c r="N30" i="42"/>
  <c r="P30" i="42"/>
  <c r="T30" i="42"/>
  <c r="U30" i="42"/>
  <c r="R30" i="42"/>
  <c r="M30" i="42"/>
  <c r="E30" i="42"/>
  <c r="H30" i="42"/>
  <c r="F30" i="42"/>
  <c r="C30" i="42"/>
  <c r="I30" i="42"/>
  <c r="J30" i="42"/>
  <c r="G30" i="42"/>
  <c r="D30" i="42"/>
  <c r="K30" i="42"/>
  <c r="O34" i="42"/>
  <c r="S34" i="42"/>
  <c r="U34" i="42"/>
  <c r="P34" i="42"/>
  <c r="T34" i="42"/>
  <c r="Q34" i="42"/>
  <c r="M34" i="42"/>
  <c r="R34" i="42"/>
  <c r="N34" i="42"/>
  <c r="D34" i="42"/>
  <c r="H34" i="42"/>
  <c r="C34" i="42"/>
  <c r="E34" i="42"/>
  <c r="F34" i="42"/>
  <c r="G34" i="42"/>
  <c r="I34" i="42"/>
  <c r="J34" i="42"/>
  <c r="K34" i="42"/>
  <c r="O38" i="42"/>
  <c r="S38" i="42"/>
  <c r="Q38" i="42"/>
  <c r="P38" i="42"/>
  <c r="T38" i="42"/>
  <c r="U38" i="42"/>
  <c r="R38" i="42"/>
  <c r="M38" i="42"/>
  <c r="N38" i="42"/>
  <c r="F38" i="42"/>
  <c r="G38" i="42"/>
  <c r="I38" i="42"/>
  <c r="J38" i="42"/>
  <c r="K38" i="42"/>
  <c r="D38" i="42"/>
  <c r="H38" i="42"/>
  <c r="C38" i="42"/>
  <c r="E38" i="42"/>
  <c r="O42" i="42"/>
  <c r="S42" i="42"/>
  <c r="U42" i="42"/>
  <c r="P42" i="42"/>
  <c r="T42" i="42"/>
  <c r="M42" i="42"/>
  <c r="Q42" i="42"/>
  <c r="N42" i="42"/>
  <c r="R42" i="42"/>
  <c r="H42" i="42"/>
  <c r="D42" i="42"/>
  <c r="C42" i="42"/>
  <c r="E42" i="42"/>
  <c r="F42" i="42"/>
  <c r="G42" i="42"/>
  <c r="I42" i="42"/>
  <c r="J42" i="42"/>
  <c r="K42" i="42"/>
  <c r="O46" i="42"/>
  <c r="S46" i="42"/>
  <c r="M46" i="42"/>
  <c r="R46" i="42"/>
  <c r="P46" i="42"/>
  <c r="T46" i="42"/>
  <c r="Q46" i="42"/>
  <c r="U46" i="42"/>
  <c r="N46" i="42"/>
  <c r="J46" i="42"/>
  <c r="K46" i="42"/>
  <c r="E46" i="42"/>
  <c r="D46" i="42"/>
  <c r="C46" i="42"/>
  <c r="H46" i="42"/>
  <c r="F46" i="42"/>
  <c r="G46" i="42"/>
  <c r="I46" i="42"/>
  <c r="O50" i="42"/>
  <c r="S50" i="42"/>
  <c r="M50" i="42"/>
  <c r="N50" i="42"/>
  <c r="R50" i="42"/>
  <c r="P50" i="42"/>
  <c r="T50" i="42"/>
  <c r="Q50" i="42"/>
  <c r="U50" i="42"/>
  <c r="C50" i="42"/>
  <c r="I50" i="42"/>
  <c r="F50" i="42"/>
  <c r="G50" i="42"/>
  <c r="H50" i="42"/>
  <c r="J50" i="42"/>
  <c r="K50" i="42"/>
  <c r="E50" i="42"/>
  <c r="D50" i="42"/>
  <c r="O54" i="42"/>
  <c r="S54" i="42"/>
  <c r="U54" i="42"/>
  <c r="P54" i="42"/>
  <c r="T54" i="42"/>
  <c r="M54" i="42"/>
  <c r="N54" i="42"/>
  <c r="Q54" i="42"/>
  <c r="R54" i="42"/>
  <c r="F54" i="42"/>
  <c r="G54" i="42"/>
  <c r="D54" i="42"/>
  <c r="J54" i="42"/>
  <c r="K54" i="42"/>
  <c r="H54" i="42"/>
  <c r="E54" i="42"/>
  <c r="C54" i="42"/>
  <c r="I54" i="42"/>
  <c r="O58" i="42"/>
  <c r="S58" i="42"/>
  <c r="M58" i="42"/>
  <c r="P58" i="42"/>
  <c r="T58" i="42"/>
  <c r="Q58" i="42"/>
  <c r="U58" i="42"/>
  <c r="N58" i="42"/>
  <c r="R58" i="42"/>
  <c r="F58" i="42"/>
  <c r="K58" i="42"/>
  <c r="I58" i="42"/>
  <c r="J58" i="42"/>
  <c r="D58" i="42"/>
  <c r="C58" i="42"/>
  <c r="H58" i="42"/>
  <c r="G58" i="42"/>
  <c r="E58" i="42"/>
  <c r="O62" i="42"/>
  <c r="S62" i="42"/>
  <c r="Q62" i="42"/>
  <c r="P62" i="42"/>
  <c r="T62" i="42"/>
  <c r="M62" i="42"/>
  <c r="U62" i="42"/>
  <c r="N62" i="42"/>
  <c r="R62" i="42"/>
  <c r="C62" i="42"/>
  <c r="H62" i="42"/>
  <c r="F62" i="42"/>
  <c r="G62" i="42"/>
  <c r="I62" i="42"/>
  <c r="J62" i="42"/>
  <c r="K62" i="42"/>
  <c r="D62" i="42"/>
  <c r="E62" i="42"/>
  <c r="O66" i="42"/>
  <c r="S66" i="42"/>
  <c r="M66" i="42"/>
  <c r="N66" i="42"/>
  <c r="P66" i="42"/>
  <c r="T66" i="42"/>
  <c r="Q66" i="42"/>
  <c r="R66" i="42"/>
  <c r="U66" i="42"/>
  <c r="E66" i="42"/>
  <c r="D66" i="42"/>
  <c r="C66" i="42"/>
  <c r="I66" i="42"/>
  <c r="F66" i="42"/>
  <c r="G66" i="42"/>
  <c r="H66" i="42"/>
  <c r="J66" i="42"/>
  <c r="K66" i="42"/>
  <c r="O70" i="42"/>
  <c r="S70" i="42"/>
  <c r="Q70" i="42"/>
  <c r="P70" i="42"/>
  <c r="T70" i="42"/>
  <c r="U70" i="42"/>
  <c r="M70" i="42"/>
  <c r="R70" i="42"/>
  <c r="N70" i="42"/>
  <c r="D70" i="42"/>
  <c r="H70" i="42"/>
  <c r="C70" i="42"/>
  <c r="E70" i="42"/>
  <c r="F70" i="42"/>
  <c r="G70" i="42"/>
  <c r="I70" i="42"/>
  <c r="J70" i="42"/>
  <c r="K70" i="42"/>
  <c r="O74" i="42"/>
  <c r="S74" i="42"/>
  <c r="P74" i="42"/>
  <c r="T74" i="42"/>
  <c r="R74" i="42"/>
  <c r="M74" i="42"/>
  <c r="Q74" i="42"/>
  <c r="U74" i="42"/>
  <c r="N74" i="42"/>
  <c r="C74" i="42"/>
  <c r="E74" i="42"/>
  <c r="F74" i="42"/>
  <c r="G74" i="42"/>
  <c r="I74" i="42"/>
  <c r="J74" i="42"/>
  <c r="K74" i="42"/>
  <c r="D74" i="42"/>
  <c r="H74" i="42"/>
  <c r="O78" i="42"/>
  <c r="S78" i="42"/>
  <c r="Q78" i="42"/>
  <c r="P78" i="42"/>
  <c r="T78" i="42"/>
  <c r="M78" i="42"/>
  <c r="N78" i="42"/>
  <c r="R78" i="42"/>
  <c r="U78" i="42"/>
  <c r="J78" i="42"/>
  <c r="G78" i="42"/>
  <c r="D78" i="42"/>
  <c r="K78" i="42"/>
  <c r="I78" i="42"/>
  <c r="E78" i="42"/>
  <c r="F78" i="42"/>
  <c r="C78" i="42"/>
  <c r="H78" i="42"/>
  <c r="O82" i="42"/>
  <c r="S82" i="42"/>
  <c r="Q82" i="42"/>
  <c r="P82" i="42"/>
  <c r="T82" i="42"/>
  <c r="U82" i="42"/>
  <c r="N82" i="42"/>
  <c r="M82" i="42"/>
  <c r="R82" i="42"/>
  <c r="D82" i="42"/>
  <c r="H82" i="42"/>
  <c r="C82" i="42"/>
  <c r="E82" i="42"/>
  <c r="F82" i="42"/>
  <c r="G82" i="42"/>
  <c r="I82" i="42"/>
  <c r="J82" i="42"/>
  <c r="K82" i="42"/>
  <c r="O86" i="42"/>
  <c r="S86" i="42"/>
  <c r="M86" i="42"/>
  <c r="N86" i="42"/>
  <c r="P86" i="42"/>
  <c r="T86" i="42"/>
  <c r="Q86" i="42"/>
  <c r="U86" i="42"/>
  <c r="R86" i="42"/>
  <c r="J86" i="42"/>
  <c r="K86" i="42"/>
  <c r="E86" i="42"/>
  <c r="D86" i="42"/>
  <c r="C86" i="42"/>
  <c r="H86" i="42"/>
  <c r="F86" i="42"/>
  <c r="G86" i="42"/>
  <c r="I86" i="42"/>
  <c r="O90" i="42"/>
  <c r="S90" i="42"/>
  <c r="U90" i="42"/>
  <c r="N90" i="42"/>
  <c r="P90" i="42"/>
  <c r="T90" i="42"/>
  <c r="M90" i="42"/>
  <c r="Q90" i="42"/>
  <c r="R90" i="42"/>
  <c r="J90" i="42"/>
  <c r="G90" i="42"/>
  <c r="H90" i="42"/>
  <c r="K90" i="42"/>
  <c r="E90" i="42"/>
  <c r="D90" i="42"/>
  <c r="F90" i="42"/>
  <c r="C90" i="42"/>
  <c r="I90" i="42"/>
  <c r="O94" i="42"/>
  <c r="S94" i="42"/>
  <c r="U94" i="42"/>
  <c r="P94" i="42"/>
  <c r="T94" i="42"/>
  <c r="M94" i="42"/>
  <c r="Q94" i="42"/>
  <c r="N94" i="42"/>
  <c r="R94" i="42"/>
  <c r="H94" i="42"/>
  <c r="I94" i="42"/>
  <c r="C94" i="42"/>
  <c r="D94" i="42"/>
  <c r="F94" i="42"/>
  <c r="G94" i="42"/>
  <c r="E94" i="42"/>
  <c r="J94" i="42"/>
  <c r="K94" i="42"/>
  <c r="O98" i="42"/>
  <c r="S98" i="42"/>
  <c r="M98" i="42"/>
  <c r="P98" i="42"/>
  <c r="T98" i="42"/>
  <c r="Q98" i="42"/>
  <c r="U98" i="42"/>
  <c r="N98" i="42"/>
  <c r="R98" i="42"/>
  <c r="C98" i="42"/>
  <c r="H98" i="42"/>
  <c r="G98" i="42"/>
  <c r="I98" i="42"/>
  <c r="F98" i="42"/>
  <c r="K98" i="42"/>
  <c r="E98" i="42"/>
  <c r="J98" i="42"/>
  <c r="D98" i="42"/>
  <c r="O102" i="42"/>
  <c r="S102" i="42"/>
  <c r="Q102" i="42"/>
  <c r="R102" i="42"/>
  <c r="P102" i="42"/>
  <c r="T102" i="42"/>
  <c r="M102" i="42"/>
  <c r="U102" i="42"/>
  <c r="N102" i="42"/>
  <c r="F102" i="42"/>
  <c r="C102" i="42"/>
  <c r="E102" i="42"/>
  <c r="J102" i="42"/>
  <c r="G102" i="42"/>
  <c r="D102" i="42"/>
  <c r="K102" i="42"/>
  <c r="I102" i="42"/>
  <c r="H102" i="42"/>
  <c r="O106" i="42"/>
  <c r="S106" i="42"/>
  <c r="Q106" i="42"/>
  <c r="P106" i="42"/>
  <c r="T106" i="42"/>
  <c r="M106" i="42"/>
  <c r="U106" i="42"/>
  <c r="N106" i="42"/>
  <c r="R106" i="42"/>
  <c r="F106" i="42"/>
  <c r="G106" i="42"/>
  <c r="I106" i="42"/>
  <c r="J106" i="42"/>
  <c r="K106" i="42"/>
  <c r="D106" i="42"/>
  <c r="H106" i="42"/>
  <c r="C106" i="42"/>
  <c r="E106" i="42"/>
  <c r="O110" i="42"/>
  <c r="S110" i="42"/>
  <c r="Q110" i="42"/>
  <c r="P110" i="42"/>
  <c r="T110" i="42"/>
  <c r="U110" i="42"/>
  <c r="R110" i="42"/>
  <c r="M110" i="42"/>
  <c r="N110" i="42"/>
  <c r="J110" i="42"/>
  <c r="K110" i="42"/>
  <c r="D110" i="42"/>
  <c r="H110" i="42"/>
  <c r="C110" i="42"/>
  <c r="I110" i="42"/>
  <c r="F110" i="42"/>
  <c r="G110" i="42"/>
  <c r="E110" i="42"/>
  <c r="O114" i="42"/>
  <c r="S114" i="42"/>
  <c r="U114" i="42"/>
  <c r="N114" i="42"/>
  <c r="R114" i="42"/>
  <c r="P114" i="42"/>
  <c r="T114" i="42"/>
  <c r="M114" i="42"/>
  <c r="Q114" i="42"/>
  <c r="H114" i="42"/>
  <c r="K114" i="42"/>
  <c r="E114" i="42"/>
  <c r="I114" i="42"/>
  <c r="F114" i="42"/>
  <c r="C114" i="42"/>
  <c r="D114" i="42"/>
  <c r="J114" i="42"/>
  <c r="G114" i="42"/>
  <c r="O118" i="42"/>
  <c r="S118" i="42"/>
  <c r="Q118" i="42"/>
  <c r="R118" i="42"/>
  <c r="P118" i="42"/>
  <c r="T118" i="42"/>
  <c r="U118" i="42"/>
  <c r="M118" i="42"/>
  <c r="N118" i="42"/>
  <c r="F118" i="42"/>
  <c r="G118" i="42"/>
  <c r="E118" i="42"/>
  <c r="J118" i="42"/>
  <c r="K118" i="42"/>
  <c r="D118" i="42"/>
  <c r="H118" i="42"/>
  <c r="C118" i="42"/>
  <c r="I118" i="42"/>
  <c r="O122" i="42"/>
  <c r="S122" i="42"/>
  <c r="M122" i="42"/>
  <c r="R122" i="42"/>
  <c r="P122" i="42"/>
  <c r="T122" i="42"/>
  <c r="Q122" i="42"/>
  <c r="N122" i="42"/>
  <c r="U122" i="42"/>
  <c r="J122" i="42"/>
  <c r="D122" i="42"/>
  <c r="C122" i="42"/>
  <c r="E122" i="42"/>
  <c r="G122" i="42"/>
  <c r="H122" i="42"/>
  <c r="F122" i="42"/>
  <c r="K122" i="42"/>
  <c r="I122" i="42"/>
  <c r="O126" i="42"/>
  <c r="S126" i="42"/>
  <c r="Q126" i="42"/>
  <c r="P126" i="42"/>
  <c r="T126" i="42"/>
  <c r="U126" i="42"/>
  <c r="M126" i="42"/>
  <c r="R126" i="42"/>
  <c r="N126" i="42"/>
  <c r="F126" i="42"/>
  <c r="G126" i="42"/>
  <c r="E126" i="42"/>
  <c r="J126" i="42"/>
  <c r="K126" i="42"/>
  <c r="D126" i="42"/>
  <c r="H126" i="42"/>
  <c r="C126" i="42"/>
  <c r="I126" i="42"/>
  <c r="O130" i="42"/>
  <c r="S130" i="42"/>
  <c r="U130" i="42"/>
  <c r="P130" i="42"/>
  <c r="T130" i="42"/>
  <c r="Q130" i="42"/>
  <c r="M130" i="42"/>
  <c r="R130" i="42"/>
  <c r="N130" i="42"/>
  <c r="J130" i="42"/>
  <c r="K130" i="42"/>
  <c r="D130" i="42"/>
  <c r="H130" i="42"/>
  <c r="C130" i="42"/>
  <c r="E130" i="42"/>
  <c r="F130" i="42"/>
  <c r="G130" i="42"/>
  <c r="I130" i="42"/>
  <c r="O134" i="42"/>
  <c r="S134" i="42"/>
  <c r="M134" i="42"/>
  <c r="N134" i="42"/>
  <c r="P134" i="42"/>
  <c r="T134" i="42"/>
  <c r="Q134" i="42"/>
  <c r="U134" i="42"/>
  <c r="R134" i="42"/>
  <c r="F134" i="42"/>
  <c r="G134" i="42"/>
  <c r="I134" i="42"/>
  <c r="J134" i="42"/>
  <c r="K134" i="42"/>
  <c r="E134" i="42"/>
  <c r="D134" i="42"/>
  <c r="C134" i="42"/>
  <c r="H134" i="42"/>
  <c r="O138" i="42"/>
  <c r="S138" i="42"/>
  <c r="M138" i="42"/>
  <c r="N138" i="42"/>
  <c r="R138" i="42"/>
  <c r="P138" i="42"/>
  <c r="T138" i="42"/>
  <c r="Q138" i="42"/>
  <c r="U138" i="42"/>
  <c r="J138" i="42"/>
  <c r="K138" i="42"/>
  <c r="E138" i="42"/>
  <c r="D138" i="42"/>
  <c r="C138" i="42"/>
  <c r="H138" i="42"/>
  <c r="F138" i="42"/>
  <c r="G138" i="42"/>
  <c r="I138" i="42"/>
  <c r="O142" i="42"/>
  <c r="S142" i="42"/>
  <c r="Q142" i="42"/>
  <c r="N142" i="42"/>
  <c r="P142" i="42"/>
  <c r="T142" i="42"/>
  <c r="U142" i="42"/>
  <c r="M142" i="42"/>
  <c r="R142" i="42"/>
  <c r="C142" i="42"/>
  <c r="I142" i="42"/>
  <c r="F142" i="42"/>
  <c r="G142" i="42"/>
  <c r="E142" i="42"/>
  <c r="J142" i="42"/>
  <c r="K142" i="42"/>
  <c r="D142" i="42"/>
  <c r="H142" i="42"/>
  <c r="O146" i="42"/>
  <c r="S146" i="42"/>
  <c r="M146" i="42"/>
  <c r="N146" i="42"/>
  <c r="P146" i="42"/>
  <c r="T146" i="42"/>
  <c r="U146" i="42"/>
  <c r="Q146" i="42"/>
  <c r="R146" i="42"/>
  <c r="F146" i="42"/>
  <c r="G146" i="42"/>
  <c r="I146" i="42"/>
  <c r="J146" i="42"/>
  <c r="K146" i="42"/>
  <c r="E146" i="42"/>
  <c r="H146" i="42"/>
  <c r="C146" i="42"/>
  <c r="D146" i="42"/>
  <c r="O150" i="42"/>
  <c r="S150" i="42"/>
  <c r="U150" i="42"/>
  <c r="N150" i="42"/>
  <c r="P150" i="42"/>
  <c r="T150" i="42"/>
  <c r="Q150" i="42"/>
  <c r="M150" i="42"/>
  <c r="R150" i="42"/>
  <c r="J150" i="42"/>
  <c r="G150" i="42"/>
  <c r="D150" i="42"/>
  <c r="K150" i="42"/>
  <c r="E150" i="42"/>
  <c r="H150" i="42"/>
  <c r="F150" i="42"/>
  <c r="C150" i="42"/>
  <c r="I150" i="42"/>
  <c r="O154" i="42"/>
  <c r="S154" i="42"/>
  <c r="M154" i="42"/>
  <c r="P154" i="42"/>
  <c r="T154" i="42"/>
  <c r="Q154" i="42"/>
  <c r="N154" i="42"/>
  <c r="U154" i="42"/>
  <c r="R154" i="42"/>
  <c r="C154" i="42"/>
  <c r="E154" i="42"/>
  <c r="G154" i="42"/>
  <c r="H154" i="42"/>
  <c r="F154" i="42"/>
  <c r="K154" i="42"/>
  <c r="I154" i="42"/>
  <c r="J154" i="42"/>
  <c r="D154" i="42"/>
  <c r="O158" i="42"/>
  <c r="S158" i="42"/>
  <c r="Q158" i="42"/>
  <c r="P158" i="42"/>
  <c r="T158" i="42"/>
  <c r="M158" i="42"/>
  <c r="U158" i="42"/>
  <c r="N158" i="42"/>
  <c r="R158" i="42"/>
  <c r="F158" i="42"/>
  <c r="G158" i="42"/>
  <c r="I158" i="42"/>
  <c r="J158" i="42"/>
  <c r="K158" i="42"/>
  <c r="H158" i="42"/>
  <c r="D158" i="42"/>
  <c r="C158" i="42"/>
  <c r="E158" i="42"/>
  <c r="O162" i="42"/>
  <c r="S162" i="42"/>
  <c r="U162" i="42"/>
  <c r="N162" i="42"/>
  <c r="P162" i="42"/>
  <c r="T162" i="42"/>
  <c r="M162" i="42"/>
  <c r="Q162" i="42"/>
  <c r="R162" i="42"/>
  <c r="F162" i="42"/>
  <c r="C162" i="42"/>
  <c r="I162" i="42"/>
  <c r="J162" i="42"/>
  <c r="G162" i="42"/>
  <c r="H162" i="42"/>
  <c r="K162" i="42"/>
  <c r="E162" i="42"/>
  <c r="D162" i="42"/>
  <c r="O166" i="42"/>
  <c r="S166" i="42"/>
  <c r="M166" i="42"/>
  <c r="P166" i="42"/>
  <c r="T166" i="42"/>
  <c r="Q166" i="42"/>
  <c r="U166" i="42"/>
  <c r="R166" i="42"/>
  <c r="N166" i="42"/>
  <c r="C166" i="42"/>
  <c r="I166" i="42"/>
  <c r="G166" i="42"/>
  <c r="H166" i="42"/>
  <c r="F166" i="42"/>
  <c r="K166" i="42"/>
  <c r="E166" i="42"/>
  <c r="J166" i="42"/>
  <c r="D166" i="42"/>
  <c r="O170" i="42"/>
  <c r="S170" i="42"/>
  <c r="U170" i="42"/>
  <c r="N170" i="42"/>
  <c r="P170" i="42"/>
  <c r="T170" i="42"/>
  <c r="M170" i="42"/>
  <c r="Q170" i="42"/>
  <c r="R170" i="42"/>
  <c r="H170" i="42"/>
  <c r="K170" i="42"/>
  <c r="E170" i="42"/>
  <c r="D170" i="42"/>
  <c r="F170" i="42"/>
  <c r="C170" i="42"/>
  <c r="I170" i="42"/>
  <c r="J170" i="42"/>
  <c r="G170" i="42"/>
  <c r="O174" i="42"/>
  <c r="S174" i="42"/>
  <c r="U174" i="42"/>
  <c r="P174" i="42"/>
  <c r="T174" i="42"/>
  <c r="M174" i="42"/>
  <c r="N174" i="42"/>
  <c r="Q174" i="42"/>
  <c r="R174" i="42"/>
  <c r="J174" i="42"/>
  <c r="K174" i="42"/>
  <c r="H174" i="42"/>
  <c r="E174" i="42"/>
  <c r="C174" i="42"/>
  <c r="D174" i="42"/>
  <c r="F174" i="42"/>
  <c r="G174" i="42"/>
  <c r="I174" i="42"/>
  <c r="C14" i="28"/>
  <c r="G14" i="28"/>
  <c r="K14" i="28"/>
  <c r="D14" i="28"/>
  <c r="H14" i="28"/>
  <c r="E14" i="28"/>
  <c r="F14" i="28"/>
  <c r="I14" i="28"/>
  <c r="J14" i="28"/>
  <c r="C34" i="28"/>
  <c r="G34" i="28"/>
  <c r="K34" i="28"/>
  <c r="D34" i="28"/>
  <c r="H34" i="28"/>
  <c r="E34" i="28"/>
  <c r="J34" i="28"/>
  <c r="F34" i="28"/>
  <c r="I34" i="28"/>
  <c r="C76" i="28"/>
  <c r="G76" i="28"/>
  <c r="K76" i="28"/>
  <c r="D76" i="28"/>
  <c r="H76" i="28"/>
  <c r="E76" i="28"/>
  <c r="J76" i="28"/>
  <c r="F76" i="28"/>
  <c r="I76" i="28"/>
  <c r="C116" i="28"/>
  <c r="G116" i="28"/>
  <c r="K116" i="28"/>
  <c r="D116" i="28"/>
  <c r="H116" i="28"/>
  <c r="E116" i="28"/>
  <c r="F116" i="28"/>
  <c r="J116" i="28"/>
  <c r="I116" i="28"/>
  <c r="C136" i="28"/>
  <c r="G136" i="28"/>
  <c r="K136" i="28"/>
  <c r="D136" i="28"/>
  <c r="H136" i="28"/>
  <c r="E136" i="28"/>
  <c r="J136" i="28"/>
  <c r="F136" i="28"/>
  <c r="I136" i="28"/>
  <c r="C158" i="28"/>
  <c r="G158" i="28"/>
  <c r="K158" i="28"/>
  <c r="D158" i="28"/>
  <c r="H158" i="28"/>
  <c r="E158" i="28"/>
  <c r="F158" i="28"/>
  <c r="I158" i="28"/>
  <c r="J158" i="28"/>
  <c r="C4" i="40"/>
  <c r="G4" i="40"/>
  <c r="K4" i="40"/>
  <c r="D4" i="40"/>
  <c r="H4" i="40"/>
  <c r="E4" i="40"/>
  <c r="F4" i="40"/>
  <c r="I4" i="40"/>
  <c r="J4" i="40"/>
  <c r="C28" i="40"/>
  <c r="G28" i="40"/>
  <c r="K28" i="40"/>
  <c r="D28" i="40"/>
  <c r="H28" i="40"/>
  <c r="E28" i="40"/>
  <c r="F28" i="40"/>
  <c r="I28" i="40"/>
  <c r="J28" i="40"/>
  <c r="C54" i="40"/>
  <c r="G54" i="40"/>
  <c r="K54" i="40"/>
  <c r="D54" i="40"/>
  <c r="H54" i="40"/>
  <c r="E54" i="40"/>
  <c r="F54" i="40"/>
  <c r="I54" i="40"/>
  <c r="J54" i="40"/>
  <c r="C76" i="40"/>
  <c r="G76" i="40"/>
  <c r="K76" i="40"/>
  <c r="D76" i="40"/>
  <c r="H76" i="40"/>
  <c r="E76" i="40"/>
  <c r="J76" i="40"/>
  <c r="F76" i="40"/>
  <c r="I76" i="40"/>
  <c r="C108" i="40"/>
  <c r="G108" i="40"/>
  <c r="K108" i="40"/>
  <c r="D108" i="40"/>
  <c r="H108" i="40"/>
  <c r="E108" i="40"/>
  <c r="F108" i="40"/>
  <c r="I108" i="40"/>
  <c r="J108" i="40"/>
  <c r="C136" i="40"/>
  <c r="G136" i="40"/>
  <c r="K136" i="40"/>
  <c r="D136" i="40"/>
  <c r="H136" i="40"/>
  <c r="E136" i="40"/>
  <c r="J136" i="40"/>
  <c r="F136" i="40"/>
  <c r="I136" i="40"/>
  <c r="C166" i="40"/>
  <c r="G166" i="40"/>
  <c r="K166" i="40"/>
  <c r="D166" i="40"/>
  <c r="H166" i="40"/>
  <c r="E166" i="40"/>
  <c r="F166" i="40"/>
  <c r="I166" i="40"/>
  <c r="J166" i="40"/>
  <c r="C28" i="41"/>
  <c r="G28" i="41"/>
  <c r="K28" i="41"/>
  <c r="D28" i="41"/>
  <c r="H28" i="41"/>
  <c r="E28" i="41"/>
  <c r="F28" i="41"/>
  <c r="I28" i="41"/>
  <c r="J28" i="41"/>
  <c r="C48" i="41"/>
  <c r="G48" i="41"/>
  <c r="K48" i="41"/>
  <c r="D48" i="41"/>
  <c r="H48" i="41"/>
  <c r="E48" i="41"/>
  <c r="F48" i="41"/>
  <c r="I48" i="41"/>
  <c r="J48" i="41"/>
  <c r="D67" i="41"/>
  <c r="H67" i="41"/>
  <c r="C67" i="41"/>
  <c r="I67" i="41"/>
  <c r="G67" i="41"/>
  <c r="E67" i="41"/>
  <c r="J67" i="41"/>
  <c r="F67" i="41"/>
  <c r="K67" i="41"/>
  <c r="D91" i="41"/>
  <c r="H91" i="41"/>
  <c r="C91" i="41"/>
  <c r="I91" i="41"/>
  <c r="G91" i="41"/>
  <c r="E91" i="41"/>
  <c r="J91" i="41"/>
  <c r="F91" i="41"/>
  <c r="K91" i="41"/>
  <c r="D107" i="41"/>
  <c r="H107" i="41"/>
  <c r="C107" i="41"/>
  <c r="I107" i="41"/>
  <c r="E107" i="41"/>
  <c r="J107" i="41"/>
  <c r="F107" i="41"/>
  <c r="K107" i="41"/>
  <c r="G107" i="41"/>
  <c r="M128" i="41"/>
  <c r="Q128" i="41"/>
  <c r="U128" i="41"/>
  <c r="P128" i="41"/>
  <c r="S128" i="41"/>
  <c r="O128" i="41"/>
  <c r="R128" i="41"/>
  <c r="N128" i="41"/>
  <c r="T128" i="41"/>
  <c r="D139" i="41"/>
  <c r="H139" i="41"/>
  <c r="C139" i="41"/>
  <c r="I139" i="41"/>
  <c r="E139" i="41"/>
  <c r="J139" i="41"/>
  <c r="F139" i="41"/>
  <c r="K139" i="41"/>
  <c r="G139" i="41"/>
  <c r="D155" i="41"/>
  <c r="H155" i="41"/>
  <c r="C155" i="41"/>
  <c r="I155" i="41"/>
  <c r="G155" i="41"/>
  <c r="E155" i="41"/>
  <c r="J155" i="41"/>
  <c r="F155" i="41"/>
  <c r="K155" i="41"/>
  <c r="C36" i="22"/>
  <c r="D36" i="22"/>
  <c r="E36" i="22"/>
  <c r="F36" i="22"/>
  <c r="F58" i="21"/>
  <c r="J58" i="21"/>
  <c r="C58" i="21"/>
  <c r="G58" i="21"/>
  <c r="K58" i="21"/>
  <c r="D58" i="21"/>
  <c r="H58" i="21"/>
  <c r="E58" i="21"/>
  <c r="I58" i="21"/>
  <c r="F74" i="21"/>
  <c r="J74" i="21"/>
  <c r="C74" i="21"/>
  <c r="G74" i="21"/>
  <c r="K74" i="21"/>
  <c r="D74" i="21"/>
  <c r="H74" i="21"/>
  <c r="E74" i="21"/>
  <c r="I74" i="21"/>
  <c r="F90" i="21"/>
  <c r="J90" i="21"/>
  <c r="C90" i="21"/>
  <c r="G90" i="21"/>
  <c r="K90" i="21"/>
  <c r="D90" i="21"/>
  <c r="H90" i="21"/>
  <c r="E90" i="21"/>
  <c r="I90" i="21"/>
  <c r="F106" i="21"/>
  <c r="J106" i="21"/>
  <c r="C106" i="21"/>
  <c r="G106" i="21"/>
  <c r="K106" i="21"/>
  <c r="D106" i="21"/>
  <c r="H106" i="21"/>
  <c r="E106" i="21"/>
  <c r="I106" i="21"/>
  <c r="F122" i="21"/>
  <c r="J122" i="21"/>
  <c r="C122" i="21"/>
  <c r="G122" i="21"/>
  <c r="K122" i="21"/>
  <c r="D122" i="21"/>
  <c r="H122" i="21"/>
  <c r="E122" i="21"/>
  <c r="I122" i="21"/>
  <c r="F138" i="21"/>
  <c r="J138" i="21"/>
  <c r="C138" i="21"/>
  <c r="G138" i="21"/>
  <c r="K138" i="21"/>
  <c r="D138" i="21"/>
  <c r="H138" i="21"/>
  <c r="E138" i="21"/>
  <c r="I138" i="21"/>
  <c r="F154" i="21"/>
  <c r="J154" i="21"/>
  <c r="C154" i="21"/>
  <c r="G154" i="21"/>
  <c r="K154" i="21"/>
  <c r="D154" i="21"/>
  <c r="H154" i="21"/>
  <c r="E154" i="21"/>
  <c r="I154" i="21"/>
  <c r="F170" i="21"/>
  <c r="J170" i="21"/>
  <c r="C170" i="21"/>
  <c r="G170" i="21"/>
  <c r="K170" i="21"/>
  <c r="D170" i="21"/>
  <c r="H170" i="21"/>
  <c r="E170" i="21"/>
  <c r="I170" i="21"/>
  <c r="F11" i="19"/>
  <c r="J11" i="19"/>
  <c r="C11" i="19"/>
  <c r="G11" i="19"/>
  <c r="K11" i="19"/>
  <c r="D11" i="19"/>
  <c r="H11" i="19"/>
  <c r="E11" i="19"/>
  <c r="I11" i="19"/>
  <c r="F27" i="19"/>
  <c r="J27" i="19"/>
  <c r="C27" i="19"/>
  <c r="G27" i="19"/>
  <c r="K27" i="19"/>
  <c r="D27" i="19"/>
  <c r="H27" i="19"/>
  <c r="E27" i="19"/>
  <c r="I27" i="19"/>
  <c r="F43" i="19"/>
  <c r="J43" i="19"/>
  <c r="C43" i="19"/>
  <c r="G43" i="19"/>
  <c r="K43" i="19"/>
  <c r="D43" i="19"/>
  <c r="H43" i="19"/>
  <c r="E43" i="19"/>
  <c r="I43" i="19"/>
  <c r="P9" i="28"/>
  <c r="T9" i="28"/>
  <c r="M9" i="28"/>
  <c r="Q9" i="28"/>
  <c r="U9" i="28"/>
  <c r="R9" i="28"/>
  <c r="S9" i="28"/>
  <c r="N9" i="28"/>
  <c r="O9" i="28"/>
  <c r="P17" i="28"/>
  <c r="T17" i="28"/>
  <c r="M17" i="28"/>
  <c r="Q17" i="28"/>
  <c r="U17" i="28"/>
  <c r="R17" i="28"/>
  <c r="N17" i="28"/>
  <c r="S17" i="28"/>
  <c r="O17" i="28"/>
  <c r="P25" i="28"/>
  <c r="T25" i="28"/>
  <c r="M25" i="28"/>
  <c r="Q25" i="28"/>
  <c r="U25" i="28"/>
  <c r="R25" i="28"/>
  <c r="N25" i="28"/>
  <c r="O25" i="28"/>
  <c r="S25" i="28"/>
  <c r="P33" i="28"/>
  <c r="T33" i="28"/>
  <c r="M33" i="28"/>
  <c r="Q33" i="28"/>
  <c r="U33" i="28"/>
  <c r="R33" i="28"/>
  <c r="O33" i="28"/>
  <c r="S33" i="28"/>
  <c r="N33" i="28"/>
  <c r="P41" i="28"/>
  <c r="T41" i="28"/>
  <c r="M41" i="28"/>
  <c r="Q41" i="28"/>
  <c r="U41" i="28"/>
  <c r="R41" i="28"/>
  <c r="S41" i="28"/>
  <c r="N41" i="28"/>
  <c r="O41" i="28"/>
  <c r="P49" i="28"/>
  <c r="T49" i="28"/>
  <c r="M49" i="28"/>
  <c r="Q49" i="28"/>
  <c r="U49" i="28"/>
  <c r="R49" i="28"/>
  <c r="S49" i="28"/>
  <c r="N49" i="28"/>
  <c r="O49" i="28"/>
  <c r="P55" i="28"/>
  <c r="T55" i="28"/>
  <c r="M55" i="28"/>
  <c r="Q55" i="28"/>
  <c r="U55" i="28"/>
  <c r="R55" i="28"/>
  <c r="N55" i="28"/>
  <c r="S55" i="28"/>
  <c r="O55" i="28"/>
  <c r="P63" i="28"/>
  <c r="T63" i="28"/>
  <c r="M63" i="28"/>
  <c r="Q63" i="28"/>
  <c r="U63" i="28"/>
  <c r="R63" i="28"/>
  <c r="S63" i="28"/>
  <c r="N63" i="28"/>
  <c r="O63" i="28"/>
  <c r="P71" i="28"/>
  <c r="T71" i="28"/>
  <c r="M71" i="28"/>
  <c r="Q71" i="28"/>
  <c r="U71" i="28"/>
  <c r="R71" i="28"/>
  <c r="S71" i="28"/>
  <c r="N71" i="28"/>
  <c r="O71" i="28"/>
  <c r="P79" i="28"/>
  <c r="T79" i="28"/>
  <c r="M79" i="28"/>
  <c r="Q79" i="28"/>
  <c r="U79" i="28"/>
  <c r="R79" i="28"/>
  <c r="S79" i="28"/>
  <c r="N79" i="28"/>
  <c r="O79" i="28"/>
  <c r="P87" i="28"/>
  <c r="T87" i="28"/>
  <c r="M87" i="28"/>
  <c r="Q87" i="28"/>
  <c r="U87" i="28"/>
  <c r="R87" i="28"/>
  <c r="N87" i="28"/>
  <c r="S87" i="28"/>
  <c r="O87" i="28"/>
  <c r="P95" i="28"/>
  <c r="T95" i="28"/>
  <c r="M95" i="28"/>
  <c r="Q95" i="28"/>
  <c r="U95" i="28"/>
  <c r="R95" i="28"/>
  <c r="N95" i="28"/>
  <c r="S95" i="28"/>
  <c r="O95" i="28"/>
  <c r="P103" i="28"/>
  <c r="T103" i="28"/>
  <c r="M103" i="28"/>
  <c r="Q103" i="28"/>
  <c r="U103" i="28"/>
  <c r="R103" i="28"/>
  <c r="N103" i="28"/>
  <c r="S103" i="28"/>
  <c r="O103" i="28"/>
  <c r="P111" i="28"/>
  <c r="T111" i="28"/>
  <c r="M111" i="28"/>
  <c r="Q111" i="28"/>
  <c r="U111" i="28"/>
  <c r="R111" i="28"/>
  <c r="N111" i="28"/>
  <c r="S111" i="28"/>
  <c r="O111" i="28"/>
  <c r="P119" i="28"/>
  <c r="T119" i="28"/>
  <c r="M119" i="28"/>
  <c r="Q119" i="28"/>
  <c r="U119" i="28"/>
  <c r="R119" i="28"/>
  <c r="N119" i="28"/>
  <c r="S119" i="28"/>
  <c r="O119" i="28"/>
  <c r="P127" i="28"/>
  <c r="T127" i="28"/>
  <c r="M127" i="28"/>
  <c r="Q127" i="28"/>
  <c r="U127" i="28"/>
  <c r="R127" i="28"/>
  <c r="N127" i="28"/>
  <c r="S127" i="28"/>
  <c r="O127" i="28"/>
  <c r="P135" i="28"/>
  <c r="T135" i="28"/>
  <c r="M135" i="28"/>
  <c r="Q135" i="28"/>
  <c r="U135" i="28"/>
  <c r="R135" i="28"/>
  <c r="S135" i="28"/>
  <c r="N135" i="28"/>
  <c r="O135" i="28"/>
  <c r="P143" i="28"/>
  <c r="T143" i="28"/>
  <c r="M143" i="28"/>
  <c r="Q143" i="28"/>
  <c r="U143" i="28"/>
  <c r="R143" i="28"/>
  <c r="N143" i="28"/>
  <c r="O143" i="28"/>
  <c r="S143" i="28"/>
  <c r="P151" i="28"/>
  <c r="T151" i="28"/>
  <c r="M151" i="28"/>
  <c r="Q151" i="28"/>
  <c r="U151" i="28"/>
  <c r="R151" i="28"/>
  <c r="N151" i="28"/>
  <c r="S151" i="28"/>
  <c r="O151" i="28"/>
  <c r="P159" i="28"/>
  <c r="T159" i="28"/>
  <c r="M159" i="28"/>
  <c r="Q159" i="28"/>
  <c r="U159" i="28"/>
  <c r="R159" i="28"/>
  <c r="O159" i="28"/>
  <c r="S159" i="28"/>
  <c r="N159" i="28"/>
  <c r="P167" i="28"/>
  <c r="T167" i="28"/>
  <c r="M167" i="28"/>
  <c r="Q167" i="28"/>
  <c r="U167" i="28"/>
  <c r="R167" i="28"/>
  <c r="S167" i="28"/>
  <c r="N167" i="28"/>
  <c r="O167" i="28"/>
  <c r="P175" i="28"/>
  <c r="T175" i="28"/>
  <c r="M175" i="28"/>
  <c r="Q175" i="28"/>
  <c r="U175" i="28"/>
  <c r="R175" i="28"/>
  <c r="N175" i="28"/>
  <c r="S175" i="28"/>
  <c r="O175" i="28"/>
  <c r="P7" i="40"/>
  <c r="T7" i="40"/>
  <c r="M7" i="40"/>
  <c r="Q7" i="40"/>
  <c r="U7" i="40"/>
  <c r="R7" i="40"/>
  <c r="N7" i="40"/>
  <c r="O7" i="40"/>
  <c r="S7" i="40"/>
  <c r="P15" i="40"/>
  <c r="T15" i="40"/>
  <c r="M15" i="40"/>
  <c r="Q15" i="40"/>
  <c r="U15" i="40"/>
  <c r="R15" i="40"/>
  <c r="O15" i="40"/>
  <c r="S15" i="40"/>
  <c r="N15" i="40"/>
  <c r="P23" i="40"/>
  <c r="T23" i="40"/>
  <c r="M23" i="40"/>
  <c r="Q23" i="40"/>
  <c r="U23" i="40"/>
  <c r="R23" i="40"/>
  <c r="S23" i="40"/>
  <c r="N23" i="40"/>
  <c r="O23" i="40"/>
  <c r="P31" i="40"/>
  <c r="T31" i="40"/>
  <c r="M31" i="40"/>
  <c r="Q31" i="40"/>
  <c r="U31" i="40"/>
  <c r="R31" i="40"/>
  <c r="O31" i="40"/>
  <c r="S31" i="40"/>
  <c r="N31" i="40"/>
  <c r="P39" i="40"/>
  <c r="T39" i="40"/>
  <c r="M39" i="40"/>
  <c r="Q39" i="40"/>
  <c r="U39" i="40"/>
  <c r="R39" i="40"/>
  <c r="O39" i="40"/>
  <c r="S39" i="40"/>
  <c r="N39" i="40"/>
  <c r="P47" i="40"/>
  <c r="T47" i="40"/>
  <c r="M47" i="40"/>
  <c r="Q47" i="40"/>
  <c r="U47" i="40"/>
  <c r="R47" i="40"/>
  <c r="N47" i="40"/>
  <c r="S47" i="40"/>
  <c r="O47" i="40"/>
  <c r="P55" i="40"/>
  <c r="T55" i="40"/>
  <c r="M55" i="40"/>
  <c r="Q55" i="40"/>
  <c r="U55" i="40"/>
  <c r="R55" i="40"/>
  <c r="S55" i="40"/>
  <c r="O55" i="40"/>
  <c r="N55" i="40"/>
  <c r="P63" i="40"/>
  <c r="T63" i="40"/>
  <c r="M63" i="40"/>
  <c r="Q63" i="40"/>
  <c r="U63" i="40"/>
  <c r="R63" i="40"/>
  <c r="S63" i="40"/>
  <c r="O63" i="40"/>
  <c r="N63" i="40"/>
  <c r="P71" i="40"/>
  <c r="T71" i="40"/>
  <c r="M71" i="40"/>
  <c r="Q71" i="40"/>
  <c r="U71" i="40"/>
  <c r="R71" i="40"/>
  <c r="S71" i="40"/>
  <c r="O71" i="40"/>
  <c r="N71" i="40"/>
  <c r="P79" i="40"/>
  <c r="T79" i="40"/>
  <c r="M79" i="40"/>
  <c r="Q79" i="40"/>
  <c r="U79" i="40"/>
  <c r="R79" i="40"/>
  <c r="N79" i="40"/>
  <c r="O79" i="40"/>
  <c r="S79" i="40"/>
  <c r="P87" i="40"/>
  <c r="T87" i="40"/>
  <c r="M87" i="40"/>
  <c r="Q87" i="40"/>
  <c r="U87" i="40"/>
  <c r="R87" i="40"/>
  <c r="S87" i="40"/>
  <c r="N87" i="40"/>
  <c r="O87" i="40"/>
  <c r="P95" i="40"/>
  <c r="T95" i="40"/>
  <c r="M95" i="40"/>
  <c r="Q95" i="40"/>
  <c r="U95" i="40"/>
  <c r="R95" i="40"/>
  <c r="O95" i="40"/>
  <c r="S95" i="40"/>
  <c r="N95" i="40"/>
  <c r="P103" i="40"/>
  <c r="T103" i="40"/>
  <c r="M103" i="40"/>
  <c r="Q103" i="40"/>
  <c r="U103" i="40"/>
  <c r="R103" i="40"/>
  <c r="S103" i="40"/>
  <c r="N103" i="40"/>
  <c r="O103" i="40"/>
  <c r="P111" i="40"/>
  <c r="T111" i="40"/>
  <c r="M111" i="40"/>
  <c r="Q111" i="40"/>
  <c r="U111" i="40"/>
  <c r="R111" i="40"/>
  <c r="S111" i="40"/>
  <c r="N111" i="40"/>
  <c r="O111" i="40"/>
  <c r="P119" i="40"/>
  <c r="T119" i="40"/>
  <c r="M119" i="40"/>
  <c r="Q119" i="40"/>
  <c r="U119" i="40"/>
  <c r="R119" i="40"/>
  <c r="S119" i="40"/>
  <c r="N119" i="40"/>
  <c r="O119" i="40"/>
  <c r="P127" i="40"/>
  <c r="T127" i="40"/>
  <c r="M127" i="40"/>
  <c r="Q127" i="40"/>
  <c r="U127" i="40"/>
  <c r="R127" i="40"/>
  <c r="N127" i="40"/>
  <c r="O127" i="40"/>
  <c r="S127" i="40"/>
  <c r="P135" i="40"/>
  <c r="T135" i="40"/>
  <c r="M135" i="40"/>
  <c r="Q135" i="40"/>
  <c r="U135" i="40"/>
  <c r="R135" i="40"/>
  <c r="S135" i="40"/>
  <c r="N135" i="40"/>
  <c r="O135" i="40"/>
  <c r="P143" i="40"/>
  <c r="T143" i="40"/>
  <c r="M143" i="40"/>
  <c r="Q143" i="40"/>
  <c r="U143" i="40"/>
  <c r="R143" i="40"/>
  <c r="S143" i="40"/>
  <c r="N143" i="40"/>
  <c r="O143" i="40"/>
  <c r="P151" i="40"/>
  <c r="T151" i="40"/>
  <c r="M151" i="40"/>
  <c r="Q151" i="40"/>
  <c r="U151" i="40"/>
  <c r="R151" i="40"/>
  <c r="S151" i="40"/>
  <c r="N151" i="40"/>
  <c r="O151" i="40"/>
  <c r="P159" i="40"/>
  <c r="T159" i="40"/>
  <c r="M159" i="40"/>
  <c r="Q159" i="40"/>
  <c r="U159" i="40"/>
  <c r="R159" i="40"/>
  <c r="N159" i="40"/>
  <c r="S159" i="40"/>
  <c r="O159" i="40"/>
  <c r="P167" i="40"/>
  <c r="T167" i="40"/>
  <c r="M167" i="40"/>
  <c r="Q167" i="40"/>
  <c r="U167" i="40"/>
  <c r="R167" i="40"/>
  <c r="S167" i="40"/>
  <c r="N167" i="40"/>
  <c r="O167" i="40"/>
  <c r="P175" i="40"/>
  <c r="T175" i="40"/>
  <c r="M175" i="40"/>
  <c r="Q175" i="40"/>
  <c r="U175" i="40"/>
  <c r="R175" i="40"/>
  <c r="N175" i="40"/>
  <c r="S175" i="40"/>
  <c r="O175" i="40"/>
  <c r="P7" i="41"/>
  <c r="T7" i="41"/>
  <c r="M7" i="41"/>
  <c r="Q7" i="41"/>
  <c r="U7" i="41"/>
  <c r="R7" i="41"/>
  <c r="N7" i="41"/>
  <c r="O7" i="41"/>
  <c r="S7" i="41"/>
  <c r="P15" i="41"/>
  <c r="T15" i="41"/>
  <c r="M15" i="41"/>
  <c r="Q15" i="41"/>
  <c r="U15" i="41"/>
  <c r="R15" i="41"/>
  <c r="N15" i="41"/>
  <c r="O15" i="41"/>
  <c r="S15" i="41"/>
  <c r="P23" i="41"/>
  <c r="T23" i="41"/>
  <c r="M23" i="41"/>
  <c r="Q23" i="41"/>
  <c r="U23" i="41"/>
  <c r="R23" i="41"/>
  <c r="S23" i="41"/>
  <c r="O23" i="41"/>
  <c r="N23" i="41"/>
  <c r="P31" i="41"/>
  <c r="T31" i="41"/>
  <c r="M31" i="41"/>
  <c r="Q31" i="41"/>
  <c r="U31" i="41"/>
  <c r="R31" i="41"/>
  <c r="S31" i="41"/>
  <c r="N31" i="41"/>
  <c r="O31" i="41"/>
  <c r="P39" i="41"/>
  <c r="T39" i="41"/>
  <c r="M39" i="41"/>
  <c r="Q39" i="41"/>
  <c r="U39" i="41"/>
  <c r="R39" i="41"/>
  <c r="N39" i="41"/>
  <c r="O39" i="41"/>
  <c r="S39" i="41"/>
  <c r="P47" i="41"/>
  <c r="T47" i="41"/>
  <c r="M47" i="41"/>
  <c r="Q47" i="41"/>
  <c r="U47" i="41"/>
  <c r="R47" i="41"/>
  <c r="S47" i="41"/>
  <c r="N47" i="41"/>
  <c r="O47" i="41"/>
  <c r="P55" i="41"/>
  <c r="T55" i="41"/>
  <c r="M55" i="41"/>
  <c r="Q55" i="41"/>
  <c r="U55" i="41"/>
  <c r="R55" i="41"/>
  <c r="O55" i="41"/>
  <c r="S55" i="41"/>
  <c r="N55" i="41"/>
  <c r="P63" i="41"/>
  <c r="T63" i="41"/>
  <c r="M63" i="41"/>
  <c r="Q63" i="41"/>
  <c r="U63" i="41"/>
  <c r="R63" i="41"/>
  <c r="O63" i="41"/>
  <c r="S63" i="41"/>
  <c r="N63" i="41"/>
  <c r="D72" i="41"/>
  <c r="H72" i="41"/>
  <c r="E72" i="41"/>
  <c r="J72" i="41"/>
  <c r="G72" i="41"/>
  <c r="F72" i="41"/>
  <c r="K72" i="41"/>
  <c r="C72" i="41"/>
  <c r="I72" i="41"/>
  <c r="D80" i="41"/>
  <c r="H80" i="41"/>
  <c r="E80" i="41"/>
  <c r="J80" i="41"/>
  <c r="F80" i="41"/>
  <c r="K80" i="41"/>
  <c r="G80" i="41"/>
  <c r="C80" i="41"/>
  <c r="I80" i="41"/>
  <c r="D88" i="41"/>
  <c r="H88" i="41"/>
  <c r="E88" i="41"/>
  <c r="J88" i="41"/>
  <c r="G88" i="41"/>
  <c r="F88" i="41"/>
  <c r="K88" i="41"/>
  <c r="C88" i="41"/>
  <c r="I88" i="41"/>
  <c r="D96" i="41"/>
  <c r="H96" i="41"/>
  <c r="E96" i="41"/>
  <c r="J96" i="41"/>
  <c r="F96" i="41"/>
  <c r="K96" i="41"/>
  <c r="C96" i="41"/>
  <c r="G96" i="41"/>
  <c r="I96" i="41"/>
  <c r="D104" i="41"/>
  <c r="H104" i="41"/>
  <c r="E104" i="41"/>
  <c r="J104" i="41"/>
  <c r="G104" i="41"/>
  <c r="F104" i="41"/>
  <c r="K104" i="41"/>
  <c r="C104" i="41"/>
  <c r="I104" i="41"/>
  <c r="D112" i="41"/>
  <c r="H112" i="41"/>
  <c r="E112" i="41"/>
  <c r="J112" i="41"/>
  <c r="G112" i="41"/>
  <c r="C112" i="41"/>
  <c r="F112" i="41"/>
  <c r="K112" i="41"/>
  <c r="I112" i="41"/>
  <c r="D120" i="41"/>
  <c r="H120" i="41"/>
  <c r="E120" i="41"/>
  <c r="J120" i="41"/>
  <c r="F120" i="41"/>
  <c r="K120" i="41"/>
  <c r="G120" i="41"/>
  <c r="I120" i="41"/>
  <c r="C120" i="41"/>
  <c r="D128" i="41"/>
  <c r="H128" i="41"/>
  <c r="E128" i="41"/>
  <c r="J128" i="41"/>
  <c r="F128" i="41"/>
  <c r="K128" i="41"/>
  <c r="I128" i="41"/>
  <c r="G128" i="41"/>
  <c r="C128" i="41"/>
  <c r="D136" i="41"/>
  <c r="H136" i="41"/>
  <c r="E136" i="41"/>
  <c r="J136" i="41"/>
  <c r="I136" i="41"/>
  <c r="F136" i="41"/>
  <c r="K136" i="41"/>
  <c r="C136" i="41"/>
  <c r="G136" i="41"/>
  <c r="D144" i="41"/>
  <c r="H144" i="41"/>
  <c r="E144" i="41"/>
  <c r="J144" i="41"/>
  <c r="F144" i="41"/>
  <c r="K144" i="41"/>
  <c r="C144" i="41"/>
  <c r="G144" i="41"/>
  <c r="I144" i="41"/>
  <c r="D152" i="41"/>
  <c r="H152" i="41"/>
  <c r="E152" i="41"/>
  <c r="J152" i="41"/>
  <c r="G152" i="41"/>
  <c r="F152" i="41"/>
  <c r="K152" i="41"/>
  <c r="C152" i="41"/>
  <c r="I152" i="41"/>
  <c r="D160" i="41"/>
  <c r="H160" i="41"/>
  <c r="E160" i="41"/>
  <c r="J160" i="41"/>
  <c r="G160" i="41"/>
  <c r="C160" i="41"/>
  <c r="F160" i="41"/>
  <c r="K160" i="41"/>
  <c r="I160" i="41"/>
  <c r="D168" i="41"/>
  <c r="H168" i="41"/>
  <c r="E168" i="41"/>
  <c r="J168" i="41"/>
  <c r="G168" i="41"/>
  <c r="I168" i="41"/>
  <c r="F168" i="41"/>
  <c r="K168" i="41"/>
  <c r="C168" i="41"/>
  <c r="I2" i="41"/>
  <c r="E2" i="41"/>
  <c r="G2" i="41"/>
  <c r="H2" i="41"/>
  <c r="D2" i="41"/>
  <c r="K2" i="41"/>
  <c r="J2" i="41"/>
  <c r="C2" i="41"/>
  <c r="F2" i="41"/>
  <c r="C6" i="28"/>
  <c r="G6" i="28"/>
  <c r="K6" i="28"/>
  <c r="D6" i="28"/>
  <c r="H6" i="28"/>
  <c r="E6" i="28"/>
  <c r="J6" i="28"/>
  <c r="F6" i="28"/>
  <c r="I6" i="28"/>
  <c r="C20" i="28"/>
  <c r="G20" i="28"/>
  <c r="K20" i="28"/>
  <c r="D20" i="28"/>
  <c r="H20" i="28"/>
  <c r="E20" i="28"/>
  <c r="I20" i="28"/>
  <c r="F20" i="28"/>
  <c r="J20" i="28"/>
  <c r="C46" i="28"/>
  <c r="G46" i="28"/>
  <c r="K46" i="28"/>
  <c r="D46" i="28"/>
  <c r="H46" i="28"/>
  <c r="E46" i="28"/>
  <c r="F46" i="28"/>
  <c r="I46" i="28"/>
  <c r="J46" i="28"/>
  <c r="C64" i="28"/>
  <c r="G64" i="28"/>
  <c r="K64" i="28"/>
  <c r="D64" i="28"/>
  <c r="H64" i="28"/>
  <c r="E64" i="28"/>
  <c r="I64" i="28"/>
  <c r="F64" i="28"/>
  <c r="J64" i="28"/>
  <c r="C88" i="28"/>
  <c r="G88" i="28"/>
  <c r="K88" i="28"/>
  <c r="D88" i="28"/>
  <c r="H88" i="28"/>
  <c r="E88" i="28"/>
  <c r="I88" i="28"/>
  <c r="J88" i="28"/>
  <c r="F88" i="28"/>
  <c r="C106" i="28"/>
  <c r="G106" i="28"/>
  <c r="K106" i="28"/>
  <c r="D106" i="28"/>
  <c r="H106" i="28"/>
  <c r="E106" i="28"/>
  <c r="I106" i="28"/>
  <c r="F106" i="28"/>
  <c r="J106" i="28"/>
  <c r="C126" i="28"/>
  <c r="G126" i="28"/>
  <c r="K126" i="28"/>
  <c r="D126" i="28"/>
  <c r="H126" i="28"/>
  <c r="E126" i="28"/>
  <c r="I126" i="28"/>
  <c r="F126" i="28"/>
  <c r="J126" i="28"/>
  <c r="C146" i="28"/>
  <c r="G146" i="28"/>
  <c r="K146" i="28"/>
  <c r="D146" i="28"/>
  <c r="H146" i="28"/>
  <c r="E146" i="28"/>
  <c r="F146" i="28"/>
  <c r="I146" i="28"/>
  <c r="J146" i="28"/>
  <c r="C160" i="28"/>
  <c r="G160" i="28"/>
  <c r="K160" i="28"/>
  <c r="D160" i="28"/>
  <c r="H160" i="28"/>
  <c r="E160" i="28"/>
  <c r="F160" i="28"/>
  <c r="J160" i="28"/>
  <c r="I160" i="28"/>
  <c r="C26" i="40"/>
  <c r="G26" i="40"/>
  <c r="K26" i="40"/>
  <c r="D26" i="40"/>
  <c r="H26" i="40"/>
  <c r="E26" i="40"/>
  <c r="F26" i="40"/>
  <c r="I26" i="40"/>
  <c r="J26" i="40"/>
  <c r="C38" i="40"/>
  <c r="G38" i="40"/>
  <c r="K38" i="40"/>
  <c r="D38" i="40"/>
  <c r="H38" i="40"/>
  <c r="E38" i="40"/>
  <c r="I38" i="40"/>
  <c r="F38" i="40"/>
  <c r="J38" i="40"/>
  <c r="C56" i="40"/>
  <c r="G56" i="40"/>
  <c r="K56" i="40"/>
  <c r="D56" i="40"/>
  <c r="H56" i="40"/>
  <c r="E56" i="40"/>
  <c r="F56" i="40"/>
  <c r="I56" i="40"/>
  <c r="J56" i="40"/>
  <c r="C74" i="40"/>
  <c r="G74" i="40"/>
  <c r="K74" i="40"/>
  <c r="D74" i="40"/>
  <c r="H74" i="40"/>
  <c r="E74" i="40"/>
  <c r="F74" i="40"/>
  <c r="J74" i="40"/>
  <c r="I74" i="40"/>
  <c r="C92" i="40"/>
  <c r="G92" i="40"/>
  <c r="K92" i="40"/>
  <c r="D92" i="40"/>
  <c r="H92" i="40"/>
  <c r="E92" i="40"/>
  <c r="J92" i="40"/>
  <c r="F92" i="40"/>
  <c r="I92" i="40"/>
  <c r="C124" i="40"/>
  <c r="G124" i="40"/>
  <c r="K124" i="40"/>
  <c r="D124" i="40"/>
  <c r="H124" i="40"/>
  <c r="E124" i="40"/>
  <c r="I124" i="40"/>
  <c r="J124" i="40"/>
  <c r="F124" i="40"/>
  <c r="C134" i="40"/>
  <c r="G134" i="40"/>
  <c r="K134" i="40"/>
  <c r="D134" i="40"/>
  <c r="H134" i="40"/>
  <c r="E134" i="40"/>
  <c r="F134" i="40"/>
  <c r="I134" i="40"/>
  <c r="J134" i="40"/>
  <c r="C160" i="40"/>
  <c r="G160" i="40"/>
  <c r="K160" i="40"/>
  <c r="D160" i="40"/>
  <c r="H160" i="40"/>
  <c r="E160" i="40"/>
  <c r="J160" i="40"/>
  <c r="F160" i="40"/>
  <c r="I160" i="40"/>
  <c r="C172" i="40"/>
  <c r="G172" i="40"/>
  <c r="K172" i="40"/>
  <c r="D172" i="40"/>
  <c r="H172" i="40"/>
  <c r="E172" i="40"/>
  <c r="I172" i="40"/>
  <c r="J172" i="40"/>
  <c r="F172" i="40"/>
  <c r="C12" i="41"/>
  <c r="G12" i="41"/>
  <c r="K12" i="41"/>
  <c r="D12" i="41"/>
  <c r="H12" i="41"/>
  <c r="E12" i="41"/>
  <c r="F12" i="41"/>
  <c r="I12" i="41"/>
  <c r="J12" i="41"/>
  <c r="C24" i="41"/>
  <c r="G24" i="41"/>
  <c r="K24" i="41"/>
  <c r="D24" i="41"/>
  <c r="H24" i="41"/>
  <c r="E24" i="41"/>
  <c r="F24" i="41"/>
  <c r="J24" i="41"/>
  <c r="I24" i="41"/>
  <c r="C40" i="41"/>
  <c r="G40" i="41"/>
  <c r="K40" i="41"/>
  <c r="D40" i="41"/>
  <c r="H40" i="41"/>
  <c r="E40" i="41"/>
  <c r="J40" i="41"/>
  <c r="F40" i="41"/>
  <c r="I40" i="41"/>
  <c r="M72" i="41"/>
  <c r="Q72" i="41"/>
  <c r="U72" i="41"/>
  <c r="P72" i="41"/>
  <c r="S72" i="41"/>
  <c r="T72" i="41"/>
  <c r="R72" i="41"/>
  <c r="N72" i="41"/>
  <c r="O72" i="41"/>
  <c r="F67" i="21"/>
  <c r="J67" i="21"/>
  <c r="C67" i="21"/>
  <c r="G67" i="21"/>
  <c r="K67" i="21"/>
  <c r="D67" i="21"/>
  <c r="H67" i="21"/>
  <c r="I67" i="21"/>
  <c r="E67" i="21"/>
  <c r="F83" i="21"/>
  <c r="J83" i="21"/>
  <c r="C83" i="21"/>
  <c r="G83" i="21"/>
  <c r="K83" i="21"/>
  <c r="D83" i="21"/>
  <c r="H83" i="21"/>
  <c r="I83" i="21"/>
  <c r="E83" i="21"/>
  <c r="F99" i="21"/>
  <c r="J99" i="21"/>
  <c r="C99" i="21"/>
  <c r="G99" i="21"/>
  <c r="K99" i="21"/>
  <c r="D99" i="21"/>
  <c r="H99" i="21"/>
  <c r="I99" i="21"/>
  <c r="E99" i="21"/>
  <c r="F115" i="21"/>
  <c r="J115" i="21"/>
  <c r="C115" i="21"/>
  <c r="G115" i="21"/>
  <c r="K115" i="21"/>
  <c r="D115" i="21"/>
  <c r="H115" i="21"/>
  <c r="I115" i="21"/>
  <c r="E115" i="21"/>
  <c r="F131" i="21"/>
  <c r="J131" i="21"/>
  <c r="C131" i="21"/>
  <c r="G131" i="21"/>
  <c r="K131" i="21"/>
  <c r="D131" i="21"/>
  <c r="H131" i="21"/>
  <c r="I131" i="21"/>
  <c r="E131" i="21"/>
  <c r="F147" i="21"/>
  <c r="J147" i="21"/>
  <c r="C147" i="21"/>
  <c r="G147" i="21"/>
  <c r="K147" i="21"/>
  <c r="D147" i="21"/>
  <c r="H147" i="21"/>
  <c r="I147" i="21"/>
  <c r="E147" i="21"/>
  <c r="F163" i="21"/>
  <c r="J163" i="21"/>
  <c r="C163" i="21"/>
  <c r="G163" i="21"/>
  <c r="K163" i="21"/>
  <c r="D163" i="21"/>
  <c r="H163" i="21"/>
  <c r="I163" i="21"/>
  <c r="E163" i="21"/>
  <c r="F4" i="19"/>
  <c r="J4" i="19"/>
  <c r="C4" i="19"/>
  <c r="G4" i="19"/>
  <c r="K4" i="19"/>
  <c r="D4" i="19"/>
  <c r="H4" i="19"/>
  <c r="I4" i="19"/>
  <c r="E4" i="19"/>
  <c r="F20" i="19"/>
  <c r="J20" i="19"/>
  <c r="C20" i="19"/>
  <c r="G20" i="19"/>
  <c r="K20" i="19"/>
  <c r="D20" i="19"/>
  <c r="H20" i="19"/>
  <c r="I20" i="19"/>
  <c r="E20" i="19"/>
  <c r="F36" i="19"/>
  <c r="J36" i="19"/>
  <c r="C36" i="19"/>
  <c r="G36" i="19"/>
  <c r="K36" i="19"/>
  <c r="D36" i="19"/>
  <c r="H36" i="19"/>
  <c r="I36" i="19"/>
  <c r="E36" i="19"/>
  <c r="F52" i="19"/>
  <c r="J52" i="19"/>
  <c r="C52" i="19"/>
  <c r="G52" i="19"/>
  <c r="K52" i="19"/>
  <c r="D52" i="19"/>
  <c r="H52" i="19"/>
  <c r="I52" i="19"/>
  <c r="E52" i="19"/>
  <c r="C30" i="28"/>
  <c r="G30" i="28"/>
  <c r="K30" i="28"/>
  <c r="D30" i="28"/>
  <c r="H30" i="28"/>
  <c r="E30" i="28"/>
  <c r="J30" i="28"/>
  <c r="F30" i="28"/>
  <c r="I30" i="28"/>
  <c r="C54" i="28"/>
  <c r="G54" i="28"/>
  <c r="K54" i="28"/>
  <c r="D54" i="28"/>
  <c r="H54" i="28"/>
  <c r="E54" i="28"/>
  <c r="F54" i="28"/>
  <c r="I54" i="28"/>
  <c r="J54" i="28"/>
  <c r="C80" i="28"/>
  <c r="G80" i="28"/>
  <c r="K80" i="28"/>
  <c r="D80" i="28"/>
  <c r="H80" i="28"/>
  <c r="E80" i="28"/>
  <c r="I80" i="28"/>
  <c r="F80" i="28"/>
  <c r="J80" i="28"/>
  <c r="C96" i="28"/>
  <c r="G96" i="28"/>
  <c r="K96" i="28"/>
  <c r="D96" i="28"/>
  <c r="H96" i="28"/>
  <c r="E96" i="28"/>
  <c r="I96" i="28"/>
  <c r="J96" i="28"/>
  <c r="F96" i="28"/>
  <c r="C138" i="28"/>
  <c r="G138" i="28"/>
  <c r="K138" i="28"/>
  <c r="D138" i="28"/>
  <c r="H138" i="28"/>
  <c r="E138" i="28"/>
  <c r="J138" i="28"/>
  <c r="F138" i="28"/>
  <c r="I138" i="28"/>
  <c r="C168" i="28"/>
  <c r="G168" i="28"/>
  <c r="K168" i="28"/>
  <c r="D168" i="28"/>
  <c r="H168" i="28"/>
  <c r="E168" i="28"/>
  <c r="F168" i="28"/>
  <c r="I168" i="28"/>
  <c r="J168" i="28"/>
  <c r="C6" i="40"/>
  <c r="G6" i="40"/>
  <c r="K6" i="40"/>
  <c r="D6" i="40"/>
  <c r="H6" i="40"/>
  <c r="E6" i="40"/>
  <c r="F6" i="40"/>
  <c r="I6" i="40"/>
  <c r="J6" i="40"/>
  <c r="C20" i="40"/>
  <c r="G20" i="40"/>
  <c r="K20" i="40"/>
  <c r="D20" i="40"/>
  <c r="H20" i="40"/>
  <c r="E20" i="40"/>
  <c r="J20" i="40"/>
  <c r="F20" i="40"/>
  <c r="I20" i="40"/>
  <c r="C70" i="40"/>
  <c r="G70" i="40"/>
  <c r="K70" i="40"/>
  <c r="D70" i="40"/>
  <c r="H70" i="40"/>
  <c r="E70" i="40"/>
  <c r="J70" i="40"/>
  <c r="F70" i="40"/>
  <c r="I70" i="40"/>
  <c r="C94" i="40"/>
  <c r="G94" i="40"/>
  <c r="K94" i="40"/>
  <c r="D94" i="40"/>
  <c r="H94" i="40"/>
  <c r="E94" i="40"/>
  <c r="I94" i="40"/>
  <c r="J94" i="40"/>
  <c r="F94" i="40"/>
  <c r="C118" i="40"/>
  <c r="G118" i="40"/>
  <c r="K118" i="40"/>
  <c r="D118" i="40"/>
  <c r="H118" i="40"/>
  <c r="E118" i="40"/>
  <c r="I118" i="40"/>
  <c r="F118" i="40"/>
  <c r="J118" i="40"/>
  <c r="C146" i="40"/>
  <c r="G146" i="40"/>
  <c r="K146" i="40"/>
  <c r="D146" i="40"/>
  <c r="H146" i="40"/>
  <c r="E146" i="40"/>
  <c r="I146" i="40"/>
  <c r="F146" i="40"/>
  <c r="J146" i="40"/>
  <c r="C170" i="40"/>
  <c r="G170" i="40"/>
  <c r="K170" i="40"/>
  <c r="D170" i="40"/>
  <c r="H170" i="40"/>
  <c r="E170" i="40"/>
  <c r="I170" i="40"/>
  <c r="F170" i="40"/>
  <c r="J170" i="40"/>
  <c r="C34" i="41"/>
  <c r="G34" i="41"/>
  <c r="K34" i="41"/>
  <c r="D34" i="41"/>
  <c r="H34" i="41"/>
  <c r="E34" i="41"/>
  <c r="J34" i="41"/>
  <c r="F34" i="41"/>
  <c r="I34" i="41"/>
  <c r="C64" i="41"/>
  <c r="G64" i="41"/>
  <c r="K64" i="41"/>
  <c r="D64" i="41"/>
  <c r="H64" i="41"/>
  <c r="E64" i="41"/>
  <c r="I64" i="41"/>
  <c r="J64" i="41"/>
  <c r="F64" i="41"/>
  <c r="D83" i="41"/>
  <c r="H83" i="41"/>
  <c r="C83" i="41"/>
  <c r="I83" i="41"/>
  <c r="F83" i="41"/>
  <c r="K83" i="41"/>
  <c r="G83" i="41"/>
  <c r="E83" i="41"/>
  <c r="J83" i="41"/>
  <c r="M92" i="41"/>
  <c r="Q92" i="41"/>
  <c r="U92" i="41"/>
  <c r="P92" i="41"/>
  <c r="N92" i="41"/>
  <c r="T92" i="41"/>
  <c r="R92" i="41"/>
  <c r="O92" i="41"/>
  <c r="S92" i="41"/>
  <c r="M108" i="41"/>
  <c r="Q108" i="41"/>
  <c r="U108" i="41"/>
  <c r="P108" i="41"/>
  <c r="N108" i="41"/>
  <c r="S108" i="41"/>
  <c r="R108" i="41"/>
  <c r="O108" i="41"/>
  <c r="T108" i="41"/>
  <c r="M116" i="41"/>
  <c r="Q116" i="41"/>
  <c r="U116" i="41"/>
  <c r="P116" i="41"/>
  <c r="N116" i="41"/>
  <c r="S116" i="41"/>
  <c r="R116" i="41"/>
  <c r="T116" i="41"/>
  <c r="O116" i="41"/>
  <c r="M140" i="41"/>
  <c r="Q140" i="41"/>
  <c r="U140" i="41"/>
  <c r="P140" i="41"/>
  <c r="N140" i="41"/>
  <c r="S140" i="41"/>
  <c r="O140" i="41"/>
  <c r="R140" i="41"/>
  <c r="T140" i="41"/>
  <c r="M156" i="41"/>
  <c r="Q156" i="41"/>
  <c r="U156" i="41"/>
  <c r="P156" i="41"/>
  <c r="N156" i="41"/>
  <c r="R156" i="41"/>
  <c r="T156" i="41"/>
  <c r="S156" i="41"/>
  <c r="O156" i="41"/>
  <c r="D171" i="41"/>
  <c r="H171" i="41"/>
  <c r="C171" i="41"/>
  <c r="I171" i="41"/>
  <c r="F171" i="41"/>
  <c r="K171" i="41"/>
  <c r="E171" i="41"/>
  <c r="J171" i="41"/>
  <c r="G171" i="41"/>
  <c r="T2" i="26"/>
  <c r="P2" i="26"/>
  <c r="S2" i="26"/>
  <c r="O2" i="26"/>
  <c r="R2" i="26"/>
  <c r="N2" i="26"/>
  <c r="M2" i="26"/>
  <c r="U2" i="26"/>
  <c r="Q2" i="26"/>
  <c r="C72" i="22"/>
  <c r="D72" i="22"/>
  <c r="E72" i="22"/>
  <c r="F72" i="22"/>
  <c r="C40" i="22"/>
  <c r="D40" i="22"/>
  <c r="E40" i="22"/>
  <c r="F40" i="22"/>
  <c r="H2" i="40"/>
  <c r="D2" i="40"/>
  <c r="K2" i="40"/>
  <c r="G2" i="40"/>
  <c r="C2" i="40"/>
  <c r="J2" i="40"/>
  <c r="I2" i="40"/>
  <c r="F2" i="40"/>
  <c r="E2" i="40"/>
  <c r="R2" i="23"/>
  <c r="N2" i="23"/>
  <c r="U2" i="23"/>
  <c r="Q2" i="23"/>
  <c r="M2" i="23"/>
  <c r="T2" i="23"/>
  <c r="P2" i="23"/>
  <c r="S2" i="23"/>
  <c r="O2" i="23"/>
  <c r="O49" i="19"/>
  <c r="S49" i="19"/>
  <c r="P49" i="19"/>
  <c r="T49" i="19"/>
  <c r="M49" i="19"/>
  <c r="Q49" i="19"/>
  <c r="U49" i="19"/>
  <c r="N49" i="19"/>
  <c r="R49" i="19"/>
  <c r="O45" i="19"/>
  <c r="S45" i="19"/>
  <c r="P45" i="19"/>
  <c r="T45" i="19"/>
  <c r="M45" i="19"/>
  <c r="Q45" i="19"/>
  <c r="U45" i="19"/>
  <c r="N45" i="19"/>
  <c r="R45" i="19"/>
  <c r="O41" i="19"/>
  <c r="S41" i="19"/>
  <c r="P41" i="19"/>
  <c r="T41" i="19"/>
  <c r="M41" i="19"/>
  <c r="Q41" i="19"/>
  <c r="U41" i="19"/>
  <c r="N41" i="19"/>
  <c r="R41" i="19"/>
  <c r="O37" i="19"/>
  <c r="S37" i="19"/>
  <c r="P37" i="19"/>
  <c r="T37" i="19"/>
  <c r="M37" i="19"/>
  <c r="Q37" i="19"/>
  <c r="U37" i="19"/>
  <c r="N37" i="19"/>
  <c r="R37" i="19"/>
  <c r="O33" i="19"/>
  <c r="S33" i="19"/>
  <c r="P33" i="19"/>
  <c r="T33" i="19"/>
  <c r="M33" i="19"/>
  <c r="Q33" i="19"/>
  <c r="U33" i="19"/>
  <c r="N33" i="19"/>
  <c r="R33" i="19"/>
  <c r="O29" i="19"/>
  <c r="S29" i="19"/>
  <c r="P29" i="19"/>
  <c r="T29" i="19"/>
  <c r="M29" i="19"/>
  <c r="Q29" i="19"/>
  <c r="U29" i="19"/>
  <c r="N29" i="19"/>
  <c r="R29" i="19"/>
  <c r="O25" i="19"/>
  <c r="S25" i="19"/>
  <c r="P25" i="19"/>
  <c r="T25" i="19"/>
  <c r="M25" i="19"/>
  <c r="Q25" i="19"/>
  <c r="U25" i="19"/>
  <c r="N25" i="19"/>
  <c r="R25" i="19"/>
  <c r="O21" i="19"/>
  <c r="S21" i="19"/>
  <c r="P21" i="19"/>
  <c r="T21" i="19"/>
  <c r="M21" i="19"/>
  <c r="Q21" i="19"/>
  <c r="U21" i="19"/>
  <c r="N21" i="19"/>
  <c r="R21" i="19"/>
  <c r="O17" i="19"/>
  <c r="S17" i="19"/>
  <c r="P17" i="19"/>
  <c r="T17" i="19"/>
  <c r="M17" i="19"/>
  <c r="Q17" i="19"/>
  <c r="U17" i="19"/>
  <c r="N17" i="19"/>
  <c r="R17" i="19"/>
  <c r="O13" i="19"/>
  <c r="S13" i="19"/>
  <c r="P13" i="19"/>
  <c r="T13" i="19"/>
  <c r="M13" i="19"/>
  <c r="Q13" i="19"/>
  <c r="U13" i="19"/>
  <c r="N13" i="19"/>
  <c r="R13" i="19"/>
  <c r="O9" i="19"/>
  <c r="S9" i="19"/>
  <c r="P9" i="19"/>
  <c r="T9" i="19"/>
  <c r="M9" i="19"/>
  <c r="Q9" i="19"/>
  <c r="U9" i="19"/>
  <c r="N9" i="19"/>
  <c r="R9" i="19"/>
  <c r="O5" i="19"/>
  <c r="S5" i="19"/>
  <c r="P5" i="19"/>
  <c r="T5" i="19"/>
  <c r="M5" i="19"/>
  <c r="Q5" i="19"/>
  <c r="U5" i="19"/>
  <c r="N5" i="19"/>
  <c r="R5" i="19"/>
  <c r="O176" i="21"/>
  <c r="S176" i="21"/>
  <c r="P176" i="21"/>
  <c r="T176" i="21"/>
  <c r="M176" i="21"/>
  <c r="Q176" i="21"/>
  <c r="U176" i="21"/>
  <c r="N176" i="21"/>
  <c r="R176" i="21"/>
  <c r="O172" i="21"/>
  <c r="S172" i="21"/>
  <c r="P172" i="21"/>
  <c r="T172" i="21"/>
  <c r="M172" i="21"/>
  <c r="Q172" i="21"/>
  <c r="U172" i="21"/>
  <c r="N172" i="21"/>
  <c r="R172" i="21"/>
  <c r="O168" i="21"/>
  <c r="S168" i="21"/>
  <c r="P168" i="21"/>
  <c r="T168" i="21"/>
  <c r="M168" i="21"/>
  <c r="Q168" i="21"/>
  <c r="U168" i="21"/>
  <c r="N168" i="21"/>
  <c r="R168" i="21"/>
  <c r="O164" i="21"/>
  <c r="S164" i="21"/>
  <c r="P164" i="21"/>
  <c r="T164" i="21"/>
  <c r="M164" i="21"/>
  <c r="Q164" i="21"/>
  <c r="U164" i="21"/>
  <c r="N164" i="21"/>
  <c r="R164" i="21"/>
  <c r="O160" i="21"/>
  <c r="S160" i="21"/>
  <c r="P160" i="21"/>
  <c r="T160" i="21"/>
  <c r="M160" i="21"/>
  <c r="Q160" i="21"/>
  <c r="U160" i="21"/>
  <c r="N160" i="21"/>
  <c r="R160" i="21"/>
  <c r="O156" i="21"/>
  <c r="S156" i="21"/>
  <c r="P156" i="21"/>
  <c r="T156" i="21"/>
  <c r="M156" i="21"/>
  <c r="Q156" i="21"/>
  <c r="U156" i="21"/>
  <c r="N156" i="21"/>
  <c r="R156" i="21"/>
  <c r="O152" i="21"/>
  <c r="S152" i="21"/>
  <c r="P152" i="21"/>
  <c r="T152" i="21"/>
  <c r="M152" i="21"/>
  <c r="Q152" i="21"/>
  <c r="U152" i="21"/>
  <c r="N152" i="21"/>
  <c r="R152" i="21"/>
  <c r="O148" i="21"/>
  <c r="S148" i="21"/>
  <c r="P148" i="21"/>
  <c r="T148" i="21"/>
  <c r="M148" i="21"/>
  <c r="Q148" i="21"/>
  <c r="U148" i="21"/>
  <c r="N148" i="21"/>
  <c r="R148" i="21"/>
  <c r="O144" i="21"/>
  <c r="S144" i="21"/>
  <c r="P144" i="21"/>
  <c r="T144" i="21"/>
  <c r="M144" i="21"/>
  <c r="Q144" i="21"/>
  <c r="U144" i="21"/>
  <c r="N144" i="21"/>
  <c r="R144" i="21"/>
  <c r="O140" i="21"/>
  <c r="S140" i="21"/>
  <c r="P140" i="21"/>
  <c r="T140" i="21"/>
  <c r="M140" i="21"/>
  <c r="Q140" i="21"/>
  <c r="U140" i="21"/>
  <c r="N140" i="21"/>
  <c r="R140" i="21"/>
  <c r="O136" i="21"/>
  <c r="S136" i="21"/>
  <c r="P136" i="21"/>
  <c r="T136" i="21"/>
  <c r="M136" i="21"/>
  <c r="Q136" i="21"/>
  <c r="U136" i="21"/>
  <c r="N136" i="21"/>
  <c r="R136" i="21"/>
  <c r="O132" i="21"/>
  <c r="S132" i="21"/>
  <c r="P132" i="21"/>
  <c r="T132" i="21"/>
  <c r="M132" i="21"/>
  <c r="Q132" i="21"/>
  <c r="U132" i="21"/>
  <c r="N132" i="21"/>
  <c r="R132" i="21"/>
  <c r="O128" i="21"/>
  <c r="S128" i="21"/>
  <c r="P128" i="21"/>
  <c r="T128" i="21"/>
  <c r="M128" i="21"/>
  <c r="Q128" i="21"/>
  <c r="U128" i="21"/>
  <c r="N128" i="21"/>
  <c r="R128" i="21"/>
  <c r="O124" i="21"/>
  <c r="S124" i="21"/>
  <c r="P124" i="21"/>
  <c r="T124" i="21"/>
  <c r="M124" i="21"/>
  <c r="Q124" i="21"/>
  <c r="U124" i="21"/>
  <c r="N124" i="21"/>
  <c r="R124" i="21"/>
  <c r="O120" i="21"/>
  <c r="S120" i="21"/>
  <c r="P120" i="21"/>
  <c r="T120" i="21"/>
  <c r="M120" i="21"/>
  <c r="Q120" i="21"/>
  <c r="U120" i="21"/>
  <c r="N120" i="21"/>
  <c r="R120" i="21"/>
  <c r="O116" i="21"/>
  <c r="S116" i="21"/>
  <c r="P116" i="21"/>
  <c r="T116" i="21"/>
  <c r="M116" i="21"/>
  <c r="Q116" i="21"/>
  <c r="U116" i="21"/>
  <c r="N116" i="21"/>
  <c r="R116" i="21"/>
  <c r="O112" i="21"/>
  <c r="S112" i="21"/>
  <c r="P112" i="21"/>
  <c r="T112" i="21"/>
  <c r="M112" i="21"/>
  <c r="Q112" i="21"/>
  <c r="U112" i="21"/>
  <c r="N112" i="21"/>
  <c r="R112" i="21"/>
  <c r="O108" i="21"/>
  <c r="S108" i="21"/>
  <c r="P108" i="21"/>
  <c r="T108" i="21"/>
  <c r="M108" i="21"/>
  <c r="Q108" i="21"/>
  <c r="U108" i="21"/>
  <c r="N108" i="21"/>
  <c r="R108" i="21"/>
  <c r="O104" i="21"/>
  <c r="S104" i="21"/>
  <c r="P104" i="21"/>
  <c r="T104" i="21"/>
  <c r="M104" i="21"/>
  <c r="Q104" i="21"/>
  <c r="U104" i="21"/>
  <c r="N104" i="21"/>
  <c r="R104" i="21"/>
  <c r="O100" i="21"/>
  <c r="S100" i="21"/>
  <c r="P100" i="21"/>
  <c r="T100" i="21"/>
  <c r="M100" i="21"/>
  <c r="Q100" i="21"/>
  <c r="U100" i="21"/>
  <c r="N100" i="21"/>
  <c r="R100" i="21"/>
  <c r="O96" i="21"/>
  <c r="S96" i="21"/>
  <c r="P96" i="21"/>
  <c r="T96" i="21"/>
  <c r="M96" i="21"/>
  <c r="Q96" i="21"/>
  <c r="U96" i="21"/>
  <c r="N96" i="21"/>
  <c r="R96" i="21"/>
  <c r="O92" i="21"/>
  <c r="S92" i="21"/>
  <c r="P92" i="21"/>
  <c r="T92" i="21"/>
  <c r="M92" i="21"/>
  <c r="Q92" i="21"/>
  <c r="U92" i="21"/>
  <c r="N92" i="21"/>
  <c r="R92" i="21"/>
  <c r="O88" i="21"/>
  <c r="S88" i="21"/>
  <c r="P88" i="21"/>
  <c r="T88" i="21"/>
  <c r="M88" i="21"/>
  <c r="Q88" i="21"/>
  <c r="U88" i="21"/>
  <c r="N88" i="21"/>
  <c r="R88" i="21"/>
  <c r="O84" i="21"/>
  <c r="S84" i="21"/>
  <c r="P84" i="21"/>
  <c r="T84" i="21"/>
  <c r="M84" i="21"/>
  <c r="Q84" i="21"/>
  <c r="U84" i="21"/>
  <c r="N84" i="21"/>
  <c r="R84" i="21"/>
  <c r="O80" i="21"/>
  <c r="S80" i="21"/>
  <c r="P80" i="21"/>
  <c r="T80" i="21"/>
  <c r="M80" i="21"/>
  <c r="Q80" i="21"/>
  <c r="U80" i="21"/>
  <c r="N80" i="21"/>
  <c r="R80" i="21"/>
  <c r="O76" i="21"/>
  <c r="S76" i="21"/>
  <c r="P76" i="21"/>
  <c r="T76" i="21"/>
  <c r="M76" i="21"/>
  <c r="Q76" i="21"/>
  <c r="U76" i="21"/>
  <c r="N76" i="21"/>
  <c r="R76" i="21"/>
  <c r="O72" i="21"/>
  <c r="S72" i="21"/>
  <c r="P72" i="21"/>
  <c r="T72" i="21"/>
  <c r="M72" i="21"/>
  <c r="Q72" i="21"/>
  <c r="U72" i="21"/>
  <c r="N72" i="21"/>
  <c r="R72" i="21"/>
  <c r="O68" i="21"/>
  <c r="S68" i="21"/>
  <c r="P68" i="21"/>
  <c r="T68" i="21"/>
  <c r="M68" i="21"/>
  <c r="Q68" i="21"/>
  <c r="U68" i="21"/>
  <c r="N68" i="21"/>
  <c r="R68" i="21"/>
  <c r="O64" i="21"/>
  <c r="S64" i="21"/>
  <c r="P64" i="21"/>
  <c r="T64" i="21"/>
  <c r="M64" i="21"/>
  <c r="Q64" i="21"/>
  <c r="U64" i="21"/>
  <c r="N64" i="21"/>
  <c r="R64" i="21"/>
  <c r="O60" i="21"/>
  <c r="S60" i="21"/>
  <c r="P60" i="21"/>
  <c r="T60" i="21"/>
  <c r="M60" i="21"/>
  <c r="Q60" i="21"/>
  <c r="U60" i="21"/>
  <c r="N60" i="21"/>
  <c r="R60" i="21"/>
  <c r="O56" i="21"/>
  <c r="S56" i="21"/>
  <c r="P56" i="21"/>
  <c r="T56" i="21"/>
  <c r="M56" i="21"/>
  <c r="Q56" i="21"/>
  <c r="U56" i="21"/>
  <c r="N56" i="21"/>
  <c r="R56" i="21"/>
  <c r="C171" i="25"/>
  <c r="G171" i="25"/>
  <c r="K171" i="25"/>
  <c r="H171" i="25"/>
  <c r="D171" i="25"/>
  <c r="I171" i="25"/>
  <c r="E171" i="25"/>
  <c r="J171" i="25"/>
  <c r="F171" i="25"/>
  <c r="P104" i="25"/>
  <c r="T104" i="25"/>
  <c r="O104" i="25"/>
  <c r="U104" i="25"/>
  <c r="Q104" i="25"/>
  <c r="M104" i="25"/>
  <c r="R104" i="25"/>
  <c r="N104" i="25"/>
  <c r="S104" i="25"/>
  <c r="C51" i="25"/>
  <c r="G51" i="25"/>
  <c r="K51" i="25"/>
  <c r="H51" i="25"/>
  <c r="E51" i="25"/>
  <c r="J51" i="25"/>
  <c r="D51" i="25"/>
  <c r="F51" i="25"/>
  <c r="I51" i="25"/>
  <c r="P163" i="26"/>
  <c r="T163" i="26"/>
  <c r="O163" i="26"/>
  <c r="U163" i="26"/>
  <c r="M163" i="26"/>
  <c r="R163" i="26"/>
  <c r="Q163" i="26"/>
  <c r="S163" i="26"/>
  <c r="N163" i="26"/>
  <c r="P145" i="26"/>
  <c r="T145" i="26"/>
  <c r="M145" i="26"/>
  <c r="R145" i="26"/>
  <c r="O145" i="26"/>
  <c r="U145" i="26"/>
  <c r="Q145" i="26"/>
  <c r="S145" i="26"/>
  <c r="N145" i="26"/>
  <c r="P129" i="26"/>
  <c r="T129" i="26"/>
  <c r="M129" i="26"/>
  <c r="R129" i="26"/>
  <c r="O129" i="26"/>
  <c r="U129" i="26"/>
  <c r="Q129" i="26"/>
  <c r="S129" i="26"/>
  <c r="N129" i="26"/>
  <c r="P113" i="26"/>
  <c r="T113" i="26"/>
  <c r="M113" i="26"/>
  <c r="R113" i="26"/>
  <c r="O113" i="26"/>
  <c r="U113" i="26"/>
  <c r="Q113" i="26"/>
  <c r="S113" i="26"/>
  <c r="N113" i="26"/>
  <c r="P87" i="26"/>
  <c r="T87" i="26"/>
  <c r="O87" i="26"/>
  <c r="U87" i="26"/>
  <c r="Q87" i="26"/>
  <c r="M87" i="26"/>
  <c r="R87" i="26"/>
  <c r="N87" i="26"/>
  <c r="S87" i="26"/>
  <c r="C30" i="26"/>
  <c r="G30" i="26"/>
  <c r="K30" i="26"/>
  <c r="H30" i="26"/>
  <c r="D30" i="26"/>
  <c r="I30" i="26"/>
  <c r="E30" i="26"/>
  <c r="J30" i="26"/>
  <c r="F30" i="26"/>
  <c r="C173" i="23"/>
  <c r="G173" i="23"/>
  <c r="K173" i="23"/>
  <c r="H173" i="23"/>
  <c r="D173" i="23"/>
  <c r="I173" i="23"/>
  <c r="E173" i="23"/>
  <c r="J173" i="23"/>
  <c r="F173" i="23"/>
  <c r="C141" i="23"/>
  <c r="G141" i="23"/>
  <c r="K141" i="23"/>
  <c r="H141" i="23"/>
  <c r="D141" i="23"/>
  <c r="I141" i="23"/>
  <c r="E141" i="23"/>
  <c r="J141" i="23"/>
  <c r="F141" i="23"/>
  <c r="C109" i="23"/>
  <c r="G109" i="23"/>
  <c r="K109" i="23"/>
  <c r="H109" i="23"/>
  <c r="D109" i="23"/>
  <c r="I109" i="23"/>
  <c r="E109" i="23"/>
  <c r="J109" i="23"/>
  <c r="F109" i="23"/>
  <c r="C77" i="23"/>
  <c r="G77" i="23"/>
  <c r="K77" i="23"/>
  <c r="H77" i="23"/>
  <c r="D77" i="23"/>
  <c r="I77" i="23"/>
  <c r="E77" i="23"/>
  <c r="J77" i="23"/>
  <c r="F77" i="23"/>
  <c r="D174" i="22"/>
  <c r="E174" i="22"/>
  <c r="C174" i="22"/>
  <c r="F174" i="22"/>
  <c r="D170" i="22"/>
  <c r="E170" i="22"/>
  <c r="C170" i="22"/>
  <c r="F170" i="22"/>
  <c r="D166" i="22"/>
  <c r="E166" i="22"/>
  <c r="C166" i="22"/>
  <c r="F166" i="22"/>
  <c r="D162" i="22"/>
  <c r="E162" i="22"/>
  <c r="C162" i="22"/>
  <c r="F162" i="22"/>
  <c r="D158" i="22"/>
  <c r="E158" i="22"/>
  <c r="C158" i="22"/>
  <c r="F158" i="22"/>
  <c r="D154" i="22"/>
  <c r="E154" i="22"/>
  <c r="C154" i="22"/>
  <c r="F154" i="22"/>
  <c r="D150" i="22"/>
  <c r="E150" i="22"/>
  <c r="C150" i="22"/>
  <c r="F150" i="22"/>
  <c r="D146" i="22"/>
  <c r="E146" i="22"/>
  <c r="C146" i="22"/>
  <c r="F146" i="22"/>
  <c r="D142" i="22"/>
  <c r="E142" i="22"/>
  <c r="C142" i="22"/>
  <c r="F142" i="22"/>
  <c r="D138" i="22"/>
  <c r="E138" i="22"/>
  <c r="C138" i="22"/>
  <c r="F138" i="22"/>
  <c r="D134" i="22"/>
  <c r="E134" i="22"/>
  <c r="C134" i="22"/>
  <c r="F134" i="22"/>
  <c r="D130" i="22"/>
  <c r="E130" i="22"/>
  <c r="C130" i="22"/>
  <c r="F130" i="22"/>
  <c r="D126" i="22"/>
  <c r="E126" i="22"/>
  <c r="C126" i="22"/>
  <c r="F126" i="22"/>
  <c r="D122" i="22"/>
  <c r="E122" i="22"/>
  <c r="C122" i="22"/>
  <c r="F122" i="22"/>
  <c r="D118" i="22"/>
  <c r="E118" i="22"/>
  <c r="C118" i="22"/>
  <c r="F118" i="22"/>
  <c r="D114" i="22"/>
  <c r="E114" i="22"/>
  <c r="C114" i="22"/>
  <c r="F114" i="22"/>
  <c r="D110" i="22"/>
  <c r="E110" i="22"/>
  <c r="C110" i="22"/>
  <c r="F110" i="22"/>
  <c r="D106" i="22"/>
  <c r="E106" i="22"/>
  <c r="C106" i="22"/>
  <c r="F106" i="22"/>
  <c r="D102" i="22"/>
  <c r="E102" i="22"/>
  <c r="C102" i="22"/>
  <c r="F102" i="22"/>
  <c r="D98" i="22"/>
  <c r="E98" i="22"/>
  <c r="C98" i="22"/>
  <c r="F98" i="22"/>
  <c r="D94" i="22"/>
  <c r="E94" i="22"/>
  <c r="C94" i="22"/>
  <c r="F94" i="22"/>
  <c r="D90" i="22"/>
  <c r="E90" i="22"/>
  <c r="C90" i="22"/>
  <c r="F90" i="22"/>
  <c r="D86" i="22"/>
  <c r="E86" i="22"/>
  <c r="C86" i="22"/>
  <c r="F86" i="22"/>
  <c r="D82" i="22"/>
  <c r="E82" i="22"/>
  <c r="C82" i="22"/>
  <c r="F82" i="22"/>
  <c r="D78" i="22"/>
  <c r="E78" i="22"/>
  <c r="C78" i="22"/>
  <c r="F78" i="22"/>
  <c r="C164" i="25"/>
  <c r="G164" i="25"/>
  <c r="K164" i="25"/>
  <c r="D164" i="25"/>
  <c r="I164" i="25"/>
  <c r="E164" i="25"/>
  <c r="J164" i="25"/>
  <c r="F164" i="25"/>
  <c r="H164" i="25"/>
  <c r="C83" i="25"/>
  <c r="G83" i="25"/>
  <c r="K83" i="25"/>
  <c r="E83" i="25"/>
  <c r="J83" i="25"/>
  <c r="D83" i="25"/>
  <c r="F83" i="25"/>
  <c r="H83" i="25"/>
  <c r="I83" i="25"/>
  <c r="P46" i="25"/>
  <c r="T46" i="25"/>
  <c r="M46" i="25"/>
  <c r="R46" i="25"/>
  <c r="O46" i="25"/>
  <c r="U46" i="25"/>
  <c r="S46" i="25"/>
  <c r="N46" i="25"/>
  <c r="Q46" i="25"/>
  <c r="P165" i="26"/>
  <c r="T165" i="26"/>
  <c r="M165" i="26"/>
  <c r="R165" i="26"/>
  <c r="O165" i="26"/>
  <c r="U165" i="26"/>
  <c r="S165" i="26"/>
  <c r="N165" i="26"/>
  <c r="Q165" i="26"/>
  <c r="C146" i="26"/>
  <c r="G146" i="26"/>
  <c r="K146" i="26"/>
  <c r="H146" i="26"/>
  <c r="E146" i="26"/>
  <c r="J146" i="26"/>
  <c r="F146" i="26"/>
  <c r="I146" i="26"/>
  <c r="D146" i="26"/>
  <c r="C130" i="26"/>
  <c r="G130" i="26"/>
  <c r="K130" i="26"/>
  <c r="H130" i="26"/>
  <c r="E130" i="26"/>
  <c r="J130" i="26"/>
  <c r="F130" i="26"/>
  <c r="I130" i="26"/>
  <c r="D130" i="26"/>
  <c r="C114" i="26"/>
  <c r="G114" i="26"/>
  <c r="K114" i="26"/>
  <c r="H114" i="26"/>
  <c r="E114" i="26"/>
  <c r="J114" i="26"/>
  <c r="F114" i="26"/>
  <c r="I114" i="26"/>
  <c r="D114" i="26"/>
  <c r="C90" i="26"/>
  <c r="G90" i="26"/>
  <c r="K90" i="26"/>
  <c r="H90" i="26"/>
  <c r="D90" i="26"/>
  <c r="I90" i="26"/>
  <c r="E90" i="26"/>
  <c r="J90" i="26"/>
  <c r="F90" i="26"/>
  <c r="C54" i="26"/>
  <c r="G54" i="26"/>
  <c r="K54" i="26"/>
  <c r="H54" i="26"/>
  <c r="D54" i="26"/>
  <c r="I54" i="26"/>
  <c r="E54" i="26"/>
  <c r="J54" i="26"/>
  <c r="F54" i="26"/>
  <c r="C18" i="26"/>
  <c r="G18" i="26"/>
  <c r="K18" i="26"/>
  <c r="H18" i="26"/>
  <c r="D18" i="26"/>
  <c r="I18" i="26"/>
  <c r="E18" i="26"/>
  <c r="J18" i="26"/>
  <c r="F18" i="26"/>
  <c r="C161" i="23"/>
  <c r="G161" i="23"/>
  <c r="K161" i="23"/>
  <c r="H161" i="23"/>
  <c r="D161" i="23"/>
  <c r="I161" i="23"/>
  <c r="E161" i="23"/>
  <c r="J161" i="23"/>
  <c r="F161" i="23"/>
  <c r="C129" i="23"/>
  <c r="G129" i="23"/>
  <c r="K129" i="23"/>
  <c r="H129" i="23"/>
  <c r="D129" i="23"/>
  <c r="I129" i="23"/>
  <c r="E129" i="23"/>
  <c r="J129" i="23"/>
  <c r="F129" i="23"/>
  <c r="C97" i="23"/>
  <c r="G97" i="23"/>
  <c r="K97" i="23"/>
  <c r="H97" i="23"/>
  <c r="D97" i="23"/>
  <c r="I97" i="23"/>
  <c r="E97" i="23"/>
  <c r="J97" i="23"/>
  <c r="F97" i="23"/>
  <c r="P64" i="25"/>
  <c r="T64" i="25"/>
  <c r="O64" i="25"/>
  <c r="U64" i="25"/>
  <c r="M64" i="25"/>
  <c r="R64" i="25"/>
  <c r="N64" i="25"/>
  <c r="Q64" i="25"/>
  <c r="S64" i="25"/>
  <c r="C166" i="26"/>
  <c r="G166" i="26"/>
  <c r="K166" i="26"/>
  <c r="H166" i="26"/>
  <c r="E166" i="26"/>
  <c r="J166" i="26"/>
  <c r="I166" i="26"/>
  <c r="D166" i="26"/>
  <c r="F166" i="26"/>
  <c r="P141" i="26"/>
  <c r="T141" i="26"/>
  <c r="M141" i="26"/>
  <c r="R141" i="26"/>
  <c r="O141" i="26"/>
  <c r="U141" i="26"/>
  <c r="N141" i="26"/>
  <c r="Q141" i="26"/>
  <c r="S141" i="26"/>
  <c r="P125" i="26"/>
  <c r="T125" i="26"/>
  <c r="M125" i="26"/>
  <c r="R125" i="26"/>
  <c r="O125" i="26"/>
  <c r="U125" i="26"/>
  <c r="N125" i="26"/>
  <c r="Q125" i="26"/>
  <c r="S125" i="26"/>
  <c r="P109" i="26"/>
  <c r="T109" i="26"/>
  <c r="M109" i="26"/>
  <c r="R109" i="26"/>
  <c r="O109" i="26"/>
  <c r="U109" i="26"/>
  <c r="N109" i="26"/>
  <c r="Q109" i="26"/>
  <c r="S109" i="26"/>
  <c r="P71" i="26"/>
  <c r="T71" i="26"/>
  <c r="O71" i="26"/>
  <c r="U71" i="26"/>
  <c r="Q71" i="26"/>
  <c r="M71" i="26"/>
  <c r="R71" i="26"/>
  <c r="S71" i="26"/>
  <c r="N71" i="26"/>
  <c r="P47" i="26"/>
  <c r="T47" i="26"/>
  <c r="O47" i="26"/>
  <c r="U47" i="26"/>
  <c r="Q47" i="26"/>
  <c r="M47" i="26"/>
  <c r="R47" i="26"/>
  <c r="S47" i="26"/>
  <c r="N47" i="26"/>
  <c r="C22" i="26"/>
  <c r="G22" i="26"/>
  <c r="K22" i="26"/>
  <c r="H22" i="26"/>
  <c r="D22" i="26"/>
  <c r="I22" i="26"/>
  <c r="E22" i="26"/>
  <c r="J22" i="26"/>
  <c r="F22" i="26"/>
  <c r="C165" i="23"/>
  <c r="G165" i="23"/>
  <c r="K165" i="23"/>
  <c r="H165" i="23"/>
  <c r="D165" i="23"/>
  <c r="I165" i="23"/>
  <c r="E165" i="23"/>
  <c r="J165" i="23"/>
  <c r="F165" i="23"/>
  <c r="C133" i="23"/>
  <c r="G133" i="23"/>
  <c r="K133" i="23"/>
  <c r="H133" i="23"/>
  <c r="D133" i="23"/>
  <c r="I133" i="23"/>
  <c r="E133" i="23"/>
  <c r="J133" i="23"/>
  <c r="F133" i="23"/>
  <c r="C101" i="23"/>
  <c r="G101" i="23"/>
  <c r="K101" i="23"/>
  <c r="H101" i="23"/>
  <c r="D101" i="23"/>
  <c r="I101" i="23"/>
  <c r="E101" i="23"/>
  <c r="J101" i="23"/>
  <c r="F101" i="23"/>
  <c r="C69" i="23"/>
  <c r="G69" i="23"/>
  <c r="K69" i="23"/>
  <c r="H69" i="23"/>
  <c r="D69" i="23"/>
  <c r="I69" i="23"/>
  <c r="E69" i="23"/>
  <c r="J69" i="23"/>
  <c r="F69" i="23"/>
  <c r="C67" i="22"/>
  <c r="F67" i="22"/>
  <c r="D67" i="22"/>
  <c r="E67" i="22"/>
  <c r="C59" i="22"/>
  <c r="F59" i="22"/>
  <c r="D59" i="22"/>
  <c r="E59" i="22"/>
  <c r="C51" i="22"/>
  <c r="F51" i="22"/>
  <c r="D51" i="22"/>
  <c r="E51" i="22"/>
  <c r="C43" i="22"/>
  <c r="F43" i="22"/>
  <c r="D43" i="22"/>
  <c r="E43" i="22"/>
  <c r="C35" i="22"/>
  <c r="F35" i="22"/>
  <c r="D35" i="22"/>
  <c r="E35" i="22"/>
  <c r="C27" i="22"/>
  <c r="F27" i="22"/>
  <c r="D27" i="22"/>
  <c r="E27" i="22"/>
  <c r="C19" i="22"/>
  <c r="F19" i="22"/>
  <c r="D19" i="22"/>
  <c r="E19" i="22"/>
  <c r="C11" i="22"/>
  <c r="F11" i="22"/>
  <c r="D11" i="22"/>
  <c r="E11" i="22"/>
  <c r="C3" i="22"/>
  <c r="F3" i="22"/>
  <c r="D3" i="22"/>
  <c r="E3" i="22"/>
  <c r="P67" i="25"/>
  <c r="T67" i="25"/>
  <c r="Q67" i="25"/>
  <c r="R67" i="25"/>
  <c r="M67" i="25"/>
  <c r="S67" i="25"/>
  <c r="N67" i="25"/>
  <c r="U67" i="25"/>
  <c r="O67" i="25"/>
  <c r="C168" i="26"/>
  <c r="G168" i="26"/>
  <c r="K168" i="26"/>
  <c r="E168" i="26"/>
  <c r="J168" i="26"/>
  <c r="H168" i="26"/>
  <c r="D168" i="26"/>
  <c r="F168" i="26"/>
  <c r="I168" i="26"/>
  <c r="P151" i="26"/>
  <c r="T151" i="26"/>
  <c r="O151" i="26"/>
  <c r="U151" i="26"/>
  <c r="M151" i="26"/>
  <c r="R151" i="26"/>
  <c r="N151" i="26"/>
  <c r="Q151" i="26"/>
  <c r="S151" i="26"/>
  <c r="P135" i="26"/>
  <c r="T135" i="26"/>
  <c r="O135" i="26"/>
  <c r="U135" i="26"/>
  <c r="M135" i="26"/>
  <c r="R135" i="26"/>
  <c r="N135" i="26"/>
  <c r="Q135" i="26"/>
  <c r="S135" i="26"/>
  <c r="P119" i="26"/>
  <c r="T119" i="26"/>
  <c r="O119" i="26"/>
  <c r="U119" i="26"/>
  <c r="M119" i="26"/>
  <c r="R119" i="26"/>
  <c r="N119" i="26"/>
  <c r="Q119" i="26"/>
  <c r="S119" i="26"/>
  <c r="P101" i="26"/>
  <c r="T101" i="26"/>
  <c r="M101" i="26"/>
  <c r="R101" i="26"/>
  <c r="O101" i="26"/>
  <c r="U101" i="26"/>
  <c r="N101" i="26"/>
  <c r="Q101" i="26"/>
  <c r="S101" i="26"/>
  <c r="P79" i="26"/>
  <c r="T79" i="26"/>
  <c r="O79" i="26"/>
  <c r="U79" i="26"/>
  <c r="Q79" i="26"/>
  <c r="M79" i="26"/>
  <c r="R79" i="26"/>
  <c r="N79" i="26"/>
  <c r="S79" i="26"/>
  <c r="P27" i="26"/>
  <c r="T27" i="26"/>
  <c r="O27" i="26"/>
  <c r="U27" i="26"/>
  <c r="Q27" i="26"/>
  <c r="M27" i="26"/>
  <c r="R27" i="26"/>
  <c r="N27" i="26"/>
  <c r="S27" i="26"/>
  <c r="P170" i="23"/>
  <c r="T170" i="23"/>
  <c r="O170" i="23"/>
  <c r="U170" i="23"/>
  <c r="Q170" i="23"/>
  <c r="M170" i="23"/>
  <c r="R170" i="23"/>
  <c r="N170" i="23"/>
  <c r="S170" i="23"/>
  <c r="P138" i="23"/>
  <c r="T138" i="23"/>
  <c r="O138" i="23"/>
  <c r="U138" i="23"/>
  <c r="Q138" i="23"/>
  <c r="M138" i="23"/>
  <c r="R138" i="23"/>
  <c r="N138" i="23"/>
  <c r="S138" i="23"/>
  <c r="P106" i="23"/>
  <c r="T106" i="23"/>
  <c r="O106" i="23"/>
  <c r="U106" i="23"/>
  <c r="Q106" i="23"/>
  <c r="M106" i="23"/>
  <c r="R106" i="23"/>
  <c r="N106" i="23"/>
  <c r="S106" i="23"/>
  <c r="P74" i="23"/>
  <c r="T74" i="23"/>
  <c r="O74" i="23"/>
  <c r="U74" i="23"/>
  <c r="Q74" i="23"/>
  <c r="M74" i="23"/>
  <c r="R74" i="23"/>
  <c r="N74" i="23"/>
  <c r="S74" i="23"/>
  <c r="P62" i="23"/>
  <c r="T62" i="23"/>
  <c r="O62" i="23"/>
  <c r="U62" i="23"/>
  <c r="Q62" i="23"/>
  <c r="M62" i="23"/>
  <c r="R62" i="23"/>
  <c r="N62" i="23"/>
  <c r="S62" i="23"/>
  <c r="C53" i="23"/>
  <c r="G53" i="23"/>
  <c r="K53" i="23"/>
  <c r="H53" i="23"/>
  <c r="D53" i="23"/>
  <c r="I53" i="23"/>
  <c r="E53" i="23"/>
  <c r="J53" i="23"/>
  <c r="F53" i="23"/>
  <c r="C45" i="23"/>
  <c r="G45" i="23"/>
  <c r="K45" i="23"/>
  <c r="H45" i="23"/>
  <c r="D45" i="23"/>
  <c r="I45" i="23"/>
  <c r="E45" i="23"/>
  <c r="J45" i="23"/>
  <c r="F45" i="23"/>
  <c r="C37" i="23"/>
  <c r="G37" i="23"/>
  <c r="K37" i="23"/>
  <c r="H37" i="23"/>
  <c r="D37" i="23"/>
  <c r="I37" i="23"/>
  <c r="E37" i="23"/>
  <c r="J37" i="23"/>
  <c r="F37" i="23"/>
  <c r="C29" i="23"/>
  <c r="G29" i="23"/>
  <c r="K29" i="23"/>
  <c r="H29" i="23"/>
  <c r="D29" i="23"/>
  <c r="I29" i="23"/>
  <c r="E29" i="23"/>
  <c r="J29" i="23"/>
  <c r="F29" i="23"/>
  <c r="C21" i="23"/>
  <c r="G21" i="23"/>
  <c r="K21" i="23"/>
  <c r="H21" i="23"/>
  <c r="D21" i="23"/>
  <c r="I21" i="23"/>
  <c r="E21" i="23"/>
  <c r="J21" i="23"/>
  <c r="F21" i="23"/>
  <c r="C13" i="23"/>
  <c r="G13" i="23"/>
  <c r="K13" i="23"/>
  <c r="H13" i="23"/>
  <c r="D13" i="23"/>
  <c r="I13" i="23"/>
  <c r="E13" i="23"/>
  <c r="J13" i="23"/>
  <c r="F13" i="23"/>
  <c r="C5" i="23"/>
  <c r="G5" i="23"/>
  <c r="K5" i="23"/>
  <c r="H5" i="23"/>
  <c r="D5" i="23"/>
  <c r="I5" i="23"/>
  <c r="E5" i="23"/>
  <c r="J5" i="23"/>
  <c r="F5" i="23"/>
  <c r="Z46" i="19"/>
  <c r="AD46" i="19"/>
  <c r="AH46" i="19"/>
  <c r="AL46" i="19"/>
  <c r="W46" i="19"/>
  <c r="AB46" i="19"/>
  <c r="AG46" i="19"/>
  <c r="AM46" i="19"/>
  <c r="X46" i="19"/>
  <c r="AC46" i="19"/>
  <c r="AI46" i="19"/>
  <c r="AN46" i="19"/>
  <c r="Y46" i="19"/>
  <c r="AE46" i="19"/>
  <c r="AJ46" i="19"/>
  <c r="AO46" i="19"/>
  <c r="AA46" i="19"/>
  <c r="AF46" i="19"/>
  <c r="AK46" i="19"/>
  <c r="P61" i="25"/>
  <c r="T61" i="25"/>
  <c r="Q61" i="25"/>
  <c r="N61" i="25"/>
  <c r="S61" i="25"/>
  <c r="R61" i="25"/>
  <c r="U61" i="25"/>
  <c r="M61" i="25"/>
  <c r="O61" i="25"/>
  <c r="P172" i="26"/>
  <c r="T172" i="26"/>
  <c r="Q172" i="26"/>
  <c r="N172" i="26"/>
  <c r="S172" i="26"/>
  <c r="O172" i="26"/>
  <c r="R172" i="26"/>
  <c r="U172" i="26"/>
  <c r="M172" i="26"/>
  <c r="P160" i="26"/>
  <c r="T160" i="26"/>
  <c r="Q160" i="26"/>
  <c r="N160" i="26"/>
  <c r="S160" i="26"/>
  <c r="M160" i="26"/>
  <c r="O160" i="26"/>
  <c r="R160" i="26"/>
  <c r="U160" i="26"/>
  <c r="P148" i="26"/>
  <c r="T148" i="26"/>
  <c r="Q148" i="26"/>
  <c r="N148" i="26"/>
  <c r="S148" i="26"/>
  <c r="U148" i="26"/>
  <c r="M148" i="26"/>
  <c r="O148" i="26"/>
  <c r="R148" i="26"/>
  <c r="P140" i="26"/>
  <c r="T140" i="26"/>
  <c r="Q140" i="26"/>
  <c r="N140" i="26"/>
  <c r="S140" i="26"/>
  <c r="U140" i="26"/>
  <c r="M140" i="26"/>
  <c r="O140" i="26"/>
  <c r="R140" i="26"/>
  <c r="P132" i="26"/>
  <c r="T132" i="26"/>
  <c r="Q132" i="26"/>
  <c r="N132" i="26"/>
  <c r="S132" i="26"/>
  <c r="U132" i="26"/>
  <c r="M132" i="26"/>
  <c r="O132" i="26"/>
  <c r="R132" i="26"/>
  <c r="P124" i="26"/>
  <c r="T124" i="26"/>
  <c r="Q124" i="26"/>
  <c r="N124" i="26"/>
  <c r="S124" i="26"/>
  <c r="U124" i="26"/>
  <c r="M124" i="26"/>
  <c r="O124" i="26"/>
  <c r="R124" i="26"/>
  <c r="P116" i="26"/>
  <c r="T116" i="26"/>
  <c r="Q116" i="26"/>
  <c r="N116" i="26"/>
  <c r="S116" i="26"/>
  <c r="U116" i="26"/>
  <c r="M116" i="26"/>
  <c r="O116" i="26"/>
  <c r="R116" i="26"/>
  <c r="P108" i="26"/>
  <c r="T108" i="26"/>
  <c r="Q108" i="26"/>
  <c r="N108" i="26"/>
  <c r="S108" i="26"/>
  <c r="U108" i="26"/>
  <c r="M108" i="26"/>
  <c r="O108" i="26"/>
  <c r="R108" i="26"/>
  <c r="C99" i="26"/>
  <c r="G99" i="26"/>
  <c r="K99" i="26"/>
  <c r="D99" i="26"/>
  <c r="I99" i="26"/>
  <c r="E99" i="26"/>
  <c r="J99" i="26"/>
  <c r="F99" i="26"/>
  <c r="H99" i="26"/>
  <c r="C91" i="26"/>
  <c r="G91" i="26"/>
  <c r="K91" i="26"/>
  <c r="D91" i="26"/>
  <c r="I91" i="26"/>
  <c r="E91" i="26"/>
  <c r="J91" i="26"/>
  <c r="F91" i="26"/>
  <c r="H91" i="26"/>
  <c r="C79" i="26"/>
  <c r="G79" i="26"/>
  <c r="K79" i="26"/>
  <c r="D79" i="26"/>
  <c r="I79" i="26"/>
  <c r="E79" i="26"/>
  <c r="J79" i="26"/>
  <c r="F79" i="26"/>
  <c r="H79" i="26"/>
  <c r="C71" i="26"/>
  <c r="G71" i="26"/>
  <c r="K71" i="26"/>
  <c r="D71" i="26"/>
  <c r="I71" i="26"/>
  <c r="E71" i="26"/>
  <c r="J71" i="26"/>
  <c r="F71" i="26"/>
  <c r="H71" i="26"/>
  <c r="P56" i="26"/>
  <c r="T56" i="26"/>
  <c r="Q56" i="26"/>
  <c r="M56" i="26"/>
  <c r="R56" i="26"/>
  <c r="N56" i="26"/>
  <c r="S56" i="26"/>
  <c r="O56" i="26"/>
  <c r="U56" i="26"/>
  <c r="C47" i="26"/>
  <c r="G47" i="26"/>
  <c r="K47" i="26"/>
  <c r="D47" i="26"/>
  <c r="I47" i="26"/>
  <c r="E47" i="26"/>
  <c r="J47" i="26"/>
  <c r="F47" i="26"/>
  <c r="H47" i="26"/>
  <c r="P36" i="26"/>
  <c r="T36" i="26"/>
  <c r="Q36" i="26"/>
  <c r="M36" i="26"/>
  <c r="R36" i="26"/>
  <c r="N36" i="26"/>
  <c r="S36" i="26"/>
  <c r="O36" i="26"/>
  <c r="U36" i="26"/>
  <c r="P28" i="26"/>
  <c r="T28" i="26"/>
  <c r="Q28" i="26"/>
  <c r="M28" i="26"/>
  <c r="R28" i="26"/>
  <c r="N28" i="26"/>
  <c r="S28" i="26"/>
  <c r="O28" i="26"/>
  <c r="U28" i="26"/>
  <c r="P20" i="26"/>
  <c r="T20" i="26"/>
  <c r="Q20" i="26"/>
  <c r="M20" i="26"/>
  <c r="R20" i="26"/>
  <c r="N20" i="26"/>
  <c r="S20" i="26"/>
  <c r="O20" i="26"/>
  <c r="U20" i="26"/>
  <c r="P12" i="26"/>
  <c r="T12" i="26"/>
  <c r="Q12" i="26"/>
  <c r="M12" i="26"/>
  <c r="R12" i="26"/>
  <c r="N12" i="26"/>
  <c r="S12" i="26"/>
  <c r="O12" i="26"/>
  <c r="U12" i="26"/>
  <c r="P4" i="26"/>
  <c r="T4" i="26"/>
  <c r="Q4" i="26"/>
  <c r="M4" i="26"/>
  <c r="R4" i="26"/>
  <c r="N4" i="26"/>
  <c r="S4" i="26"/>
  <c r="O4" i="26"/>
  <c r="U4" i="26"/>
  <c r="P171" i="23"/>
  <c r="T171" i="23"/>
  <c r="Q171" i="23"/>
  <c r="M171" i="23"/>
  <c r="R171" i="23"/>
  <c r="N171" i="23"/>
  <c r="S171" i="23"/>
  <c r="O171" i="23"/>
  <c r="U171" i="23"/>
  <c r="P163" i="23"/>
  <c r="T163" i="23"/>
  <c r="Q163" i="23"/>
  <c r="M163" i="23"/>
  <c r="R163" i="23"/>
  <c r="N163" i="23"/>
  <c r="S163" i="23"/>
  <c r="O163" i="23"/>
  <c r="U163" i="23"/>
  <c r="P155" i="23"/>
  <c r="T155" i="23"/>
  <c r="Q155" i="23"/>
  <c r="M155" i="23"/>
  <c r="R155" i="23"/>
  <c r="N155" i="23"/>
  <c r="S155" i="23"/>
  <c r="O155" i="23"/>
  <c r="U155" i="23"/>
  <c r="P147" i="23"/>
  <c r="T147" i="23"/>
  <c r="Q147" i="23"/>
  <c r="M147" i="23"/>
  <c r="R147" i="23"/>
  <c r="N147" i="23"/>
  <c r="S147" i="23"/>
  <c r="O147" i="23"/>
  <c r="U147" i="23"/>
  <c r="P139" i="23"/>
  <c r="T139" i="23"/>
  <c r="Q139" i="23"/>
  <c r="M139" i="23"/>
  <c r="R139" i="23"/>
  <c r="N139" i="23"/>
  <c r="S139" i="23"/>
  <c r="O139" i="23"/>
  <c r="U139" i="23"/>
  <c r="P131" i="23"/>
  <c r="T131" i="23"/>
  <c r="Q131" i="23"/>
  <c r="M131" i="23"/>
  <c r="R131" i="23"/>
  <c r="N131" i="23"/>
  <c r="S131" i="23"/>
  <c r="O131" i="23"/>
  <c r="U131" i="23"/>
  <c r="P123" i="23"/>
  <c r="T123" i="23"/>
  <c r="Q123" i="23"/>
  <c r="M123" i="23"/>
  <c r="R123" i="23"/>
  <c r="N123" i="23"/>
  <c r="S123" i="23"/>
  <c r="O123" i="23"/>
  <c r="U123" i="23"/>
  <c r="P115" i="23"/>
  <c r="T115" i="23"/>
  <c r="Q115" i="23"/>
  <c r="M115" i="23"/>
  <c r="R115" i="23"/>
  <c r="N115" i="23"/>
  <c r="S115" i="23"/>
  <c r="O115" i="23"/>
  <c r="U115" i="23"/>
  <c r="P107" i="23"/>
  <c r="T107" i="23"/>
  <c r="Q107" i="23"/>
  <c r="M107" i="23"/>
  <c r="R107" i="23"/>
  <c r="N107" i="23"/>
  <c r="S107" i="23"/>
  <c r="O107" i="23"/>
  <c r="U107" i="23"/>
  <c r="P99" i="23"/>
  <c r="T99" i="23"/>
  <c r="Q99" i="23"/>
  <c r="M99" i="23"/>
  <c r="R99" i="23"/>
  <c r="N99" i="23"/>
  <c r="S99" i="23"/>
  <c r="O99" i="23"/>
  <c r="U99" i="23"/>
  <c r="P91" i="23"/>
  <c r="T91" i="23"/>
  <c r="Q91" i="23"/>
  <c r="M91" i="23"/>
  <c r="R91" i="23"/>
  <c r="N91" i="23"/>
  <c r="S91" i="23"/>
  <c r="O91" i="23"/>
  <c r="U91" i="23"/>
  <c r="P83" i="23"/>
  <c r="T83" i="23"/>
  <c r="Q83" i="23"/>
  <c r="M83" i="23"/>
  <c r="R83" i="23"/>
  <c r="N83" i="23"/>
  <c r="S83" i="23"/>
  <c r="O83" i="23"/>
  <c r="U83" i="23"/>
  <c r="P75" i="23"/>
  <c r="T75" i="23"/>
  <c r="Q75" i="23"/>
  <c r="M75" i="23"/>
  <c r="R75" i="23"/>
  <c r="N75" i="23"/>
  <c r="S75" i="23"/>
  <c r="O75" i="23"/>
  <c r="U75" i="23"/>
  <c r="P67" i="23"/>
  <c r="T67" i="23"/>
  <c r="Q67" i="23"/>
  <c r="M67" i="23"/>
  <c r="R67" i="23"/>
  <c r="N67" i="23"/>
  <c r="S67" i="23"/>
  <c r="O67" i="23"/>
  <c r="U67" i="23"/>
  <c r="P59" i="23"/>
  <c r="T59" i="23"/>
  <c r="Q59" i="23"/>
  <c r="M59" i="23"/>
  <c r="R59" i="23"/>
  <c r="N59" i="23"/>
  <c r="S59" i="23"/>
  <c r="O59" i="23"/>
  <c r="U59" i="23"/>
  <c r="C50" i="23"/>
  <c r="G50" i="23"/>
  <c r="K50" i="23"/>
  <c r="D50" i="23"/>
  <c r="I50" i="23"/>
  <c r="E50" i="23"/>
  <c r="J50" i="23"/>
  <c r="F50" i="23"/>
  <c r="H50" i="23"/>
  <c r="C42" i="23"/>
  <c r="G42" i="23"/>
  <c r="K42" i="23"/>
  <c r="D42" i="23"/>
  <c r="I42" i="23"/>
  <c r="E42" i="23"/>
  <c r="J42" i="23"/>
  <c r="F42" i="23"/>
  <c r="H42" i="23"/>
  <c r="C34" i="23"/>
  <c r="G34" i="23"/>
  <c r="K34" i="23"/>
  <c r="D34" i="23"/>
  <c r="I34" i="23"/>
  <c r="E34" i="23"/>
  <c r="J34" i="23"/>
  <c r="F34" i="23"/>
  <c r="H34" i="23"/>
  <c r="C26" i="23"/>
  <c r="G26" i="23"/>
  <c r="K26" i="23"/>
  <c r="D26" i="23"/>
  <c r="I26" i="23"/>
  <c r="E26" i="23"/>
  <c r="J26" i="23"/>
  <c r="F26" i="23"/>
  <c r="H26" i="23"/>
  <c r="C18" i="23"/>
  <c r="G18" i="23"/>
  <c r="K18" i="23"/>
  <c r="D18" i="23"/>
  <c r="I18" i="23"/>
  <c r="E18" i="23"/>
  <c r="J18" i="23"/>
  <c r="F18" i="23"/>
  <c r="H18" i="23"/>
  <c r="C10" i="23"/>
  <c r="G10" i="23"/>
  <c r="K10" i="23"/>
  <c r="D10" i="23"/>
  <c r="I10" i="23"/>
  <c r="E10" i="23"/>
  <c r="J10" i="23"/>
  <c r="F10" i="23"/>
  <c r="H10" i="23"/>
  <c r="P58" i="24"/>
  <c r="T58" i="24"/>
  <c r="Q58" i="24"/>
  <c r="M58" i="24"/>
  <c r="R58" i="24"/>
  <c r="N58" i="24"/>
  <c r="S58" i="24"/>
  <c r="O58" i="24"/>
  <c r="U58" i="24"/>
  <c r="P93" i="26"/>
  <c r="T93" i="26"/>
  <c r="M93" i="26"/>
  <c r="R93" i="26"/>
  <c r="N93" i="26"/>
  <c r="S93" i="26"/>
  <c r="O93" i="26"/>
  <c r="U93" i="26"/>
  <c r="Q93" i="26"/>
  <c r="P85" i="26"/>
  <c r="T85" i="26"/>
  <c r="M85" i="26"/>
  <c r="R85" i="26"/>
  <c r="N85" i="26"/>
  <c r="S85" i="26"/>
  <c r="O85" i="26"/>
  <c r="U85" i="26"/>
  <c r="Q85" i="26"/>
  <c r="C76" i="26"/>
  <c r="G76" i="26"/>
  <c r="K76" i="26"/>
  <c r="E76" i="26"/>
  <c r="J76" i="26"/>
  <c r="F76" i="26"/>
  <c r="H76" i="26"/>
  <c r="D76" i="26"/>
  <c r="I76" i="26"/>
  <c r="C68" i="26"/>
  <c r="G68" i="26"/>
  <c r="K68" i="26"/>
  <c r="E68" i="26"/>
  <c r="J68" i="26"/>
  <c r="F68" i="26"/>
  <c r="H68" i="26"/>
  <c r="D68" i="26"/>
  <c r="I68" i="26"/>
  <c r="C56" i="26"/>
  <c r="G56" i="26"/>
  <c r="K56" i="26"/>
  <c r="E56" i="26"/>
  <c r="J56" i="26"/>
  <c r="F56" i="26"/>
  <c r="H56" i="26"/>
  <c r="D56" i="26"/>
  <c r="I56" i="26"/>
  <c r="P45" i="26"/>
  <c r="T45" i="26"/>
  <c r="M45" i="26"/>
  <c r="R45" i="26"/>
  <c r="N45" i="26"/>
  <c r="S45" i="26"/>
  <c r="O45" i="26"/>
  <c r="U45" i="26"/>
  <c r="Q45" i="26"/>
  <c r="P37" i="26"/>
  <c r="T37" i="26"/>
  <c r="M37" i="26"/>
  <c r="R37" i="26"/>
  <c r="N37" i="26"/>
  <c r="S37" i="26"/>
  <c r="O37" i="26"/>
  <c r="U37" i="26"/>
  <c r="Q37" i="26"/>
  <c r="P29" i="26"/>
  <c r="T29" i="26"/>
  <c r="M29" i="26"/>
  <c r="R29" i="26"/>
  <c r="N29" i="26"/>
  <c r="S29" i="26"/>
  <c r="O29" i="26"/>
  <c r="U29" i="26"/>
  <c r="Q29" i="26"/>
  <c r="P21" i="26"/>
  <c r="T21" i="26"/>
  <c r="M21" i="26"/>
  <c r="R21" i="26"/>
  <c r="N21" i="26"/>
  <c r="S21" i="26"/>
  <c r="O21" i="26"/>
  <c r="U21" i="26"/>
  <c r="Q21" i="26"/>
  <c r="P13" i="26"/>
  <c r="T13" i="26"/>
  <c r="M13" i="26"/>
  <c r="R13" i="26"/>
  <c r="N13" i="26"/>
  <c r="S13" i="26"/>
  <c r="O13" i="26"/>
  <c r="U13" i="26"/>
  <c r="Q13" i="26"/>
  <c r="P5" i="26"/>
  <c r="T5" i="26"/>
  <c r="M5" i="26"/>
  <c r="R5" i="26"/>
  <c r="N5" i="26"/>
  <c r="S5" i="26"/>
  <c r="O5" i="26"/>
  <c r="U5" i="26"/>
  <c r="Q5" i="26"/>
  <c r="P172" i="23"/>
  <c r="T172" i="23"/>
  <c r="M172" i="23"/>
  <c r="R172" i="23"/>
  <c r="N172" i="23"/>
  <c r="S172" i="23"/>
  <c r="O172" i="23"/>
  <c r="U172" i="23"/>
  <c r="Q172" i="23"/>
  <c r="P164" i="23"/>
  <c r="T164" i="23"/>
  <c r="M164" i="23"/>
  <c r="R164" i="23"/>
  <c r="N164" i="23"/>
  <c r="S164" i="23"/>
  <c r="O164" i="23"/>
  <c r="U164" i="23"/>
  <c r="Q164" i="23"/>
  <c r="P156" i="23"/>
  <c r="T156" i="23"/>
  <c r="M156" i="23"/>
  <c r="R156" i="23"/>
  <c r="N156" i="23"/>
  <c r="S156" i="23"/>
  <c r="O156" i="23"/>
  <c r="U156" i="23"/>
  <c r="Q156" i="23"/>
  <c r="P148" i="23"/>
  <c r="T148" i="23"/>
  <c r="M148" i="23"/>
  <c r="R148" i="23"/>
  <c r="N148" i="23"/>
  <c r="S148" i="23"/>
  <c r="O148" i="23"/>
  <c r="U148" i="23"/>
  <c r="Q148" i="23"/>
  <c r="P140" i="23"/>
  <c r="T140" i="23"/>
  <c r="M140" i="23"/>
  <c r="R140" i="23"/>
  <c r="N140" i="23"/>
  <c r="S140" i="23"/>
  <c r="O140" i="23"/>
  <c r="U140" i="23"/>
  <c r="Q140" i="23"/>
  <c r="P132" i="23"/>
  <c r="T132" i="23"/>
  <c r="M132" i="23"/>
  <c r="R132" i="23"/>
  <c r="N132" i="23"/>
  <c r="S132" i="23"/>
  <c r="O132" i="23"/>
  <c r="U132" i="23"/>
  <c r="Q132" i="23"/>
  <c r="P124" i="23"/>
  <c r="T124" i="23"/>
  <c r="M124" i="23"/>
  <c r="R124" i="23"/>
  <c r="N124" i="23"/>
  <c r="S124" i="23"/>
  <c r="O124" i="23"/>
  <c r="U124" i="23"/>
  <c r="Q124" i="23"/>
  <c r="P116" i="23"/>
  <c r="T116" i="23"/>
  <c r="M116" i="23"/>
  <c r="R116" i="23"/>
  <c r="N116" i="23"/>
  <c r="S116" i="23"/>
  <c r="O116" i="23"/>
  <c r="U116" i="23"/>
  <c r="Q116" i="23"/>
  <c r="P108" i="23"/>
  <c r="T108" i="23"/>
  <c r="M108" i="23"/>
  <c r="R108" i="23"/>
  <c r="N108" i="23"/>
  <c r="S108" i="23"/>
  <c r="O108" i="23"/>
  <c r="U108" i="23"/>
  <c r="Q108" i="23"/>
  <c r="P100" i="23"/>
  <c r="T100" i="23"/>
  <c r="M100" i="23"/>
  <c r="R100" i="23"/>
  <c r="N100" i="23"/>
  <c r="S100" i="23"/>
  <c r="O100" i="23"/>
  <c r="U100" i="23"/>
  <c r="Q100" i="23"/>
  <c r="P92" i="23"/>
  <c r="T92" i="23"/>
  <c r="M92" i="23"/>
  <c r="R92" i="23"/>
  <c r="N92" i="23"/>
  <c r="S92" i="23"/>
  <c r="O92" i="23"/>
  <c r="U92" i="23"/>
  <c r="Q92" i="23"/>
  <c r="P84" i="23"/>
  <c r="T84" i="23"/>
  <c r="M84" i="23"/>
  <c r="R84" i="23"/>
  <c r="N84" i="23"/>
  <c r="S84" i="23"/>
  <c r="O84" i="23"/>
  <c r="U84" i="23"/>
  <c r="Q84" i="23"/>
  <c r="P76" i="23"/>
  <c r="T76" i="23"/>
  <c r="M76" i="23"/>
  <c r="R76" i="23"/>
  <c r="N76" i="23"/>
  <c r="S76" i="23"/>
  <c r="O76" i="23"/>
  <c r="U76" i="23"/>
  <c r="Q76" i="23"/>
  <c r="P68" i="23"/>
  <c r="T68" i="23"/>
  <c r="M68" i="23"/>
  <c r="R68" i="23"/>
  <c r="N68" i="23"/>
  <c r="S68" i="23"/>
  <c r="O68" i="23"/>
  <c r="U68" i="23"/>
  <c r="Q68" i="23"/>
  <c r="P60" i="23"/>
  <c r="T60" i="23"/>
  <c r="M60" i="23"/>
  <c r="R60" i="23"/>
  <c r="N60" i="23"/>
  <c r="S60" i="23"/>
  <c r="O60" i="23"/>
  <c r="U60" i="23"/>
  <c r="Q60" i="23"/>
  <c r="P52" i="23"/>
  <c r="T52" i="23"/>
  <c r="M52" i="23"/>
  <c r="R52" i="23"/>
  <c r="N52" i="23"/>
  <c r="S52" i="23"/>
  <c r="O52" i="23"/>
  <c r="U52" i="23"/>
  <c r="Q52" i="23"/>
  <c r="P44" i="23"/>
  <c r="T44" i="23"/>
  <c r="M44" i="23"/>
  <c r="R44" i="23"/>
  <c r="N44" i="23"/>
  <c r="S44" i="23"/>
  <c r="O44" i="23"/>
  <c r="U44" i="23"/>
  <c r="Q44" i="23"/>
  <c r="P36" i="23"/>
  <c r="T36" i="23"/>
  <c r="M36" i="23"/>
  <c r="R36" i="23"/>
  <c r="N36" i="23"/>
  <c r="S36" i="23"/>
  <c r="O36" i="23"/>
  <c r="U36" i="23"/>
  <c r="Q36" i="23"/>
  <c r="P28" i="23"/>
  <c r="T28" i="23"/>
  <c r="M28" i="23"/>
  <c r="R28" i="23"/>
  <c r="N28" i="23"/>
  <c r="S28" i="23"/>
  <c r="O28" i="23"/>
  <c r="U28" i="23"/>
  <c r="Q28" i="23"/>
  <c r="P20" i="23"/>
  <c r="T20" i="23"/>
  <c r="M20" i="23"/>
  <c r="R20" i="23"/>
  <c r="N20" i="23"/>
  <c r="S20" i="23"/>
  <c r="O20" i="23"/>
  <c r="U20" i="23"/>
  <c r="Q20" i="23"/>
  <c r="P12" i="23"/>
  <c r="T12" i="23"/>
  <c r="M12" i="23"/>
  <c r="R12" i="23"/>
  <c r="N12" i="23"/>
  <c r="S12" i="23"/>
  <c r="O12" i="23"/>
  <c r="U12" i="23"/>
  <c r="Q12" i="23"/>
  <c r="P4" i="23"/>
  <c r="T4" i="23"/>
  <c r="M4" i="23"/>
  <c r="R4" i="23"/>
  <c r="N4" i="23"/>
  <c r="S4" i="23"/>
  <c r="O4" i="23"/>
  <c r="U4" i="23"/>
  <c r="Q4" i="23"/>
  <c r="Z18" i="19"/>
  <c r="AD18" i="19"/>
  <c r="AH18" i="19"/>
  <c r="AL18" i="19"/>
  <c r="W18" i="19"/>
  <c r="AA18" i="19"/>
  <c r="AE18" i="19"/>
  <c r="AI18" i="19"/>
  <c r="AM18" i="19"/>
  <c r="X18" i="19"/>
  <c r="AF18" i="19"/>
  <c r="AN18" i="19"/>
  <c r="Y18" i="19"/>
  <c r="AG18" i="19"/>
  <c r="AO18" i="19"/>
  <c r="AB18" i="19"/>
  <c r="AJ18" i="19"/>
  <c r="AC18" i="19"/>
  <c r="AK18" i="19"/>
  <c r="C46" i="25"/>
  <c r="G46" i="25"/>
  <c r="K46" i="25"/>
  <c r="F46" i="25"/>
  <c r="D46" i="25"/>
  <c r="I46" i="25"/>
  <c r="H46" i="25"/>
  <c r="J46" i="25"/>
  <c r="E46" i="25"/>
  <c r="C173" i="26"/>
  <c r="G173" i="26"/>
  <c r="K173" i="26"/>
  <c r="F173" i="26"/>
  <c r="D173" i="26"/>
  <c r="I173" i="26"/>
  <c r="E173" i="26"/>
  <c r="H173" i="26"/>
  <c r="J173" i="26"/>
  <c r="C165" i="26"/>
  <c r="G165" i="26"/>
  <c r="K165" i="26"/>
  <c r="F165" i="26"/>
  <c r="D165" i="26"/>
  <c r="I165" i="26"/>
  <c r="H165" i="26"/>
  <c r="J165" i="26"/>
  <c r="E165" i="26"/>
  <c r="C157" i="26"/>
  <c r="G157" i="26"/>
  <c r="K157" i="26"/>
  <c r="F157" i="26"/>
  <c r="D157" i="26"/>
  <c r="I157" i="26"/>
  <c r="J157" i="26"/>
  <c r="E157" i="26"/>
  <c r="H157" i="26"/>
  <c r="C149" i="26"/>
  <c r="G149" i="26"/>
  <c r="K149" i="26"/>
  <c r="F149" i="26"/>
  <c r="D149" i="26"/>
  <c r="I149" i="26"/>
  <c r="J149" i="26"/>
  <c r="E149" i="26"/>
  <c r="H149" i="26"/>
  <c r="C141" i="26"/>
  <c r="G141" i="26"/>
  <c r="K141" i="26"/>
  <c r="F141" i="26"/>
  <c r="D141" i="26"/>
  <c r="I141" i="26"/>
  <c r="J141" i="26"/>
  <c r="E141" i="26"/>
  <c r="H141" i="26"/>
  <c r="C133" i="26"/>
  <c r="G133" i="26"/>
  <c r="K133" i="26"/>
  <c r="F133" i="26"/>
  <c r="D133" i="26"/>
  <c r="I133" i="26"/>
  <c r="J133" i="26"/>
  <c r="E133" i="26"/>
  <c r="H133" i="26"/>
  <c r="C125" i="26"/>
  <c r="G125" i="26"/>
  <c r="K125" i="26"/>
  <c r="F125" i="26"/>
  <c r="D125" i="26"/>
  <c r="I125" i="26"/>
  <c r="J125" i="26"/>
  <c r="E125" i="26"/>
  <c r="H125" i="26"/>
  <c r="C117" i="26"/>
  <c r="G117" i="26"/>
  <c r="K117" i="26"/>
  <c r="F117" i="26"/>
  <c r="D117" i="26"/>
  <c r="I117" i="26"/>
  <c r="J117" i="26"/>
  <c r="E117" i="26"/>
  <c r="H117" i="26"/>
  <c r="C109" i="26"/>
  <c r="G109" i="26"/>
  <c r="K109" i="26"/>
  <c r="F109" i="26"/>
  <c r="D109" i="26"/>
  <c r="I109" i="26"/>
  <c r="J109" i="26"/>
  <c r="E109" i="26"/>
  <c r="H109" i="26"/>
  <c r="P98" i="26"/>
  <c r="T98" i="26"/>
  <c r="N98" i="26"/>
  <c r="S98" i="26"/>
  <c r="O98" i="26"/>
  <c r="U98" i="26"/>
  <c r="Q98" i="26"/>
  <c r="M98" i="26"/>
  <c r="R98" i="26"/>
  <c r="P90" i="26"/>
  <c r="T90" i="26"/>
  <c r="N90" i="26"/>
  <c r="S90" i="26"/>
  <c r="O90" i="26"/>
  <c r="U90" i="26"/>
  <c r="Q90" i="26"/>
  <c r="M90" i="26"/>
  <c r="R90" i="26"/>
  <c r="P82" i="26"/>
  <c r="T82" i="26"/>
  <c r="N82" i="26"/>
  <c r="S82" i="26"/>
  <c r="O82" i="26"/>
  <c r="U82" i="26"/>
  <c r="Q82" i="26"/>
  <c r="M82" i="26"/>
  <c r="R82" i="26"/>
  <c r="C73" i="26"/>
  <c r="G73" i="26"/>
  <c r="K73" i="26"/>
  <c r="F73" i="26"/>
  <c r="H73" i="26"/>
  <c r="D73" i="26"/>
  <c r="I73" i="26"/>
  <c r="E73" i="26"/>
  <c r="J73" i="26"/>
  <c r="C65" i="26"/>
  <c r="G65" i="26"/>
  <c r="K65" i="26"/>
  <c r="F65" i="26"/>
  <c r="H65" i="26"/>
  <c r="D65" i="26"/>
  <c r="I65" i="26"/>
  <c r="E65" i="26"/>
  <c r="J65" i="26"/>
  <c r="P54" i="26"/>
  <c r="T54" i="26"/>
  <c r="N54" i="26"/>
  <c r="S54" i="26"/>
  <c r="O54" i="26"/>
  <c r="U54" i="26"/>
  <c r="Q54" i="26"/>
  <c r="M54" i="26"/>
  <c r="R54" i="26"/>
  <c r="C41" i="26"/>
  <c r="G41" i="26"/>
  <c r="K41" i="26"/>
  <c r="F41" i="26"/>
  <c r="H41" i="26"/>
  <c r="D41" i="26"/>
  <c r="I41" i="26"/>
  <c r="E41" i="26"/>
  <c r="J41" i="26"/>
  <c r="C33" i="26"/>
  <c r="G33" i="26"/>
  <c r="K33" i="26"/>
  <c r="F33" i="26"/>
  <c r="H33" i="26"/>
  <c r="D33" i="26"/>
  <c r="I33" i="26"/>
  <c r="J33" i="26"/>
  <c r="E33" i="26"/>
  <c r="C25" i="26"/>
  <c r="G25" i="26"/>
  <c r="K25" i="26"/>
  <c r="F25" i="26"/>
  <c r="H25" i="26"/>
  <c r="D25" i="26"/>
  <c r="I25" i="26"/>
  <c r="E25" i="26"/>
  <c r="J25" i="26"/>
  <c r="C17" i="26"/>
  <c r="G17" i="26"/>
  <c r="K17" i="26"/>
  <c r="F17" i="26"/>
  <c r="H17" i="26"/>
  <c r="D17" i="26"/>
  <c r="I17" i="26"/>
  <c r="J17" i="26"/>
  <c r="E17" i="26"/>
  <c r="C9" i="26"/>
  <c r="G9" i="26"/>
  <c r="K9" i="26"/>
  <c r="F9" i="26"/>
  <c r="H9" i="26"/>
  <c r="D9" i="26"/>
  <c r="I9" i="26"/>
  <c r="E9" i="26"/>
  <c r="J9" i="26"/>
  <c r="C176" i="23"/>
  <c r="G176" i="23"/>
  <c r="K176" i="23"/>
  <c r="F176" i="23"/>
  <c r="H176" i="23"/>
  <c r="D176" i="23"/>
  <c r="I176" i="23"/>
  <c r="J176" i="23"/>
  <c r="E176" i="23"/>
  <c r="C168" i="23"/>
  <c r="G168" i="23"/>
  <c r="K168" i="23"/>
  <c r="F168" i="23"/>
  <c r="H168" i="23"/>
  <c r="D168" i="23"/>
  <c r="I168" i="23"/>
  <c r="E168" i="23"/>
  <c r="J168" i="23"/>
  <c r="C160" i="23"/>
  <c r="G160" i="23"/>
  <c r="K160" i="23"/>
  <c r="F160" i="23"/>
  <c r="H160" i="23"/>
  <c r="D160" i="23"/>
  <c r="I160" i="23"/>
  <c r="J160" i="23"/>
  <c r="E160" i="23"/>
  <c r="C152" i="23"/>
  <c r="G152" i="23"/>
  <c r="K152" i="23"/>
  <c r="F152" i="23"/>
  <c r="H152" i="23"/>
  <c r="D152" i="23"/>
  <c r="I152" i="23"/>
  <c r="E152" i="23"/>
  <c r="J152" i="23"/>
  <c r="C144" i="23"/>
  <c r="G144" i="23"/>
  <c r="K144" i="23"/>
  <c r="F144" i="23"/>
  <c r="H144" i="23"/>
  <c r="D144" i="23"/>
  <c r="I144" i="23"/>
  <c r="J144" i="23"/>
  <c r="E144" i="23"/>
  <c r="C136" i="23"/>
  <c r="G136" i="23"/>
  <c r="K136" i="23"/>
  <c r="F136" i="23"/>
  <c r="H136" i="23"/>
  <c r="D136" i="23"/>
  <c r="I136" i="23"/>
  <c r="E136" i="23"/>
  <c r="J136" i="23"/>
  <c r="C128" i="23"/>
  <c r="G128" i="23"/>
  <c r="K128" i="23"/>
  <c r="F128" i="23"/>
  <c r="H128" i="23"/>
  <c r="D128" i="23"/>
  <c r="I128" i="23"/>
  <c r="J128" i="23"/>
  <c r="E128" i="23"/>
  <c r="C120" i="23"/>
  <c r="G120" i="23"/>
  <c r="K120" i="23"/>
  <c r="F120" i="23"/>
  <c r="H120" i="23"/>
  <c r="D120" i="23"/>
  <c r="I120" i="23"/>
  <c r="E120" i="23"/>
  <c r="J120" i="23"/>
  <c r="C112" i="23"/>
  <c r="G112" i="23"/>
  <c r="K112" i="23"/>
  <c r="F112" i="23"/>
  <c r="H112" i="23"/>
  <c r="D112" i="23"/>
  <c r="I112" i="23"/>
  <c r="J112" i="23"/>
  <c r="E112" i="23"/>
  <c r="C104" i="23"/>
  <c r="G104" i="23"/>
  <c r="K104" i="23"/>
  <c r="F104" i="23"/>
  <c r="H104" i="23"/>
  <c r="D104" i="23"/>
  <c r="I104" i="23"/>
  <c r="E104" i="23"/>
  <c r="J104" i="23"/>
  <c r="C96" i="23"/>
  <c r="G96" i="23"/>
  <c r="K96" i="23"/>
  <c r="F96" i="23"/>
  <c r="H96" i="23"/>
  <c r="D96" i="23"/>
  <c r="I96" i="23"/>
  <c r="J96" i="23"/>
  <c r="E96" i="23"/>
  <c r="C88" i="23"/>
  <c r="G88" i="23"/>
  <c r="K88" i="23"/>
  <c r="F88" i="23"/>
  <c r="H88" i="23"/>
  <c r="D88" i="23"/>
  <c r="I88" i="23"/>
  <c r="E88" i="23"/>
  <c r="J88" i="23"/>
  <c r="C80" i="23"/>
  <c r="G80" i="23"/>
  <c r="K80" i="23"/>
  <c r="F80" i="23"/>
  <c r="H80" i="23"/>
  <c r="D80" i="23"/>
  <c r="I80" i="23"/>
  <c r="J80" i="23"/>
  <c r="E80" i="23"/>
  <c r="C72" i="23"/>
  <c r="G72" i="23"/>
  <c r="K72" i="23"/>
  <c r="F72" i="23"/>
  <c r="H72" i="23"/>
  <c r="D72" i="23"/>
  <c r="I72" i="23"/>
  <c r="E72" i="23"/>
  <c r="J72" i="23"/>
  <c r="C64" i="23"/>
  <c r="G64" i="23"/>
  <c r="K64" i="23"/>
  <c r="F64" i="23"/>
  <c r="H64" i="23"/>
  <c r="D64" i="23"/>
  <c r="I64" i="23"/>
  <c r="E64" i="23"/>
  <c r="J64" i="23"/>
  <c r="C56" i="23"/>
  <c r="G56" i="23"/>
  <c r="K56" i="23"/>
  <c r="F56" i="23"/>
  <c r="H56" i="23"/>
  <c r="D56" i="23"/>
  <c r="I56" i="23"/>
  <c r="E56" i="23"/>
  <c r="J56" i="23"/>
  <c r="C48" i="23"/>
  <c r="G48" i="23"/>
  <c r="K48" i="23"/>
  <c r="F48" i="23"/>
  <c r="H48" i="23"/>
  <c r="D48" i="23"/>
  <c r="I48" i="23"/>
  <c r="E48" i="23"/>
  <c r="J48" i="23"/>
  <c r="C40" i="23"/>
  <c r="G40" i="23"/>
  <c r="K40" i="23"/>
  <c r="F40" i="23"/>
  <c r="H40" i="23"/>
  <c r="D40" i="23"/>
  <c r="I40" i="23"/>
  <c r="E40" i="23"/>
  <c r="J40" i="23"/>
  <c r="C32" i="23"/>
  <c r="G32" i="23"/>
  <c r="K32" i="23"/>
  <c r="F32" i="23"/>
  <c r="H32" i="23"/>
  <c r="D32" i="23"/>
  <c r="I32" i="23"/>
  <c r="E32" i="23"/>
  <c r="J32" i="23"/>
  <c r="C24" i="23"/>
  <c r="G24" i="23"/>
  <c r="K24" i="23"/>
  <c r="F24" i="23"/>
  <c r="H24" i="23"/>
  <c r="D24" i="23"/>
  <c r="I24" i="23"/>
  <c r="E24" i="23"/>
  <c r="J24" i="23"/>
  <c r="C16" i="23"/>
  <c r="G16" i="23"/>
  <c r="K16" i="23"/>
  <c r="F16" i="23"/>
  <c r="H16" i="23"/>
  <c r="D16" i="23"/>
  <c r="I16" i="23"/>
  <c r="E16" i="23"/>
  <c r="J16" i="23"/>
  <c r="C8" i="23"/>
  <c r="G8" i="23"/>
  <c r="K8" i="23"/>
  <c r="F8" i="23"/>
  <c r="H8" i="23"/>
  <c r="D8" i="23"/>
  <c r="I8" i="23"/>
  <c r="E8" i="23"/>
  <c r="J8" i="23"/>
  <c r="W29" i="19"/>
  <c r="AA29" i="19"/>
  <c r="AE29" i="19"/>
  <c r="AI29" i="19"/>
  <c r="AM29" i="19"/>
  <c r="AB29" i="19"/>
  <c r="AG29" i="19"/>
  <c r="AL29" i="19"/>
  <c r="X29" i="19"/>
  <c r="AC29" i="19"/>
  <c r="AH29" i="19"/>
  <c r="AN29" i="19"/>
  <c r="Y29" i="19"/>
  <c r="AD29" i="19"/>
  <c r="AJ29" i="19"/>
  <c r="AO29" i="19"/>
  <c r="Z29" i="19"/>
  <c r="AF29" i="19"/>
  <c r="AK29" i="19"/>
  <c r="AO99" i="21"/>
  <c r="AK99" i="21"/>
  <c r="AG99" i="21"/>
  <c r="AC99" i="21"/>
  <c r="Y99" i="21"/>
  <c r="AN99" i="21"/>
  <c r="AJ99" i="21"/>
  <c r="AF99" i="21"/>
  <c r="AB99" i="21"/>
  <c r="X99" i="21"/>
  <c r="AH99" i="21"/>
  <c r="Z99" i="21"/>
  <c r="AM99" i="21"/>
  <c r="AE99" i="21"/>
  <c r="W99" i="21"/>
  <c r="AL99" i="21"/>
  <c r="AD99" i="21"/>
  <c r="AA99" i="21"/>
  <c r="AI99" i="21"/>
  <c r="AO163" i="21"/>
  <c r="AK163" i="21"/>
  <c r="AG163" i="21"/>
  <c r="AC163" i="21"/>
  <c r="Y163" i="21"/>
  <c r="AN163" i="21"/>
  <c r="AJ163" i="21"/>
  <c r="AF163" i="21"/>
  <c r="AB163" i="21"/>
  <c r="X163" i="21"/>
  <c r="AH163" i="21"/>
  <c r="Z163" i="21"/>
  <c r="AM163" i="21"/>
  <c r="AE163" i="21"/>
  <c r="W163" i="21"/>
  <c r="AL163" i="21"/>
  <c r="AD163" i="21"/>
  <c r="AA163" i="21"/>
  <c r="AI163" i="21"/>
  <c r="AO83" i="21"/>
  <c r="AK83" i="21"/>
  <c r="AG83" i="21"/>
  <c r="AC83" i="21"/>
  <c r="Y83" i="21"/>
  <c r="AN83" i="21"/>
  <c r="AJ83" i="21"/>
  <c r="AF83" i="21"/>
  <c r="AB83" i="21"/>
  <c r="X83" i="21"/>
  <c r="AH83" i="21"/>
  <c r="Z83" i="21"/>
  <c r="AM83" i="21"/>
  <c r="AE83" i="21"/>
  <c r="W83" i="21"/>
  <c r="AL83" i="21"/>
  <c r="AD83" i="21"/>
  <c r="AI83" i="21"/>
  <c r="AA83" i="21"/>
  <c r="AO147" i="21"/>
  <c r="AK147" i="21"/>
  <c r="AG147" i="21"/>
  <c r="AC147" i="21"/>
  <c r="Y147" i="21"/>
  <c r="AN147" i="21"/>
  <c r="AJ147" i="21"/>
  <c r="AF147" i="21"/>
  <c r="AB147" i="21"/>
  <c r="X147" i="21"/>
  <c r="AH147" i="21"/>
  <c r="Z147" i="21"/>
  <c r="AM147" i="21"/>
  <c r="AE147" i="21"/>
  <c r="W147" i="21"/>
  <c r="AL147" i="21"/>
  <c r="AD147" i="21"/>
  <c r="AI147" i="21"/>
  <c r="AA147" i="21"/>
  <c r="X48" i="19"/>
  <c r="AB48" i="19"/>
  <c r="AF48" i="19"/>
  <c r="AJ48" i="19"/>
  <c r="AN48" i="19"/>
  <c r="W48" i="19"/>
  <c r="AC48" i="19"/>
  <c r="AH48" i="19"/>
  <c r="AM48" i="19"/>
  <c r="Y48" i="19"/>
  <c r="AD48" i="19"/>
  <c r="AI48" i="19"/>
  <c r="AO48" i="19"/>
  <c r="Z48" i="19"/>
  <c r="AE48" i="19"/>
  <c r="AK48" i="19"/>
  <c r="AA48" i="19"/>
  <c r="AG48" i="19"/>
  <c r="AL48" i="19"/>
  <c r="Z34" i="19"/>
  <c r="AD34" i="19"/>
  <c r="AH34" i="19"/>
  <c r="AL34" i="19"/>
  <c r="X34" i="19"/>
  <c r="AC34" i="19"/>
  <c r="AI34" i="19"/>
  <c r="AN34" i="19"/>
  <c r="Y34" i="19"/>
  <c r="AE34" i="19"/>
  <c r="AJ34" i="19"/>
  <c r="AO34" i="19"/>
  <c r="AA34" i="19"/>
  <c r="AF34" i="19"/>
  <c r="AK34" i="19"/>
  <c r="W34" i="19"/>
  <c r="AB34" i="19"/>
  <c r="AG34" i="19"/>
  <c r="AM34" i="19"/>
  <c r="X36" i="19"/>
  <c r="AB36" i="19"/>
  <c r="AF36" i="19"/>
  <c r="AJ36" i="19"/>
  <c r="AN36" i="19"/>
  <c r="Y36" i="19"/>
  <c r="AD36" i="19"/>
  <c r="AI36" i="19"/>
  <c r="AO36" i="19"/>
  <c r="Z36" i="19"/>
  <c r="AE36" i="19"/>
  <c r="AK36" i="19"/>
  <c r="AA36" i="19"/>
  <c r="AG36" i="19"/>
  <c r="AL36" i="19"/>
  <c r="W36" i="19"/>
  <c r="AC36" i="19"/>
  <c r="AH36" i="19"/>
  <c r="AM36" i="19"/>
  <c r="Z22" i="19"/>
  <c r="AD22" i="19"/>
  <c r="AH22" i="19"/>
  <c r="AL22" i="19"/>
  <c r="Y22" i="19"/>
  <c r="AE22" i="19"/>
  <c r="AJ22" i="19"/>
  <c r="AO22" i="19"/>
  <c r="AA22" i="19"/>
  <c r="AF22" i="19"/>
  <c r="AK22" i="19"/>
  <c r="W22" i="19"/>
  <c r="AB22" i="19"/>
  <c r="AG22" i="19"/>
  <c r="AM22" i="19"/>
  <c r="AN22" i="19"/>
  <c r="X22" i="19"/>
  <c r="AC22" i="19"/>
  <c r="AI22" i="19"/>
  <c r="Z6" i="19"/>
  <c r="AD6" i="19"/>
  <c r="AH6" i="19"/>
  <c r="AL6" i="19"/>
  <c r="W6" i="19"/>
  <c r="AA6" i="19"/>
  <c r="AE6" i="19"/>
  <c r="AI6" i="19"/>
  <c r="AM6" i="19"/>
  <c r="AB6" i="19"/>
  <c r="AJ6" i="19"/>
  <c r="AC6" i="19"/>
  <c r="AK6" i="19"/>
  <c r="X6" i="19"/>
  <c r="AF6" i="19"/>
  <c r="AN6" i="19"/>
  <c r="AO6" i="19"/>
  <c r="Y6" i="19"/>
  <c r="AG6" i="19"/>
  <c r="AL120" i="26"/>
  <c r="AH120" i="26"/>
  <c r="AD120" i="26"/>
  <c r="Z120" i="26"/>
  <c r="AO120" i="26"/>
  <c r="AK120" i="26"/>
  <c r="AG120" i="26"/>
  <c r="AC120" i="26"/>
  <c r="Y120" i="26"/>
  <c r="AN120" i="26"/>
  <c r="AJ120" i="26"/>
  <c r="AF120" i="26"/>
  <c r="AB120" i="26"/>
  <c r="X120" i="26"/>
  <c r="AM120" i="26"/>
  <c r="W120" i="26"/>
  <c r="AI120" i="26"/>
  <c r="AE120" i="26"/>
  <c r="AA120" i="26"/>
  <c r="AL88" i="23"/>
  <c r="AH88" i="23"/>
  <c r="AD88" i="23"/>
  <c r="Z88" i="23"/>
  <c r="AO88" i="23"/>
  <c r="AK88" i="23"/>
  <c r="AG88" i="23"/>
  <c r="AC88" i="23"/>
  <c r="Y88" i="23"/>
  <c r="AN88" i="23"/>
  <c r="AJ88" i="23"/>
  <c r="AF88" i="23"/>
  <c r="AB88" i="23"/>
  <c r="X88" i="23"/>
  <c r="AM88" i="23"/>
  <c r="W88" i="23"/>
  <c r="AI88" i="23"/>
  <c r="AE88" i="23"/>
  <c r="AA88" i="23"/>
  <c r="X40" i="19"/>
  <c r="AB40" i="19"/>
  <c r="AF40" i="19"/>
  <c r="AJ40" i="19"/>
  <c r="AN40" i="19"/>
  <c r="Z40" i="19"/>
  <c r="AE40" i="19"/>
  <c r="AK40" i="19"/>
  <c r="AA40" i="19"/>
  <c r="AG40" i="19"/>
  <c r="AL40" i="19"/>
  <c r="W40" i="19"/>
  <c r="AC40" i="19"/>
  <c r="AH40" i="19"/>
  <c r="AM40" i="19"/>
  <c r="Y40" i="19"/>
  <c r="AD40" i="19"/>
  <c r="AI40" i="19"/>
  <c r="AO40" i="19"/>
  <c r="Z26" i="19"/>
  <c r="AD26" i="19"/>
  <c r="AH26" i="19"/>
  <c r="AL26" i="19"/>
  <c r="AA26" i="19"/>
  <c r="AF26" i="19"/>
  <c r="AK26" i="19"/>
  <c r="W26" i="19"/>
  <c r="AB26" i="19"/>
  <c r="AG26" i="19"/>
  <c r="AM26" i="19"/>
  <c r="X26" i="19"/>
  <c r="AC26" i="19"/>
  <c r="AI26" i="19"/>
  <c r="AN26" i="19"/>
  <c r="AO26" i="19"/>
  <c r="Y26" i="19"/>
  <c r="AE26" i="19"/>
  <c r="AJ26" i="19"/>
  <c r="W17" i="19"/>
  <c r="AA17" i="19"/>
  <c r="AE17" i="19"/>
  <c r="AI17" i="19"/>
  <c r="AM17" i="19"/>
  <c r="X17" i="19"/>
  <c r="AB17" i="19"/>
  <c r="AF17" i="19"/>
  <c r="AJ17" i="19"/>
  <c r="AN17" i="19"/>
  <c r="AC17" i="19"/>
  <c r="AK17" i="19"/>
  <c r="AD17" i="19"/>
  <c r="AL17" i="19"/>
  <c r="Y17" i="19"/>
  <c r="AG17" i="19"/>
  <c r="AO17" i="19"/>
  <c r="AH17" i="19"/>
  <c r="Z17" i="19"/>
  <c r="AL54" i="21"/>
  <c r="AH54" i="21"/>
  <c r="AD54" i="21"/>
  <c r="Z54" i="21"/>
  <c r="AO54" i="21"/>
  <c r="AK54" i="21"/>
  <c r="AG54" i="21"/>
  <c r="AC54" i="21"/>
  <c r="Y54" i="21"/>
  <c r="AI54" i="21"/>
  <c r="AA54" i="21"/>
  <c r="AN54" i="21"/>
  <c r="AF54" i="21"/>
  <c r="X54" i="21"/>
  <c r="AM54" i="21"/>
  <c r="AE54" i="21"/>
  <c r="W54" i="21"/>
  <c r="AJ54" i="21"/>
  <c r="AB54" i="21"/>
  <c r="AL70" i="21"/>
  <c r="AH70" i="21"/>
  <c r="AD70" i="21"/>
  <c r="Z70" i="21"/>
  <c r="AO70" i="21"/>
  <c r="AK70" i="21"/>
  <c r="AG70" i="21"/>
  <c r="AC70" i="21"/>
  <c r="Y70" i="21"/>
  <c r="AI70" i="21"/>
  <c r="AA70" i="21"/>
  <c r="AN70" i="21"/>
  <c r="AF70" i="21"/>
  <c r="X70" i="21"/>
  <c r="AM70" i="21"/>
  <c r="AE70" i="21"/>
  <c r="W70" i="21"/>
  <c r="AJ70" i="21"/>
  <c r="AB70" i="21"/>
  <c r="AL86" i="21"/>
  <c r="AH86" i="21"/>
  <c r="AD86" i="21"/>
  <c r="Z86" i="21"/>
  <c r="AO86" i="21"/>
  <c r="AK86" i="21"/>
  <c r="AG86" i="21"/>
  <c r="AC86" i="21"/>
  <c r="Y86" i="21"/>
  <c r="AI86" i="21"/>
  <c r="AA86" i="21"/>
  <c r="AN86" i="21"/>
  <c r="AF86" i="21"/>
  <c r="X86" i="21"/>
  <c r="AM86" i="21"/>
  <c r="AE86" i="21"/>
  <c r="W86" i="21"/>
  <c r="AJ86" i="21"/>
  <c r="AB86" i="21"/>
  <c r="AL102" i="21"/>
  <c r="AH102" i="21"/>
  <c r="AD102" i="21"/>
  <c r="Z102" i="21"/>
  <c r="AO102" i="21"/>
  <c r="AK102" i="21"/>
  <c r="AG102" i="21"/>
  <c r="AC102" i="21"/>
  <c r="Y102" i="21"/>
  <c r="AI102" i="21"/>
  <c r="AA102" i="21"/>
  <c r="AN102" i="21"/>
  <c r="AF102" i="21"/>
  <c r="X102" i="21"/>
  <c r="AM102" i="21"/>
  <c r="AE102" i="21"/>
  <c r="W102" i="21"/>
  <c r="AB102" i="21"/>
  <c r="AJ102" i="21"/>
  <c r="AL118" i="21"/>
  <c r="AH118" i="21"/>
  <c r="AD118" i="21"/>
  <c r="Z118" i="21"/>
  <c r="AO118" i="21"/>
  <c r="AK118" i="21"/>
  <c r="AG118" i="21"/>
  <c r="AC118" i="21"/>
  <c r="Y118" i="21"/>
  <c r="AI118" i="21"/>
  <c r="AA118" i="21"/>
  <c r="AN118" i="21"/>
  <c r="AF118" i="21"/>
  <c r="X118" i="21"/>
  <c r="AM118" i="21"/>
  <c r="AE118" i="21"/>
  <c r="W118" i="21"/>
  <c r="AJ118" i="21"/>
  <c r="AB118" i="21"/>
  <c r="AL134" i="21"/>
  <c r="AH134" i="21"/>
  <c r="AD134" i="21"/>
  <c r="Z134" i="21"/>
  <c r="AO134" i="21"/>
  <c r="AK134" i="21"/>
  <c r="AG134" i="21"/>
  <c r="AC134" i="21"/>
  <c r="Y134" i="21"/>
  <c r="AI134" i="21"/>
  <c r="AA134" i="21"/>
  <c r="AN134" i="21"/>
  <c r="AF134" i="21"/>
  <c r="X134" i="21"/>
  <c r="AM134" i="21"/>
  <c r="AE134" i="21"/>
  <c r="W134" i="21"/>
  <c r="AB134" i="21"/>
  <c r="AJ134" i="21"/>
  <c r="AL150" i="21"/>
  <c r="AH150" i="21"/>
  <c r="AD150" i="21"/>
  <c r="Z150" i="21"/>
  <c r="AO150" i="21"/>
  <c r="AK150" i="21"/>
  <c r="AG150" i="21"/>
  <c r="AC150" i="21"/>
  <c r="Y150" i="21"/>
  <c r="AI150" i="21"/>
  <c r="AA150" i="21"/>
  <c r="AN150" i="21"/>
  <c r="AF150" i="21"/>
  <c r="X150" i="21"/>
  <c r="AM150" i="21"/>
  <c r="AE150" i="21"/>
  <c r="W150" i="21"/>
  <c r="AJ150" i="21"/>
  <c r="AB150" i="21"/>
  <c r="AL166" i="21"/>
  <c r="AH166" i="21"/>
  <c r="AD166" i="21"/>
  <c r="Z166" i="21"/>
  <c r="AO166" i="21"/>
  <c r="AK166" i="21"/>
  <c r="AG166" i="21"/>
  <c r="AC166" i="21"/>
  <c r="Y166" i="21"/>
  <c r="AI166" i="21"/>
  <c r="AA166" i="21"/>
  <c r="AN166" i="21"/>
  <c r="AF166" i="21"/>
  <c r="X166" i="21"/>
  <c r="AM166" i="21"/>
  <c r="AE166" i="21"/>
  <c r="W166" i="21"/>
  <c r="AB166" i="21"/>
  <c r="AJ166" i="21"/>
  <c r="AL48" i="26"/>
  <c r="AH48" i="26"/>
  <c r="AD48" i="26"/>
  <c r="Z48" i="26"/>
  <c r="AO48" i="26"/>
  <c r="AK48" i="26"/>
  <c r="AG48" i="26"/>
  <c r="AC48" i="26"/>
  <c r="Y48" i="26"/>
  <c r="AN48" i="26"/>
  <c r="AJ48" i="26"/>
  <c r="AF48" i="26"/>
  <c r="AB48" i="26"/>
  <c r="X48" i="26"/>
  <c r="AI48" i="26"/>
  <c r="AE48" i="26"/>
  <c r="AA48" i="26"/>
  <c r="W48" i="26"/>
  <c r="AM48" i="26"/>
  <c r="AL100" i="26"/>
  <c r="AH100" i="26"/>
  <c r="AD100" i="26"/>
  <c r="Z100" i="26"/>
  <c r="AO100" i="26"/>
  <c r="AK100" i="26"/>
  <c r="AG100" i="26"/>
  <c r="AC100" i="26"/>
  <c r="Y100" i="26"/>
  <c r="AN100" i="26"/>
  <c r="AJ100" i="26"/>
  <c r="AF100" i="26"/>
  <c r="AB100" i="26"/>
  <c r="X100" i="26"/>
  <c r="AI100" i="26"/>
  <c r="AE100" i="26"/>
  <c r="AA100" i="26"/>
  <c r="AM100" i="26"/>
  <c r="W100" i="26"/>
  <c r="AL168" i="26"/>
  <c r="AH168" i="26"/>
  <c r="AD168" i="26"/>
  <c r="Z168" i="26"/>
  <c r="AO168" i="26"/>
  <c r="AK168" i="26"/>
  <c r="AG168" i="26"/>
  <c r="AC168" i="26"/>
  <c r="Y168" i="26"/>
  <c r="AN168" i="26"/>
  <c r="AJ168" i="26"/>
  <c r="AF168" i="26"/>
  <c r="AB168" i="26"/>
  <c r="X168" i="26"/>
  <c r="AI168" i="26"/>
  <c r="AE168" i="26"/>
  <c r="AA168" i="26"/>
  <c r="AM168" i="26"/>
  <c r="W168" i="26"/>
  <c r="AO157" i="23"/>
  <c r="AK157" i="23"/>
  <c r="AG157" i="23"/>
  <c r="AC157" i="23"/>
  <c r="Y157" i="23"/>
  <c r="AJ157" i="23"/>
  <c r="AE157" i="23"/>
  <c r="Z157" i="23"/>
  <c r="AN157" i="23"/>
  <c r="AI157" i="23"/>
  <c r="AD157" i="23"/>
  <c r="X157" i="23"/>
  <c r="AM157" i="23"/>
  <c r="AH157" i="23"/>
  <c r="AB157" i="23"/>
  <c r="W157" i="23"/>
  <c r="AF157" i="23"/>
  <c r="AA157" i="23"/>
  <c r="AL157" i="23"/>
  <c r="AN60" i="21"/>
  <c r="AJ60" i="21"/>
  <c r="AF60" i="21"/>
  <c r="AB60" i="21"/>
  <c r="X60" i="21"/>
  <c r="AM60" i="21"/>
  <c r="AI60" i="21"/>
  <c r="AE60" i="21"/>
  <c r="AA60" i="21"/>
  <c r="W60" i="21"/>
  <c r="AK60" i="21"/>
  <c r="AC60" i="21"/>
  <c r="AH60" i="21"/>
  <c r="Z60" i="21"/>
  <c r="AO60" i="21"/>
  <c r="AG60" i="21"/>
  <c r="Y60" i="21"/>
  <c r="AL60" i="21"/>
  <c r="AD60" i="21"/>
  <c r="AN68" i="21"/>
  <c r="AJ68" i="21"/>
  <c r="AF68" i="21"/>
  <c r="AB68" i="21"/>
  <c r="X68" i="21"/>
  <c r="AM68" i="21"/>
  <c r="AI68" i="21"/>
  <c r="AE68" i="21"/>
  <c r="AA68" i="21"/>
  <c r="W68" i="21"/>
  <c r="AK68" i="21"/>
  <c r="AC68" i="21"/>
  <c r="AH68" i="21"/>
  <c r="Z68" i="21"/>
  <c r="AO68" i="21"/>
  <c r="AG68" i="21"/>
  <c r="Y68" i="21"/>
  <c r="AL68" i="21"/>
  <c r="AD68" i="21"/>
  <c r="AN76" i="21"/>
  <c r="AJ76" i="21"/>
  <c r="AF76" i="21"/>
  <c r="AB76" i="21"/>
  <c r="X76" i="21"/>
  <c r="AM76" i="21"/>
  <c r="AI76" i="21"/>
  <c r="AE76" i="21"/>
  <c r="AA76" i="21"/>
  <c r="W76" i="21"/>
  <c r="AK76" i="21"/>
  <c r="AC76" i="21"/>
  <c r="AH76" i="21"/>
  <c r="Z76" i="21"/>
  <c r="AO76" i="21"/>
  <c r="AG76" i="21"/>
  <c r="Y76" i="21"/>
  <c r="AD76" i="21"/>
  <c r="AL76" i="21"/>
  <c r="AN84" i="21"/>
  <c r="AJ84" i="21"/>
  <c r="AF84" i="21"/>
  <c r="AB84" i="21"/>
  <c r="X84" i="21"/>
  <c r="AM84" i="21"/>
  <c r="AI84" i="21"/>
  <c r="AE84" i="21"/>
  <c r="AA84" i="21"/>
  <c r="W84" i="21"/>
  <c r="AK84" i="21"/>
  <c r="AC84" i="21"/>
  <c r="AH84" i="21"/>
  <c r="Z84" i="21"/>
  <c r="AO84" i="21"/>
  <c r="AG84" i="21"/>
  <c r="Y84" i="21"/>
  <c r="AL84" i="21"/>
  <c r="AD84" i="21"/>
  <c r="AN92" i="21"/>
  <c r="AJ92" i="21"/>
  <c r="AF92" i="21"/>
  <c r="AB92" i="21"/>
  <c r="X92" i="21"/>
  <c r="AM92" i="21"/>
  <c r="AI92" i="21"/>
  <c r="AE92" i="21"/>
  <c r="AA92" i="21"/>
  <c r="W92" i="21"/>
  <c r="AK92" i="21"/>
  <c r="AC92" i="21"/>
  <c r="AH92" i="21"/>
  <c r="Z92" i="21"/>
  <c r="AO92" i="21"/>
  <c r="AG92" i="21"/>
  <c r="Y92" i="21"/>
  <c r="AL92" i="21"/>
  <c r="AD92" i="21"/>
  <c r="AN100" i="21"/>
  <c r="AJ100" i="21"/>
  <c r="AF100" i="21"/>
  <c r="AB100" i="21"/>
  <c r="X100" i="21"/>
  <c r="AM100" i="21"/>
  <c r="AI100" i="21"/>
  <c r="AE100" i="21"/>
  <c r="AA100" i="21"/>
  <c r="W100" i="21"/>
  <c r="AK100" i="21"/>
  <c r="AC100" i="21"/>
  <c r="AH100" i="21"/>
  <c r="Z100" i="21"/>
  <c r="AO100" i="21"/>
  <c r="AG100" i="21"/>
  <c r="Y100" i="21"/>
  <c r="AL100" i="21"/>
  <c r="AD100" i="21"/>
  <c r="AN108" i="21"/>
  <c r="AJ108" i="21"/>
  <c r="AF108" i="21"/>
  <c r="AB108" i="21"/>
  <c r="X108" i="21"/>
  <c r="AM108" i="21"/>
  <c r="AI108" i="21"/>
  <c r="AE108" i="21"/>
  <c r="AA108" i="21"/>
  <c r="W108" i="21"/>
  <c r="AK108" i="21"/>
  <c r="AC108" i="21"/>
  <c r="AH108" i="21"/>
  <c r="Z108" i="21"/>
  <c r="AO108" i="21"/>
  <c r="AG108" i="21"/>
  <c r="Y108" i="21"/>
  <c r="AD108" i="21"/>
  <c r="AL108" i="21"/>
  <c r="AN116" i="21"/>
  <c r="AJ116" i="21"/>
  <c r="AF116" i="21"/>
  <c r="AB116" i="21"/>
  <c r="X116" i="21"/>
  <c r="AM116" i="21"/>
  <c r="AI116" i="21"/>
  <c r="AE116" i="21"/>
  <c r="AA116" i="21"/>
  <c r="W116" i="21"/>
  <c r="AK116" i="21"/>
  <c r="AC116" i="21"/>
  <c r="AH116" i="21"/>
  <c r="Z116" i="21"/>
  <c r="AO116" i="21"/>
  <c r="AG116" i="21"/>
  <c r="Y116" i="21"/>
  <c r="AL116" i="21"/>
  <c r="AD116" i="21"/>
  <c r="AN124" i="21"/>
  <c r="AJ124" i="21"/>
  <c r="AF124" i="21"/>
  <c r="AB124" i="21"/>
  <c r="X124" i="21"/>
  <c r="AM124" i="21"/>
  <c r="AI124" i="21"/>
  <c r="AE124" i="21"/>
  <c r="AA124" i="21"/>
  <c r="W124" i="21"/>
  <c r="AK124" i="21"/>
  <c r="AC124" i="21"/>
  <c r="AH124" i="21"/>
  <c r="Z124" i="21"/>
  <c r="AO124" i="21"/>
  <c r="AG124" i="21"/>
  <c r="Y124" i="21"/>
  <c r="AL124" i="21"/>
  <c r="AD124" i="21"/>
  <c r="AN132" i="21"/>
  <c r="AJ132" i="21"/>
  <c r="AF132" i="21"/>
  <c r="AB132" i="21"/>
  <c r="X132" i="21"/>
  <c r="AM132" i="21"/>
  <c r="AI132" i="21"/>
  <c r="AE132" i="21"/>
  <c r="AA132" i="21"/>
  <c r="W132" i="21"/>
  <c r="AK132" i="21"/>
  <c r="AC132" i="21"/>
  <c r="AH132" i="21"/>
  <c r="Z132" i="21"/>
  <c r="AO132" i="21"/>
  <c r="AG132" i="21"/>
  <c r="Y132" i="21"/>
  <c r="AL132" i="21"/>
  <c r="AD132" i="21"/>
  <c r="AN140" i="21"/>
  <c r="AJ140" i="21"/>
  <c r="AF140" i="21"/>
  <c r="AB140" i="21"/>
  <c r="X140" i="21"/>
  <c r="AM140" i="21"/>
  <c r="AI140" i="21"/>
  <c r="AE140" i="21"/>
  <c r="AA140" i="21"/>
  <c r="W140" i="21"/>
  <c r="AK140" i="21"/>
  <c r="AC140" i="21"/>
  <c r="AH140" i="21"/>
  <c r="Z140" i="21"/>
  <c r="AO140" i="21"/>
  <c r="AG140" i="21"/>
  <c r="Y140" i="21"/>
  <c r="AD140" i="21"/>
  <c r="AL140" i="21"/>
  <c r="AN148" i="21"/>
  <c r="AJ148" i="21"/>
  <c r="AF148" i="21"/>
  <c r="AB148" i="21"/>
  <c r="X148" i="21"/>
  <c r="AM148" i="21"/>
  <c r="AI148" i="21"/>
  <c r="AE148" i="21"/>
  <c r="AA148" i="21"/>
  <c r="W148" i="21"/>
  <c r="AK148" i="21"/>
  <c r="AC148" i="21"/>
  <c r="AH148" i="21"/>
  <c r="Z148" i="21"/>
  <c r="AO148" i="21"/>
  <c r="AG148" i="21"/>
  <c r="Y148" i="21"/>
  <c r="AL148" i="21"/>
  <c r="AD148" i="21"/>
  <c r="AN156" i="21"/>
  <c r="AJ156" i="21"/>
  <c r="AF156" i="21"/>
  <c r="AB156" i="21"/>
  <c r="X156" i="21"/>
  <c r="AM156" i="21"/>
  <c r="AI156" i="21"/>
  <c r="AE156" i="21"/>
  <c r="AA156" i="21"/>
  <c r="W156" i="21"/>
  <c r="AK156" i="21"/>
  <c r="AC156" i="21"/>
  <c r="AH156" i="21"/>
  <c r="Z156" i="21"/>
  <c r="AO156" i="21"/>
  <c r="AG156" i="21"/>
  <c r="Y156" i="21"/>
  <c r="AL156" i="21"/>
  <c r="AD156" i="21"/>
  <c r="AN164" i="21"/>
  <c r="AJ164" i="21"/>
  <c r="AF164" i="21"/>
  <c r="AB164" i="21"/>
  <c r="X164" i="21"/>
  <c r="AM164" i="21"/>
  <c r="AI164" i="21"/>
  <c r="AE164" i="21"/>
  <c r="AA164" i="21"/>
  <c r="W164" i="21"/>
  <c r="AK164" i="21"/>
  <c r="AC164" i="21"/>
  <c r="AH164" i="21"/>
  <c r="Z164" i="21"/>
  <c r="AO164" i="21"/>
  <c r="AG164" i="21"/>
  <c r="Y164" i="21"/>
  <c r="AL164" i="21"/>
  <c r="AD164" i="21"/>
  <c r="AN172" i="21"/>
  <c r="AJ172" i="21"/>
  <c r="AF172" i="21"/>
  <c r="AB172" i="21"/>
  <c r="X172" i="21"/>
  <c r="AM172" i="21"/>
  <c r="AI172" i="21"/>
  <c r="AE172" i="21"/>
  <c r="AA172" i="21"/>
  <c r="W172" i="21"/>
  <c r="AK172" i="21"/>
  <c r="AC172" i="21"/>
  <c r="AH172" i="21"/>
  <c r="Z172" i="21"/>
  <c r="AO172" i="21"/>
  <c r="AG172" i="21"/>
  <c r="Y172" i="21"/>
  <c r="AD172" i="21"/>
  <c r="AL172" i="21"/>
  <c r="AO104" i="25"/>
  <c r="AK104" i="25"/>
  <c r="AG104" i="25"/>
  <c r="AC104" i="25"/>
  <c r="Y104" i="25"/>
  <c r="AN104" i="25"/>
  <c r="AJ104" i="25"/>
  <c r="AF104" i="25"/>
  <c r="AB104" i="25"/>
  <c r="X104" i="25"/>
  <c r="AL104" i="25"/>
  <c r="AD104" i="25"/>
  <c r="AI104" i="25"/>
  <c r="AA104" i="25"/>
  <c r="AH104" i="25"/>
  <c r="Z104" i="25"/>
  <c r="AE104" i="25"/>
  <c r="W104" i="25"/>
  <c r="AM104" i="25"/>
  <c r="Y31" i="19"/>
  <c r="AC31" i="19"/>
  <c r="AG31" i="19"/>
  <c r="AK31" i="19"/>
  <c r="AO31" i="19"/>
  <c r="W31" i="19"/>
  <c r="AB31" i="19"/>
  <c r="AH31" i="19"/>
  <c r="AM31" i="19"/>
  <c r="X31" i="19"/>
  <c r="AD31" i="19"/>
  <c r="AI31" i="19"/>
  <c r="AN31" i="19"/>
  <c r="Z31" i="19"/>
  <c r="AE31" i="19"/>
  <c r="AJ31" i="19"/>
  <c r="AA31" i="19"/>
  <c r="AF31" i="19"/>
  <c r="AL31" i="19"/>
  <c r="F61" i="21"/>
  <c r="J61" i="21"/>
  <c r="C61" i="21"/>
  <c r="G61" i="21"/>
  <c r="K61" i="21"/>
  <c r="D61" i="21"/>
  <c r="H61" i="21"/>
  <c r="E61" i="21"/>
  <c r="I61" i="21"/>
  <c r="F77" i="21"/>
  <c r="J77" i="21"/>
  <c r="C77" i="21"/>
  <c r="G77" i="21"/>
  <c r="K77" i="21"/>
  <c r="D77" i="21"/>
  <c r="H77" i="21"/>
  <c r="E77" i="21"/>
  <c r="I77" i="21"/>
  <c r="F93" i="21"/>
  <c r="J93" i="21"/>
  <c r="C93" i="21"/>
  <c r="G93" i="21"/>
  <c r="K93" i="21"/>
  <c r="D93" i="21"/>
  <c r="H93" i="21"/>
  <c r="E93" i="21"/>
  <c r="I93" i="21"/>
  <c r="F109" i="21"/>
  <c r="J109" i="21"/>
  <c r="C109" i="21"/>
  <c r="G109" i="21"/>
  <c r="K109" i="21"/>
  <c r="D109" i="21"/>
  <c r="H109" i="21"/>
  <c r="E109" i="21"/>
  <c r="I109" i="21"/>
  <c r="F125" i="21"/>
  <c r="J125" i="21"/>
  <c r="C125" i="21"/>
  <c r="G125" i="21"/>
  <c r="K125" i="21"/>
  <c r="D125" i="21"/>
  <c r="H125" i="21"/>
  <c r="E125" i="21"/>
  <c r="I125" i="21"/>
  <c r="F141" i="21"/>
  <c r="J141" i="21"/>
  <c r="C141" i="21"/>
  <c r="G141" i="21"/>
  <c r="K141" i="21"/>
  <c r="D141" i="21"/>
  <c r="H141" i="21"/>
  <c r="E141" i="21"/>
  <c r="I141" i="21"/>
  <c r="F157" i="21"/>
  <c r="J157" i="21"/>
  <c r="C157" i="21"/>
  <c r="G157" i="21"/>
  <c r="K157" i="21"/>
  <c r="D157" i="21"/>
  <c r="H157" i="21"/>
  <c r="E157" i="21"/>
  <c r="I157" i="21"/>
  <c r="F173" i="21"/>
  <c r="J173" i="21"/>
  <c r="C173" i="21"/>
  <c r="G173" i="21"/>
  <c r="K173" i="21"/>
  <c r="D173" i="21"/>
  <c r="H173" i="21"/>
  <c r="E173" i="21"/>
  <c r="I173" i="21"/>
  <c r="F14" i="19"/>
  <c r="J14" i="19"/>
  <c r="C14" i="19"/>
  <c r="G14" i="19"/>
  <c r="K14" i="19"/>
  <c r="D14" i="19"/>
  <c r="H14" i="19"/>
  <c r="E14" i="19"/>
  <c r="I14" i="19"/>
  <c r="F30" i="19"/>
  <c r="J30" i="19"/>
  <c r="C30" i="19"/>
  <c r="G30" i="19"/>
  <c r="K30" i="19"/>
  <c r="D30" i="19"/>
  <c r="H30" i="19"/>
  <c r="E30" i="19"/>
  <c r="I30" i="19"/>
  <c r="F46" i="19"/>
  <c r="J46" i="19"/>
  <c r="C46" i="19"/>
  <c r="G46" i="19"/>
  <c r="K46" i="19"/>
  <c r="D46" i="19"/>
  <c r="H46" i="19"/>
  <c r="E46" i="19"/>
  <c r="I46" i="19"/>
  <c r="C3" i="28"/>
  <c r="G3" i="28"/>
  <c r="K3" i="28"/>
  <c r="D3" i="28"/>
  <c r="H3" i="28"/>
  <c r="I3" i="28"/>
  <c r="F3" i="28"/>
  <c r="J3" i="28"/>
  <c r="E3" i="28"/>
  <c r="C11" i="28"/>
  <c r="G11" i="28"/>
  <c r="K11" i="28"/>
  <c r="D11" i="28"/>
  <c r="H11" i="28"/>
  <c r="I11" i="28"/>
  <c r="J11" i="28"/>
  <c r="E11" i="28"/>
  <c r="F11" i="28"/>
  <c r="C19" i="28"/>
  <c r="G19" i="28"/>
  <c r="K19" i="28"/>
  <c r="D19" i="28"/>
  <c r="H19" i="28"/>
  <c r="I19" i="28"/>
  <c r="J19" i="28"/>
  <c r="E19" i="28"/>
  <c r="F19" i="28"/>
  <c r="C27" i="28"/>
  <c r="G27" i="28"/>
  <c r="K27" i="28"/>
  <c r="D27" i="28"/>
  <c r="H27" i="28"/>
  <c r="I27" i="28"/>
  <c r="F27" i="28"/>
  <c r="J27" i="28"/>
  <c r="E27" i="28"/>
  <c r="C35" i="28"/>
  <c r="G35" i="28"/>
  <c r="K35" i="28"/>
  <c r="D35" i="28"/>
  <c r="H35" i="28"/>
  <c r="I35" i="28"/>
  <c r="F35" i="28"/>
  <c r="J35" i="28"/>
  <c r="E35" i="28"/>
  <c r="C43" i="28"/>
  <c r="G43" i="28"/>
  <c r="K43" i="28"/>
  <c r="D43" i="28"/>
  <c r="H43" i="28"/>
  <c r="I43" i="28"/>
  <c r="J43" i="28"/>
  <c r="E43" i="28"/>
  <c r="F43" i="28"/>
  <c r="C51" i="28"/>
  <c r="G51" i="28"/>
  <c r="K51" i="28"/>
  <c r="D51" i="28"/>
  <c r="H51" i="28"/>
  <c r="I51" i="28"/>
  <c r="J51" i="28"/>
  <c r="E51" i="28"/>
  <c r="F51" i="28"/>
  <c r="C55" i="28"/>
  <c r="G55" i="28"/>
  <c r="K55" i="28"/>
  <c r="D55" i="28"/>
  <c r="H55" i="28"/>
  <c r="I55" i="28"/>
  <c r="F55" i="28"/>
  <c r="J55" i="28"/>
  <c r="E55" i="28"/>
  <c r="C63" i="28"/>
  <c r="G63" i="28"/>
  <c r="K63" i="28"/>
  <c r="D63" i="28"/>
  <c r="H63" i="28"/>
  <c r="I63" i="28"/>
  <c r="E63" i="28"/>
  <c r="F63" i="28"/>
  <c r="J63" i="28"/>
  <c r="C71" i="28"/>
  <c r="G71" i="28"/>
  <c r="K71" i="28"/>
  <c r="D71" i="28"/>
  <c r="H71" i="28"/>
  <c r="I71" i="28"/>
  <c r="F71" i="28"/>
  <c r="J71" i="28"/>
  <c r="E71" i="28"/>
  <c r="C79" i="28"/>
  <c r="G79" i="28"/>
  <c r="K79" i="28"/>
  <c r="D79" i="28"/>
  <c r="H79" i="28"/>
  <c r="I79" i="28"/>
  <c r="J79" i="28"/>
  <c r="E79" i="28"/>
  <c r="F79" i="28"/>
  <c r="C87" i="28"/>
  <c r="G87" i="28"/>
  <c r="K87" i="28"/>
  <c r="D87" i="28"/>
  <c r="H87" i="28"/>
  <c r="I87" i="28"/>
  <c r="F87" i="28"/>
  <c r="J87" i="28"/>
  <c r="E87" i="28"/>
  <c r="C95" i="28"/>
  <c r="G95" i="28"/>
  <c r="K95" i="28"/>
  <c r="D95" i="28"/>
  <c r="H95" i="28"/>
  <c r="I95" i="28"/>
  <c r="F95" i="28"/>
  <c r="J95" i="28"/>
  <c r="E95" i="28"/>
  <c r="C103" i="28"/>
  <c r="G103" i="28"/>
  <c r="K103" i="28"/>
  <c r="D103" i="28"/>
  <c r="H103" i="28"/>
  <c r="I103" i="28"/>
  <c r="J103" i="28"/>
  <c r="F103" i="28"/>
  <c r="E103" i="28"/>
  <c r="C111" i="28"/>
  <c r="G111" i="28"/>
  <c r="K111" i="28"/>
  <c r="D111" i="28"/>
  <c r="H111" i="28"/>
  <c r="I111" i="28"/>
  <c r="J111" i="28"/>
  <c r="E111" i="28"/>
  <c r="F111" i="28"/>
  <c r="C119" i="28"/>
  <c r="G119" i="28"/>
  <c r="K119" i="28"/>
  <c r="D119" i="28"/>
  <c r="H119" i="28"/>
  <c r="I119" i="28"/>
  <c r="J119" i="28"/>
  <c r="F119" i="28"/>
  <c r="E119" i="28"/>
  <c r="C127" i="28"/>
  <c r="G127" i="28"/>
  <c r="K127" i="28"/>
  <c r="D127" i="28"/>
  <c r="H127" i="28"/>
  <c r="I127" i="28"/>
  <c r="J127" i="28"/>
  <c r="E127" i="28"/>
  <c r="F127" i="28"/>
  <c r="C135" i="28"/>
  <c r="G135" i="28"/>
  <c r="K135" i="28"/>
  <c r="D135" i="28"/>
  <c r="H135" i="28"/>
  <c r="I135" i="28"/>
  <c r="J135" i="28"/>
  <c r="E135" i="28"/>
  <c r="F135" i="28"/>
  <c r="C143" i="28"/>
  <c r="G143" i="28"/>
  <c r="K143" i="28"/>
  <c r="D143" i="28"/>
  <c r="H143" i="28"/>
  <c r="I143" i="28"/>
  <c r="J143" i="28"/>
  <c r="E143" i="28"/>
  <c r="F143" i="28"/>
  <c r="C151" i="28"/>
  <c r="G151" i="28"/>
  <c r="K151" i="28"/>
  <c r="D151" i="28"/>
  <c r="H151" i="28"/>
  <c r="I151" i="28"/>
  <c r="J151" i="28"/>
  <c r="E151" i="28"/>
  <c r="F151" i="28"/>
  <c r="C159" i="28"/>
  <c r="G159" i="28"/>
  <c r="K159" i="28"/>
  <c r="D159" i="28"/>
  <c r="H159" i="28"/>
  <c r="I159" i="28"/>
  <c r="J159" i="28"/>
  <c r="E159" i="28"/>
  <c r="F159" i="28"/>
  <c r="C167" i="28"/>
  <c r="G167" i="28"/>
  <c r="K167" i="28"/>
  <c r="D167" i="28"/>
  <c r="H167" i="28"/>
  <c r="I167" i="28"/>
  <c r="F167" i="28"/>
  <c r="J167" i="28"/>
  <c r="E167" i="28"/>
  <c r="C175" i="28"/>
  <c r="G175" i="28"/>
  <c r="K175" i="28"/>
  <c r="D175" i="28"/>
  <c r="H175" i="28"/>
  <c r="I175" i="28"/>
  <c r="F175" i="28"/>
  <c r="J175" i="28"/>
  <c r="E175" i="28"/>
  <c r="C7" i="40"/>
  <c r="G7" i="40"/>
  <c r="K7" i="40"/>
  <c r="D7" i="40"/>
  <c r="H7" i="40"/>
  <c r="I7" i="40"/>
  <c r="J7" i="40"/>
  <c r="E7" i="40"/>
  <c r="F7" i="40"/>
  <c r="C15" i="40"/>
  <c r="G15" i="40"/>
  <c r="K15" i="40"/>
  <c r="D15" i="40"/>
  <c r="H15" i="40"/>
  <c r="I15" i="40"/>
  <c r="E15" i="40"/>
  <c r="J15" i="40"/>
  <c r="F15" i="40"/>
  <c r="C23" i="40"/>
  <c r="G23" i="40"/>
  <c r="K23" i="40"/>
  <c r="D23" i="40"/>
  <c r="H23" i="40"/>
  <c r="I23" i="40"/>
  <c r="F23" i="40"/>
  <c r="J23" i="40"/>
  <c r="E23" i="40"/>
  <c r="C31" i="40"/>
  <c r="G31" i="40"/>
  <c r="K31" i="40"/>
  <c r="D31" i="40"/>
  <c r="H31" i="40"/>
  <c r="I31" i="40"/>
  <c r="E31" i="40"/>
  <c r="J31" i="40"/>
  <c r="F31" i="40"/>
  <c r="C39" i="40"/>
  <c r="G39" i="40"/>
  <c r="K39" i="40"/>
  <c r="D39" i="40"/>
  <c r="H39" i="40"/>
  <c r="I39" i="40"/>
  <c r="E39" i="40"/>
  <c r="J39" i="40"/>
  <c r="F39" i="40"/>
  <c r="C47" i="40"/>
  <c r="G47" i="40"/>
  <c r="K47" i="40"/>
  <c r="D47" i="40"/>
  <c r="H47" i="40"/>
  <c r="I47" i="40"/>
  <c r="J47" i="40"/>
  <c r="E47" i="40"/>
  <c r="F47" i="40"/>
  <c r="C55" i="40"/>
  <c r="G55" i="40"/>
  <c r="K55" i="40"/>
  <c r="D55" i="40"/>
  <c r="H55" i="40"/>
  <c r="I55" i="40"/>
  <c r="J55" i="40"/>
  <c r="E55" i="40"/>
  <c r="F55" i="40"/>
  <c r="C63" i="40"/>
  <c r="G63" i="40"/>
  <c r="K63" i="40"/>
  <c r="D63" i="40"/>
  <c r="H63" i="40"/>
  <c r="I63" i="40"/>
  <c r="J63" i="40"/>
  <c r="E63" i="40"/>
  <c r="F63" i="40"/>
  <c r="C71" i="40"/>
  <c r="G71" i="40"/>
  <c r="K71" i="40"/>
  <c r="D71" i="40"/>
  <c r="H71" i="40"/>
  <c r="I71" i="40"/>
  <c r="F71" i="40"/>
  <c r="J71" i="40"/>
  <c r="E71" i="40"/>
  <c r="C79" i="40"/>
  <c r="G79" i="40"/>
  <c r="K79" i="40"/>
  <c r="D79" i="40"/>
  <c r="H79" i="40"/>
  <c r="I79" i="40"/>
  <c r="J79" i="40"/>
  <c r="E79" i="40"/>
  <c r="F79" i="40"/>
  <c r="C87" i="40"/>
  <c r="G87" i="40"/>
  <c r="K87" i="40"/>
  <c r="D87" i="40"/>
  <c r="H87" i="40"/>
  <c r="I87" i="40"/>
  <c r="E87" i="40"/>
  <c r="J87" i="40"/>
  <c r="F87" i="40"/>
  <c r="C95" i="40"/>
  <c r="G95" i="40"/>
  <c r="K95" i="40"/>
  <c r="D95" i="40"/>
  <c r="H95" i="40"/>
  <c r="I95" i="40"/>
  <c r="E95" i="40"/>
  <c r="F95" i="40"/>
  <c r="J95" i="40"/>
  <c r="C103" i="40"/>
  <c r="G103" i="40"/>
  <c r="K103" i="40"/>
  <c r="D103" i="40"/>
  <c r="H103" i="40"/>
  <c r="I103" i="40"/>
  <c r="J103" i="40"/>
  <c r="E103" i="40"/>
  <c r="F103" i="40"/>
  <c r="C111" i="40"/>
  <c r="G111" i="40"/>
  <c r="K111" i="40"/>
  <c r="D111" i="40"/>
  <c r="H111" i="40"/>
  <c r="I111" i="40"/>
  <c r="J111" i="40"/>
  <c r="E111" i="40"/>
  <c r="F111" i="40"/>
  <c r="C119" i="40"/>
  <c r="G119" i="40"/>
  <c r="K119" i="40"/>
  <c r="D119" i="40"/>
  <c r="H119" i="40"/>
  <c r="I119" i="40"/>
  <c r="E119" i="40"/>
  <c r="J119" i="40"/>
  <c r="F119" i="40"/>
  <c r="C127" i="40"/>
  <c r="G127" i="40"/>
  <c r="K127" i="40"/>
  <c r="D127" i="40"/>
  <c r="H127" i="40"/>
  <c r="I127" i="40"/>
  <c r="J127" i="40"/>
  <c r="F127" i="40"/>
  <c r="E127" i="40"/>
  <c r="C135" i="40"/>
  <c r="G135" i="40"/>
  <c r="K135" i="40"/>
  <c r="D135" i="40"/>
  <c r="H135" i="40"/>
  <c r="I135" i="40"/>
  <c r="E135" i="40"/>
  <c r="J135" i="40"/>
  <c r="F135" i="40"/>
  <c r="C143" i="40"/>
  <c r="G143" i="40"/>
  <c r="K143" i="40"/>
  <c r="D143" i="40"/>
  <c r="H143" i="40"/>
  <c r="I143" i="40"/>
  <c r="E143" i="40"/>
  <c r="J143" i="40"/>
  <c r="F143" i="40"/>
  <c r="C151" i="40"/>
  <c r="G151" i="40"/>
  <c r="K151" i="40"/>
  <c r="D151" i="40"/>
  <c r="H151" i="40"/>
  <c r="I151" i="40"/>
  <c r="E151" i="40"/>
  <c r="J151" i="40"/>
  <c r="F151" i="40"/>
  <c r="C159" i="40"/>
  <c r="G159" i="40"/>
  <c r="K159" i="40"/>
  <c r="D159" i="40"/>
  <c r="H159" i="40"/>
  <c r="I159" i="40"/>
  <c r="F159" i="40"/>
  <c r="J159" i="40"/>
  <c r="E159" i="40"/>
  <c r="C167" i="40"/>
  <c r="G167" i="40"/>
  <c r="K167" i="40"/>
  <c r="D167" i="40"/>
  <c r="H167" i="40"/>
  <c r="I167" i="40"/>
  <c r="J167" i="40"/>
  <c r="E167" i="40"/>
  <c r="F167" i="40"/>
  <c r="C175" i="40"/>
  <c r="G175" i="40"/>
  <c r="K175" i="40"/>
  <c r="D175" i="40"/>
  <c r="H175" i="40"/>
  <c r="I175" i="40"/>
  <c r="J175" i="40"/>
  <c r="E175" i="40"/>
  <c r="F175" i="40"/>
  <c r="C7" i="41"/>
  <c r="G7" i="41"/>
  <c r="K7" i="41"/>
  <c r="D7" i="41"/>
  <c r="H7" i="41"/>
  <c r="I7" i="41"/>
  <c r="J7" i="41"/>
  <c r="E7" i="41"/>
  <c r="F7" i="41"/>
  <c r="C15" i="41"/>
  <c r="G15" i="41"/>
  <c r="K15" i="41"/>
  <c r="D15" i="41"/>
  <c r="H15" i="41"/>
  <c r="I15" i="41"/>
  <c r="J15" i="41"/>
  <c r="E15" i="41"/>
  <c r="F15" i="41"/>
  <c r="C23" i="41"/>
  <c r="G23" i="41"/>
  <c r="K23" i="41"/>
  <c r="D23" i="41"/>
  <c r="H23" i="41"/>
  <c r="I23" i="41"/>
  <c r="J23" i="41"/>
  <c r="E23" i="41"/>
  <c r="F23" i="41"/>
  <c r="C31" i="41"/>
  <c r="G31" i="41"/>
  <c r="K31" i="41"/>
  <c r="D31" i="41"/>
  <c r="H31" i="41"/>
  <c r="I31" i="41"/>
  <c r="F31" i="41"/>
  <c r="J31" i="41"/>
  <c r="E31" i="41"/>
  <c r="C39" i="41"/>
  <c r="G39" i="41"/>
  <c r="K39" i="41"/>
  <c r="D39" i="41"/>
  <c r="H39" i="41"/>
  <c r="I39" i="41"/>
  <c r="J39" i="41"/>
  <c r="E39" i="41"/>
  <c r="F39" i="41"/>
  <c r="C47" i="41"/>
  <c r="G47" i="41"/>
  <c r="K47" i="41"/>
  <c r="D47" i="41"/>
  <c r="H47" i="41"/>
  <c r="I47" i="41"/>
  <c r="F47" i="41"/>
  <c r="J47" i="41"/>
  <c r="E47" i="41"/>
  <c r="C55" i="41"/>
  <c r="G55" i="41"/>
  <c r="K55" i="41"/>
  <c r="D55" i="41"/>
  <c r="H55" i="41"/>
  <c r="I55" i="41"/>
  <c r="J55" i="41"/>
  <c r="E55" i="41"/>
  <c r="F55" i="41"/>
  <c r="C63" i="41"/>
  <c r="G63" i="41"/>
  <c r="K63" i="41"/>
  <c r="D63" i="41"/>
  <c r="H63" i="41"/>
  <c r="I63" i="41"/>
  <c r="J63" i="41"/>
  <c r="E63" i="41"/>
  <c r="F63" i="41"/>
  <c r="M70" i="41"/>
  <c r="Q70" i="41"/>
  <c r="U70" i="41"/>
  <c r="N70" i="41"/>
  <c r="S70" i="41"/>
  <c r="R70" i="41"/>
  <c r="O70" i="41"/>
  <c r="T70" i="41"/>
  <c r="P70" i="41"/>
  <c r="G70" i="41"/>
  <c r="I70" i="41"/>
  <c r="E70" i="41"/>
  <c r="J70" i="41"/>
  <c r="D70" i="41"/>
  <c r="F70" i="41"/>
  <c r="K70" i="41"/>
  <c r="H70" i="41"/>
  <c r="C70" i="41"/>
  <c r="M78" i="41"/>
  <c r="Q78" i="41"/>
  <c r="U78" i="41"/>
  <c r="N78" i="41"/>
  <c r="S78" i="41"/>
  <c r="O78" i="41"/>
  <c r="T78" i="41"/>
  <c r="P78" i="41"/>
  <c r="R78" i="41"/>
  <c r="E78" i="41"/>
  <c r="I78" i="41"/>
  <c r="D78" i="41"/>
  <c r="F78" i="41"/>
  <c r="J78" i="41"/>
  <c r="H78" i="41"/>
  <c r="K78" i="41"/>
  <c r="G78" i="41"/>
  <c r="C78" i="41"/>
  <c r="M86" i="41"/>
  <c r="Q86" i="41"/>
  <c r="U86" i="41"/>
  <c r="N86" i="41"/>
  <c r="S86" i="41"/>
  <c r="P86" i="41"/>
  <c r="O86" i="41"/>
  <c r="T86" i="41"/>
  <c r="R86" i="41"/>
  <c r="D86" i="41"/>
  <c r="C86" i="41"/>
  <c r="K86" i="41"/>
  <c r="H86" i="41"/>
  <c r="I86" i="41"/>
  <c r="G86" i="41"/>
  <c r="F86" i="41"/>
  <c r="E86" i="41"/>
  <c r="J86" i="41"/>
  <c r="M94" i="41"/>
  <c r="Q94" i="41"/>
  <c r="U94" i="41"/>
  <c r="N94" i="41"/>
  <c r="S94" i="41"/>
  <c r="P94" i="41"/>
  <c r="O94" i="41"/>
  <c r="T94" i="41"/>
  <c r="R94" i="41"/>
  <c r="H94" i="41"/>
  <c r="C94" i="41"/>
  <c r="G94" i="41"/>
  <c r="I94" i="41"/>
  <c r="E94" i="41"/>
  <c r="K94" i="41"/>
  <c r="D94" i="41"/>
  <c r="F94" i="41"/>
  <c r="J94" i="41"/>
  <c r="M102" i="41"/>
  <c r="Q102" i="41"/>
  <c r="U102" i="41"/>
  <c r="N102" i="41"/>
  <c r="S102" i="41"/>
  <c r="O102" i="41"/>
  <c r="T102" i="41"/>
  <c r="R102" i="41"/>
  <c r="P102" i="41"/>
  <c r="J102" i="41"/>
  <c r="K102" i="41"/>
  <c r="D102" i="41"/>
  <c r="C102" i="41"/>
  <c r="F102" i="41"/>
  <c r="H102" i="41"/>
  <c r="I102" i="41"/>
  <c r="G102" i="41"/>
  <c r="E102" i="41"/>
  <c r="M110" i="41"/>
  <c r="Q110" i="41"/>
  <c r="U110" i="41"/>
  <c r="N110" i="41"/>
  <c r="S110" i="41"/>
  <c r="P110" i="41"/>
  <c r="O110" i="41"/>
  <c r="T110" i="41"/>
  <c r="R110" i="41"/>
  <c r="E110" i="41"/>
  <c r="J110" i="41"/>
  <c r="D110" i="41"/>
  <c r="K110" i="41"/>
  <c r="F110" i="41"/>
  <c r="H110" i="41"/>
  <c r="C110" i="41"/>
  <c r="G110" i="41"/>
  <c r="I110" i="41"/>
  <c r="M118" i="41"/>
  <c r="Q118" i="41"/>
  <c r="U118" i="41"/>
  <c r="N118" i="41"/>
  <c r="S118" i="41"/>
  <c r="O118" i="41"/>
  <c r="T118" i="41"/>
  <c r="R118" i="41"/>
  <c r="P118" i="41"/>
  <c r="D118" i="41"/>
  <c r="F118" i="41"/>
  <c r="E118" i="41"/>
  <c r="H118" i="41"/>
  <c r="C118" i="41"/>
  <c r="G118" i="41"/>
  <c r="I118" i="41"/>
  <c r="J118" i="41"/>
  <c r="K118" i="41"/>
  <c r="M126" i="41"/>
  <c r="Q126" i="41"/>
  <c r="U126" i="41"/>
  <c r="N126" i="41"/>
  <c r="S126" i="41"/>
  <c r="P126" i="41"/>
  <c r="O126" i="41"/>
  <c r="T126" i="41"/>
  <c r="R126" i="41"/>
  <c r="D126" i="41"/>
  <c r="C126" i="41"/>
  <c r="F126" i="41"/>
  <c r="H126" i="41"/>
  <c r="I126" i="41"/>
  <c r="G126" i="41"/>
  <c r="K126" i="41"/>
  <c r="E126" i="41"/>
  <c r="J126" i="41"/>
  <c r="M134" i="41"/>
  <c r="Q134" i="41"/>
  <c r="U134" i="41"/>
  <c r="N134" i="41"/>
  <c r="S134" i="41"/>
  <c r="O134" i="41"/>
  <c r="T134" i="41"/>
  <c r="R134" i="41"/>
  <c r="P134" i="41"/>
  <c r="G134" i="41"/>
  <c r="I134" i="41"/>
  <c r="J134" i="41"/>
  <c r="E134" i="41"/>
  <c r="D134" i="41"/>
  <c r="K134" i="41"/>
  <c r="F134" i="41"/>
  <c r="H134" i="41"/>
  <c r="C134" i="41"/>
  <c r="M142" i="41"/>
  <c r="Q142" i="41"/>
  <c r="U142" i="41"/>
  <c r="N142" i="41"/>
  <c r="S142" i="41"/>
  <c r="O142" i="41"/>
  <c r="T142" i="41"/>
  <c r="P142" i="41"/>
  <c r="R142" i="41"/>
  <c r="D142" i="41"/>
  <c r="K142" i="41"/>
  <c r="E142" i="41"/>
  <c r="H142" i="41"/>
  <c r="C142" i="41"/>
  <c r="G142" i="41"/>
  <c r="I142" i="41"/>
  <c r="J142" i="41"/>
  <c r="F142" i="41"/>
  <c r="M150" i="41"/>
  <c r="Q150" i="41"/>
  <c r="U150" i="41"/>
  <c r="N150" i="41"/>
  <c r="S150" i="41"/>
  <c r="P150" i="41"/>
  <c r="O150" i="41"/>
  <c r="T150" i="41"/>
  <c r="R150" i="41"/>
  <c r="E150" i="41"/>
  <c r="J150" i="41"/>
  <c r="D150" i="41"/>
  <c r="K150" i="41"/>
  <c r="F150" i="41"/>
  <c r="H150" i="41"/>
  <c r="C150" i="41"/>
  <c r="G150" i="41"/>
  <c r="I150" i="41"/>
  <c r="M158" i="41"/>
  <c r="Q158" i="41"/>
  <c r="U158" i="41"/>
  <c r="N158" i="41"/>
  <c r="S158" i="41"/>
  <c r="P158" i="41"/>
  <c r="R158" i="41"/>
  <c r="O158" i="41"/>
  <c r="T158" i="41"/>
  <c r="E158" i="41"/>
  <c r="J158" i="41"/>
  <c r="D158" i="41"/>
  <c r="F158" i="41"/>
  <c r="K158" i="41"/>
  <c r="H158" i="41"/>
  <c r="C158" i="41"/>
  <c r="G158" i="41"/>
  <c r="I158" i="41"/>
  <c r="M166" i="41"/>
  <c r="Q166" i="41"/>
  <c r="U166" i="41"/>
  <c r="N166" i="41"/>
  <c r="S166" i="41"/>
  <c r="R166" i="41"/>
  <c r="O166" i="41"/>
  <c r="T166" i="41"/>
  <c r="P166" i="41"/>
  <c r="H166" i="41"/>
  <c r="I166" i="41"/>
  <c r="G166" i="41"/>
  <c r="J166" i="41"/>
  <c r="E166" i="41"/>
  <c r="K166" i="41"/>
  <c r="D166" i="41"/>
  <c r="C166" i="41"/>
  <c r="F166" i="41"/>
  <c r="O174" i="41"/>
  <c r="S174" i="41"/>
  <c r="Q174" i="41"/>
  <c r="P174" i="41"/>
  <c r="T174" i="41"/>
  <c r="M174" i="41"/>
  <c r="U174" i="41"/>
  <c r="R174" i="41"/>
  <c r="N174" i="41"/>
  <c r="H174" i="41"/>
  <c r="I174" i="41"/>
  <c r="C174" i="41"/>
  <c r="D174" i="41"/>
  <c r="F174" i="41"/>
  <c r="G174" i="41"/>
  <c r="E174" i="41"/>
  <c r="J174" i="41"/>
  <c r="K174" i="41"/>
  <c r="O3" i="42"/>
  <c r="S3" i="42"/>
  <c r="M3" i="42"/>
  <c r="Q3" i="42"/>
  <c r="R3" i="42"/>
  <c r="P3" i="42"/>
  <c r="T3" i="42"/>
  <c r="U3" i="42"/>
  <c r="N3" i="42"/>
  <c r="F3" i="42"/>
  <c r="G3" i="42"/>
  <c r="I3" i="42"/>
  <c r="J3" i="42"/>
  <c r="K3" i="42"/>
  <c r="D3" i="42"/>
  <c r="H3" i="42"/>
  <c r="C3" i="42"/>
  <c r="E3" i="42"/>
  <c r="O7" i="42"/>
  <c r="S7" i="42"/>
  <c r="Q7" i="42"/>
  <c r="P7" i="42"/>
  <c r="T7" i="42"/>
  <c r="M7" i="42"/>
  <c r="U7" i="42"/>
  <c r="N7" i="42"/>
  <c r="R7" i="42"/>
  <c r="J7" i="42"/>
  <c r="K7" i="42"/>
  <c r="H7" i="42"/>
  <c r="D7" i="42"/>
  <c r="C7" i="42"/>
  <c r="E7" i="42"/>
  <c r="F7" i="42"/>
  <c r="G7" i="42"/>
  <c r="I7" i="42"/>
  <c r="O11" i="42"/>
  <c r="S11" i="42"/>
  <c r="M11" i="42"/>
  <c r="U11" i="42"/>
  <c r="R11" i="42"/>
  <c r="P11" i="42"/>
  <c r="T11" i="42"/>
  <c r="N11" i="42"/>
  <c r="Q11" i="42"/>
  <c r="F11" i="42"/>
  <c r="G11" i="42"/>
  <c r="E11" i="42"/>
  <c r="J11" i="42"/>
  <c r="K11" i="42"/>
  <c r="H11" i="42"/>
  <c r="I11" i="42"/>
  <c r="C11" i="42"/>
  <c r="D11" i="42"/>
  <c r="O15" i="42"/>
  <c r="S15" i="42"/>
  <c r="M15" i="42"/>
  <c r="U15" i="42"/>
  <c r="N15" i="42"/>
  <c r="R15" i="42"/>
  <c r="P15" i="42"/>
  <c r="T15" i="42"/>
  <c r="Q15" i="42"/>
  <c r="I15" i="42"/>
  <c r="H15" i="42"/>
  <c r="F15" i="42"/>
  <c r="C15" i="42"/>
  <c r="E15" i="42"/>
  <c r="J15" i="42"/>
  <c r="G15" i="42"/>
  <c r="D15" i="42"/>
  <c r="K15" i="42"/>
  <c r="O19" i="42"/>
  <c r="S19" i="42"/>
  <c r="M19" i="42"/>
  <c r="U19" i="42"/>
  <c r="N19" i="42"/>
  <c r="P19" i="42"/>
  <c r="T19" i="42"/>
  <c r="Q19" i="42"/>
  <c r="R19" i="42"/>
  <c r="E19" i="42"/>
  <c r="D19" i="42"/>
  <c r="F19" i="42"/>
  <c r="C19" i="42"/>
  <c r="I19" i="42"/>
  <c r="J19" i="42"/>
  <c r="G19" i="42"/>
  <c r="H19" i="42"/>
  <c r="K19" i="42"/>
  <c r="O23" i="42"/>
  <c r="S23" i="42"/>
  <c r="Q23" i="42"/>
  <c r="P23" i="42"/>
  <c r="T23" i="42"/>
  <c r="U23" i="42"/>
  <c r="R23" i="42"/>
  <c r="M23" i="42"/>
  <c r="N23" i="42"/>
  <c r="F23" i="42"/>
  <c r="G23" i="42"/>
  <c r="I23" i="42"/>
  <c r="J23" i="42"/>
  <c r="K23" i="42"/>
  <c r="D23" i="42"/>
  <c r="H23" i="42"/>
  <c r="C23" i="42"/>
  <c r="E23" i="42"/>
  <c r="O27" i="42"/>
  <c r="S27" i="42"/>
  <c r="M27" i="42"/>
  <c r="U27" i="42"/>
  <c r="R27" i="42"/>
  <c r="P27" i="42"/>
  <c r="T27" i="42"/>
  <c r="N27" i="42"/>
  <c r="Q27" i="42"/>
  <c r="D27" i="42"/>
  <c r="E27" i="42"/>
  <c r="C27" i="42"/>
  <c r="H27" i="42"/>
  <c r="F27" i="42"/>
  <c r="G27" i="42"/>
  <c r="I27" i="42"/>
  <c r="J27" i="42"/>
  <c r="K27" i="42"/>
  <c r="O31" i="42"/>
  <c r="S31" i="42"/>
  <c r="M31" i="42"/>
  <c r="P31" i="42"/>
  <c r="T31" i="42"/>
  <c r="U31" i="42"/>
  <c r="N31" i="42"/>
  <c r="Q31" i="42"/>
  <c r="R31" i="42"/>
  <c r="C31" i="42"/>
  <c r="D31" i="42"/>
  <c r="G31" i="42"/>
  <c r="E31" i="42"/>
  <c r="F31" i="42"/>
  <c r="K31" i="42"/>
  <c r="I31" i="42"/>
  <c r="J31" i="42"/>
  <c r="H31" i="42"/>
  <c r="O35" i="42"/>
  <c r="S35" i="42"/>
  <c r="M35" i="42"/>
  <c r="P35" i="42"/>
  <c r="T35" i="42"/>
  <c r="Q35" i="42"/>
  <c r="N35" i="42"/>
  <c r="U35" i="42"/>
  <c r="R35" i="42"/>
  <c r="F35" i="42"/>
  <c r="K35" i="42"/>
  <c r="I35" i="42"/>
  <c r="J35" i="42"/>
  <c r="H35" i="42"/>
  <c r="C35" i="42"/>
  <c r="D35" i="42"/>
  <c r="G35" i="42"/>
  <c r="E35" i="42"/>
  <c r="O39" i="42"/>
  <c r="S39" i="42"/>
  <c r="U39" i="42"/>
  <c r="N39" i="42"/>
  <c r="P39" i="42"/>
  <c r="T39" i="42"/>
  <c r="M39" i="42"/>
  <c r="Q39" i="42"/>
  <c r="R39" i="42"/>
  <c r="C39" i="42"/>
  <c r="I39" i="42"/>
  <c r="F39" i="42"/>
  <c r="G39" i="42"/>
  <c r="E39" i="42"/>
  <c r="J39" i="42"/>
  <c r="K39" i="42"/>
  <c r="H39" i="42"/>
  <c r="D39" i="42"/>
  <c r="O43" i="42"/>
  <c r="S43" i="42"/>
  <c r="M43" i="42"/>
  <c r="P43" i="42"/>
  <c r="T43" i="42"/>
  <c r="Q43" i="42"/>
  <c r="R43" i="42"/>
  <c r="U43" i="42"/>
  <c r="N43" i="42"/>
  <c r="C43" i="42"/>
  <c r="E43" i="42"/>
  <c r="G43" i="42"/>
  <c r="H43" i="42"/>
  <c r="F43" i="42"/>
  <c r="K43" i="42"/>
  <c r="I43" i="42"/>
  <c r="J43" i="42"/>
  <c r="D43" i="42"/>
  <c r="O47" i="42"/>
  <c r="S47" i="42"/>
  <c r="Q47" i="42"/>
  <c r="R47" i="42"/>
  <c r="P47" i="42"/>
  <c r="T47" i="42"/>
  <c r="U47" i="42"/>
  <c r="N47" i="42"/>
  <c r="M47" i="42"/>
  <c r="E47" i="42"/>
  <c r="K47" i="42"/>
  <c r="F47" i="42"/>
  <c r="I47" i="42"/>
  <c r="H47" i="42"/>
  <c r="J47" i="42"/>
  <c r="C47" i="42"/>
  <c r="D47" i="42"/>
  <c r="G47" i="42"/>
  <c r="O51" i="42"/>
  <c r="S51" i="42"/>
  <c r="Q51" i="42"/>
  <c r="N51" i="42"/>
  <c r="P51" i="42"/>
  <c r="T51" i="42"/>
  <c r="U51" i="42"/>
  <c r="M51" i="42"/>
  <c r="R51" i="42"/>
  <c r="D51" i="42"/>
  <c r="K51" i="42"/>
  <c r="I51" i="42"/>
  <c r="H51" i="42"/>
  <c r="F51" i="42"/>
  <c r="C51" i="42"/>
  <c r="E51" i="42"/>
  <c r="J51" i="42"/>
  <c r="G51" i="42"/>
  <c r="O55" i="42"/>
  <c r="S55" i="42"/>
  <c r="M55" i="42"/>
  <c r="N55" i="42"/>
  <c r="P55" i="42"/>
  <c r="T55" i="42"/>
  <c r="Q55" i="42"/>
  <c r="U55" i="42"/>
  <c r="R55" i="42"/>
  <c r="G55" i="42"/>
  <c r="E55" i="42"/>
  <c r="F55" i="42"/>
  <c r="K55" i="42"/>
  <c r="I55" i="42"/>
  <c r="J55" i="42"/>
  <c r="D55" i="42"/>
  <c r="C55" i="42"/>
  <c r="H55" i="42"/>
  <c r="O59" i="42"/>
  <c r="S59" i="42"/>
  <c r="Q59" i="42"/>
  <c r="N59" i="42"/>
  <c r="P59" i="42"/>
  <c r="T59" i="42"/>
  <c r="U59" i="42"/>
  <c r="M59" i="42"/>
  <c r="R59" i="42"/>
  <c r="E59" i="42"/>
  <c r="H59" i="42"/>
  <c r="F59" i="42"/>
  <c r="C59" i="42"/>
  <c r="I59" i="42"/>
  <c r="J59" i="42"/>
  <c r="G59" i="42"/>
  <c r="D59" i="42"/>
  <c r="K59" i="42"/>
  <c r="O63" i="42"/>
  <c r="S63" i="42"/>
  <c r="Q63" i="42"/>
  <c r="P63" i="42"/>
  <c r="T63" i="42"/>
  <c r="M63" i="42"/>
  <c r="U63" i="42"/>
  <c r="N63" i="42"/>
  <c r="R63" i="42"/>
  <c r="J63" i="42"/>
  <c r="K63" i="42"/>
  <c r="D63" i="42"/>
  <c r="E63" i="42"/>
  <c r="C63" i="42"/>
  <c r="H63" i="42"/>
  <c r="F63" i="42"/>
  <c r="G63" i="42"/>
  <c r="I63" i="42"/>
  <c r="O67" i="42"/>
  <c r="S67" i="42"/>
  <c r="Q67" i="42"/>
  <c r="P67" i="42"/>
  <c r="T67" i="42"/>
  <c r="U67" i="42"/>
  <c r="N67" i="42"/>
  <c r="R67" i="42"/>
  <c r="M67" i="42"/>
  <c r="F67" i="42"/>
  <c r="G67" i="42"/>
  <c r="I67" i="42"/>
  <c r="J67" i="42"/>
  <c r="K67" i="42"/>
  <c r="D67" i="42"/>
  <c r="H67" i="42"/>
  <c r="C67" i="42"/>
  <c r="E67" i="42"/>
  <c r="O71" i="42"/>
  <c r="S71" i="42"/>
  <c r="U71" i="42"/>
  <c r="P71" i="42"/>
  <c r="T71" i="42"/>
  <c r="M71" i="42"/>
  <c r="Q71" i="42"/>
  <c r="R71" i="42"/>
  <c r="N71" i="42"/>
  <c r="H71" i="42"/>
  <c r="D71" i="42"/>
  <c r="C71" i="42"/>
  <c r="I71" i="42"/>
  <c r="F71" i="42"/>
  <c r="G71" i="42"/>
  <c r="E71" i="42"/>
  <c r="J71" i="42"/>
  <c r="K71" i="42"/>
  <c r="O75" i="42"/>
  <c r="S75" i="42"/>
  <c r="Q75" i="42"/>
  <c r="P75" i="42"/>
  <c r="T75" i="42"/>
  <c r="U75" i="42"/>
  <c r="R75" i="42"/>
  <c r="M75" i="42"/>
  <c r="N75" i="42"/>
  <c r="F75" i="42"/>
  <c r="G75" i="42"/>
  <c r="I75" i="42"/>
  <c r="J75" i="42"/>
  <c r="K75" i="42"/>
  <c r="D75" i="42"/>
  <c r="H75" i="42"/>
  <c r="C75" i="42"/>
  <c r="E75" i="42"/>
  <c r="O79" i="42"/>
  <c r="S79" i="42"/>
  <c r="Q79" i="42"/>
  <c r="P79" i="42"/>
  <c r="T79" i="42"/>
  <c r="M79" i="42"/>
  <c r="N79" i="42"/>
  <c r="U79" i="42"/>
  <c r="R79" i="42"/>
  <c r="J79" i="42"/>
  <c r="K79" i="42"/>
  <c r="H79" i="42"/>
  <c r="D79" i="42"/>
  <c r="C79" i="42"/>
  <c r="I79" i="42"/>
  <c r="F79" i="42"/>
  <c r="G79" i="42"/>
  <c r="E79" i="42"/>
  <c r="O83" i="42"/>
  <c r="S83" i="42"/>
  <c r="U83" i="42"/>
  <c r="N83" i="42"/>
  <c r="P83" i="42"/>
  <c r="T83" i="42"/>
  <c r="M83" i="42"/>
  <c r="Q83" i="42"/>
  <c r="R83" i="42"/>
  <c r="F83" i="42"/>
  <c r="G83" i="42"/>
  <c r="I83" i="42"/>
  <c r="J83" i="42"/>
  <c r="K83" i="42"/>
  <c r="H83" i="42"/>
  <c r="D83" i="42"/>
  <c r="C83" i="42"/>
  <c r="E83" i="42"/>
  <c r="O87" i="42"/>
  <c r="S87" i="42"/>
  <c r="Q87" i="42"/>
  <c r="P87" i="42"/>
  <c r="T87" i="42"/>
  <c r="U87" i="42"/>
  <c r="R87" i="42"/>
  <c r="M87" i="42"/>
  <c r="N87" i="42"/>
  <c r="C87" i="42"/>
  <c r="E87" i="42"/>
  <c r="F87" i="42"/>
  <c r="G87" i="42"/>
  <c r="I87" i="42"/>
  <c r="J87" i="42"/>
  <c r="K87" i="42"/>
  <c r="D87" i="42"/>
  <c r="H87" i="42"/>
  <c r="O91" i="42"/>
  <c r="S91" i="42"/>
  <c r="M91" i="42"/>
  <c r="P91" i="42"/>
  <c r="T91" i="42"/>
  <c r="Q91" i="42"/>
  <c r="U91" i="42"/>
  <c r="R91" i="42"/>
  <c r="N91" i="42"/>
  <c r="F91" i="42"/>
  <c r="K91" i="42"/>
  <c r="E91" i="42"/>
  <c r="J91" i="42"/>
  <c r="D91" i="42"/>
  <c r="C91" i="42"/>
  <c r="I91" i="42"/>
  <c r="G91" i="42"/>
  <c r="H91" i="42"/>
  <c r="O95" i="42"/>
  <c r="S95" i="42"/>
  <c r="M95" i="42"/>
  <c r="R95" i="42"/>
  <c r="P95" i="42"/>
  <c r="T95" i="42"/>
  <c r="Q95" i="42"/>
  <c r="U95" i="42"/>
  <c r="N95" i="42"/>
  <c r="F95" i="42"/>
  <c r="G95" i="42"/>
  <c r="I95" i="42"/>
  <c r="J95" i="42"/>
  <c r="K95" i="42"/>
  <c r="E95" i="42"/>
  <c r="D95" i="42"/>
  <c r="C95" i="42"/>
  <c r="H95" i="42"/>
  <c r="O99" i="42"/>
  <c r="S99" i="42"/>
  <c r="Q99" i="42"/>
  <c r="R99" i="42"/>
  <c r="P99" i="42"/>
  <c r="T99" i="42"/>
  <c r="U99" i="42"/>
  <c r="M99" i="42"/>
  <c r="N99" i="42"/>
  <c r="C99" i="42"/>
  <c r="I99" i="42"/>
  <c r="F99" i="42"/>
  <c r="G99" i="42"/>
  <c r="E99" i="42"/>
  <c r="J99" i="42"/>
  <c r="K99" i="42"/>
  <c r="D99" i="42"/>
  <c r="H99" i="42"/>
  <c r="O103" i="42"/>
  <c r="S103" i="42"/>
  <c r="U103" i="42"/>
  <c r="R103" i="42"/>
  <c r="P103" i="42"/>
  <c r="T103" i="42"/>
  <c r="M103" i="42"/>
  <c r="N103" i="42"/>
  <c r="Q103" i="42"/>
  <c r="F103" i="42"/>
  <c r="C103" i="42"/>
  <c r="D103" i="42"/>
  <c r="J103" i="42"/>
  <c r="G103" i="42"/>
  <c r="H103" i="42"/>
  <c r="K103" i="42"/>
  <c r="I103" i="42"/>
  <c r="E103" i="42"/>
  <c r="O107" i="42"/>
  <c r="S107" i="42"/>
  <c r="Q107" i="42"/>
  <c r="P107" i="42"/>
  <c r="T107" i="42"/>
  <c r="M107" i="42"/>
  <c r="U107" i="42"/>
  <c r="R107" i="42"/>
  <c r="N107" i="42"/>
  <c r="F107" i="42"/>
  <c r="G107" i="42"/>
  <c r="E107" i="42"/>
  <c r="J107" i="42"/>
  <c r="K107" i="42"/>
  <c r="H107" i="42"/>
  <c r="D107" i="42"/>
  <c r="C107" i="42"/>
  <c r="I107" i="42"/>
  <c r="O111" i="42"/>
  <c r="S111" i="42"/>
  <c r="M111" i="42"/>
  <c r="R111" i="42"/>
  <c r="P111" i="42"/>
  <c r="T111" i="42"/>
  <c r="U111" i="42"/>
  <c r="N111" i="42"/>
  <c r="Q111" i="42"/>
  <c r="J111" i="42"/>
  <c r="K111" i="42"/>
  <c r="E111" i="42"/>
  <c r="H111" i="42"/>
  <c r="C111" i="42"/>
  <c r="I111" i="42"/>
  <c r="F111" i="42"/>
  <c r="G111" i="42"/>
  <c r="D111" i="42"/>
  <c r="O115" i="42"/>
  <c r="S115" i="42"/>
  <c r="M115" i="42"/>
  <c r="N115" i="42"/>
  <c r="R115" i="42"/>
  <c r="P115" i="42"/>
  <c r="T115" i="42"/>
  <c r="Q115" i="42"/>
  <c r="U115" i="42"/>
  <c r="C115" i="42"/>
  <c r="H115" i="42"/>
  <c r="F115" i="42"/>
  <c r="G115" i="42"/>
  <c r="I115" i="42"/>
  <c r="J115" i="42"/>
  <c r="K115" i="42"/>
  <c r="E115" i="42"/>
  <c r="D115" i="42"/>
  <c r="O119" i="42"/>
  <c r="S119" i="42"/>
  <c r="U119" i="42"/>
  <c r="R119" i="42"/>
  <c r="P119" i="42"/>
  <c r="T119" i="42"/>
  <c r="M119" i="42"/>
  <c r="Q119" i="42"/>
  <c r="N119" i="42"/>
  <c r="F119" i="42"/>
  <c r="C119" i="42"/>
  <c r="E119" i="42"/>
  <c r="J119" i="42"/>
  <c r="G119" i="42"/>
  <c r="H119" i="42"/>
  <c r="K119" i="42"/>
  <c r="I119" i="42"/>
  <c r="D119" i="42"/>
  <c r="O123" i="42"/>
  <c r="S123" i="42"/>
  <c r="Q123" i="42"/>
  <c r="R123" i="42"/>
  <c r="P123" i="42"/>
  <c r="T123" i="42"/>
  <c r="U123" i="42"/>
  <c r="N123" i="42"/>
  <c r="M123" i="42"/>
  <c r="F123" i="42"/>
  <c r="C123" i="42"/>
  <c r="E123" i="42"/>
  <c r="J123" i="42"/>
  <c r="G123" i="42"/>
  <c r="D123" i="42"/>
  <c r="K123" i="42"/>
  <c r="I123" i="42"/>
  <c r="H123" i="42"/>
  <c r="O127" i="42"/>
  <c r="S127" i="42"/>
  <c r="M127" i="42"/>
  <c r="Q127" i="42"/>
  <c r="R127" i="42"/>
  <c r="P127" i="42"/>
  <c r="T127" i="42"/>
  <c r="U127" i="42"/>
  <c r="N127" i="42"/>
  <c r="C127" i="42"/>
  <c r="D127" i="42"/>
  <c r="G127" i="42"/>
  <c r="I127" i="42"/>
  <c r="F127" i="42"/>
  <c r="K127" i="42"/>
  <c r="E127" i="42"/>
  <c r="J127" i="42"/>
  <c r="H127" i="42"/>
  <c r="O131" i="42"/>
  <c r="S131" i="42"/>
  <c r="M131" i="42"/>
  <c r="R131" i="42"/>
  <c r="P131" i="42"/>
  <c r="T131" i="42"/>
  <c r="U131" i="42"/>
  <c r="Q131" i="42"/>
  <c r="N131" i="42"/>
  <c r="F131" i="42"/>
  <c r="K131" i="42"/>
  <c r="I131" i="42"/>
  <c r="J131" i="42"/>
  <c r="H131" i="42"/>
  <c r="C131" i="42"/>
  <c r="D131" i="42"/>
  <c r="G131" i="42"/>
  <c r="E131" i="42"/>
  <c r="O135" i="42"/>
  <c r="S135" i="42"/>
  <c r="Q135" i="42"/>
  <c r="P135" i="42"/>
  <c r="T135" i="42"/>
  <c r="U135" i="42"/>
  <c r="R135" i="42"/>
  <c r="M135" i="42"/>
  <c r="N135" i="42"/>
  <c r="D135" i="42"/>
  <c r="H135" i="42"/>
  <c r="C135" i="42"/>
  <c r="E135" i="42"/>
  <c r="F135" i="42"/>
  <c r="G135" i="42"/>
  <c r="I135" i="42"/>
  <c r="J135" i="42"/>
  <c r="K135" i="42"/>
  <c r="O139" i="42"/>
  <c r="S139" i="42"/>
  <c r="Q139" i="42"/>
  <c r="N139" i="42"/>
  <c r="R139" i="42"/>
  <c r="P139" i="42"/>
  <c r="T139" i="42"/>
  <c r="U139" i="42"/>
  <c r="M139" i="42"/>
  <c r="E139" i="42"/>
  <c r="H139" i="42"/>
  <c r="F139" i="42"/>
  <c r="C139" i="42"/>
  <c r="I139" i="42"/>
  <c r="J139" i="42"/>
  <c r="G139" i="42"/>
  <c r="D139" i="42"/>
  <c r="K139" i="42"/>
  <c r="O143" i="42"/>
  <c r="S143" i="42"/>
  <c r="U143" i="42"/>
  <c r="N143" i="42"/>
  <c r="P143" i="42"/>
  <c r="T143" i="42"/>
  <c r="M143" i="42"/>
  <c r="Q143" i="42"/>
  <c r="R143" i="42"/>
  <c r="F143" i="42"/>
  <c r="C143" i="42"/>
  <c r="I143" i="42"/>
  <c r="J143" i="42"/>
  <c r="G143" i="42"/>
  <c r="H143" i="42"/>
  <c r="K143" i="42"/>
  <c r="E143" i="42"/>
  <c r="D143" i="42"/>
  <c r="O147" i="42"/>
  <c r="S147" i="42"/>
  <c r="Q147" i="42"/>
  <c r="N147" i="42"/>
  <c r="P147" i="42"/>
  <c r="T147" i="42"/>
  <c r="M147" i="42"/>
  <c r="U147" i="42"/>
  <c r="R147" i="42"/>
  <c r="J147" i="42"/>
  <c r="G147" i="42"/>
  <c r="D147" i="42"/>
  <c r="K147" i="42"/>
  <c r="E147" i="42"/>
  <c r="H147" i="42"/>
  <c r="F147" i="42"/>
  <c r="C147" i="42"/>
  <c r="I147" i="42"/>
  <c r="O151" i="42"/>
  <c r="S151" i="42"/>
  <c r="M151" i="42"/>
  <c r="P151" i="42"/>
  <c r="T151" i="42"/>
  <c r="Q151" i="42"/>
  <c r="R151" i="42"/>
  <c r="U151" i="42"/>
  <c r="N151" i="42"/>
  <c r="C151" i="42"/>
  <c r="D151" i="42"/>
  <c r="G151" i="42"/>
  <c r="E151" i="42"/>
  <c r="F151" i="42"/>
  <c r="K151" i="42"/>
  <c r="I151" i="42"/>
  <c r="J151" i="42"/>
  <c r="H151" i="42"/>
  <c r="O155" i="42"/>
  <c r="S155" i="42"/>
  <c r="U155" i="42"/>
  <c r="R155" i="42"/>
  <c r="P155" i="42"/>
  <c r="T155" i="42"/>
  <c r="M155" i="42"/>
  <c r="Q155" i="42"/>
  <c r="N155" i="42"/>
  <c r="D155" i="42"/>
  <c r="K155" i="42"/>
  <c r="E155" i="42"/>
  <c r="H155" i="42"/>
  <c r="F155" i="42"/>
  <c r="C155" i="42"/>
  <c r="I155" i="42"/>
  <c r="J155" i="42"/>
  <c r="G155" i="42"/>
  <c r="O159" i="42"/>
  <c r="S159" i="42"/>
  <c r="M159" i="42"/>
  <c r="R159" i="42"/>
  <c r="P159" i="42"/>
  <c r="T159" i="42"/>
  <c r="U159" i="42"/>
  <c r="Q159" i="42"/>
  <c r="N159" i="42"/>
  <c r="G159" i="42"/>
  <c r="D159" i="42"/>
  <c r="F159" i="42"/>
  <c r="K159" i="42"/>
  <c r="E159" i="42"/>
  <c r="J159" i="42"/>
  <c r="H159" i="42"/>
  <c r="C159" i="42"/>
  <c r="I159" i="42"/>
  <c r="O163" i="42"/>
  <c r="S163" i="42"/>
  <c r="M163" i="42"/>
  <c r="P163" i="42"/>
  <c r="T163" i="42"/>
  <c r="Q163" i="42"/>
  <c r="R163" i="42"/>
  <c r="U163" i="42"/>
  <c r="N163" i="42"/>
  <c r="J163" i="42"/>
  <c r="D163" i="42"/>
  <c r="C163" i="42"/>
  <c r="I163" i="42"/>
  <c r="G163" i="42"/>
  <c r="H163" i="42"/>
  <c r="F163" i="42"/>
  <c r="K163" i="42"/>
  <c r="E163" i="42"/>
  <c r="O167" i="42"/>
  <c r="S167" i="42"/>
  <c r="U167" i="42"/>
  <c r="P167" i="42"/>
  <c r="T167" i="42"/>
  <c r="Q167" i="42"/>
  <c r="M167" i="42"/>
  <c r="R167" i="42"/>
  <c r="N167" i="42"/>
  <c r="J167" i="42"/>
  <c r="K167" i="42"/>
  <c r="H167" i="42"/>
  <c r="D167" i="42"/>
  <c r="C167" i="42"/>
  <c r="I167" i="42"/>
  <c r="F167" i="42"/>
  <c r="G167" i="42"/>
  <c r="E167" i="42"/>
  <c r="O171" i="42"/>
  <c r="S171" i="42"/>
  <c r="M171" i="42"/>
  <c r="P171" i="42"/>
  <c r="T171" i="42"/>
  <c r="Q171" i="42"/>
  <c r="N171" i="42"/>
  <c r="U171" i="42"/>
  <c r="R171" i="42"/>
  <c r="F171" i="42"/>
  <c r="K171" i="42"/>
  <c r="E171" i="42"/>
  <c r="J171" i="42"/>
  <c r="D171" i="42"/>
  <c r="C171" i="42"/>
  <c r="H171" i="42"/>
  <c r="G171" i="42"/>
  <c r="I171" i="42"/>
  <c r="O175" i="42"/>
  <c r="S175" i="42"/>
  <c r="M175" i="42"/>
  <c r="P175" i="42"/>
  <c r="T175" i="42"/>
  <c r="Q175" i="42"/>
  <c r="U175" i="42"/>
  <c r="N175" i="42"/>
  <c r="R175" i="42"/>
  <c r="G175" i="42"/>
  <c r="E175" i="42"/>
  <c r="F175" i="42"/>
  <c r="K175" i="42"/>
  <c r="I175" i="42"/>
  <c r="J175" i="42"/>
  <c r="D175" i="42"/>
  <c r="C175" i="42"/>
  <c r="H175" i="42"/>
  <c r="C22" i="28"/>
  <c r="G22" i="28"/>
  <c r="K22" i="28"/>
  <c r="D22" i="28"/>
  <c r="H22" i="28"/>
  <c r="E22" i="28"/>
  <c r="F22" i="28"/>
  <c r="I22" i="28"/>
  <c r="J22" i="28"/>
  <c r="C40" i="28"/>
  <c r="G40" i="28"/>
  <c r="K40" i="28"/>
  <c r="D40" i="28"/>
  <c r="H40" i="28"/>
  <c r="E40" i="28"/>
  <c r="F40" i="28"/>
  <c r="J40" i="28"/>
  <c r="I40" i="28"/>
  <c r="C58" i="28"/>
  <c r="G58" i="28"/>
  <c r="K58" i="28"/>
  <c r="D58" i="28"/>
  <c r="H58" i="28"/>
  <c r="E58" i="28"/>
  <c r="J58" i="28"/>
  <c r="F58" i="28"/>
  <c r="I58" i="28"/>
  <c r="C92" i="28"/>
  <c r="G92" i="28"/>
  <c r="K92" i="28"/>
  <c r="D92" i="28"/>
  <c r="H92" i="28"/>
  <c r="E92" i="28"/>
  <c r="J92" i="28"/>
  <c r="F92" i="28"/>
  <c r="I92" i="28"/>
  <c r="C122" i="28"/>
  <c r="G122" i="28"/>
  <c r="K122" i="28"/>
  <c r="D122" i="28"/>
  <c r="H122" i="28"/>
  <c r="E122" i="28"/>
  <c r="J122" i="28"/>
  <c r="F122" i="28"/>
  <c r="I122" i="28"/>
  <c r="C144" i="28"/>
  <c r="G144" i="28"/>
  <c r="K144" i="28"/>
  <c r="D144" i="28"/>
  <c r="H144" i="28"/>
  <c r="E144" i="28"/>
  <c r="J144" i="28"/>
  <c r="F144" i="28"/>
  <c r="I144" i="28"/>
  <c r="C162" i="28"/>
  <c r="G162" i="28"/>
  <c r="K162" i="28"/>
  <c r="D162" i="28"/>
  <c r="H162" i="28"/>
  <c r="E162" i="28"/>
  <c r="J162" i="28"/>
  <c r="F162" i="28"/>
  <c r="I162" i="28"/>
  <c r="C10" i="40"/>
  <c r="G10" i="40"/>
  <c r="K10" i="40"/>
  <c r="D10" i="40"/>
  <c r="H10" i="40"/>
  <c r="E10" i="40"/>
  <c r="F10" i="40"/>
  <c r="I10" i="40"/>
  <c r="J10" i="40"/>
  <c r="C44" i="40"/>
  <c r="G44" i="40"/>
  <c r="K44" i="40"/>
  <c r="D44" i="40"/>
  <c r="H44" i="40"/>
  <c r="E44" i="40"/>
  <c r="J44" i="40"/>
  <c r="F44" i="40"/>
  <c r="I44" i="40"/>
  <c r="C62" i="40"/>
  <c r="G62" i="40"/>
  <c r="K62" i="40"/>
  <c r="D62" i="40"/>
  <c r="H62" i="40"/>
  <c r="E62" i="40"/>
  <c r="F62" i="40"/>
  <c r="I62" i="40"/>
  <c r="J62" i="40"/>
  <c r="C88" i="40"/>
  <c r="G88" i="40"/>
  <c r="K88" i="40"/>
  <c r="D88" i="40"/>
  <c r="H88" i="40"/>
  <c r="E88" i="40"/>
  <c r="F88" i="40"/>
  <c r="I88" i="40"/>
  <c r="J88" i="40"/>
  <c r="C110" i="40"/>
  <c r="G110" i="40"/>
  <c r="K110" i="40"/>
  <c r="D110" i="40"/>
  <c r="H110" i="40"/>
  <c r="E110" i="40"/>
  <c r="F110" i="40"/>
  <c r="I110" i="40"/>
  <c r="J110" i="40"/>
  <c r="C140" i="40"/>
  <c r="G140" i="40"/>
  <c r="K140" i="40"/>
  <c r="D140" i="40"/>
  <c r="H140" i="40"/>
  <c r="E140" i="40"/>
  <c r="F140" i="40"/>
  <c r="I140" i="40"/>
  <c r="J140" i="40"/>
  <c r="T2" i="40"/>
  <c r="P2" i="40"/>
  <c r="S2" i="40"/>
  <c r="O2" i="40"/>
  <c r="R2" i="40"/>
  <c r="U2" i="40"/>
  <c r="Q2" i="40"/>
  <c r="N2" i="40"/>
  <c r="M2" i="40"/>
  <c r="C30" i="41"/>
  <c r="G30" i="41"/>
  <c r="K30" i="41"/>
  <c r="D30" i="41"/>
  <c r="H30" i="41"/>
  <c r="E30" i="41"/>
  <c r="F30" i="41"/>
  <c r="I30" i="41"/>
  <c r="J30" i="41"/>
  <c r="C52" i="41"/>
  <c r="G52" i="41"/>
  <c r="K52" i="41"/>
  <c r="D52" i="41"/>
  <c r="H52" i="41"/>
  <c r="E52" i="41"/>
  <c r="F52" i="41"/>
  <c r="I52" i="41"/>
  <c r="J52" i="41"/>
  <c r="D75" i="41"/>
  <c r="H75" i="41"/>
  <c r="C75" i="41"/>
  <c r="I75" i="41"/>
  <c r="E75" i="41"/>
  <c r="J75" i="41"/>
  <c r="F75" i="41"/>
  <c r="K75" i="41"/>
  <c r="G75" i="41"/>
  <c r="M96" i="41"/>
  <c r="Q96" i="41"/>
  <c r="U96" i="41"/>
  <c r="P96" i="41"/>
  <c r="R96" i="41"/>
  <c r="T96" i="41"/>
  <c r="N96" i="41"/>
  <c r="S96" i="41"/>
  <c r="O96" i="41"/>
  <c r="D119" i="41"/>
  <c r="H119" i="41"/>
  <c r="C119" i="41"/>
  <c r="I119" i="41"/>
  <c r="E119" i="41"/>
  <c r="J119" i="41"/>
  <c r="F119" i="41"/>
  <c r="K119" i="41"/>
  <c r="G119" i="41"/>
  <c r="D131" i="41"/>
  <c r="H131" i="41"/>
  <c r="C131" i="41"/>
  <c r="I131" i="41"/>
  <c r="E131" i="41"/>
  <c r="J131" i="41"/>
  <c r="F131" i="41"/>
  <c r="K131" i="41"/>
  <c r="G131" i="41"/>
  <c r="D143" i="41"/>
  <c r="H143" i="41"/>
  <c r="C143" i="41"/>
  <c r="I143" i="41"/>
  <c r="E143" i="41"/>
  <c r="J143" i="41"/>
  <c r="G143" i="41"/>
  <c r="F143" i="41"/>
  <c r="K143" i="41"/>
  <c r="D159" i="41"/>
  <c r="H159" i="41"/>
  <c r="C159" i="41"/>
  <c r="I159" i="41"/>
  <c r="E159" i="41"/>
  <c r="J159" i="41"/>
  <c r="F159" i="41"/>
  <c r="K159" i="41"/>
  <c r="G159" i="41"/>
  <c r="F62" i="21"/>
  <c r="J62" i="21"/>
  <c r="C62" i="21"/>
  <c r="G62" i="21"/>
  <c r="K62" i="21"/>
  <c r="D62" i="21"/>
  <c r="H62" i="21"/>
  <c r="E62" i="21"/>
  <c r="I62" i="21"/>
  <c r="F78" i="21"/>
  <c r="J78" i="21"/>
  <c r="C78" i="21"/>
  <c r="G78" i="21"/>
  <c r="K78" i="21"/>
  <c r="D78" i="21"/>
  <c r="H78" i="21"/>
  <c r="E78" i="21"/>
  <c r="I78" i="21"/>
  <c r="F94" i="21"/>
  <c r="J94" i="21"/>
  <c r="C94" i="21"/>
  <c r="G94" i="21"/>
  <c r="K94" i="21"/>
  <c r="D94" i="21"/>
  <c r="H94" i="21"/>
  <c r="E94" i="21"/>
  <c r="I94" i="21"/>
  <c r="F110" i="21"/>
  <c r="J110" i="21"/>
  <c r="C110" i="21"/>
  <c r="G110" i="21"/>
  <c r="K110" i="21"/>
  <c r="D110" i="21"/>
  <c r="H110" i="21"/>
  <c r="E110" i="21"/>
  <c r="I110" i="21"/>
  <c r="F126" i="21"/>
  <c r="J126" i="21"/>
  <c r="C126" i="21"/>
  <c r="G126" i="21"/>
  <c r="K126" i="21"/>
  <c r="D126" i="21"/>
  <c r="H126" i="21"/>
  <c r="E126" i="21"/>
  <c r="I126" i="21"/>
  <c r="F142" i="21"/>
  <c r="J142" i="21"/>
  <c r="C142" i="21"/>
  <c r="G142" i="21"/>
  <c r="K142" i="21"/>
  <c r="D142" i="21"/>
  <c r="H142" i="21"/>
  <c r="E142" i="21"/>
  <c r="I142" i="21"/>
  <c r="F158" i="21"/>
  <c r="J158" i="21"/>
  <c r="C158" i="21"/>
  <c r="G158" i="21"/>
  <c r="K158" i="21"/>
  <c r="D158" i="21"/>
  <c r="H158" i="21"/>
  <c r="E158" i="21"/>
  <c r="I158" i="21"/>
  <c r="F174" i="21"/>
  <c r="J174" i="21"/>
  <c r="C174" i="21"/>
  <c r="G174" i="21"/>
  <c r="K174" i="21"/>
  <c r="D174" i="21"/>
  <c r="H174" i="21"/>
  <c r="E174" i="21"/>
  <c r="I174" i="21"/>
  <c r="F15" i="19"/>
  <c r="J15" i="19"/>
  <c r="C15" i="19"/>
  <c r="G15" i="19"/>
  <c r="K15" i="19"/>
  <c r="D15" i="19"/>
  <c r="H15" i="19"/>
  <c r="E15" i="19"/>
  <c r="I15" i="19"/>
  <c r="F31" i="19"/>
  <c r="J31" i="19"/>
  <c r="C31" i="19"/>
  <c r="G31" i="19"/>
  <c r="K31" i="19"/>
  <c r="D31" i="19"/>
  <c r="H31" i="19"/>
  <c r="E31" i="19"/>
  <c r="I31" i="19"/>
  <c r="F47" i="19"/>
  <c r="J47" i="19"/>
  <c r="C47" i="19"/>
  <c r="G47" i="19"/>
  <c r="K47" i="19"/>
  <c r="D47" i="19"/>
  <c r="H47" i="19"/>
  <c r="E47" i="19"/>
  <c r="I47" i="19"/>
  <c r="P3" i="28"/>
  <c r="T3" i="28"/>
  <c r="M3" i="28"/>
  <c r="Q3" i="28"/>
  <c r="U3" i="28"/>
  <c r="R3" i="28"/>
  <c r="S3" i="28"/>
  <c r="N3" i="28"/>
  <c r="O3" i="28"/>
  <c r="P11" i="28"/>
  <c r="T11" i="28"/>
  <c r="M11" i="28"/>
  <c r="Q11" i="28"/>
  <c r="U11" i="28"/>
  <c r="R11" i="28"/>
  <c r="N11" i="28"/>
  <c r="S11" i="28"/>
  <c r="O11" i="28"/>
  <c r="P19" i="28"/>
  <c r="T19" i="28"/>
  <c r="M19" i="28"/>
  <c r="Q19" i="28"/>
  <c r="U19" i="28"/>
  <c r="R19" i="28"/>
  <c r="N19" i="28"/>
  <c r="O19" i="28"/>
  <c r="S19" i="28"/>
  <c r="P27" i="28"/>
  <c r="T27" i="28"/>
  <c r="M27" i="28"/>
  <c r="Q27" i="28"/>
  <c r="U27" i="28"/>
  <c r="R27" i="28"/>
  <c r="N27" i="28"/>
  <c r="O27" i="28"/>
  <c r="S27" i="28"/>
  <c r="P35" i="28"/>
  <c r="T35" i="28"/>
  <c r="M35" i="28"/>
  <c r="Q35" i="28"/>
  <c r="U35" i="28"/>
  <c r="R35" i="28"/>
  <c r="S35" i="28"/>
  <c r="N35" i="28"/>
  <c r="O35" i="28"/>
  <c r="P43" i="28"/>
  <c r="T43" i="28"/>
  <c r="M43" i="28"/>
  <c r="Q43" i="28"/>
  <c r="U43" i="28"/>
  <c r="R43" i="28"/>
  <c r="S43" i="28"/>
  <c r="N43" i="28"/>
  <c r="O43" i="28"/>
  <c r="P51" i="28"/>
  <c r="T51" i="28"/>
  <c r="M51" i="28"/>
  <c r="Q51" i="28"/>
  <c r="U51" i="28"/>
  <c r="R51" i="28"/>
  <c r="S51" i="28"/>
  <c r="N51" i="28"/>
  <c r="O51" i="28"/>
  <c r="P57" i="28"/>
  <c r="T57" i="28"/>
  <c r="M57" i="28"/>
  <c r="Q57" i="28"/>
  <c r="U57" i="28"/>
  <c r="R57" i="28"/>
  <c r="O57" i="28"/>
  <c r="S57" i="28"/>
  <c r="N57" i="28"/>
  <c r="P65" i="28"/>
  <c r="T65" i="28"/>
  <c r="M65" i="28"/>
  <c r="Q65" i="28"/>
  <c r="U65" i="28"/>
  <c r="R65" i="28"/>
  <c r="N65" i="28"/>
  <c r="O65" i="28"/>
  <c r="S65" i="28"/>
  <c r="P73" i="28"/>
  <c r="T73" i="28"/>
  <c r="M73" i="28"/>
  <c r="Q73" i="28"/>
  <c r="U73" i="28"/>
  <c r="R73" i="28"/>
  <c r="S73" i="28"/>
  <c r="O73" i="28"/>
  <c r="N73" i="28"/>
  <c r="P81" i="28"/>
  <c r="T81" i="28"/>
  <c r="M81" i="28"/>
  <c r="Q81" i="28"/>
  <c r="U81" i="28"/>
  <c r="R81" i="28"/>
  <c r="N81" i="28"/>
  <c r="O81" i="28"/>
  <c r="S81" i="28"/>
  <c r="P89" i="28"/>
  <c r="T89" i="28"/>
  <c r="M89" i="28"/>
  <c r="Q89" i="28"/>
  <c r="U89" i="28"/>
  <c r="R89" i="28"/>
  <c r="N89" i="28"/>
  <c r="O89" i="28"/>
  <c r="S89" i="28"/>
  <c r="P97" i="28"/>
  <c r="T97" i="28"/>
  <c r="M97" i="28"/>
  <c r="Q97" i="28"/>
  <c r="U97" i="28"/>
  <c r="R97" i="28"/>
  <c r="S97" i="28"/>
  <c r="N97" i="28"/>
  <c r="O97" i="28"/>
  <c r="P105" i="28"/>
  <c r="T105" i="28"/>
  <c r="M105" i="28"/>
  <c r="Q105" i="28"/>
  <c r="U105" i="28"/>
  <c r="R105" i="28"/>
  <c r="S105" i="28"/>
  <c r="N105" i="28"/>
  <c r="O105" i="28"/>
  <c r="P113" i="28"/>
  <c r="T113" i="28"/>
  <c r="M113" i="28"/>
  <c r="Q113" i="28"/>
  <c r="U113" i="28"/>
  <c r="R113" i="28"/>
  <c r="S113" i="28"/>
  <c r="N113" i="28"/>
  <c r="O113" i="28"/>
  <c r="P121" i="28"/>
  <c r="T121" i="28"/>
  <c r="M121" i="28"/>
  <c r="Q121" i="28"/>
  <c r="U121" i="28"/>
  <c r="R121" i="28"/>
  <c r="S121" i="28"/>
  <c r="N121" i="28"/>
  <c r="O121" i="28"/>
  <c r="P129" i="28"/>
  <c r="T129" i="28"/>
  <c r="M129" i="28"/>
  <c r="Q129" i="28"/>
  <c r="U129" i="28"/>
  <c r="R129" i="28"/>
  <c r="N129" i="28"/>
  <c r="S129" i="28"/>
  <c r="O129" i="28"/>
  <c r="P137" i="28"/>
  <c r="T137" i="28"/>
  <c r="M137" i="28"/>
  <c r="Q137" i="28"/>
  <c r="U137" i="28"/>
  <c r="R137" i="28"/>
  <c r="O137" i="28"/>
  <c r="S137" i="28"/>
  <c r="N137" i="28"/>
  <c r="P145" i="28"/>
  <c r="T145" i="28"/>
  <c r="M145" i="28"/>
  <c r="Q145" i="28"/>
  <c r="U145" i="28"/>
  <c r="R145" i="28"/>
  <c r="S145" i="28"/>
  <c r="N145" i="28"/>
  <c r="O145" i="28"/>
  <c r="P153" i="28"/>
  <c r="T153" i="28"/>
  <c r="M153" i="28"/>
  <c r="Q153" i="28"/>
  <c r="U153" i="28"/>
  <c r="R153" i="28"/>
  <c r="S153" i="28"/>
  <c r="O153" i="28"/>
  <c r="N153" i="28"/>
  <c r="P161" i="28"/>
  <c r="T161" i="28"/>
  <c r="M161" i="28"/>
  <c r="Q161" i="28"/>
  <c r="U161" i="28"/>
  <c r="R161" i="28"/>
  <c r="S161" i="28"/>
  <c r="N161" i="28"/>
  <c r="O161" i="28"/>
  <c r="P169" i="28"/>
  <c r="T169" i="28"/>
  <c r="M169" i="28"/>
  <c r="Q169" i="28"/>
  <c r="U169" i="28"/>
  <c r="R169" i="28"/>
  <c r="O169" i="28"/>
  <c r="S169" i="28"/>
  <c r="N169" i="28"/>
  <c r="P177" i="28"/>
  <c r="T177" i="28"/>
  <c r="M177" i="28"/>
  <c r="Q177" i="28"/>
  <c r="U177" i="28"/>
  <c r="R177" i="28"/>
  <c r="S177" i="28"/>
  <c r="N177" i="28"/>
  <c r="O177" i="28"/>
  <c r="P9" i="40"/>
  <c r="T9" i="40"/>
  <c r="M9" i="40"/>
  <c r="Q9" i="40"/>
  <c r="U9" i="40"/>
  <c r="R9" i="40"/>
  <c r="S9" i="40"/>
  <c r="N9" i="40"/>
  <c r="O9" i="40"/>
  <c r="P17" i="40"/>
  <c r="T17" i="40"/>
  <c r="M17" i="40"/>
  <c r="Q17" i="40"/>
  <c r="U17" i="40"/>
  <c r="R17" i="40"/>
  <c r="N17" i="40"/>
  <c r="O17" i="40"/>
  <c r="S17" i="40"/>
  <c r="P25" i="40"/>
  <c r="T25" i="40"/>
  <c r="M25" i="40"/>
  <c r="Q25" i="40"/>
  <c r="U25" i="40"/>
  <c r="R25" i="40"/>
  <c r="S25" i="40"/>
  <c r="N25" i="40"/>
  <c r="O25" i="40"/>
  <c r="P33" i="40"/>
  <c r="T33" i="40"/>
  <c r="M33" i="40"/>
  <c r="Q33" i="40"/>
  <c r="U33" i="40"/>
  <c r="R33" i="40"/>
  <c r="N33" i="40"/>
  <c r="S33" i="40"/>
  <c r="O33" i="40"/>
  <c r="P41" i="40"/>
  <c r="T41" i="40"/>
  <c r="M41" i="40"/>
  <c r="Q41" i="40"/>
  <c r="U41" i="40"/>
  <c r="R41" i="40"/>
  <c r="O41" i="40"/>
  <c r="S41" i="40"/>
  <c r="N41" i="40"/>
  <c r="P49" i="40"/>
  <c r="T49" i="40"/>
  <c r="M49" i="40"/>
  <c r="Q49" i="40"/>
  <c r="U49" i="40"/>
  <c r="R49" i="40"/>
  <c r="N49" i="40"/>
  <c r="O49" i="40"/>
  <c r="S49" i="40"/>
  <c r="P57" i="40"/>
  <c r="T57" i="40"/>
  <c r="M57" i="40"/>
  <c r="Q57" i="40"/>
  <c r="U57" i="40"/>
  <c r="R57" i="40"/>
  <c r="S57" i="40"/>
  <c r="O57" i="40"/>
  <c r="N57" i="40"/>
  <c r="P65" i="40"/>
  <c r="T65" i="40"/>
  <c r="M65" i="40"/>
  <c r="Q65" i="40"/>
  <c r="U65" i="40"/>
  <c r="R65" i="40"/>
  <c r="N65" i="40"/>
  <c r="S65" i="40"/>
  <c r="O65" i="40"/>
  <c r="P73" i="40"/>
  <c r="T73" i="40"/>
  <c r="M73" i="40"/>
  <c r="Q73" i="40"/>
  <c r="U73" i="40"/>
  <c r="R73" i="40"/>
  <c r="S73" i="40"/>
  <c r="O73" i="40"/>
  <c r="N73" i="40"/>
  <c r="P81" i="40"/>
  <c r="T81" i="40"/>
  <c r="M81" i="40"/>
  <c r="Q81" i="40"/>
  <c r="U81" i="40"/>
  <c r="R81" i="40"/>
  <c r="N81" i="40"/>
  <c r="S81" i="40"/>
  <c r="O81" i="40"/>
  <c r="P89" i="40"/>
  <c r="T89" i="40"/>
  <c r="M89" i="40"/>
  <c r="Q89" i="40"/>
  <c r="U89" i="40"/>
  <c r="R89" i="40"/>
  <c r="S89" i="40"/>
  <c r="O89" i="40"/>
  <c r="N89" i="40"/>
  <c r="P97" i="40"/>
  <c r="T97" i="40"/>
  <c r="M97" i="40"/>
  <c r="Q97" i="40"/>
  <c r="U97" i="40"/>
  <c r="R97" i="40"/>
  <c r="S97" i="40"/>
  <c r="N97" i="40"/>
  <c r="O97" i="40"/>
  <c r="P105" i="40"/>
  <c r="T105" i="40"/>
  <c r="M105" i="40"/>
  <c r="Q105" i="40"/>
  <c r="U105" i="40"/>
  <c r="R105" i="40"/>
  <c r="O105" i="40"/>
  <c r="S105" i="40"/>
  <c r="N105" i="40"/>
  <c r="P113" i="40"/>
  <c r="T113" i="40"/>
  <c r="M113" i="40"/>
  <c r="Q113" i="40"/>
  <c r="U113" i="40"/>
  <c r="R113" i="40"/>
  <c r="S113" i="40"/>
  <c r="O113" i="40"/>
  <c r="N113" i="40"/>
  <c r="P121" i="40"/>
  <c r="T121" i="40"/>
  <c r="M121" i="40"/>
  <c r="Q121" i="40"/>
  <c r="U121" i="40"/>
  <c r="R121" i="40"/>
  <c r="N121" i="40"/>
  <c r="S121" i="40"/>
  <c r="O121" i="40"/>
  <c r="P129" i="40"/>
  <c r="T129" i="40"/>
  <c r="M129" i="40"/>
  <c r="Q129" i="40"/>
  <c r="U129" i="40"/>
  <c r="R129" i="40"/>
  <c r="N129" i="40"/>
  <c r="S129" i="40"/>
  <c r="O129" i="40"/>
  <c r="P137" i="40"/>
  <c r="T137" i="40"/>
  <c r="M137" i="40"/>
  <c r="Q137" i="40"/>
  <c r="U137" i="40"/>
  <c r="R137" i="40"/>
  <c r="O137" i="40"/>
  <c r="S137" i="40"/>
  <c r="N137" i="40"/>
  <c r="P145" i="40"/>
  <c r="T145" i="40"/>
  <c r="M145" i="40"/>
  <c r="Q145" i="40"/>
  <c r="U145" i="40"/>
  <c r="R145" i="40"/>
  <c r="S145" i="40"/>
  <c r="N145" i="40"/>
  <c r="O145" i="40"/>
  <c r="P153" i="40"/>
  <c r="T153" i="40"/>
  <c r="M153" i="40"/>
  <c r="Q153" i="40"/>
  <c r="U153" i="40"/>
  <c r="R153" i="40"/>
  <c r="S153" i="40"/>
  <c r="N153" i="40"/>
  <c r="O153" i="40"/>
  <c r="P161" i="40"/>
  <c r="T161" i="40"/>
  <c r="M161" i="40"/>
  <c r="Q161" i="40"/>
  <c r="U161" i="40"/>
  <c r="R161" i="40"/>
  <c r="N161" i="40"/>
  <c r="S161" i="40"/>
  <c r="O161" i="40"/>
  <c r="P169" i="40"/>
  <c r="T169" i="40"/>
  <c r="M169" i="40"/>
  <c r="Q169" i="40"/>
  <c r="U169" i="40"/>
  <c r="R169" i="40"/>
  <c r="O169" i="40"/>
  <c r="S169" i="40"/>
  <c r="N169" i="40"/>
  <c r="P177" i="40"/>
  <c r="T177" i="40"/>
  <c r="M177" i="40"/>
  <c r="Q177" i="40"/>
  <c r="U177" i="40"/>
  <c r="R177" i="40"/>
  <c r="N177" i="40"/>
  <c r="S177" i="40"/>
  <c r="O177" i="40"/>
  <c r="P9" i="41"/>
  <c r="T9" i="41"/>
  <c r="M9" i="41"/>
  <c r="Q9" i="41"/>
  <c r="U9" i="41"/>
  <c r="R9" i="41"/>
  <c r="S9" i="41"/>
  <c r="O9" i="41"/>
  <c r="N9" i="41"/>
  <c r="P17" i="41"/>
  <c r="T17" i="41"/>
  <c r="M17" i="41"/>
  <c r="Q17" i="41"/>
  <c r="U17" i="41"/>
  <c r="R17" i="41"/>
  <c r="O17" i="41"/>
  <c r="S17" i="41"/>
  <c r="N17" i="41"/>
  <c r="P25" i="41"/>
  <c r="T25" i="41"/>
  <c r="M25" i="41"/>
  <c r="Q25" i="41"/>
  <c r="U25" i="41"/>
  <c r="R25" i="41"/>
  <c r="N25" i="41"/>
  <c r="O25" i="41"/>
  <c r="S25" i="41"/>
  <c r="P33" i="41"/>
  <c r="T33" i="41"/>
  <c r="M33" i="41"/>
  <c r="Q33" i="41"/>
  <c r="U33" i="41"/>
  <c r="R33" i="41"/>
  <c r="O33" i="41"/>
  <c r="S33" i="41"/>
  <c r="N33" i="41"/>
  <c r="P41" i="41"/>
  <c r="T41" i="41"/>
  <c r="M41" i="41"/>
  <c r="Q41" i="41"/>
  <c r="U41" i="41"/>
  <c r="R41" i="41"/>
  <c r="N41" i="41"/>
  <c r="S41" i="41"/>
  <c r="O41" i="41"/>
  <c r="P49" i="41"/>
  <c r="T49" i="41"/>
  <c r="M49" i="41"/>
  <c r="Q49" i="41"/>
  <c r="U49" i="41"/>
  <c r="R49" i="41"/>
  <c r="S49" i="41"/>
  <c r="N49" i="41"/>
  <c r="O49" i="41"/>
  <c r="P57" i="41"/>
  <c r="T57" i="41"/>
  <c r="M57" i="41"/>
  <c r="Q57" i="41"/>
  <c r="U57" i="41"/>
  <c r="R57" i="41"/>
  <c r="S57" i="41"/>
  <c r="N57" i="41"/>
  <c r="O57" i="41"/>
  <c r="P65" i="41"/>
  <c r="M65" i="41"/>
  <c r="Q65" i="41"/>
  <c r="U65" i="41"/>
  <c r="R65" i="41"/>
  <c r="O65" i="41"/>
  <c r="S65" i="41"/>
  <c r="N65" i="41"/>
  <c r="T65" i="41"/>
  <c r="M73" i="41"/>
  <c r="Q73" i="41"/>
  <c r="U73" i="41"/>
  <c r="R73" i="41"/>
  <c r="T73" i="41"/>
  <c r="N73" i="41"/>
  <c r="S73" i="41"/>
  <c r="O73" i="41"/>
  <c r="P73" i="41"/>
  <c r="M81" i="41"/>
  <c r="Q81" i="41"/>
  <c r="U81" i="41"/>
  <c r="R81" i="41"/>
  <c r="O81" i="41"/>
  <c r="P81" i="41"/>
  <c r="N81" i="41"/>
  <c r="S81" i="41"/>
  <c r="T81" i="41"/>
  <c r="M89" i="41"/>
  <c r="Q89" i="41"/>
  <c r="U89" i="41"/>
  <c r="R89" i="41"/>
  <c r="T89" i="41"/>
  <c r="N89" i="41"/>
  <c r="S89" i="41"/>
  <c r="O89" i="41"/>
  <c r="P89" i="41"/>
  <c r="M97" i="41"/>
  <c r="Q97" i="41"/>
  <c r="U97" i="41"/>
  <c r="R97" i="41"/>
  <c r="N97" i="41"/>
  <c r="S97" i="41"/>
  <c r="P97" i="41"/>
  <c r="O97" i="41"/>
  <c r="T97" i="41"/>
  <c r="M105" i="41"/>
  <c r="Q105" i="41"/>
  <c r="U105" i="41"/>
  <c r="R105" i="41"/>
  <c r="T105" i="41"/>
  <c r="N105" i="41"/>
  <c r="S105" i="41"/>
  <c r="O105" i="41"/>
  <c r="P105" i="41"/>
  <c r="M113" i="41"/>
  <c r="Q113" i="41"/>
  <c r="U113" i="41"/>
  <c r="R113" i="41"/>
  <c r="O113" i="41"/>
  <c r="N113" i="41"/>
  <c r="S113" i="41"/>
  <c r="T113" i="41"/>
  <c r="P113" i="41"/>
  <c r="M121" i="41"/>
  <c r="Q121" i="41"/>
  <c r="U121" i="41"/>
  <c r="R121" i="41"/>
  <c r="T121" i="41"/>
  <c r="P121" i="41"/>
  <c r="N121" i="41"/>
  <c r="S121" i="41"/>
  <c r="O121" i="41"/>
  <c r="M129" i="41"/>
  <c r="Q129" i="41"/>
  <c r="U129" i="41"/>
  <c r="R129" i="41"/>
  <c r="T129" i="41"/>
  <c r="P129" i="41"/>
  <c r="N129" i="41"/>
  <c r="S129" i="41"/>
  <c r="O129" i="41"/>
  <c r="M137" i="41"/>
  <c r="Q137" i="41"/>
  <c r="U137" i="41"/>
  <c r="R137" i="41"/>
  <c r="O137" i="41"/>
  <c r="N137" i="41"/>
  <c r="S137" i="41"/>
  <c r="T137" i="41"/>
  <c r="P137" i="41"/>
  <c r="M145" i="41"/>
  <c r="Q145" i="41"/>
  <c r="U145" i="41"/>
  <c r="R145" i="41"/>
  <c r="T145" i="41"/>
  <c r="N145" i="41"/>
  <c r="S145" i="41"/>
  <c r="O145" i="41"/>
  <c r="P145" i="41"/>
  <c r="M153" i="41"/>
  <c r="Q153" i="41"/>
  <c r="U153" i="41"/>
  <c r="R153" i="41"/>
  <c r="T153" i="41"/>
  <c r="N153" i="41"/>
  <c r="S153" i="41"/>
  <c r="O153" i="41"/>
  <c r="P153" i="41"/>
  <c r="M161" i="41"/>
  <c r="Q161" i="41"/>
  <c r="U161" i="41"/>
  <c r="R161" i="41"/>
  <c r="O161" i="41"/>
  <c r="P161" i="41"/>
  <c r="N161" i="41"/>
  <c r="S161" i="41"/>
  <c r="T161" i="41"/>
  <c r="M169" i="41"/>
  <c r="Q169" i="41"/>
  <c r="U169" i="41"/>
  <c r="R169" i="41"/>
  <c r="O169" i="41"/>
  <c r="P169" i="41"/>
  <c r="N169" i="41"/>
  <c r="S169" i="41"/>
  <c r="T169" i="41"/>
  <c r="F2" i="42"/>
  <c r="J2" i="42"/>
  <c r="H2" i="42"/>
  <c r="G2" i="42"/>
  <c r="K2" i="42"/>
  <c r="C2" i="42"/>
  <c r="D2" i="42"/>
  <c r="E2" i="42"/>
  <c r="I2" i="42"/>
  <c r="C12" i="28"/>
  <c r="G12" i="28"/>
  <c r="K12" i="28"/>
  <c r="D12" i="28"/>
  <c r="H12" i="28"/>
  <c r="E12" i="28"/>
  <c r="I12" i="28"/>
  <c r="F12" i="28"/>
  <c r="J12" i="28"/>
  <c r="C26" i="28"/>
  <c r="G26" i="28"/>
  <c r="K26" i="28"/>
  <c r="D26" i="28"/>
  <c r="H26" i="28"/>
  <c r="E26" i="28"/>
  <c r="J26" i="28"/>
  <c r="F26" i="28"/>
  <c r="I26" i="28"/>
  <c r="C68" i="28"/>
  <c r="G68" i="28"/>
  <c r="K68" i="28"/>
  <c r="D68" i="28"/>
  <c r="H68" i="28"/>
  <c r="E68" i="28"/>
  <c r="I68" i="28"/>
  <c r="F68" i="28"/>
  <c r="J68" i="28"/>
  <c r="C94" i="28"/>
  <c r="G94" i="28"/>
  <c r="K94" i="28"/>
  <c r="D94" i="28"/>
  <c r="H94" i="28"/>
  <c r="E94" i="28"/>
  <c r="I94" i="28"/>
  <c r="J94" i="28"/>
  <c r="F94" i="28"/>
  <c r="C112" i="28"/>
  <c r="G112" i="28"/>
  <c r="K112" i="28"/>
  <c r="D112" i="28"/>
  <c r="H112" i="28"/>
  <c r="E112" i="28"/>
  <c r="I112" i="28"/>
  <c r="J112" i="28"/>
  <c r="F112" i="28"/>
  <c r="C128" i="28"/>
  <c r="G128" i="28"/>
  <c r="K128" i="28"/>
  <c r="D128" i="28"/>
  <c r="H128" i="28"/>
  <c r="E128" i="28"/>
  <c r="F128" i="28"/>
  <c r="J128" i="28"/>
  <c r="I128" i="28"/>
  <c r="C150" i="28"/>
  <c r="G150" i="28"/>
  <c r="K150" i="28"/>
  <c r="D150" i="28"/>
  <c r="H150" i="28"/>
  <c r="E150" i="28"/>
  <c r="I150" i="28"/>
  <c r="J150" i="28"/>
  <c r="F150" i="28"/>
  <c r="C176" i="28"/>
  <c r="G176" i="28"/>
  <c r="K176" i="28"/>
  <c r="D176" i="28"/>
  <c r="H176" i="28"/>
  <c r="E176" i="28"/>
  <c r="I176" i="28"/>
  <c r="F176" i="28"/>
  <c r="J176" i="28"/>
  <c r="C30" i="40"/>
  <c r="G30" i="40"/>
  <c r="K30" i="40"/>
  <c r="D30" i="40"/>
  <c r="H30" i="40"/>
  <c r="E30" i="40"/>
  <c r="F30" i="40"/>
  <c r="I30" i="40"/>
  <c r="J30" i="40"/>
  <c r="C40" i="40"/>
  <c r="G40" i="40"/>
  <c r="K40" i="40"/>
  <c r="D40" i="40"/>
  <c r="H40" i="40"/>
  <c r="E40" i="40"/>
  <c r="I40" i="40"/>
  <c r="F40" i="40"/>
  <c r="J40" i="40"/>
  <c r="C58" i="40"/>
  <c r="G58" i="40"/>
  <c r="K58" i="40"/>
  <c r="D58" i="40"/>
  <c r="H58" i="40"/>
  <c r="E58" i="40"/>
  <c r="I58" i="40"/>
  <c r="F58" i="40"/>
  <c r="J58" i="40"/>
  <c r="C82" i="40"/>
  <c r="G82" i="40"/>
  <c r="K82" i="40"/>
  <c r="D82" i="40"/>
  <c r="H82" i="40"/>
  <c r="E82" i="40"/>
  <c r="I82" i="40"/>
  <c r="J82" i="40"/>
  <c r="F82" i="40"/>
  <c r="C96" i="40"/>
  <c r="G96" i="40"/>
  <c r="K96" i="40"/>
  <c r="D96" i="40"/>
  <c r="H96" i="40"/>
  <c r="E96" i="40"/>
  <c r="I96" i="40"/>
  <c r="F96" i="40"/>
  <c r="J96" i="40"/>
  <c r="C126" i="40"/>
  <c r="G126" i="40"/>
  <c r="K126" i="40"/>
  <c r="D126" i="40"/>
  <c r="H126" i="40"/>
  <c r="E126" i="40"/>
  <c r="J126" i="40"/>
  <c r="F126" i="40"/>
  <c r="I126" i="40"/>
  <c r="C142" i="40"/>
  <c r="G142" i="40"/>
  <c r="K142" i="40"/>
  <c r="D142" i="40"/>
  <c r="H142" i="40"/>
  <c r="E142" i="40"/>
  <c r="I142" i="40"/>
  <c r="F142" i="40"/>
  <c r="J142" i="40"/>
  <c r="C162" i="40"/>
  <c r="G162" i="40"/>
  <c r="K162" i="40"/>
  <c r="D162" i="40"/>
  <c r="H162" i="40"/>
  <c r="E162" i="40"/>
  <c r="F162" i="40"/>
  <c r="J162" i="40"/>
  <c r="I162" i="40"/>
  <c r="C176" i="40"/>
  <c r="G176" i="40"/>
  <c r="K176" i="40"/>
  <c r="D176" i="40"/>
  <c r="H176" i="40"/>
  <c r="E176" i="40"/>
  <c r="I176" i="40"/>
  <c r="F176" i="40"/>
  <c r="J176" i="40"/>
  <c r="C16" i="41"/>
  <c r="G16" i="41"/>
  <c r="K16" i="41"/>
  <c r="D16" i="41"/>
  <c r="H16" i="41"/>
  <c r="E16" i="41"/>
  <c r="J16" i="41"/>
  <c r="F16" i="41"/>
  <c r="I16" i="41"/>
  <c r="C26" i="41"/>
  <c r="G26" i="41"/>
  <c r="K26" i="41"/>
  <c r="D26" i="41"/>
  <c r="H26" i="41"/>
  <c r="E26" i="41"/>
  <c r="J26" i="41"/>
  <c r="F26" i="41"/>
  <c r="I26" i="41"/>
  <c r="C46" i="41"/>
  <c r="G46" i="41"/>
  <c r="K46" i="41"/>
  <c r="D46" i="41"/>
  <c r="H46" i="41"/>
  <c r="E46" i="41"/>
  <c r="J46" i="41"/>
  <c r="F46" i="41"/>
  <c r="I46" i="41"/>
  <c r="F55" i="21"/>
  <c r="J55" i="21"/>
  <c r="C55" i="21"/>
  <c r="G55" i="21"/>
  <c r="K55" i="21"/>
  <c r="D55" i="21"/>
  <c r="H55" i="21"/>
  <c r="I55" i="21"/>
  <c r="E55" i="21"/>
  <c r="F71" i="21"/>
  <c r="J71" i="21"/>
  <c r="C71" i="21"/>
  <c r="G71" i="21"/>
  <c r="K71" i="21"/>
  <c r="D71" i="21"/>
  <c r="H71" i="21"/>
  <c r="I71" i="21"/>
  <c r="E71" i="21"/>
  <c r="F87" i="21"/>
  <c r="J87" i="21"/>
  <c r="C87" i="21"/>
  <c r="G87" i="21"/>
  <c r="K87" i="21"/>
  <c r="D87" i="21"/>
  <c r="H87" i="21"/>
  <c r="I87" i="21"/>
  <c r="E87" i="21"/>
  <c r="F103" i="21"/>
  <c r="J103" i="21"/>
  <c r="C103" i="21"/>
  <c r="G103" i="21"/>
  <c r="K103" i="21"/>
  <c r="D103" i="21"/>
  <c r="H103" i="21"/>
  <c r="I103" i="21"/>
  <c r="E103" i="21"/>
  <c r="F119" i="21"/>
  <c r="J119" i="21"/>
  <c r="C119" i="21"/>
  <c r="G119" i="21"/>
  <c r="K119" i="21"/>
  <c r="D119" i="21"/>
  <c r="H119" i="21"/>
  <c r="I119" i="21"/>
  <c r="E119" i="21"/>
  <c r="F135" i="21"/>
  <c r="J135" i="21"/>
  <c r="C135" i="21"/>
  <c r="G135" i="21"/>
  <c r="K135" i="21"/>
  <c r="D135" i="21"/>
  <c r="H135" i="21"/>
  <c r="I135" i="21"/>
  <c r="E135" i="21"/>
  <c r="F151" i="21"/>
  <c r="J151" i="21"/>
  <c r="C151" i="21"/>
  <c r="G151" i="21"/>
  <c r="K151" i="21"/>
  <c r="D151" i="21"/>
  <c r="H151" i="21"/>
  <c r="I151" i="21"/>
  <c r="E151" i="21"/>
  <c r="F167" i="21"/>
  <c r="J167" i="21"/>
  <c r="C167" i="21"/>
  <c r="G167" i="21"/>
  <c r="K167" i="21"/>
  <c r="D167" i="21"/>
  <c r="H167" i="21"/>
  <c r="I167" i="21"/>
  <c r="E167" i="21"/>
  <c r="F8" i="19"/>
  <c r="J8" i="19"/>
  <c r="C8" i="19"/>
  <c r="G8" i="19"/>
  <c r="K8" i="19"/>
  <c r="D8" i="19"/>
  <c r="H8" i="19"/>
  <c r="I8" i="19"/>
  <c r="E8" i="19"/>
  <c r="F24" i="19"/>
  <c r="J24" i="19"/>
  <c r="C24" i="19"/>
  <c r="G24" i="19"/>
  <c r="K24" i="19"/>
  <c r="D24" i="19"/>
  <c r="H24" i="19"/>
  <c r="I24" i="19"/>
  <c r="E24" i="19"/>
  <c r="F40" i="19"/>
  <c r="J40" i="19"/>
  <c r="C40" i="19"/>
  <c r="G40" i="19"/>
  <c r="K40" i="19"/>
  <c r="D40" i="19"/>
  <c r="H40" i="19"/>
  <c r="I40" i="19"/>
  <c r="E40" i="19"/>
  <c r="C8" i="28"/>
  <c r="G8" i="28"/>
  <c r="K8" i="28"/>
  <c r="D8" i="28"/>
  <c r="H8" i="28"/>
  <c r="E8" i="28"/>
  <c r="F8" i="28"/>
  <c r="I8" i="28"/>
  <c r="J8" i="28"/>
  <c r="C42" i="28"/>
  <c r="G42" i="28"/>
  <c r="K42" i="28"/>
  <c r="D42" i="28"/>
  <c r="H42" i="28"/>
  <c r="E42" i="28"/>
  <c r="F42" i="28"/>
  <c r="I42" i="28"/>
  <c r="J42" i="28"/>
  <c r="C60" i="28"/>
  <c r="G60" i="28"/>
  <c r="K60" i="28"/>
  <c r="D60" i="28"/>
  <c r="H60" i="28"/>
  <c r="E60" i="28"/>
  <c r="I60" i="28"/>
  <c r="F60" i="28"/>
  <c r="J60" i="28"/>
  <c r="C84" i="28"/>
  <c r="G84" i="28"/>
  <c r="K84" i="28"/>
  <c r="D84" i="28"/>
  <c r="H84" i="28"/>
  <c r="E84" i="28"/>
  <c r="I84" i="28"/>
  <c r="F84" i="28"/>
  <c r="J84" i="28"/>
  <c r="C98" i="28"/>
  <c r="G98" i="28"/>
  <c r="K98" i="28"/>
  <c r="D98" i="28"/>
  <c r="H98" i="28"/>
  <c r="E98" i="28"/>
  <c r="I98" i="28"/>
  <c r="F98" i="28"/>
  <c r="J98" i="28"/>
  <c r="C140" i="28"/>
  <c r="G140" i="28"/>
  <c r="K140" i="28"/>
  <c r="D140" i="28"/>
  <c r="H140" i="28"/>
  <c r="E140" i="28"/>
  <c r="J140" i="28"/>
  <c r="F140" i="28"/>
  <c r="I140" i="28"/>
  <c r="C172" i="28"/>
  <c r="G172" i="28"/>
  <c r="K172" i="28"/>
  <c r="D172" i="28"/>
  <c r="H172" i="28"/>
  <c r="E172" i="28"/>
  <c r="J172" i="28"/>
  <c r="F172" i="28"/>
  <c r="I172" i="28"/>
  <c r="C14" i="40"/>
  <c r="G14" i="40"/>
  <c r="K14" i="40"/>
  <c r="D14" i="40"/>
  <c r="H14" i="40"/>
  <c r="E14" i="40"/>
  <c r="I14" i="40"/>
  <c r="F14" i="40"/>
  <c r="J14" i="40"/>
  <c r="C32" i="40"/>
  <c r="G32" i="40"/>
  <c r="K32" i="40"/>
  <c r="D32" i="40"/>
  <c r="H32" i="40"/>
  <c r="E32" i="40"/>
  <c r="J32" i="40"/>
  <c r="F32" i="40"/>
  <c r="I32" i="40"/>
  <c r="C78" i="40"/>
  <c r="G78" i="40"/>
  <c r="K78" i="40"/>
  <c r="D78" i="40"/>
  <c r="H78" i="40"/>
  <c r="E78" i="40"/>
  <c r="I78" i="40"/>
  <c r="F78" i="40"/>
  <c r="J78" i="40"/>
  <c r="C98" i="40"/>
  <c r="G98" i="40"/>
  <c r="K98" i="40"/>
  <c r="D98" i="40"/>
  <c r="H98" i="40"/>
  <c r="E98" i="40"/>
  <c r="I98" i="40"/>
  <c r="F98" i="40"/>
  <c r="J98" i="40"/>
  <c r="C120" i="40"/>
  <c r="G120" i="40"/>
  <c r="K120" i="40"/>
  <c r="D120" i="40"/>
  <c r="H120" i="40"/>
  <c r="E120" i="40"/>
  <c r="I120" i="40"/>
  <c r="F120" i="40"/>
  <c r="J120" i="40"/>
  <c r="C148" i="40"/>
  <c r="G148" i="40"/>
  <c r="K148" i="40"/>
  <c r="D148" i="40"/>
  <c r="H148" i="40"/>
  <c r="E148" i="40"/>
  <c r="I148" i="40"/>
  <c r="F148" i="40"/>
  <c r="J148" i="40"/>
  <c r="C174" i="40"/>
  <c r="G174" i="40"/>
  <c r="K174" i="40"/>
  <c r="D174" i="40"/>
  <c r="H174" i="40"/>
  <c r="E174" i="40"/>
  <c r="I174" i="40"/>
  <c r="F174" i="40"/>
  <c r="J174" i="40"/>
  <c r="C42" i="41"/>
  <c r="G42" i="41"/>
  <c r="K42" i="41"/>
  <c r="D42" i="41"/>
  <c r="H42" i="41"/>
  <c r="E42" i="41"/>
  <c r="I42" i="41"/>
  <c r="F42" i="41"/>
  <c r="J42" i="41"/>
  <c r="M68" i="41"/>
  <c r="Q68" i="41"/>
  <c r="U68" i="41"/>
  <c r="P68" i="41"/>
  <c r="S68" i="41"/>
  <c r="R68" i="41"/>
  <c r="N68" i="41"/>
  <c r="O68" i="41"/>
  <c r="T68" i="41"/>
  <c r="M84" i="41"/>
  <c r="Q84" i="41"/>
  <c r="U84" i="41"/>
  <c r="P84" i="41"/>
  <c r="N84" i="41"/>
  <c r="S84" i="41"/>
  <c r="R84" i="41"/>
  <c r="T84" i="41"/>
  <c r="O84" i="41"/>
  <c r="D95" i="41"/>
  <c r="H95" i="41"/>
  <c r="C95" i="41"/>
  <c r="I95" i="41"/>
  <c r="F95" i="41"/>
  <c r="K95" i="41"/>
  <c r="E95" i="41"/>
  <c r="J95" i="41"/>
  <c r="G95" i="41"/>
  <c r="D111" i="41"/>
  <c r="H111" i="41"/>
  <c r="C111" i="41"/>
  <c r="I111" i="41"/>
  <c r="F111" i="41"/>
  <c r="K111" i="41"/>
  <c r="G111" i="41"/>
  <c r="E111" i="41"/>
  <c r="J111" i="41"/>
  <c r="M124" i="41"/>
  <c r="Q124" i="41"/>
  <c r="U124" i="41"/>
  <c r="P124" i="41"/>
  <c r="N124" i="41"/>
  <c r="S124" i="41"/>
  <c r="R124" i="41"/>
  <c r="T124" i="41"/>
  <c r="O124" i="41"/>
  <c r="M148" i="41"/>
  <c r="Q148" i="41"/>
  <c r="U148" i="41"/>
  <c r="P148" i="41"/>
  <c r="N148" i="41"/>
  <c r="T148" i="41"/>
  <c r="R148" i="41"/>
  <c r="S148" i="41"/>
  <c r="O148" i="41"/>
  <c r="M160" i="41"/>
  <c r="Q160" i="41"/>
  <c r="U160" i="41"/>
  <c r="P160" i="41"/>
  <c r="N160" i="41"/>
  <c r="S160" i="41"/>
  <c r="O160" i="41"/>
  <c r="R160" i="41"/>
  <c r="T160" i="41"/>
  <c r="M172" i="41"/>
  <c r="Q172" i="41"/>
  <c r="U172" i="41"/>
  <c r="P172" i="41"/>
  <c r="N172" i="41"/>
  <c r="R172" i="41"/>
  <c r="T172" i="41"/>
  <c r="S172" i="41"/>
  <c r="O172" i="41"/>
  <c r="C60" i="22"/>
  <c r="D60" i="22"/>
  <c r="E60" i="22"/>
  <c r="F60" i="22"/>
  <c r="H2" i="26"/>
  <c r="D2" i="26"/>
  <c r="K2" i="26"/>
  <c r="G2" i="26"/>
  <c r="C2" i="26"/>
  <c r="J2" i="26"/>
  <c r="F2" i="26"/>
  <c r="I2" i="26"/>
  <c r="E2" i="26"/>
  <c r="O52" i="19"/>
  <c r="S52" i="19"/>
  <c r="P52" i="19"/>
  <c r="T52" i="19"/>
  <c r="M52" i="19"/>
  <c r="Q52" i="19"/>
  <c r="U52" i="19"/>
  <c r="N52" i="19"/>
  <c r="R52" i="19"/>
  <c r="O48" i="19"/>
  <c r="S48" i="19"/>
  <c r="P48" i="19"/>
  <c r="T48" i="19"/>
  <c r="M48" i="19"/>
  <c r="Q48" i="19"/>
  <c r="U48" i="19"/>
  <c r="N48" i="19"/>
  <c r="R48" i="19"/>
  <c r="O44" i="19"/>
  <c r="S44" i="19"/>
  <c r="P44" i="19"/>
  <c r="T44" i="19"/>
  <c r="M44" i="19"/>
  <c r="Q44" i="19"/>
  <c r="U44" i="19"/>
  <c r="N44" i="19"/>
  <c r="R44" i="19"/>
  <c r="O40" i="19"/>
  <c r="S40" i="19"/>
  <c r="P40" i="19"/>
  <c r="T40" i="19"/>
  <c r="M40" i="19"/>
  <c r="Q40" i="19"/>
  <c r="U40" i="19"/>
  <c r="N40" i="19"/>
  <c r="R40" i="19"/>
  <c r="O36" i="19"/>
  <c r="S36" i="19"/>
  <c r="P36" i="19"/>
  <c r="T36" i="19"/>
  <c r="M36" i="19"/>
  <c r="Q36" i="19"/>
  <c r="U36" i="19"/>
  <c r="N36" i="19"/>
  <c r="R36" i="19"/>
  <c r="O32" i="19"/>
  <c r="S32" i="19"/>
  <c r="P32" i="19"/>
  <c r="T32" i="19"/>
  <c r="M32" i="19"/>
  <c r="Q32" i="19"/>
  <c r="U32" i="19"/>
  <c r="N32" i="19"/>
  <c r="R32" i="19"/>
  <c r="O28" i="19"/>
  <c r="S28" i="19"/>
  <c r="P28" i="19"/>
  <c r="T28" i="19"/>
  <c r="M28" i="19"/>
  <c r="Q28" i="19"/>
  <c r="U28" i="19"/>
  <c r="N28" i="19"/>
  <c r="R28" i="19"/>
  <c r="O24" i="19"/>
  <c r="S24" i="19"/>
  <c r="P24" i="19"/>
  <c r="T24" i="19"/>
  <c r="M24" i="19"/>
  <c r="Q24" i="19"/>
  <c r="U24" i="19"/>
  <c r="N24" i="19"/>
  <c r="R24" i="19"/>
  <c r="O20" i="19"/>
  <c r="S20" i="19"/>
  <c r="P20" i="19"/>
  <c r="T20" i="19"/>
  <c r="M20" i="19"/>
  <c r="Q20" i="19"/>
  <c r="U20" i="19"/>
  <c r="N20" i="19"/>
  <c r="R20" i="19"/>
  <c r="O16" i="19"/>
  <c r="S16" i="19"/>
  <c r="P16" i="19"/>
  <c r="T16" i="19"/>
  <c r="M16" i="19"/>
  <c r="Q16" i="19"/>
  <c r="U16" i="19"/>
  <c r="N16" i="19"/>
  <c r="R16" i="19"/>
  <c r="O12" i="19"/>
  <c r="S12" i="19"/>
  <c r="P12" i="19"/>
  <c r="T12" i="19"/>
  <c r="M12" i="19"/>
  <c r="Q12" i="19"/>
  <c r="U12" i="19"/>
  <c r="N12" i="19"/>
  <c r="R12" i="19"/>
  <c r="O8" i="19"/>
  <c r="S8" i="19"/>
  <c r="P8" i="19"/>
  <c r="T8" i="19"/>
  <c r="M8" i="19"/>
  <c r="Q8" i="19"/>
  <c r="U8" i="19"/>
  <c r="N8" i="19"/>
  <c r="R8" i="19"/>
  <c r="O4" i="19"/>
  <c r="S4" i="19"/>
  <c r="P4" i="19"/>
  <c r="T4" i="19"/>
  <c r="M4" i="19"/>
  <c r="Q4" i="19"/>
  <c r="U4" i="19"/>
  <c r="N4" i="19"/>
  <c r="R4" i="19"/>
  <c r="O175" i="21"/>
  <c r="S175" i="21"/>
  <c r="P175" i="21"/>
  <c r="T175" i="21"/>
  <c r="M175" i="21"/>
  <c r="Q175" i="21"/>
  <c r="U175" i="21"/>
  <c r="N175" i="21"/>
  <c r="R175" i="21"/>
  <c r="O171" i="21"/>
  <c r="S171" i="21"/>
  <c r="P171" i="21"/>
  <c r="T171" i="21"/>
  <c r="M171" i="21"/>
  <c r="Q171" i="21"/>
  <c r="U171" i="21"/>
  <c r="N171" i="21"/>
  <c r="R171" i="21"/>
  <c r="O167" i="21"/>
  <c r="S167" i="21"/>
  <c r="P167" i="21"/>
  <c r="T167" i="21"/>
  <c r="M167" i="21"/>
  <c r="Q167" i="21"/>
  <c r="U167" i="21"/>
  <c r="N167" i="21"/>
  <c r="R167" i="21"/>
  <c r="O163" i="21"/>
  <c r="S163" i="21"/>
  <c r="P163" i="21"/>
  <c r="T163" i="21"/>
  <c r="M163" i="21"/>
  <c r="Q163" i="21"/>
  <c r="U163" i="21"/>
  <c r="N163" i="21"/>
  <c r="R163" i="21"/>
  <c r="O159" i="21"/>
  <c r="S159" i="21"/>
  <c r="P159" i="21"/>
  <c r="T159" i="21"/>
  <c r="M159" i="21"/>
  <c r="Q159" i="21"/>
  <c r="U159" i="21"/>
  <c r="N159" i="21"/>
  <c r="R159" i="21"/>
  <c r="O155" i="21"/>
  <c r="S155" i="21"/>
  <c r="P155" i="21"/>
  <c r="T155" i="21"/>
  <c r="M155" i="21"/>
  <c r="Q155" i="21"/>
  <c r="U155" i="21"/>
  <c r="N155" i="21"/>
  <c r="R155" i="21"/>
  <c r="O151" i="21"/>
  <c r="S151" i="21"/>
  <c r="P151" i="21"/>
  <c r="T151" i="21"/>
  <c r="M151" i="21"/>
  <c r="Q151" i="21"/>
  <c r="U151" i="21"/>
  <c r="N151" i="21"/>
  <c r="R151" i="21"/>
  <c r="O147" i="21"/>
  <c r="S147" i="21"/>
  <c r="P147" i="21"/>
  <c r="T147" i="21"/>
  <c r="M147" i="21"/>
  <c r="Q147" i="21"/>
  <c r="U147" i="21"/>
  <c r="N147" i="21"/>
  <c r="R147" i="21"/>
  <c r="O143" i="21"/>
  <c r="S143" i="21"/>
  <c r="P143" i="21"/>
  <c r="T143" i="21"/>
  <c r="M143" i="21"/>
  <c r="Q143" i="21"/>
  <c r="U143" i="21"/>
  <c r="N143" i="21"/>
  <c r="R143" i="21"/>
  <c r="O139" i="21"/>
  <c r="S139" i="21"/>
  <c r="P139" i="21"/>
  <c r="T139" i="21"/>
  <c r="M139" i="21"/>
  <c r="Q139" i="21"/>
  <c r="U139" i="21"/>
  <c r="N139" i="21"/>
  <c r="R139" i="21"/>
  <c r="O135" i="21"/>
  <c r="S135" i="21"/>
  <c r="P135" i="21"/>
  <c r="T135" i="21"/>
  <c r="M135" i="21"/>
  <c r="Q135" i="21"/>
  <c r="U135" i="21"/>
  <c r="N135" i="21"/>
  <c r="R135" i="21"/>
  <c r="O131" i="21"/>
  <c r="S131" i="21"/>
  <c r="P131" i="21"/>
  <c r="T131" i="21"/>
  <c r="M131" i="21"/>
  <c r="Q131" i="21"/>
  <c r="U131" i="21"/>
  <c r="N131" i="21"/>
  <c r="R131" i="21"/>
  <c r="O127" i="21"/>
  <c r="S127" i="21"/>
  <c r="P127" i="21"/>
  <c r="T127" i="21"/>
  <c r="M127" i="21"/>
  <c r="Q127" i="21"/>
  <c r="U127" i="21"/>
  <c r="N127" i="21"/>
  <c r="R127" i="21"/>
  <c r="O123" i="21"/>
  <c r="S123" i="21"/>
  <c r="P123" i="21"/>
  <c r="T123" i="21"/>
  <c r="M123" i="21"/>
  <c r="Q123" i="21"/>
  <c r="U123" i="21"/>
  <c r="N123" i="21"/>
  <c r="R123" i="21"/>
  <c r="O119" i="21"/>
  <c r="S119" i="21"/>
  <c r="P119" i="21"/>
  <c r="T119" i="21"/>
  <c r="M119" i="21"/>
  <c r="Q119" i="21"/>
  <c r="U119" i="21"/>
  <c r="N119" i="21"/>
  <c r="R119" i="21"/>
  <c r="O115" i="21"/>
  <c r="S115" i="21"/>
  <c r="P115" i="21"/>
  <c r="T115" i="21"/>
  <c r="M115" i="21"/>
  <c r="Q115" i="21"/>
  <c r="U115" i="21"/>
  <c r="N115" i="21"/>
  <c r="R115" i="21"/>
  <c r="O111" i="21"/>
  <c r="S111" i="21"/>
  <c r="P111" i="21"/>
  <c r="T111" i="21"/>
  <c r="M111" i="21"/>
  <c r="Q111" i="21"/>
  <c r="U111" i="21"/>
  <c r="N111" i="21"/>
  <c r="R111" i="21"/>
  <c r="O107" i="21"/>
  <c r="S107" i="21"/>
  <c r="P107" i="21"/>
  <c r="T107" i="21"/>
  <c r="M107" i="21"/>
  <c r="Q107" i="21"/>
  <c r="U107" i="21"/>
  <c r="N107" i="21"/>
  <c r="R107" i="21"/>
  <c r="O103" i="21"/>
  <c r="S103" i="21"/>
  <c r="P103" i="21"/>
  <c r="T103" i="21"/>
  <c r="M103" i="21"/>
  <c r="Q103" i="21"/>
  <c r="U103" i="21"/>
  <c r="N103" i="21"/>
  <c r="R103" i="21"/>
  <c r="O99" i="21"/>
  <c r="S99" i="21"/>
  <c r="P99" i="21"/>
  <c r="T99" i="21"/>
  <c r="M99" i="21"/>
  <c r="Q99" i="21"/>
  <c r="U99" i="21"/>
  <c r="N99" i="21"/>
  <c r="R99" i="21"/>
  <c r="O95" i="21"/>
  <c r="S95" i="21"/>
  <c r="P95" i="21"/>
  <c r="T95" i="21"/>
  <c r="M95" i="21"/>
  <c r="Q95" i="21"/>
  <c r="U95" i="21"/>
  <c r="N95" i="21"/>
  <c r="R95" i="21"/>
  <c r="O91" i="21"/>
  <c r="S91" i="21"/>
  <c r="P91" i="21"/>
  <c r="T91" i="21"/>
  <c r="M91" i="21"/>
  <c r="Q91" i="21"/>
  <c r="U91" i="21"/>
  <c r="N91" i="21"/>
  <c r="R91" i="21"/>
  <c r="O87" i="21"/>
  <c r="S87" i="21"/>
  <c r="P87" i="21"/>
  <c r="T87" i="21"/>
  <c r="M87" i="21"/>
  <c r="Q87" i="21"/>
  <c r="U87" i="21"/>
  <c r="N87" i="21"/>
  <c r="R87" i="21"/>
  <c r="O83" i="21"/>
  <c r="S83" i="21"/>
  <c r="P83" i="21"/>
  <c r="T83" i="21"/>
  <c r="M83" i="21"/>
  <c r="Q83" i="21"/>
  <c r="U83" i="21"/>
  <c r="N83" i="21"/>
  <c r="R83" i="21"/>
  <c r="O79" i="21"/>
  <c r="S79" i="21"/>
  <c r="P79" i="21"/>
  <c r="T79" i="21"/>
  <c r="M79" i="21"/>
  <c r="Q79" i="21"/>
  <c r="U79" i="21"/>
  <c r="N79" i="21"/>
  <c r="R79" i="21"/>
  <c r="O75" i="21"/>
  <c r="S75" i="21"/>
  <c r="P75" i="21"/>
  <c r="T75" i="21"/>
  <c r="M75" i="21"/>
  <c r="Q75" i="21"/>
  <c r="U75" i="21"/>
  <c r="N75" i="21"/>
  <c r="R75" i="21"/>
  <c r="O71" i="21"/>
  <c r="S71" i="21"/>
  <c r="P71" i="21"/>
  <c r="T71" i="21"/>
  <c r="M71" i="21"/>
  <c r="Q71" i="21"/>
  <c r="U71" i="21"/>
  <c r="N71" i="21"/>
  <c r="R71" i="21"/>
  <c r="O67" i="21"/>
  <c r="S67" i="21"/>
  <c r="P67" i="21"/>
  <c r="T67" i="21"/>
  <c r="M67" i="21"/>
  <c r="Q67" i="21"/>
  <c r="U67" i="21"/>
  <c r="N67" i="21"/>
  <c r="R67" i="21"/>
  <c r="O63" i="21"/>
  <c r="S63" i="21"/>
  <c r="P63" i="21"/>
  <c r="T63" i="21"/>
  <c r="M63" i="21"/>
  <c r="Q63" i="21"/>
  <c r="U63" i="21"/>
  <c r="N63" i="21"/>
  <c r="R63" i="21"/>
  <c r="O59" i="21"/>
  <c r="S59" i="21"/>
  <c r="P59" i="21"/>
  <c r="T59" i="21"/>
  <c r="M59" i="21"/>
  <c r="Q59" i="21"/>
  <c r="U59" i="21"/>
  <c r="N59" i="21"/>
  <c r="R59" i="21"/>
  <c r="O55" i="21"/>
  <c r="S55" i="21"/>
  <c r="P55" i="21"/>
  <c r="T55" i="21"/>
  <c r="M55" i="21"/>
  <c r="Q55" i="21"/>
  <c r="U55" i="21"/>
  <c r="N55" i="21"/>
  <c r="R55" i="21"/>
  <c r="C64" i="22"/>
  <c r="D64" i="22"/>
  <c r="E64" i="22"/>
  <c r="F64" i="22"/>
  <c r="C32" i="22"/>
  <c r="D32" i="22"/>
  <c r="E32" i="22"/>
  <c r="F32" i="22"/>
  <c r="C24" i="22"/>
  <c r="D24" i="22"/>
  <c r="E24" i="22"/>
  <c r="F24" i="22"/>
  <c r="C16" i="22"/>
  <c r="D16" i="22"/>
  <c r="E16" i="22"/>
  <c r="F16" i="22"/>
  <c r="C8" i="22"/>
  <c r="D8" i="22"/>
  <c r="E8" i="22"/>
  <c r="F8" i="22"/>
  <c r="P164" i="25"/>
  <c r="T164" i="25"/>
  <c r="O164" i="25"/>
  <c r="U164" i="25"/>
  <c r="Q164" i="25"/>
  <c r="M164" i="25"/>
  <c r="R164" i="25"/>
  <c r="N164" i="25"/>
  <c r="S164" i="25"/>
  <c r="P83" i="25"/>
  <c r="T83" i="25"/>
  <c r="Q83" i="25"/>
  <c r="M83" i="25"/>
  <c r="S83" i="25"/>
  <c r="N83" i="25"/>
  <c r="U83" i="25"/>
  <c r="O83" i="25"/>
  <c r="R83" i="25"/>
  <c r="P173" i="26"/>
  <c r="T173" i="26"/>
  <c r="M173" i="26"/>
  <c r="R173" i="26"/>
  <c r="O173" i="26"/>
  <c r="U173" i="26"/>
  <c r="Q173" i="26"/>
  <c r="S173" i="26"/>
  <c r="N173" i="26"/>
  <c r="C162" i="26"/>
  <c r="G162" i="26"/>
  <c r="K162" i="26"/>
  <c r="H162" i="26"/>
  <c r="E162" i="26"/>
  <c r="J162" i="26"/>
  <c r="D162" i="26"/>
  <c r="F162" i="26"/>
  <c r="I162" i="26"/>
  <c r="C144" i="26"/>
  <c r="G144" i="26"/>
  <c r="K144" i="26"/>
  <c r="E144" i="26"/>
  <c r="J144" i="26"/>
  <c r="H144" i="26"/>
  <c r="D144" i="26"/>
  <c r="F144" i="26"/>
  <c r="I144" i="26"/>
  <c r="C128" i="26"/>
  <c r="G128" i="26"/>
  <c r="K128" i="26"/>
  <c r="E128" i="26"/>
  <c r="J128" i="26"/>
  <c r="H128" i="26"/>
  <c r="D128" i="26"/>
  <c r="F128" i="26"/>
  <c r="I128" i="26"/>
  <c r="C112" i="26"/>
  <c r="G112" i="26"/>
  <c r="K112" i="26"/>
  <c r="E112" i="26"/>
  <c r="J112" i="26"/>
  <c r="H112" i="26"/>
  <c r="D112" i="26"/>
  <c r="F112" i="26"/>
  <c r="I112" i="26"/>
  <c r="C86" i="26"/>
  <c r="G86" i="26"/>
  <c r="K86" i="26"/>
  <c r="H86" i="26"/>
  <c r="D86" i="26"/>
  <c r="I86" i="26"/>
  <c r="E86" i="26"/>
  <c r="J86" i="26"/>
  <c r="F86" i="26"/>
  <c r="P15" i="26"/>
  <c r="T15" i="26"/>
  <c r="O15" i="26"/>
  <c r="U15" i="26"/>
  <c r="Q15" i="26"/>
  <c r="M15" i="26"/>
  <c r="R15" i="26"/>
  <c r="N15" i="26"/>
  <c r="S15" i="26"/>
  <c r="P158" i="23"/>
  <c r="T158" i="23"/>
  <c r="O158" i="23"/>
  <c r="U158" i="23"/>
  <c r="Q158" i="23"/>
  <c r="M158" i="23"/>
  <c r="R158" i="23"/>
  <c r="N158" i="23"/>
  <c r="S158" i="23"/>
  <c r="P126" i="23"/>
  <c r="T126" i="23"/>
  <c r="O126" i="23"/>
  <c r="U126" i="23"/>
  <c r="Q126" i="23"/>
  <c r="M126" i="23"/>
  <c r="R126" i="23"/>
  <c r="N126" i="23"/>
  <c r="S126" i="23"/>
  <c r="P94" i="23"/>
  <c r="T94" i="23"/>
  <c r="O94" i="23"/>
  <c r="U94" i="23"/>
  <c r="Q94" i="23"/>
  <c r="M94" i="23"/>
  <c r="R94" i="23"/>
  <c r="N94" i="23"/>
  <c r="S94" i="23"/>
  <c r="D177" i="22"/>
  <c r="E177" i="22"/>
  <c r="C177" i="22"/>
  <c r="F177" i="22"/>
  <c r="D173" i="22"/>
  <c r="E173" i="22"/>
  <c r="C173" i="22"/>
  <c r="F173" i="22"/>
  <c r="D169" i="22"/>
  <c r="E169" i="22"/>
  <c r="C169" i="22"/>
  <c r="F169" i="22"/>
  <c r="D165" i="22"/>
  <c r="E165" i="22"/>
  <c r="C165" i="22"/>
  <c r="F165" i="22"/>
  <c r="D161" i="22"/>
  <c r="E161" i="22"/>
  <c r="C161" i="22"/>
  <c r="F161" i="22"/>
  <c r="D157" i="22"/>
  <c r="E157" i="22"/>
  <c r="C157" i="22"/>
  <c r="F157" i="22"/>
  <c r="D153" i="22"/>
  <c r="E153" i="22"/>
  <c r="C153" i="22"/>
  <c r="F153" i="22"/>
  <c r="D149" i="22"/>
  <c r="E149" i="22"/>
  <c r="C149" i="22"/>
  <c r="F149" i="22"/>
  <c r="D145" i="22"/>
  <c r="E145" i="22"/>
  <c r="C145" i="22"/>
  <c r="F145" i="22"/>
  <c r="D141" i="22"/>
  <c r="E141" i="22"/>
  <c r="C141" i="22"/>
  <c r="F141" i="22"/>
  <c r="D137" i="22"/>
  <c r="E137" i="22"/>
  <c r="C137" i="22"/>
  <c r="F137" i="22"/>
  <c r="D133" i="22"/>
  <c r="E133" i="22"/>
  <c r="C133" i="22"/>
  <c r="F133" i="22"/>
  <c r="D129" i="22"/>
  <c r="E129" i="22"/>
  <c r="C129" i="22"/>
  <c r="F129" i="22"/>
  <c r="D125" i="22"/>
  <c r="E125" i="22"/>
  <c r="C125" i="22"/>
  <c r="F125" i="22"/>
  <c r="D121" i="22"/>
  <c r="E121" i="22"/>
  <c r="C121" i="22"/>
  <c r="F121" i="22"/>
  <c r="D117" i="22"/>
  <c r="E117" i="22"/>
  <c r="C117" i="22"/>
  <c r="F117" i="22"/>
  <c r="D113" i="22"/>
  <c r="E113" i="22"/>
  <c r="C113" i="22"/>
  <c r="F113" i="22"/>
  <c r="D109" i="22"/>
  <c r="E109" i="22"/>
  <c r="C109" i="22"/>
  <c r="F109" i="22"/>
  <c r="D105" i="22"/>
  <c r="E105" i="22"/>
  <c r="C105" i="22"/>
  <c r="F105" i="22"/>
  <c r="D101" i="22"/>
  <c r="E101" i="22"/>
  <c r="C101" i="22"/>
  <c r="F101" i="22"/>
  <c r="D97" i="22"/>
  <c r="E97" i="22"/>
  <c r="C97" i="22"/>
  <c r="F97" i="22"/>
  <c r="D93" i="22"/>
  <c r="E93" i="22"/>
  <c r="C93" i="22"/>
  <c r="F93" i="22"/>
  <c r="D89" i="22"/>
  <c r="E89" i="22"/>
  <c r="C89" i="22"/>
  <c r="F89" i="22"/>
  <c r="D85" i="22"/>
  <c r="E85" i="22"/>
  <c r="C85" i="22"/>
  <c r="F85" i="22"/>
  <c r="D81" i="22"/>
  <c r="E81" i="22"/>
  <c r="C81" i="22"/>
  <c r="F81" i="22"/>
  <c r="D77" i="22"/>
  <c r="E77" i="22"/>
  <c r="C77" i="22"/>
  <c r="F77" i="22"/>
  <c r="C73" i="22"/>
  <c r="D73" i="22"/>
  <c r="E73" i="22"/>
  <c r="F73" i="22"/>
  <c r="C65" i="22"/>
  <c r="D65" i="22"/>
  <c r="E65" i="22"/>
  <c r="F65" i="22"/>
  <c r="C57" i="22"/>
  <c r="D57" i="22"/>
  <c r="E57" i="22"/>
  <c r="F57" i="22"/>
  <c r="C49" i="22"/>
  <c r="D49" i="22"/>
  <c r="E49" i="22"/>
  <c r="F49" i="22"/>
  <c r="C41" i="22"/>
  <c r="D41" i="22"/>
  <c r="E41" i="22"/>
  <c r="F41" i="22"/>
  <c r="C33" i="22"/>
  <c r="D33" i="22"/>
  <c r="E33" i="22"/>
  <c r="F33" i="22"/>
  <c r="C25" i="22"/>
  <c r="D25" i="22"/>
  <c r="E25" i="22"/>
  <c r="F25" i="22"/>
  <c r="C17" i="22"/>
  <c r="D17" i="22"/>
  <c r="E17" i="22"/>
  <c r="F17" i="22"/>
  <c r="C9" i="22"/>
  <c r="D9" i="22"/>
  <c r="E9" i="22"/>
  <c r="F9" i="22"/>
  <c r="C156" i="25"/>
  <c r="G156" i="25"/>
  <c r="K156" i="25"/>
  <c r="D156" i="25"/>
  <c r="I156" i="25"/>
  <c r="E156" i="25"/>
  <c r="J156" i="25"/>
  <c r="F156" i="25"/>
  <c r="H156" i="25"/>
  <c r="P80" i="25"/>
  <c r="T80" i="25"/>
  <c r="M80" i="25"/>
  <c r="R80" i="25"/>
  <c r="N80" i="25"/>
  <c r="U80" i="25"/>
  <c r="O80" i="25"/>
  <c r="Q80" i="25"/>
  <c r="S80" i="25"/>
  <c r="C43" i="25"/>
  <c r="G43" i="25"/>
  <c r="K43" i="25"/>
  <c r="H43" i="25"/>
  <c r="E43" i="25"/>
  <c r="J43" i="25"/>
  <c r="F43" i="25"/>
  <c r="I43" i="25"/>
  <c r="D43" i="25"/>
  <c r="P155" i="26"/>
  <c r="T155" i="26"/>
  <c r="O155" i="26"/>
  <c r="U155" i="26"/>
  <c r="M155" i="26"/>
  <c r="R155" i="26"/>
  <c r="S155" i="26"/>
  <c r="N155" i="26"/>
  <c r="Q155" i="26"/>
  <c r="P139" i="26"/>
  <c r="T139" i="26"/>
  <c r="O139" i="26"/>
  <c r="U139" i="26"/>
  <c r="M139" i="26"/>
  <c r="R139" i="26"/>
  <c r="S139" i="26"/>
  <c r="N139" i="26"/>
  <c r="Q139" i="26"/>
  <c r="P123" i="26"/>
  <c r="T123" i="26"/>
  <c r="O123" i="26"/>
  <c r="U123" i="26"/>
  <c r="M123" i="26"/>
  <c r="R123" i="26"/>
  <c r="S123" i="26"/>
  <c r="N123" i="26"/>
  <c r="Q123" i="26"/>
  <c r="P107" i="26"/>
  <c r="T107" i="26"/>
  <c r="O107" i="26"/>
  <c r="U107" i="26"/>
  <c r="M107" i="26"/>
  <c r="R107" i="26"/>
  <c r="S107" i="26"/>
  <c r="N107" i="26"/>
  <c r="Q107" i="26"/>
  <c r="P63" i="26"/>
  <c r="T63" i="26"/>
  <c r="O63" i="26"/>
  <c r="U63" i="26"/>
  <c r="Q63" i="26"/>
  <c r="M63" i="26"/>
  <c r="R63" i="26"/>
  <c r="N63" i="26"/>
  <c r="S63" i="26"/>
  <c r="P35" i="26"/>
  <c r="T35" i="26"/>
  <c r="O35" i="26"/>
  <c r="U35" i="26"/>
  <c r="Q35" i="26"/>
  <c r="M35" i="26"/>
  <c r="R35" i="26"/>
  <c r="N35" i="26"/>
  <c r="S35" i="26"/>
  <c r="P3" i="26"/>
  <c r="T3" i="26"/>
  <c r="O3" i="26"/>
  <c r="U3" i="26"/>
  <c r="Q3" i="26"/>
  <c r="M3" i="26"/>
  <c r="R3" i="26"/>
  <c r="N3" i="26"/>
  <c r="S3" i="26"/>
  <c r="P146" i="23"/>
  <c r="T146" i="23"/>
  <c r="O146" i="23"/>
  <c r="U146" i="23"/>
  <c r="Q146" i="23"/>
  <c r="M146" i="23"/>
  <c r="R146" i="23"/>
  <c r="N146" i="23"/>
  <c r="S146" i="23"/>
  <c r="P114" i="23"/>
  <c r="T114" i="23"/>
  <c r="O114" i="23"/>
  <c r="U114" i="23"/>
  <c r="Q114" i="23"/>
  <c r="M114" i="23"/>
  <c r="R114" i="23"/>
  <c r="N114" i="23"/>
  <c r="S114" i="23"/>
  <c r="P82" i="23"/>
  <c r="T82" i="23"/>
  <c r="O82" i="23"/>
  <c r="U82" i="23"/>
  <c r="Q82" i="23"/>
  <c r="M82" i="23"/>
  <c r="R82" i="23"/>
  <c r="N82" i="23"/>
  <c r="S82" i="23"/>
  <c r="C70" i="22"/>
  <c r="E70" i="22"/>
  <c r="F70" i="22"/>
  <c r="D70" i="22"/>
  <c r="C62" i="22"/>
  <c r="E62" i="22"/>
  <c r="F62" i="22"/>
  <c r="D62" i="22"/>
  <c r="C54" i="22"/>
  <c r="E54" i="22"/>
  <c r="F54" i="22"/>
  <c r="D54" i="22"/>
  <c r="C46" i="22"/>
  <c r="E46" i="22"/>
  <c r="F46" i="22"/>
  <c r="D46" i="22"/>
  <c r="C38" i="22"/>
  <c r="E38" i="22"/>
  <c r="F38" i="22"/>
  <c r="D38" i="22"/>
  <c r="C30" i="22"/>
  <c r="E30" i="22"/>
  <c r="F30" i="22"/>
  <c r="D30" i="22"/>
  <c r="C22" i="22"/>
  <c r="E22" i="22"/>
  <c r="F22" i="22"/>
  <c r="D22" i="22"/>
  <c r="C14" i="22"/>
  <c r="E14" i="22"/>
  <c r="F14" i="22"/>
  <c r="D14" i="22"/>
  <c r="C6" i="22"/>
  <c r="E6" i="22"/>
  <c r="F6" i="22"/>
  <c r="D6" i="22"/>
  <c r="P177" i="26"/>
  <c r="T177" i="26"/>
  <c r="M177" i="26"/>
  <c r="R177" i="26"/>
  <c r="O177" i="26"/>
  <c r="U177" i="26"/>
  <c r="N177" i="26"/>
  <c r="Q177" i="26"/>
  <c r="S177" i="26"/>
  <c r="P157" i="26"/>
  <c r="T157" i="26"/>
  <c r="M157" i="26"/>
  <c r="R157" i="26"/>
  <c r="O157" i="26"/>
  <c r="U157" i="26"/>
  <c r="N157" i="26"/>
  <c r="Q157" i="26"/>
  <c r="S157" i="26"/>
  <c r="C140" i="26"/>
  <c r="G140" i="26"/>
  <c r="K140" i="26"/>
  <c r="E140" i="26"/>
  <c r="J140" i="26"/>
  <c r="H140" i="26"/>
  <c r="I140" i="26"/>
  <c r="D140" i="26"/>
  <c r="F140" i="26"/>
  <c r="C124" i="26"/>
  <c r="G124" i="26"/>
  <c r="K124" i="26"/>
  <c r="E124" i="26"/>
  <c r="J124" i="26"/>
  <c r="H124" i="26"/>
  <c r="I124" i="26"/>
  <c r="D124" i="26"/>
  <c r="F124" i="26"/>
  <c r="C108" i="26"/>
  <c r="G108" i="26"/>
  <c r="K108" i="26"/>
  <c r="E108" i="26"/>
  <c r="J108" i="26"/>
  <c r="H108" i="26"/>
  <c r="I108" i="26"/>
  <c r="D108" i="26"/>
  <c r="F108" i="26"/>
  <c r="C70" i="26"/>
  <c r="G70" i="26"/>
  <c r="K70" i="26"/>
  <c r="H70" i="26"/>
  <c r="D70" i="26"/>
  <c r="I70" i="26"/>
  <c r="E70" i="26"/>
  <c r="J70" i="26"/>
  <c r="F70" i="26"/>
  <c r="P39" i="26"/>
  <c r="T39" i="26"/>
  <c r="O39" i="26"/>
  <c r="U39" i="26"/>
  <c r="Q39" i="26"/>
  <c r="M39" i="26"/>
  <c r="R39" i="26"/>
  <c r="S39" i="26"/>
  <c r="N39" i="26"/>
  <c r="P7" i="26"/>
  <c r="T7" i="26"/>
  <c r="O7" i="26"/>
  <c r="U7" i="26"/>
  <c r="Q7" i="26"/>
  <c r="M7" i="26"/>
  <c r="R7" i="26"/>
  <c r="S7" i="26"/>
  <c r="N7" i="26"/>
  <c r="P150" i="23"/>
  <c r="T150" i="23"/>
  <c r="O150" i="23"/>
  <c r="U150" i="23"/>
  <c r="Q150" i="23"/>
  <c r="M150" i="23"/>
  <c r="R150" i="23"/>
  <c r="S150" i="23"/>
  <c r="N150" i="23"/>
  <c r="P118" i="23"/>
  <c r="T118" i="23"/>
  <c r="O118" i="23"/>
  <c r="U118" i="23"/>
  <c r="Q118" i="23"/>
  <c r="M118" i="23"/>
  <c r="R118" i="23"/>
  <c r="S118" i="23"/>
  <c r="N118" i="23"/>
  <c r="P86" i="23"/>
  <c r="T86" i="23"/>
  <c r="O86" i="23"/>
  <c r="U86" i="23"/>
  <c r="Q86" i="23"/>
  <c r="M86" i="23"/>
  <c r="R86" i="23"/>
  <c r="S86" i="23"/>
  <c r="N86" i="23"/>
  <c r="P171" i="25"/>
  <c r="T171" i="25"/>
  <c r="N171" i="25"/>
  <c r="S171" i="25"/>
  <c r="O171" i="25"/>
  <c r="U171" i="25"/>
  <c r="Q171" i="25"/>
  <c r="M171" i="25"/>
  <c r="R171" i="25"/>
  <c r="P50" i="25"/>
  <c r="T50" i="25"/>
  <c r="M50" i="25"/>
  <c r="R50" i="25"/>
  <c r="O50" i="25"/>
  <c r="U50" i="25"/>
  <c r="N50" i="25"/>
  <c r="Q50" i="25"/>
  <c r="S50" i="25"/>
  <c r="P161" i="26"/>
  <c r="T161" i="26"/>
  <c r="M161" i="26"/>
  <c r="R161" i="26"/>
  <c r="O161" i="26"/>
  <c r="U161" i="26"/>
  <c r="N161" i="26"/>
  <c r="Q161" i="26"/>
  <c r="S161" i="26"/>
  <c r="C150" i="26"/>
  <c r="G150" i="26"/>
  <c r="K150" i="26"/>
  <c r="H150" i="26"/>
  <c r="E150" i="26"/>
  <c r="J150" i="26"/>
  <c r="D150" i="26"/>
  <c r="F150" i="26"/>
  <c r="I150" i="26"/>
  <c r="C134" i="26"/>
  <c r="G134" i="26"/>
  <c r="K134" i="26"/>
  <c r="H134" i="26"/>
  <c r="E134" i="26"/>
  <c r="J134" i="26"/>
  <c r="D134" i="26"/>
  <c r="F134" i="26"/>
  <c r="I134" i="26"/>
  <c r="C118" i="26"/>
  <c r="G118" i="26"/>
  <c r="K118" i="26"/>
  <c r="H118" i="26"/>
  <c r="E118" i="26"/>
  <c r="J118" i="26"/>
  <c r="D118" i="26"/>
  <c r="F118" i="26"/>
  <c r="I118" i="26"/>
  <c r="C100" i="26"/>
  <c r="G100" i="26"/>
  <c r="K100" i="26"/>
  <c r="E100" i="26"/>
  <c r="J100" i="26"/>
  <c r="H100" i="26"/>
  <c r="D100" i="26"/>
  <c r="F100" i="26"/>
  <c r="I100" i="26"/>
  <c r="P75" i="26"/>
  <c r="T75" i="26"/>
  <c r="O75" i="26"/>
  <c r="U75" i="26"/>
  <c r="Q75" i="26"/>
  <c r="M75" i="26"/>
  <c r="R75" i="26"/>
  <c r="N75" i="26"/>
  <c r="S75" i="26"/>
  <c r="C26" i="26"/>
  <c r="G26" i="26"/>
  <c r="K26" i="26"/>
  <c r="H26" i="26"/>
  <c r="D26" i="26"/>
  <c r="I26" i="26"/>
  <c r="E26" i="26"/>
  <c r="J26" i="26"/>
  <c r="F26" i="26"/>
  <c r="C169" i="23"/>
  <c r="G169" i="23"/>
  <c r="K169" i="23"/>
  <c r="H169" i="23"/>
  <c r="D169" i="23"/>
  <c r="I169" i="23"/>
  <c r="E169" i="23"/>
  <c r="J169" i="23"/>
  <c r="F169" i="23"/>
  <c r="C137" i="23"/>
  <c r="G137" i="23"/>
  <c r="K137" i="23"/>
  <c r="H137" i="23"/>
  <c r="D137" i="23"/>
  <c r="I137" i="23"/>
  <c r="E137" i="23"/>
  <c r="J137" i="23"/>
  <c r="F137" i="23"/>
  <c r="C105" i="23"/>
  <c r="G105" i="23"/>
  <c r="K105" i="23"/>
  <c r="H105" i="23"/>
  <c r="D105" i="23"/>
  <c r="I105" i="23"/>
  <c r="E105" i="23"/>
  <c r="J105" i="23"/>
  <c r="F105" i="23"/>
  <c r="C73" i="23"/>
  <c r="G73" i="23"/>
  <c r="K73" i="23"/>
  <c r="H73" i="23"/>
  <c r="D73" i="23"/>
  <c r="I73" i="23"/>
  <c r="E73" i="23"/>
  <c r="J73" i="23"/>
  <c r="F73" i="23"/>
  <c r="C61" i="23"/>
  <c r="G61" i="23"/>
  <c r="K61" i="23"/>
  <c r="H61" i="23"/>
  <c r="D61" i="23"/>
  <c r="I61" i="23"/>
  <c r="E61" i="23"/>
  <c r="J61" i="23"/>
  <c r="F61" i="23"/>
  <c r="P50" i="23"/>
  <c r="T50" i="23"/>
  <c r="O50" i="23"/>
  <c r="U50" i="23"/>
  <c r="Q50" i="23"/>
  <c r="M50" i="23"/>
  <c r="R50" i="23"/>
  <c r="N50" i="23"/>
  <c r="S50" i="23"/>
  <c r="P42" i="23"/>
  <c r="T42" i="23"/>
  <c r="O42" i="23"/>
  <c r="U42" i="23"/>
  <c r="Q42" i="23"/>
  <c r="M42" i="23"/>
  <c r="R42" i="23"/>
  <c r="N42" i="23"/>
  <c r="S42" i="23"/>
  <c r="P34" i="23"/>
  <c r="T34" i="23"/>
  <c r="O34" i="23"/>
  <c r="U34" i="23"/>
  <c r="Q34" i="23"/>
  <c r="M34" i="23"/>
  <c r="R34" i="23"/>
  <c r="N34" i="23"/>
  <c r="S34" i="23"/>
  <c r="P26" i="23"/>
  <c r="T26" i="23"/>
  <c r="O26" i="23"/>
  <c r="U26" i="23"/>
  <c r="Q26" i="23"/>
  <c r="M26" i="23"/>
  <c r="R26" i="23"/>
  <c r="N26" i="23"/>
  <c r="S26" i="23"/>
  <c r="P18" i="23"/>
  <c r="T18" i="23"/>
  <c r="O18" i="23"/>
  <c r="U18" i="23"/>
  <c r="Q18" i="23"/>
  <c r="M18" i="23"/>
  <c r="R18" i="23"/>
  <c r="N18" i="23"/>
  <c r="S18" i="23"/>
  <c r="P10" i="23"/>
  <c r="T10" i="23"/>
  <c r="O10" i="23"/>
  <c r="U10" i="23"/>
  <c r="Q10" i="23"/>
  <c r="M10" i="23"/>
  <c r="R10" i="23"/>
  <c r="N10" i="23"/>
  <c r="S10" i="23"/>
  <c r="W45" i="19"/>
  <c r="AA45" i="19"/>
  <c r="AE45" i="19"/>
  <c r="AI45" i="19"/>
  <c r="AM45" i="19"/>
  <c r="AB45" i="19"/>
  <c r="AG45" i="19"/>
  <c r="AL45" i="19"/>
  <c r="X45" i="19"/>
  <c r="AC45" i="19"/>
  <c r="AH45" i="19"/>
  <c r="AN45" i="19"/>
  <c r="Y45" i="19"/>
  <c r="AD45" i="19"/>
  <c r="AJ45" i="19"/>
  <c r="AO45" i="19"/>
  <c r="Z45" i="19"/>
  <c r="AF45" i="19"/>
  <c r="AK45" i="19"/>
  <c r="AO67" i="21"/>
  <c r="AK67" i="21"/>
  <c r="AG67" i="21"/>
  <c r="AC67" i="21"/>
  <c r="Y67" i="21"/>
  <c r="AN67" i="21"/>
  <c r="AJ67" i="21"/>
  <c r="AF67" i="21"/>
  <c r="AB67" i="21"/>
  <c r="X67" i="21"/>
  <c r="AH67" i="21"/>
  <c r="Z67" i="21"/>
  <c r="AM67" i="21"/>
  <c r="AE67" i="21"/>
  <c r="W67" i="21"/>
  <c r="AL67" i="21"/>
  <c r="AD67" i="21"/>
  <c r="AI67" i="21"/>
  <c r="AA67" i="21"/>
  <c r="P49" i="25"/>
  <c r="T49" i="25"/>
  <c r="Q49" i="25"/>
  <c r="N49" i="25"/>
  <c r="S49" i="25"/>
  <c r="M49" i="25"/>
  <c r="O49" i="25"/>
  <c r="R49" i="25"/>
  <c r="U49" i="25"/>
  <c r="P168" i="26"/>
  <c r="T168" i="26"/>
  <c r="Q168" i="26"/>
  <c r="N168" i="26"/>
  <c r="S168" i="26"/>
  <c r="M168" i="26"/>
  <c r="O168" i="26"/>
  <c r="R168" i="26"/>
  <c r="U168" i="26"/>
  <c r="C155" i="26"/>
  <c r="G155" i="26"/>
  <c r="K155" i="26"/>
  <c r="D155" i="26"/>
  <c r="I155" i="26"/>
  <c r="F155" i="26"/>
  <c r="H155" i="26"/>
  <c r="J155" i="26"/>
  <c r="E155" i="26"/>
  <c r="C147" i="26"/>
  <c r="G147" i="26"/>
  <c r="K147" i="26"/>
  <c r="D147" i="26"/>
  <c r="I147" i="26"/>
  <c r="F147" i="26"/>
  <c r="H147" i="26"/>
  <c r="J147" i="26"/>
  <c r="E147" i="26"/>
  <c r="C139" i="26"/>
  <c r="G139" i="26"/>
  <c r="K139" i="26"/>
  <c r="D139" i="26"/>
  <c r="I139" i="26"/>
  <c r="F139" i="26"/>
  <c r="H139" i="26"/>
  <c r="J139" i="26"/>
  <c r="E139" i="26"/>
  <c r="C131" i="26"/>
  <c r="G131" i="26"/>
  <c r="K131" i="26"/>
  <c r="D131" i="26"/>
  <c r="I131" i="26"/>
  <c r="F131" i="26"/>
  <c r="H131" i="26"/>
  <c r="J131" i="26"/>
  <c r="E131" i="26"/>
  <c r="C123" i="26"/>
  <c r="G123" i="26"/>
  <c r="K123" i="26"/>
  <c r="D123" i="26"/>
  <c r="I123" i="26"/>
  <c r="F123" i="26"/>
  <c r="H123" i="26"/>
  <c r="J123" i="26"/>
  <c r="E123" i="26"/>
  <c r="C115" i="26"/>
  <c r="G115" i="26"/>
  <c r="K115" i="26"/>
  <c r="D115" i="26"/>
  <c r="I115" i="26"/>
  <c r="F115" i="26"/>
  <c r="H115" i="26"/>
  <c r="J115" i="26"/>
  <c r="E115" i="26"/>
  <c r="C107" i="26"/>
  <c r="G107" i="26"/>
  <c r="K107" i="26"/>
  <c r="D107" i="26"/>
  <c r="I107" i="26"/>
  <c r="F107" i="26"/>
  <c r="H107" i="26"/>
  <c r="J107" i="26"/>
  <c r="E107" i="26"/>
  <c r="P96" i="26"/>
  <c r="T96" i="26"/>
  <c r="Q96" i="26"/>
  <c r="M96" i="26"/>
  <c r="R96" i="26"/>
  <c r="N96" i="26"/>
  <c r="S96" i="26"/>
  <c r="U96" i="26"/>
  <c r="O96" i="26"/>
  <c r="P88" i="26"/>
  <c r="T88" i="26"/>
  <c r="Q88" i="26"/>
  <c r="M88" i="26"/>
  <c r="R88" i="26"/>
  <c r="N88" i="26"/>
  <c r="S88" i="26"/>
  <c r="O88" i="26"/>
  <c r="U88" i="26"/>
  <c r="P76" i="26"/>
  <c r="T76" i="26"/>
  <c r="Q76" i="26"/>
  <c r="M76" i="26"/>
  <c r="R76" i="26"/>
  <c r="N76" i="26"/>
  <c r="S76" i="26"/>
  <c r="O76" i="26"/>
  <c r="U76" i="26"/>
  <c r="P68" i="26"/>
  <c r="T68" i="26"/>
  <c r="Q68" i="26"/>
  <c r="M68" i="26"/>
  <c r="R68" i="26"/>
  <c r="N68" i="26"/>
  <c r="S68" i="26"/>
  <c r="O68" i="26"/>
  <c r="U68" i="26"/>
  <c r="C55" i="26"/>
  <c r="G55" i="26"/>
  <c r="K55" i="26"/>
  <c r="D55" i="26"/>
  <c r="I55" i="26"/>
  <c r="E55" i="26"/>
  <c r="J55" i="26"/>
  <c r="F55" i="26"/>
  <c r="H55" i="26"/>
  <c r="P44" i="26"/>
  <c r="T44" i="26"/>
  <c r="Q44" i="26"/>
  <c r="M44" i="26"/>
  <c r="R44" i="26"/>
  <c r="N44" i="26"/>
  <c r="S44" i="26"/>
  <c r="U44" i="26"/>
  <c r="O44" i="26"/>
  <c r="C35" i="26"/>
  <c r="G35" i="26"/>
  <c r="K35" i="26"/>
  <c r="D35" i="26"/>
  <c r="I35" i="26"/>
  <c r="E35" i="26"/>
  <c r="J35" i="26"/>
  <c r="F35" i="26"/>
  <c r="H35" i="26"/>
  <c r="C27" i="26"/>
  <c r="G27" i="26"/>
  <c r="K27" i="26"/>
  <c r="D27" i="26"/>
  <c r="I27" i="26"/>
  <c r="E27" i="26"/>
  <c r="J27" i="26"/>
  <c r="F27" i="26"/>
  <c r="H27" i="26"/>
  <c r="C19" i="26"/>
  <c r="G19" i="26"/>
  <c r="K19" i="26"/>
  <c r="D19" i="26"/>
  <c r="I19" i="26"/>
  <c r="E19" i="26"/>
  <c r="J19" i="26"/>
  <c r="F19" i="26"/>
  <c r="H19" i="26"/>
  <c r="C11" i="26"/>
  <c r="G11" i="26"/>
  <c r="K11" i="26"/>
  <c r="D11" i="26"/>
  <c r="I11" i="26"/>
  <c r="E11" i="26"/>
  <c r="J11" i="26"/>
  <c r="F11" i="26"/>
  <c r="H11" i="26"/>
  <c r="C3" i="26"/>
  <c r="G3" i="26"/>
  <c r="K3" i="26"/>
  <c r="D3" i="26"/>
  <c r="I3" i="26"/>
  <c r="E3" i="26"/>
  <c r="J3" i="26"/>
  <c r="F3" i="26"/>
  <c r="H3" i="26"/>
  <c r="C170" i="23"/>
  <c r="G170" i="23"/>
  <c r="K170" i="23"/>
  <c r="D170" i="23"/>
  <c r="I170" i="23"/>
  <c r="E170" i="23"/>
  <c r="J170" i="23"/>
  <c r="F170" i="23"/>
  <c r="H170" i="23"/>
  <c r="C162" i="23"/>
  <c r="G162" i="23"/>
  <c r="K162" i="23"/>
  <c r="D162" i="23"/>
  <c r="I162" i="23"/>
  <c r="E162" i="23"/>
  <c r="J162" i="23"/>
  <c r="F162" i="23"/>
  <c r="H162" i="23"/>
  <c r="C154" i="23"/>
  <c r="G154" i="23"/>
  <c r="K154" i="23"/>
  <c r="D154" i="23"/>
  <c r="I154" i="23"/>
  <c r="E154" i="23"/>
  <c r="J154" i="23"/>
  <c r="F154" i="23"/>
  <c r="H154" i="23"/>
  <c r="C146" i="23"/>
  <c r="G146" i="23"/>
  <c r="K146" i="23"/>
  <c r="D146" i="23"/>
  <c r="I146" i="23"/>
  <c r="E146" i="23"/>
  <c r="J146" i="23"/>
  <c r="F146" i="23"/>
  <c r="H146" i="23"/>
  <c r="C138" i="23"/>
  <c r="G138" i="23"/>
  <c r="K138" i="23"/>
  <c r="D138" i="23"/>
  <c r="I138" i="23"/>
  <c r="E138" i="23"/>
  <c r="J138" i="23"/>
  <c r="F138" i="23"/>
  <c r="H138" i="23"/>
  <c r="C130" i="23"/>
  <c r="G130" i="23"/>
  <c r="K130" i="23"/>
  <c r="D130" i="23"/>
  <c r="I130" i="23"/>
  <c r="E130" i="23"/>
  <c r="J130" i="23"/>
  <c r="F130" i="23"/>
  <c r="H130" i="23"/>
  <c r="C122" i="23"/>
  <c r="G122" i="23"/>
  <c r="K122" i="23"/>
  <c r="D122" i="23"/>
  <c r="I122" i="23"/>
  <c r="E122" i="23"/>
  <c r="J122" i="23"/>
  <c r="F122" i="23"/>
  <c r="H122" i="23"/>
  <c r="C114" i="23"/>
  <c r="G114" i="23"/>
  <c r="K114" i="23"/>
  <c r="D114" i="23"/>
  <c r="I114" i="23"/>
  <c r="E114" i="23"/>
  <c r="J114" i="23"/>
  <c r="F114" i="23"/>
  <c r="H114" i="23"/>
  <c r="C106" i="23"/>
  <c r="G106" i="23"/>
  <c r="K106" i="23"/>
  <c r="D106" i="23"/>
  <c r="I106" i="23"/>
  <c r="E106" i="23"/>
  <c r="J106" i="23"/>
  <c r="F106" i="23"/>
  <c r="H106" i="23"/>
  <c r="C98" i="23"/>
  <c r="G98" i="23"/>
  <c r="K98" i="23"/>
  <c r="D98" i="23"/>
  <c r="I98" i="23"/>
  <c r="E98" i="23"/>
  <c r="J98" i="23"/>
  <c r="F98" i="23"/>
  <c r="H98" i="23"/>
  <c r="C90" i="23"/>
  <c r="G90" i="23"/>
  <c r="K90" i="23"/>
  <c r="D90" i="23"/>
  <c r="I90" i="23"/>
  <c r="E90" i="23"/>
  <c r="J90" i="23"/>
  <c r="F90" i="23"/>
  <c r="H90" i="23"/>
  <c r="C82" i="23"/>
  <c r="G82" i="23"/>
  <c r="K82" i="23"/>
  <c r="D82" i="23"/>
  <c r="I82" i="23"/>
  <c r="E82" i="23"/>
  <c r="J82" i="23"/>
  <c r="F82" i="23"/>
  <c r="H82" i="23"/>
  <c r="C74" i="23"/>
  <c r="G74" i="23"/>
  <c r="K74" i="23"/>
  <c r="D74" i="23"/>
  <c r="I74" i="23"/>
  <c r="E74" i="23"/>
  <c r="J74" i="23"/>
  <c r="F74" i="23"/>
  <c r="H74" i="23"/>
  <c r="C66" i="23"/>
  <c r="G66" i="23"/>
  <c r="K66" i="23"/>
  <c r="D66" i="23"/>
  <c r="I66" i="23"/>
  <c r="E66" i="23"/>
  <c r="J66" i="23"/>
  <c r="F66" i="23"/>
  <c r="H66" i="23"/>
  <c r="P55" i="23"/>
  <c r="T55" i="23"/>
  <c r="Q55" i="23"/>
  <c r="M55" i="23"/>
  <c r="R55" i="23"/>
  <c r="N55" i="23"/>
  <c r="S55" i="23"/>
  <c r="O55" i="23"/>
  <c r="U55" i="23"/>
  <c r="P47" i="23"/>
  <c r="T47" i="23"/>
  <c r="Q47" i="23"/>
  <c r="M47" i="23"/>
  <c r="R47" i="23"/>
  <c r="N47" i="23"/>
  <c r="S47" i="23"/>
  <c r="O47" i="23"/>
  <c r="U47" i="23"/>
  <c r="P39" i="23"/>
  <c r="T39" i="23"/>
  <c r="Q39" i="23"/>
  <c r="M39" i="23"/>
  <c r="R39" i="23"/>
  <c r="N39" i="23"/>
  <c r="S39" i="23"/>
  <c r="O39" i="23"/>
  <c r="U39" i="23"/>
  <c r="P31" i="23"/>
  <c r="T31" i="23"/>
  <c r="Q31" i="23"/>
  <c r="M31" i="23"/>
  <c r="R31" i="23"/>
  <c r="N31" i="23"/>
  <c r="S31" i="23"/>
  <c r="O31" i="23"/>
  <c r="U31" i="23"/>
  <c r="P23" i="23"/>
  <c r="T23" i="23"/>
  <c r="Q23" i="23"/>
  <c r="M23" i="23"/>
  <c r="R23" i="23"/>
  <c r="N23" i="23"/>
  <c r="S23" i="23"/>
  <c r="O23" i="23"/>
  <c r="U23" i="23"/>
  <c r="P15" i="23"/>
  <c r="T15" i="23"/>
  <c r="Q15" i="23"/>
  <c r="M15" i="23"/>
  <c r="R15" i="23"/>
  <c r="N15" i="23"/>
  <c r="S15" i="23"/>
  <c r="O15" i="23"/>
  <c r="U15" i="23"/>
  <c r="P7" i="23"/>
  <c r="T7" i="23"/>
  <c r="Q7" i="23"/>
  <c r="M7" i="23"/>
  <c r="R7" i="23"/>
  <c r="N7" i="23"/>
  <c r="S7" i="23"/>
  <c r="O7" i="23"/>
  <c r="U7" i="23"/>
  <c r="C92" i="26"/>
  <c r="G92" i="26"/>
  <c r="K92" i="26"/>
  <c r="E92" i="26"/>
  <c r="J92" i="26"/>
  <c r="F92" i="26"/>
  <c r="H92" i="26"/>
  <c r="D92" i="26"/>
  <c r="I92" i="26"/>
  <c r="C84" i="26"/>
  <c r="G84" i="26"/>
  <c r="K84" i="26"/>
  <c r="E84" i="26"/>
  <c r="J84" i="26"/>
  <c r="F84" i="26"/>
  <c r="H84" i="26"/>
  <c r="D84" i="26"/>
  <c r="I84" i="26"/>
  <c r="P73" i="26"/>
  <c r="T73" i="26"/>
  <c r="M73" i="26"/>
  <c r="R73" i="26"/>
  <c r="N73" i="26"/>
  <c r="S73" i="26"/>
  <c r="O73" i="26"/>
  <c r="U73" i="26"/>
  <c r="Q73" i="26"/>
  <c r="P65" i="26"/>
  <c r="T65" i="26"/>
  <c r="M65" i="26"/>
  <c r="R65" i="26"/>
  <c r="N65" i="26"/>
  <c r="S65" i="26"/>
  <c r="O65" i="26"/>
  <c r="U65" i="26"/>
  <c r="Q65" i="26"/>
  <c r="P53" i="26"/>
  <c r="T53" i="26"/>
  <c r="M53" i="26"/>
  <c r="R53" i="26"/>
  <c r="N53" i="26"/>
  <c r="S53" i="26"/>
  <c r="O53" i="26"/>
  <c r="U53" i="26"/>
  <c r="Q53" i="26"/>
  <c r="C44" i="26"/>
  <c r="G44" i="26"/>
  <c r="K44" i="26"/>
  <c r="E44" i="26"/>
  <c r="J44" i="26"/>
  <c r="F44" i="26"/>
  <c r="H44" i="26"/>
  <c r="D44" i="26"/>
  <c r="I44" i="26"/>
  <c r="C36" i="26"/>
  <c r="G36" i="26"/>
  <c r="K36" i="26"/>
  <c r="E36" i="26"/>
  <c r="J36" i="26"/>
  <c r="F36" i="26"/>
  <c r="H36" i="26"/>
  <c r="D36" i="26"/>
  <c r="I36" i="26"/>
  <c r="C28" i="26"/>
  <c r="G28" i="26"/>
  <c r="K28" i="26"/>
  <c r="E28" i="26"/>
  <c r="J28" i="26"/>
  <c r="F28" i="26"/>
  <c r="H28" i="26"/>
  <c r="D28" i="26"/>
  <c r="I28" i="26"/>
  <c r="C20" i="26"/>
  <c r="G20" i="26"/>
  <c r="K20" i="26"/>
  <c r="E20" i="26"/>
  <c r="J20" i="26"/>
  <c r="F20" i="26"/>
  <c r="H20" i="26"/>
  <c r="D20" i="26"/>
  <c r="I20" i="26"/>
  <c r="C12" i="26"/>
  <c r="G12" i="26"/>
  <c r="K12" i="26"/>
  <c r="E12" i="26"/>
  <c r="J12" i="26"/>
  <c r="F12" i="26"/>
  <c r="H12" i="26"/>
  <c r="D12" i="26"/>
  <c r="I12" i="26"/>
  <c r="C4" i="26"/>
  <c r="G4" i="26"/>
  <c r="K4" i="26"/>
  <c r="E4" i="26"/>
  <c r="J4" i="26"/>
  <c r="F4" i="26"/>
  <c r="H4" i="26"/>
  <c r="D4" i="26"/>
  <c r="I4" i="26"/>
  <c r="C171" i="23"/>
  <c r="G171" i="23"/>
  <c r="K171" i="23"/>
  <c r="E171" i="23"/>
  <c r="J171" i="23"/>
  <c r="F171" i="23"/>
  <c r="H171" i="23"/>
  <c r="D171" i="23"/>
  <c r="I171" i="23"/>
  <c r="C163" i="23"/>
  <c r="G163" i="23"/>
  <c r="K163" i="23"/>
  <c r="E163" i="23"/>
  <c r="J163" i="23"/>
  <c r="F163" i="23"/>
  <c r="H163" i="23"/>
  <c r="D163" i="23"/>
  <c r="I163" i="23"/>
  <c r="C155" i="23"/>
  <c r="G155" i="23"/>
  <c r="K155" i="23"/>
  <c r="E155" i="23"/>
  <c r="J155" i="23"/>
  <c r="F155" i="23"/>
  <c r="H155" i="23"/>
  <c r="D155" i="23"/>
  <c r="I155" i="23"/>
  <c r="C147" i="23"/>
  <c r="G147" i="23"/>
  <c r="K147" i="23"/>
  <c r="E147" i="23"/>
  <c r="J147" i="23"/>
  <c r="F147" i="23"/>
  <c r="H147" i="23"/>
  <c r="D147" i="23"/>
  <c r="I147" i="23"/>
  <c r="C139" i="23"/>
  <c r="G139" i="23"/>
  <c r="K139" i="23"/>
  <c r="E139" i="23"/>
  <c r="J139" i="23"/>
  <c r="F139" i="23"/>
  <c r="H139" i="23"/>
  <c r="D139" i="23"/>
  <c r="I139" i="23"/>
  <c r="C131" i="23"/>
  <c r="G131" i="23"/>
  <c r="K131" i="23"/>
  <c r="E131" i="23"/>
  <c r="J131" i="23"/>
  <c r="F131" i="23"/>
  <c r="H131" i="23"/>
  <c r="D131" i="23"/>
  <c r="I131" i="23"/>
  <c r="C123" i="23"/>
  <c r="G123" i="23"/>
  <c r="K123" i="23"/>
  <c r="E123" i="23"/>
  <c r="J123" i="23"/>
  <c r="F123" i="23"/>
  <c r="H123" i="23"/>
  <c r="D123" i="23"/>
  <c r="I123" i="23"/>
  <c r="C115" i="23"/>
  <c r="G115" i="23"/>
  <c r="K115" i="23"/>
  <c r="E115" i="23"/>
  <c r="J115" i="23"/>
  <c r="F115" i="23"/>
  <c r="H115" i="23"/>
  <c r="D115" i="23"/>
  <c r="I115" i="23"/>
  <c r="C107" i="23"/>
  <c r="G107" i="23"/>
  <c r="K107" i="23"/>
  <c r="E107" i="23"/>
  <c r="J107" i="23"/>
  <c r="F107" i="23"/>
  <c r="H107" i="23"/>
  <c r="D107" i="23"/>
  <c r="I107" i="23"/>
  <c r="C99" i="23"/>
  <c r="G99" i="23"/>
  <c r="K99" i="23"/>
  <c r="E99" i="23"/>
  <c r="J99" i="23"/>
  <c r="F99" i="23"/>
  <c r="H99" i="23"/>
  <c r="D99" i="23"/>
  <c r="I99" i="23"/>
  <c r="C91" i="23"/>
  <c r="G91" i="23"/>
  <c r="K91" i="23"/>
  <c r="E91" i="23"/>
  <c r="J91" i="23"/>
  <c r="F91" i="23"/>
  <c r="H91" i="23"/>
  <c r="D91" i="23"/>
  <c r="I91" i="23"/>
  <c r="C83" i="23"/>
  <c r="G83" i="23"/>
  <c r="K83" i="23"/>
  <c r="E83" i="23"/>
  <c r="J83" i="23"/>
  <c r="F83" i="23"/>
  <c r="H83" i="23"/>
  <c r="D83" i="23"/>
  <c r="I83" i="23"/>
  <c r="C75" i="23"/>
  <c r="G75" i="23"/>
  <c r="K75" i="23"/>
  <c r="E75" i="23"/>
  <c r="J75" i="23"/>
  <c r="F75" i="23"/>
  <c r="H75" i="23"/>
  <c r="D75" i="23"/>
  <c r="I75" i="23"/>
  <c r="C67" i="23"/>
  <c r="G67" i="23"/>
  <c r="K67" i="23"/>
  <c r="E67" i="23"/>
  <c r="J67" i="23"/>
  <c r="F67" i="23"/>
  <c r="H67" i="23"/>
  <c r="D67" i="23"/>
  <c r="I67" i="23"/>
  <c r="C59" i="23"/>
  <c r="G59" i="23"/>
  <c r="K59" i="23"/>
  <c r="E59" i="23"/>
  <c r="J59" i="23"/>
  <c r="F59" i="23"/>
  <c r="H59" i="23"/>
  <c r="D59" i="23"/>
  <c r="I59" i="23"/>
  <c r="C51" i="23"/>
  <c r="G51" i="23"/>
  <c r="K51" i="23"/>
  <c r="E51" i="23"/>
  <c r="J51" i="23"/>
  <c r="F51" i="23"/>
  <c r="H51" i="23"/>
  <c r="D51" i="23"/>
  <c r="I51" i="23"/>
  <c r="C43" i="23"/>
  <c r="G43" i="23"/>
  <c r="K43" i="23"/>
  <c r="E43" i="23"/>
  <c r="J43" i="23"/>
  <c r="F43" i="23"/>
  <c r="H43" i="23"/>
  <c r="D43" i="23"/>
  <c r="I43" i="23"/>
  <c r="C35" i="23"/>
  <c r="G35" i="23"/>
  <c r="K35" i="23"/>
  <c r="E35" i="23"/>
  <c r="J35" i="23"/>
  <c r="F35" i="23"/>
  <c r="H35" i="23"/>
  <c r="D35" i="23"/>
  <c r="I35" i="23"/>
  <c r="C27" i="23"/>
  <c r="G27" i="23"/>
  <c r="K27" i="23"/>
  <c r="E27" i="23"/>
  <c r="J27" i="23"/>
  <c r="F27" i="23"/>
  <c r="H27" i="23"/>
  <c r="D27" i="23"/>
  <c r="I27" i="23"/>
  <c r="C19" i="23"/>
  <c r="G19" i="23"/>
  <c r="K19" i="23"/>
  <c r="E19" i="23"/>
  <c r="J19" i="23"/>
  <c r="F19" i="23"/>
  <c r="H19" i="23"/>
  <c r="D19" i="23"/>
  <c r="I19" i="23"/>
  <c r="C11" i="23"/>
  <c r="G11" i="23"/>
  <c r="K11" i="23"/>
  <c r="E11" i="23"/>
  <c r="J11" i="23"/>
  <c r="F11" i="23"/>
  <c r="H11" i="23"/>
  <c r="D11" i="23"/>
  <c r="I11" i="23"/>
  <c r="C3" i="23"/>
  <c r="G3" i="23"/>
  <c r="K3" i="23"/>
  <c r="E3" i="23"/>
  <c r="J3" i="23"/>
  <c r="F3" i="23"/>
  <c r="H3" i="23"/>
  <c r="D3" i="23"/>
  <c r="I3" i="23"/>
  <c r="P59" i="25"/>
  <c r="T59" i="25"/>
  <c r="N59" i="25"/>
  <c r="S59" i="25"/>
  <c r="Q59" i="25"/>
  <c r="R59" i="25"/>
  <c r="U59" i="25"/>
  <c r="M59" i="25"/>
  <c r="O59" i="25"/>
  <c r="P43" i="25"/>
  <c r="T43" i="25"/>
  <c r="N43" i="25"/>
  <c r="S43" i="25"/>
  <c r="Q43" i="25"/>
  <c r="R43" i="25"/>
  <c r="U43" i="25"/>
  <c r="M43" i="25"/>
  <c r="O43" i="25"/>
  <c r="P170" i="26"/>
  <c r="T170" i="26"/>
  <c r="N170" i="26"/>
  <c r="S170" i="26"/>
  <c r="Q170" i="26"/>
  <c r="O170" i="26"/>
  <c r="R170" i="26"/>
  <c r="U170" i="26"/>
  <c r="M170" i="26"/>
  <c r="P162" i="26"/>
  <c r="T162" i="26"/>
  <c r="N162" i="26"/>
  <c r="S162" i="26"/>
  <c r="Q162" i="26"/>
  <c r="O162" i="26"/>
  <c r="R162" i="26"/>
  <c r="U162" i="26"/>
  <c r="M162" i="26"/>
  <c r="P154" i="26"/>
  <c r="T154" i="26"/>
  <c r="N154" i="26"/>
  <c r="S154" i="26"/>
  <c r="Q154" i="26"/>
  <c r="R154" i="26"/>
  <c r="U154" i="26"/>
  <c r="M154" i="26"/>
  <c r="O154" i="26"/>
  <c r="P146" i="26"/>
  <c r="T146" i="26"/>
  <c r="N146" i="26"/>
  <c r="S146" i="26"/>
  <c r="Q146" i="26"/>
  <c r="R146" i="26"/>
  <c r="U146" i="26"/>
  <c r="M146" i="26"/>
  <c r="O146" i="26"/>
  <c r="P138" i="26"/>
  <c r="T138" i="26"/>
  <c r="N138" i="26"/>
  <c r="S138" i="26"/>
  <c r="Q138" i="26"/>
  <c r="R138" i="26"/>
  <c r="U138" i="26"/>
  <c r="M138" i="26"/>
  <c r="O138" i="26"/>
  <c r="P130" i="26"/>
  <c r="T130" i="26"/>
  <c r="N130" i="26"/>
  <c r="S130" i="26"/>
  <c r="Q130" i="26"/>
  <c r="R130" i="26"/>
  <c r="U130" i="26"/>
  <c r="M130" i="26"/>
  <c r="O130" i="26"/>
  <c r="P122" i="26"/>
  <c r="T122" i="26"/>
  <c r="N122" i="26"/>
  <c r="S122" i="26"/>
  <c r="Q122" i="26"/>
  <c r="R122" i="26"/>
  <c r="U122" i="26"/>
  <c r="M122" i="26"/>
  <c r="O122" i="26"/>
  <c r="P114" i="26"/>
  <c r="T114" i="26"/>
  <c r="N114" i="26"/>
  <c r="S114" i="26"/>
  <c r="Q114" i="26"/>
  <c r="R114" i="26"/>
  <c r="U114" i="26"/>
  <c r="M114" i="26"/>
  <c r="O114" i="26"/>
  <c r="P106" i="26"/>
  <c r="T106" i="26"/>
  <c r="N106" i="26"/>
  <c r="S106" i="26"/>
  <c r="Q106" i="26"/>
  <c r="R106" i="26"/>
  <c r="U106" i="26"/>
  <c r="M106" i="26"/>
  <c r="O106" i="26"/>
  <c r="C97" i="26"/>
  <c r="G97" i="26"/>
  <c r="K97" i="26"/>
  <c r="F97" i="26"/>
  <c r="H97" i="26"/>
  <c r="D97" i="26"/>
  <c r="I97" i="26"/>
  <c r="E97" i="26"/>
  <c r="J97" i="26"/>
  <c r="C89" i="26"/>
  <c r="G89" i="26"/>
  <c r="K89" i="26"/>
  <c r="F89" i="26"/>
  <c r="H89" i="26"/>
  <c r="D89" i="26"/>
  <c r="I89" i="26"/>
  <c r="J89" i="26"/>
  <c r="E89" i="26"/>
  <c r="C81" i="26"/>
  <c r="G81" i="26"/>
  <c r="K81" i="26"/>
  <c r="F81" i="26"/>
  <c r="H81" i="26"/>
  <c r="D81" i="26"/>
  <c r="I81" i="26"/>
  <c r="E81" i="26"/>
  <c r="J81" i="26"/>
  <c r="P70" i="26"/>
  <c r="T70" i="26"/>
  <c r="N70" i="26"/>
  <c r="S70" i="26"/>
  <c r="O70" i="26"/>
  <c r="U70" i="26"/>
  <c r="Q70" i="26"/>
  <c r="R70" i="26"/>
  <c r="M70" i="26"/>
  <c r="P62" i="26"/>
  <c r="T62" i="26"/>
  <c r="N62" i="26"/>
  <c r="S62" i="26"/>
  <c r="O62" i="26"/>
  <c r="U62" i="26"/>
  <c r="Q62" i="26"/>
  <c r="M62" i="26"/>
  <c r="R62" i="26"/>
  <c r="C53" i="26"/>
  <c r="G53" i="26"/>
  <c r="K53" i="26"/>
  <c r="F53" i="26"/>
  <c r="H53" i="26"/>
  <c r="D53" i="26"/>
  <c r="I53" i="26"/>
  <c r="J53" i="26"/>
  <c r="E53" i="26"/>
  <c r="P38" i="26"/>
  <c r="T38" i="26"/>
  <c r="N38" i="26"/>
  <c r="S38" i="26"/>
  <c r="O38" i="26"/>
  <c r="U38" i="26"/>
  <c r="Q38" i="26"/>
  <c r="R38" i="26"/>
  <c r="M38" i="26"/>
  <c r="P30" i="26"/>
  <c r="T30" i="26"/>
  <c r="N30" i="26"/>
  <c r="S30" i="26"/>
  <c r="O30" i="26"/>
  <c r="U30" i="26"/>
  <c r="Q30" i="26"/>
  <c r="M30" i="26"/>
  <c r="R30" i="26"/>
  <c r="P22" i="26"/>
  <c r="T22" i="26"/>
  <c r="N22" i="26"/>
  <c r="S22" i="26"/>
  <c r="O22" i="26"/>
  <c r="U22" i="26"/>
  <c r="Q22" i="26"/>
  <c r="R22" i="26"/>
  <c r="M22" i="26"/>
  <c r="P14" i="26"/>
  <c r="T14" i="26"/>
  <c r="N14" i="26"/>
  <c r="S14" i="26"/>
  <c r="O14" i="26"/>
  <c r="U14" i="26"/>
  <c r="Q14" i="26"/>
  <c r="M14" i="26"/>
  <c r="R14" i="26"/>
  <c r="P6" i="26"/>
  <c r="T6" i="26"/>
  <c r="N6" i="26"/>
  <c r="S6" i="26"/>
  <c r="O6" i="26"/>
  <c r="U6" i="26"/>
  <c r="Q6" i="26"/>
  <c r="R6" i="26"/>
  <c r="M6" i="26"/>
  <c r="P173" i="23"/>
  <c r="T173" i="23"/>
  <c r="N173" i="23"/>
  <c r="S173" i="23"/>
  <c r="O173" i="23"/>
  <c r="U173" i="23"/>
  <c r="Q173" i="23"/>
  <c r="M173" i="23"/>
  <c r="R173" i="23"/>
  <c r="P165" i="23"/>
  <c r="T165" i="23"/>
  <c r="N165" i="23"/>
  <c r="S165" i="23"/>
  <c r="O165" i="23"/>
  <c r="U165" i="23"/>
  <c r="Q165" i="23"/>
  <c r="R165" i="23"/>
  <c r="M165" i="23"/>
  <c r="P157" i="23"/>
  <c r="T157" i="23"/>
  <c r="N157" i="23"/>
  <c r="S157" i="23"/>
  <c r="O157" i="23"/>
  <c r="U157" i="23"/>
  <c r="Q157" i="23"/>
  <c r="M157" i="23"/>
  <c r="R157" i="23"/>
  <c r="P149" i="23"/>
  <c r="T149" i="23"/>
  <c r="N149" i="23"/>
  <c r="S149" i="23"/>
  <c r="O149" i="23"/>
  <c r="U149" i="23"/>
  <c r="Q149" i="23"/>
  <c r="R149" i="23"/>
  <c r="M149" i="23"/>
  <c r="P141" i="23"/>
  <c r="T141" i="23"/>
  <c r="N141" i="23"/>
  <c r="S141" i="23"/>
  <c r="O141" i="23"/>
  <c r="U141" i="23"/>
  <c r="Q141" i="23"/>
  <c r="M141" i="23"/>
  <c r="R141" i="23"/>
  <c r="P133" i="23"/>
  <c r="T133" i="23"/>
  <c r="N133" i="23"/>
  <c r="S133" i="23"/>
  <c r="O133" i="23"/>
  <c r="U133" i="23"/>
  <c r="Q133" i="23"/>
  <c r="R133" i="23"/>
  <c r="M133" i="23"/>
  <c r="P125" i="23"/>
  <c r="T125" i="23"/>
  <c r="N125" i="23"/>
  <c r="S125" i="23"/>
  <c r="O125" i="23"/>
  <c r="U125" i="23"/>
  <c r="Q125" i="23"/>
  <c r="M125" i="23"/>
  <c r="R125" i="23"/>
  <c r="P117" i="23"/>
  <c r="T117" i="23"/>
  <c r="N117" i="23"/>
  <c r="S117" i="23"/>
  <c r="O117" i="23"/>
  <c r="U117" i="23"/>
  <c r="Q117" i="23"/>
  <c r="R117" i="23"/>
  <c r="M117" i="23"/>
  <c r="P109" i="23"/>
  <c r="T109" i="23"/>
  <c r="N109" i="23"/>
  <c r="S109" i="23"/>
  <c r="O109" i="23"/>
  <c r="U109" i="23"/>
  <c r="Q109" i="23"/>
  <c r="M109" i="23"/>
  <c r="R109" i="23"/>
  <c r="P101" i="23"/>
  <c r="T101" i="23"/>
  <c r="N101" i="23"/>
  <c r="S101" i="23"/>
  <c r="O101" i="23"/>
  <c r="U101" i="23"/>
  <c r="Q101" i="23"/>
  <c r="R101" i="23"/>
  <c r="M101" i="23"/>
  <c r="P93" i="23"/>
  <c r="T93" i="23"/>
  <c r="N93" i="23"/>
  <c r="S93" i="23"/>
  <c r="O93" i="23"/>
  <c r="U93" i="23"/>
  <c r="Q93" i="23"/>
  <c r="M93" i="23"/>
  <c r="R93" i="23"/>
  <c r="P85" i="23"/>
  <c r="T85" i="23"/>
  <c r="N85" i="23"/>
  <c r="S85" i="23"/>
  <c r="O85" i="23"/>
  <c r="U85" i="23"/>
  <c r="Q85" i="23"/>
  <c r="R85" i="23"/>
  <c r="M85" i="23"/>
  <c r="P77" i="23"/>
  <c r="T77" i="23"/>
  <c r="N77" i="23"/>
  <c r="S77" i="23"/>
  <c r="O77" i="23"/>
  <c r="U77" i="23"/>
  <c r="Q77" i="23"/>
  <c r="M77" i="23"/>
  <c r="R77" i="23"/>
  <c r="P69" i="23"/>
  <c r="T69" i="23"/>
  <c r="N69" i="23"/>
  <c r="S69" i="23"/>
  <c r="O69" i="23"/>
  <c r="U69" i="23"/>
  <c r="Q69" i="23"/>
  <c r="R69" i="23"/>
  <c r="M69" i="23"/>
  <c r="P61" i="23"/>
  <c r="T61" i="23"/>
  <c r="N61" i="23"/>
  <c r="S61" i="23"/>
  <c r="O61" i="23"/>
  <c r="U61" i="23"/>
  <c r="Q61" i="23"/>
  <c r="M61" i="23"/>
  <c r="R61" i="23"/>
  <c r="P53" i="23"/>
  <c r="T53" i="23"/>
  <c r="N53" i="23"/>
  <c r="S53" i="23"/>
  <c r="O53" i="23"/>
  <c r="U53" i="23"/>
  <c r="Q53" i="23"/>
  <c r="M53" i="23"/>
  <c r="R53" i="23"/>
  <c r="P45" i="23"/>
  <c r="T45" i="23"/>
  <c r="N45" i="23"/>
  <c r="S45" i="23"/>
  <c r="O45" i="23"/>
  <c r="U45" i="23"/>
  <c r="Q45" i="23"/>
  <c r="M45" i="23"/>
  <c r="R45" i="23"/>
  <c r="P37" i="23"/>
  <c r="T37" i="23"/>
  <c r="N37" i="23"/>
  <c r="S37" i="23"/>
  <c r="O37" i="23"/>
  <c r="U37" i="23"/>
  <c r="Q37" i="23"/>
  <c r="M37" i="23"/>
  <c r="R37" i="23"/>
  <c r="P29" i="23"/>
  <c r="T29" i="23"/>
  <c r="N29" i="23"/>
  <c r="S29" i="23"/>
  <c r="O29" i="23"/>
  <c r="U29" i="23"/>
  <c r="Q29" i="23"/>
  <c r="M29" i="23"/>
  <c r="R29" i="23"/>
  <c r="P21" i="23"/>
  <c r="T21" i="23"/>
  <c r="N21" i="23"/>
  <c r="S21" i="23"/>
  <c r="O21" i="23"/>
  <c r="U21" i="23"/>
  <c r="Q21" i="23"/>
  <c r="M21" i="23"/>
  <c r="R21" i="23"/>
  <c r="P13" i="23"/>
  <c r="T13" i="23"/>
  <c r="N13" i="23"/>
  <c r="S13" i="23"/>
  <c r="O13" i="23"/>
  <c r="U13" i="23"/>
  <c r="Q13" i="23"/>
  <c r="M13" i="23"/>
  <c r="R13" i="23"/>
  <c r="P5" i="23"/>
  <c r="T5" i="23"/>
  <c r="N5" i="23"/>
  <c r="S5" i="23"/>
  <c r="O5" i="23"/>
  <c r="U5" i="23"/>
  <c r="Q5" i="23"/>
  <c r="M5" i="23"/>
  <c r="R5" i="23"/>
  <c r="X28" i="19"/>
  <c r="AB28" i="19"/>
  <c r="AF28" i="19"/>
  <c r="AJ28" i="19"/>
  <c r="AN28" i="19"/>
  <c r="AA28" i="19"/>
  <c r="AG28" i="19"/>
  <c r="AL28" i="19"/>
  <c r="W28" i="19"/>
  <c r="AC28" i="19"/>
  <c r="AH28" i="19"/>
  <c r="AM28" i="19"/>
  <c r="Y28" i="19"/>
  <c r="AD28" i="19"/>
  <c r="AI28" i="19"/>
  <c r="AO28" i="19"/>
  <c r="Z28" i="19"/>
  <c r="AE28" i="19"/>
  <c r="AK28" i="19"/>
  <c r="AO59" i="21"/>
  <c r="AK59" i="21"/>
  <c r="AG59" i="21"/>
  <c r="AC59" i="21"/>
  <c r="Y59" i="21"/>
  <c r="AN59" i="21"/>
  <c r="AJ59" i="21"/>
  <c r="AF59" i="21"/>
  <c r="AB59" i="21"/>
  <c r="X59" i="21"/>
  <c r="AH59" i="21"/>
  <c r="Z59" i="21"/>
  <c r="AM59" i="21"/>
  <c r="AE59" i="21"/>
  <c r="W59" i="21"/>
  <c r="AL59" i="21"/>
  <c r="AD59" i="21"/>
  <c r="AI59" i="21"/>
  <c r="AA59" i="21"/>
  <c r="AO123" i="21"/>
  <c r="AK123" i="21"/>
  <c r="AG123" i="21"/>
  <c r="AC123" i="21"/>
  <c r="Y123" i="21"/>
  <c r="AN123" i="21"/>
  <c r="AJ123" i="21"/>
  <c r="AF123" i="21"/>
  <c r="AB123" i="21"/>
  <c r="X123" i="21"/>
  <c r="AH123" i="21"/>
  <c r="Z123" i="21"/>
  <c r="AM123" i="21"/>
  <c r="AE123" i="21"/>
  <c r="W123" i="21"/>
  <c r="AL123" i="21"/>
  <c r="AD123" i="21"/>
  <c r="AI123" i="21"/>
  <c r="AA123" i="21"/>
  <c r="AO173" i="23"/>
  <c r="AK173" i="23"/>
  <c r="AG173" i="23"/>
  <c r="AC173" i="23"/>
  <c r="Y173" i="23"/>
  <c r="AJ173" i="23"/>
  <c r="AE173" i="23"/>
  <c r="Z173" i="23"/>
  <c r="AN173" i="23"/>
  <c r="AI173" i="23"/>
  <c r="AD173" i="23"/>
  <c r="X173" i="23"/>
  <c r="AM173" i="23"/>
  <c r="AH173" i="23"/>
  <c r="AB173" i="23"/>
  <c r="W173" i="23"/>
  <c r="AL173" i="23"/>
  <c r="AF173" i="23"/>
  <c r="AA173" i="23"/>
  <c r="AO107" i="21"/>
  <c r="AK107" i="21"/>
  <c r="AG107" i="21"/>
  <c r="AC107" i="21"/>
  <c r="Y107" i="21"/>
  <c r="AN107" i="21"/>
  <c r="AJ107" i="21"/>
  <c r="AF107" i="21"/>
  <c r="AB107" i="21"/>
  <c r="X107" i="21"/>
  <c r="AH107" i="21"/>
  <c r="Z107" i="21"/>
  <c r="AM107" i="21"/>
  <c r="AE107" i="21"/>
  <c r="W107" i="21"/>
  <c r="AL107" i="21"/>
  <c r="AD107" i="21"/>
  <c r="AI107" i="21"/>
  <c r="AA107" i="21"/>
  <c r="AO171" i="21"/>
  <c r="AK171" i="21"/>
  <c r="AG171" i="21"/>
  <c r="AC171" i="21"/>
  <c r="Y171" i="21"/>
  <c r="AN171" i="21"/>
  <c r="AJ171" i="21"/>
  <c r="AF171" i="21"/>
  <c r="AB171" i="21"/>
  <c r="X171" i="21"/>
  <c r="AH171" i="21"/>
  <c r="Z171" i="21"/>
  <c r="AM171" i="21"/>
  <c r="AE171" i="21"/>
  <c r="W171" i="21"/>
  <c r="AL171" i="21"/>
  <c r="AD171" i="21"/>
  <c r="AI171" i="21"/>
  <c r="AA171" i="21"/>
  <c r="AL152" i="26"/>
  <c r="AH152" i="26"/>
  <c r="AD152" i="26"/>
  <c r="Z152" i="26"/>
  <c r="AO152" i="26"/>
  <c r="AK152" i="26"/>
  <c r="AG152" i="26"/>
  <c r="AC152" i="26"/>
  <c r="Y152" i="26"/>
  <c r="AN152" i="26"/>
  <c r="AJ152" i="26"/>
  <c r="AF152" i="26"/>
  <c r="AB152" i="26"/>
  <c r="X152" i="26"/>
  <c r="AM152" i="26"/>
  <c r="W152" i="26"/>
  <c r="AI152" i="26"/>
  <c r="AE152" i="26"/>
  <c r="AA152" i="26"/>
  <c r="W33" i="19"/>
  <c r="AA33" i="19"/>
  <c r="AE33" i="19"/>
  <c r="AI33" i="19"/>
  <c r="AM33" i="19"/>
  <c r="X33" i="19"/>
  <c r="AC33" i="19"/>
  <c r="AH33" i="19"/>
  <c r="AN33" i="19"/>
  <c r="Y33" i="19"/>
  <c r="AD33" i="19"/>
  <c r="AJ33" i="19"/>
  <c r="AO33" i="19"/>
  <c r="Z33" i="19"/>
  <c r="AF33" i="19"/>
  <c r="AK33" i="19"/>
  <c r="AB33" i="19"/>
  <c r="AG33" i="19"/>
  <c r="AL33" i="19"/>
  <c r="W13" i="19"/>
  <c r="AA13" i="19"/>
  <c r="AE13" i="19"/>
  <c r="AI13" i="19"/>
  <c r="AM13" i="19"/>
  <c r="X13" i="19"/>
  <c r="AB13" i="19"/>
  <c r="AF13" i="19"/>
  <c r="AJ13" i="19"/>
  <c r="AN13" i="19"/>
  <c r="Y13" i="19"/>
  <c r="AG13" i="19"/>
  <c r="AO13" i="19"/>
  <c r="Z13" i="19"/>
  <c r="AH13" i="19"/>
  <c r="AC13" i="19"/>
  <c r="AK13" i="19"/>
  <c r="AD13" i="19"/>
  <c r="AL13" i="19"/>
  <c r="AL58" i="21"/>
  <c r="AH58" i="21"/>
  <c r="AD58" i="21"/>
  <c r="Z58" i="21"/>
  <c r="AO58" i="21"/>
  <c r="AK58" i="21"/>
  <c r="AG58" i="21"/>
  <c r="AC58" i="21"/>
  <c r="Y58" i="21"/>
  <c r="AM58" i="21"/>
  <c r="AE58" i="21"/>
  <c r="W58" i="21"/>
  <c r="AJ58" i="21"/>
  <c r="AB58" i="21"/>
  <c r="AI58" i="21"/>
  <c r="AA58" i="21"/>
  <c r="AF58" i="21"/>
  <c r="X58" i="21"/>
  <c r="AN58" i="21"/>
  <c r="AL74" i="21"/>
  <c r="AH74" i="21"/>
  <c r="AD74" i="21"/>
  <c r="Z74" i="21"/>
  <c r="AO74" i="21"/>
  <c r="AK74" i="21"/>
  <c r="AG74" i="21"/>
  <c r="AC74" i="21"/>
  <c r="Y74" i="21"/>
  <c r="AM74" i="21"/>
  <c r="AE74" i="21"/>
  <c r="W74" i="21"/>
  <c r="AJ74" i="21"/>
  <c r="AB74" i="21"/>
  <c r="AI74" i="21"/>
  <c r="AA74" i="21"/>
  <c r="AN74" i="21"/>
  <c r="AF74" i="21"/>
  <c r="X74" i="21"/>
  <c r="AL90" i="21"/>
  <c r="AH90" i="21"/>
  <c r="AD90" i="21"/>
  <c r="Z90" i="21"/>
  <c r="AO90" i="21"/>
  <c r="AK90" i="21"/>
  <c r="AG90" i="21"/>
  <c r="AC90" i="21"/>
  <c r="Y90" i="21"/>
  <c r="AM90" i="21"/>
  <c r="AE90" i="21"/>
  <c r="W90" i="21"/>
  <c r="AJ90" i="21"/>
  <c r="AB90" i="21"/>
  <c r="AI90" i="21"/>
  <c r="AA90" i="21"/>
  <c r="X90" i="21"/>
  <c r="AN90" i="21"/>
  <c r="AF90" i="21"/>
  <c r="AL106" i="21"/>
  <c r="AH106" i="21"/>
  <c r="AD106" i="21"/>
  <c r="Z106" i="21"/>
  <c r="AO106" i="21"/>
  <c r="AK106" i="21"/>
  <c r="AG106" i="21"/>
  <c r="AC106" i="21"/>
  <c r="Y106" i="21"/>
  <c r="AM106" i="21"/>
  <c r="AE106" i="21"/>
  <c r="W106" i="21"/>
  <c r="AJ106" i="21"/>
  <c r="AB106" i="21"/>
  <c r="AI106" i="21"/>
  <c r="AA106" i="21"/>
  <c r="AN106" i="21"/>
  <c r="AF106" i="21"/>
  <c r="X106" i="21"/>
  <c r="AL122" i="21"/>
  <c r="AH122" i="21"/>
  <c r="AD122" i="21"/>
  <c r="Z122" i="21"/>
  <c r="AO122" i="21"/>
  <c r="AK122" i="21"/>
  <c r="AG122" i="21"/>
  <c r="AC122" i="21"/>
  <c r="Y122" i="21"/>
  <c r="AM122" i="21"/>
  <c r="AE122" i="21"/>
  <c r="W122" i="21"/>
  <c r="AJ122" i="21"/>
  <c r="AB122" i="21"/>
  <c r="AI122" i="21"/>
  <c r="AA122" i="21"/>
  <c r="X122" i="21"/>
  <c r="AN122" i="21"/>
  <c r="AF122" i="21"/>
  <c r="AL138" i="21"/>
  <c r="AH138" i="21"/>
  <c r="AD138" i="21"/>
  <c r="Z138" i="21"/>
  <c r="AO138" i="21"/>
  <c r="AK138" i="21"/>
  <c r="AG138" i="21"/>
  <c r="AC138" i="21"/>
  <c r="Y138" i="21"/>
  <c r="AM138" i="21"/>
  <c r="AE138" i="21"/>
  <c r="W138" i="21"/>
  <c r="AJ138" i="21"/>
  <c r="AB138" i="21"/>
  <c r="AI138" i="21"/>
  <c r="AA138" i="21"/>
  <c r="AN138" i="21"/>
  <c r="AF138" i="21"/>
  <c r="X138" i="21"/>
  <c r="AL154" i="21"/>
  <c r="AH154" i="21"/>
  <c r="AD154" i="21"/>
  <c r="Z154" i="21"/>
  <c r="AO154" i="21"/>
  <c r="AK154" i="21"/>
  <c r="AG154" i="21"/>
  <c r="AC154" i="21"/>
  <c r="Y154" i="21"/>
  <c r="AM154" i="21"/>
  <c r="AE154" i="21"/>
  <c r="W154" i="21"/>
  <c r="AJ154" i="21"/>
  <c r="AB154" i="21"/>
  <c r="AI154" i="21"/>
  <c r="AA154" i="21"/>
  <c r="X154" i="21"/>
  <c r="AN154" i="21"/>
  <c r="AF154" i="21"/>
  <c r="AL170" i="21"/>
  <c r="AH170" i="21"/>
  <c r="AD170" i="21"/>
  <c r="Z170" i="21"/>
  <c r="AO170" i="21"/>
  <c r="AK170" i="21"/>
  <c r="AG170" i="21"/>
  <c r="AC170" i="21"/>
  <c r="Y170" i="21"/>
  <c r="AM170" i="21"/>
  <c r="AE170" i="21"/>
  <c r="W170" i="21"/>
  <c r="AJ170" i="21"/>
  <c r="AB170" i="21"/>
  <c r="AI170" i="21"/>
  <c r="AA170" i="21"/>
  <c r="AN170" i="21"/>
  <c r="AF170" i="21"/>
  <c r="X170" i="21"/>
  <c r="AL67" i="25"/>
  <c r="AH67" i="25"/>
  <c r="AD67" i="25"/>
  <c r="Z67" i="25"/>
  <c r="AO67" i="25"/>
  <c r="AK67" i="25"/>
  <c r="AG67" i="25"/>
  <c r="AC67" i="25"/>
  <c r="Y67" i="25"/>
  <c r="AN67" i="25"/>
  <c r="AF67" i="25"/>
  <c r="X67" i="25"/>
  <c r="AM67" i="25"/>
  <c r="AE67" i="25"/>
  <c r="W67" i="25"/>
  <c r="AJ67" i="25"/>
  <c r="AB67" i="25"/>
  <c r="AA67" i="25"/>
  <c r="AI67" i="25"/>
  <c r="AL8" i="23"/>
  <c r="AH8" i="23"/>
  <c r="AD8" i="23"/>
  <c r="Z8" i="23"/>
  <c r="AO8" i="23"/>
  <c r="AK8" i="23"/>
  <c r="AG8" i="23"/>
  <c r="AC8" i="23"/>
  <c r="Y8" i="23"/>
  <c r="AN8" i="23"/>
  <c r="AJ8" i="23"/>
  <c r="AF8" i="23"/>
  <c r="AB8" i="23"/>
  <c r="X8" i="23"/>
  <c r="AM8" i="23"/>
  <c r="W8" i="23"/>
  <c r="AI8" i="23"/>
  <c r="AE8" i="23"/>
  <c r="AA8" i="23"/>
  <c r="AN174" i="23"/>
  <c r="AJ174" i="23"/>
  <c r="AF174" i="23"/>
  <c r="AB174" i="23"/>
  <c r="X174" i="23"/>
  <c r="AK174" i="23"/>
  <c r="AE174" i="23"/>
  <c r="Z174" i="23"/>
  <c r="AO174" i="23"/>
  <c r="AI174" i="23"/>
  <c r="AD174" i="23"/>
  <c r="Y174" i="23"/>
  <c r="AM174" i="23"/>
  <c r="AH174" i="23"/>
  <c r="AC174" i="23"/>
  <c r="W174" i="23"/>
  <c r="AL174" i="23"/>
  <c r="AG174" i="23"/>
  <c r="AA174" i="23"/>
  <c r="AO55" i="21"/>
  <c r="AK55" i="21"/>
  <c r="AG55" i="21"/>
  <c r="AC55" i="21"/>
  <c r="Y55" i="21"/>
  <c r="AN55" i="21"/>
  <c r="AJ55" i="21"/>
  <c r="AF55" i="21"/>
  <c r="AB55" i="21"/>
  <c r="X55" i="21"/>
  <c r="AL55" i="21"/>
  <c r="AD55" i="21"/>
  <c r="AI55" i="21"/>
  <c r="AA55" i="21"/>
  <c r="AH55" i="21"/>
  <c r="Z55" i="21"/>
  <c r="AE55" i="21"/>
  <c r="W55" i="21"/>
  <c r="AM55" i="21"/>
  <c r="AO71" i="21"/>
  <c r="AK71" i="21"/>
  <c r="AG71" i="21"/>
  <c r="AC71" i="21"/>
  <c r="Y71" i="21"/>
  <c r="AN71" i="21"/>
  <c r="AJ71" i="21"/>
  <c r="AF71" i="21"/>
  <c r="AB71" i="21"/>
  <c r="X71" i="21"/>
  <c r="AL71" i="21"/>
  <c r="AD71" i="21"/>
  <c r="AI71" i="21"/>
  <c r="AA71" i="21"/>
  <c r="AH71" i="21"/>
  <c r="Z71" i="21"/>
  <c r="AM71" i="21"/>
  <c r="W71" i="21"/>
  <c r="AE71" i="21"/>
  <c r="AO87" i="21"/>
  <c r="AK87" i="21"/>
  <c r="AG87" i="21"/>
  <c r="AC87" i="21"/>
  <c r="Y87" i="21"/>
  <c r="AN87" i="21"/>
  <c r="AJ87" i="21"/>
  <c r="AF87" i="21"/>
  <c r="AB87" i="21"/>
  <c r="X87" i="21"/>
  <c r="AL87" i="21"/>
  <c r="AD87" i="21"/>
  <c r="AI87" i="21"/>
  <c r="AA87" i="21"/>
  <c r="AH87" i="21"/>
  <c r="Z87" i="21"/>
  <c r="W87" i="21"/>
  <c r="AM87" i="21"/>
  <c r="AE87" i="21"/>
  <c r="AO103" i="21"/>
  <c r="AK103" i="21"/>
  <c r="AG103" i="21"/>
  <c r="AC103" i="21"/>
  <c r="Y103" i="21"/>
  <c r="AN103" i="21"/>
  <c r="AJ103" i="21"/>
  <c r="AF103" i="21"/>
  <c r="AB103" i="21"/>
  <c r="X103" i="21"/>
  <c r="AL103" i="21"/>
  <c r="AD103" i="21"/>
  <c r="AI103" i="21"/>
  <c r="AA103" i="21"/>
  <c r="AH103" i="21"/>
  <c r="Z103" i="21"/>
  <c r="AM103" i="21"/>
  <c r="AE103" i="21"/>
  <c r="W103" i="21"/>
  <c r="AO119" i="21"/>
  <c r="AK119" i="21"/>
  <c r="AG119" i="21"/>
  <c r="AC119" i="21"/>
  <c r="Y119" i="21"/>
  <c r="AN119" i="21"/>
  <c r="AJ119" i="21"/>
  <c r="AF119" i="21"/>
  <c r="AB119" i="21"/>
  <c r="X119" i="21"/>
  <c r="AL119" i="21"/>
  <c r="AD119" i="21"/>
  <c r="AI119" i="21"/>
  <c r="AA119" i="21"/>
  <c r="AH119" i="21"/>
  <c r="Z119" i="21"/>
  <c r="W119" i="21"/>
  <c r="AM119" i="21"/>
  <c r="AE119" i="21"/>
  <c r="AO135" i="21"/>
  <c r="AK135" i="21"/>
  <c r="AG135" i="21"/>
  <c r="AC135" i="21"/>
  <c r="Y135" i="21"/>
  <c r="AN135" i="21"/>
  <c r="AJ135" i="21"/>
  <c r="AF135" i="21"/>
  <c r="AB135" i="21"/>
  <c r="X135" i="21"/>
  <c r="AL135" i="21"/>
  <c r="AD135" i="21"/>
  <c r="AI135" i="21"/>
  <c r="AA135" i="21"/>
  <c r="AH135" i="21"/>
  <c r="Z135" i="21"/>
  <c r="AM135" i="21"/>
  <c r="AE135" i="21"/>
  <c r="W135" i="21"/>
  <c r="AO151" i="21"/>
  <c r="AK151" i="21"/>
  <c r="AG151" i="21"/>
  <c r="AC151" i="21"/>
  <c r="Y151" i="21"/>
  <c r="AN151" i="21"/>
  <c r="AJ151" i="21"/>
  <c r="AF151" i="21"/>
  <c r="AB151" i="21"/>
  <c r="X151" i="21"/>
  <c r="AL151" i="21"/>
  <c r="AD151" i="21"/>
  <c r="AI151" i="21"/>
  <c r="AA151" i="21"/>
  <c r="AH151" i="21"/>
  <c r="Z151" i="21"/>
  <c r="W151" i="21"/>
  <c r="AM151" i="21"/>
  <c r="AE151" i="21"/>
  <c r="AO167" i="21"/>
  <c r="AK167" i="21"/>
  <c r="AG167" i="21"/>
  <c r="AC167" i="21"/>
  <c r="Y167" i="21"/>
  <c r="AN167" i="21"/>
  <c r="AJ167" i="21"/>
  <c r="AF167" i="21"/>
  <c r="AB167" i="21"/>
  <c r="X167" i="21"/>
  <c r="AL167" i="21"/>
  <c r="AD167" i="21"/>
  <c r="AI167" i="21"/>
  <c r="AA167" i="21"/>
  <c r="AH167" i="21"/>
  <c r="Z167" i="21"/>
  <c r="AM167" i="21"/>
  <c r="AE167" i="21"/>
  <c r="W167" i="21"/>
  <c r="W25" i="19"/>
  <c r="AA25" i="19"/>
  <c r="AE25" i="19"/>
  <c r="AI25" i="19"/>
  <c r="AM25" i="19"/>
  <c r="Z25" i="19"/>
  <c r="AF25" i="19"/>
  <c r="AK25" i="19"/>
  <c r="AB25" i="19"/>
  <c r="AG25" i="19"/>
  <c r="AL25" i="19"/>
  <c r="X25" i="19"/>
  <c r="AC25" i="19"/>
  <c r="AH25" i="19"/>
  <c r="AN25" i="19"/>
  <c r="AO25" i="19"/>
  <c r="Y25" i="19"/>
  <c r="AD25" i="19"/>
  <c r="AJ25" i="19"/>
  <c r="AL136" i="26"/>
  <c r="AH136" i="26"/>
  <c r="AD136" i="26"/>
  <c r="Z136" i="26"/>
  <c r="AO136" i="26"/>
  <c r="AK136" i="26"/>
  <c r="AG136" i="26"/>
  <c r="AC136" i="26"/>
  <c r="Y136" i="26"/>
  <c r="AN136" i="26"/>
  <c r="AJ136" i="26"/>
  <c r="AF136" i="26"/>
  <c r="AB136" i="26"/>
  <c r="X136" i="26"/>
  <c r="AM136" i="26"/>
  <c r="W136" i="26"/>
  <c r="AI136" i="26"/>
  <c r="AE136" i="26"/>
  <c r="AA136" i="26"/>
  <c r="AL104" i="23"/>
  <c r="AH104" i="23"/>
  <c r="AD104" i="23"/>
  <c r="Z104" i="23"/>
  <c r="AO104" i="23"/>
  <c r="AK104" i="23"/>
  <c r="AG104" i="23"/>
  <c r="AC104" i="23"/>
  <c r="Y104" i="23"/>
  <c r="AN104" i="23"/>
  <c r="AJ104" i="23"/>
  <c r="AF104" i="23"/>
  <c r="AB104" i="23"/>
  <c r="X104" i="23"/>
  <c r="AM104" i="23"/>
  <c r="W104" i="23"/>
  <c r="AI104" i="23"/>
  <c r="AE104" i="23"/>
  <c r="AA104" i="23"/>
  <c r="AL83" i="25"/>
  <c r="AH83" i="25"/>
  <c r="AD83" i="25"/>
  <c r="Z83" i="25"/>
  <c r="AO83" i="25"/>
  <c r="AK83" i="25"/>
  <c r="AG83" i="25"/>
  <c r="AC83" i="25"/>
  <c r="Y83" i="25"/>
  <c r="AM83" i="25"/>
  <c r="AE83" i="25"/>
  <c r="W83" i="25"/>
  <c r="AJ83" i="25"/>
  <c r="AB83" i="25"/>
  <c r="AI83" i="25"/>
  <c r="AA83" i="25"/>
  <c r="AF83" i="25"/>
  <c r="X83" i="25"/>
  <c r="AN83" i="25"/>
  <c r="AL16" i="26"/>
  <c r="AH16" i="26"/>
  <c r="AD16" i="26"/>
  <c r="Z16" i="26"/>
  <c r="AO16" i="26"/>
  <c r="AK16" i="26"/>
  <c r="AG16" i="26"/>
  <c r="AC16" i="26"/>
  <c r="Y16" i="26"/>
  <c r="AN16" i="26"/>
  <c r="AJ16" i="26"/>
  <c r="AF16" i="26"/>
  <c r="AB16" i="26"/>
  <c r="X16" i="26"/>
  <c r="AI16" i="26"/>
  <c r="AE16" i="26"/>
  <c r="AA16" i="26"/>
  <c r="AM16" i="26"/>
  <c r="W16" i="26"/>
  <c r="AL108" i="26"/>
  <c r="AH108" i="26"/>
  <c r="AD108" i="26"/>
  <c r="Z108" i="26"/>
  <c r="AO108" i="26"/>
  <c r="AK108" i="26"/>
  <c r="AG108" i="26"/>
  <c r="AC108" i="26"/>
  <c r="Y108" i="26"/>
  <c r="AN108" i="26"/>
  <c r="AJ108" i="26"/>
  <c r="AF108" i="26"/>
  <c r="AB108" i="26"/>
  <c r="X108" i="26"/>
  <c r="AI108" i="26"/>
  <c r="AE108" i="26"/>
  <c r="AA108" i="26"/>
  <c r="AM108" i="26"/>
  <c r="W108" i="26"/>
  <c r="AL140" i="26"/>
  <c r="AH140" i="26"/>
  <c r="AD140" i="26"/>
  <c r="Z140" i="26"/>
  <c r="AO140" i="26"/>
  <c r="AK140" i="26"/>
  <c r="AG140" i="26"/>
  <c r="AC140" i="26"/>
  <c r="Y140" i="26"/>
  <c r="AN140" i="26"/>
  <c r="AJ140" i="26"/>
  <c r="AF140" i="26"/>
  <c r="AB140" i="26"/>
  <c r="X140" i="26"/>
  <c r="AI140" i="26"/>
  <c r="AE140" i="26"/>
  <c r="AA140" i="26"/>
  <c r="W140" i="26"/>
  <c r="AM140" i="26"/>
  <c r="AL172" i="26"/>
  <c r="AH172" i="26"/>
  <c r="AD172" i="26"/>
  <c r="Z172" i="26"/>
  <c r="AO172" i="26"/>
  <c r="AK172" i="26"/>
  <c r="AG172" i="26"/>
  <c r="AC172" i="26"/>
  <c r="Y172" i="26"/>
  <c r="AN172" i="26"/>
  <c r="AJ172" i="26"/>
  <c r="AF172" i="26"/>
  <c r="AB172" i="26"/>
  <c r="X172" i="26"/>
  <c r="AI172" i="26"/>
  <c r="AE172" i="26"/>
  <c r="AA172" i="26"/>
  <c r="AM172" i="26"/>
  <c r="W172" i="26"/>
  <c r="AL28" i="23"/>
  <c r="AH28" i="23"/>
  <c r="AD28" i="23"/>
  <c r="Z28" i="23"/>
  <c r="AO28" i="23"/>
  <c r="AK28" i="23"/>
  <c r="AG28" i="23"/>
  <c r="AC28" i="23"/>
  <c r="Y28" i="23"/>
  <c r="AN28" i="23"/>
  <c r="AJ28" i="23"/>
  <c r="AF28" i="23"/>
  <c r="AB28" i="23"/>
  <c r="X28" i="23"/>
  <c r="AI28" i="23"/>
  <c r="AE28" i="23"/>
  <c r="AA28" i="23"/>
  <c r="AM28" i="23"/>
  <c r="W28" i="23"/>
  <c r="AL60" i="23"/>
  <c r="AH60" i="23"/>
  <c r="AD60" i="23"/>
  <c r="Z60" i="23"/>
  <c r="AO60" i="23"/>
  <c r="AK60" i="23"/>
  <c r="AG60" i="23"/>
  <c r="AC60" i="23"/>
  <c r="Y60" i="23"/>
  <c r="AN60" i="23"/>
  <c r="AJ60" i="23"/>
  <c r="AF60" i="23"/>
  <c r="AB60" i="23"/>
  <c r="X60" i="23"/>
  <c r="AI60" i="23"/>
  <c r="AE60" i="23"/>
  <c r="AA60" i="23"/>
  <c r="AM60" i="23"/>
  <c r="W60" i="23"/>
  <c r="AL92" i="23"/>
  <c r="AH92" i="23"/>
  <c r="AD92" i="23"/>
  <c r="Z92" i="23"/>
  <c r="AO92" i="23"/>
  <c r="AK92" i="23"/>
  <c r="AG92" i="23"/>
  <c r="AC92" i="23"/>
  <c r="Y92" i="23"/>
  <c r="AN92" i="23"/>
  <c r="AJ92" i="23"/>
  <c r="AF92" i="23"/>
  <c r="AB92" i="23"/>
  <c r="X92" i="23"/>
  <c r="AI92" i="23"/>
  <c r="AE92" i="23"/>
  <c r="AA92" i="23"/>
  <c r="AM92" i="23"/>
  <c r="W92" i="23"/>
  <c r="AN158" i="23"/>
  <c r="AJ158" i="23"/>
  <c r="AF158" i="23"/>
  <c r="AB158" i="23"/>
  <c r="X158" i="23"/>
  <c r="AK158" i="23"/>
  <c r="AE158" i="23"/>
  <c r="Z158" i="23"/>
  <c r="AO158" i="23"/>
  <c r="AI158" i="23"/>
  <c r="AD158" i="23"/>
  <c r="Y158" i="23"/>
  <c r="AM158" i="23"/>
  <c r="AH158" i="23"/>
  <c r="AC158" i="23"/>
  <c r="W158" i="23"/>
  <c r="AG158" i="23"/>
  <c r="AA158" i="23"/>
  <c r="AL158" i="23"/>
  <c r="X16" i="19"/>
  <c r="AB16" i="19"/>
  <c r="AF16" i="19"/>
  <c r="AJ16" i="19"/>
  <c r="AN16" i="19"/>
  <c r="Y16" i="19"/>
  <c r="AC16" i="19"/>
  <c r="AG16" i="19"/>
  <c r="AK16" i="19"/>
  <c r="AO16" i="19"/>
  <c r="Z16" i="19"/>
  <c r="AH16" i="19"/>
  <c r="AA16" i="19"/>
  <c r="AI16" i="19"/>
  <c r="AD16" i="19"/>
  <c r="AL16" i="19"/>
  <c r="W16" i="19"/>
  <c r="AE16" i="19"/>
  <c r="AM16" i="19"/>
  <c r="X8" i="19"/>
  <c r="AB8" i="19"/>
  <c r="AF8" i="19"/>
  <c r="AJ8" i="19"/>
  <c r="AN8" i="19"/>
  <c r="Y8" i="19"/>
  <c r="AC8" i="19"/>
  <c r="AG8" i="19"/>
  <c r="AK8" i="19"/>
  <c r="AO8" i="19"/>
  <c r="Z8" i="19"/>
  <c r="AH8" i="19"/>
  <c r="AA8" i="19"/>
  <c r="AI8" i="19"/>
  <c r="AD8" i="19"/>
  <c r="AL8" i="19"/>
  <c r="AE8" i="19"/>
  <c r="AM8" i="19"/>
  <c r="W8" i="19"/>
  <c r="AL59" i="25"/>
  <c r="AH59" i="25"/>
  <c r="AD59" i="25"/>
  <c r="Z59" i="25"/>
  <c r="AO59" i="25"/>
  <c r="AK59" i="25"/>
  <c r="AG59" i="25"/>
  <c r="AC59" i="25"/>
  <c r="Y59" i="25"/>
  <c r="AJ59" i="25"/>
  <c r="AB59" i="25"/>
  <c r="AI59" i="25"/>
  <c r="AA59" i="25"/>
  <c r="AN59" i="25"/>
  <c r="AF59" i="25"/>
  <c r="X59" i="25"/>
  <c r="AM59" i="25"/>
  <c r="AE59" i="25"/>
  <c r="W59" i="25"/>
  <c r="AL4" i="26"/>
  <c r="AH4" i="26"/>
  <c r="AD4" i="26"/>
  <c r="Z4" i="26"/>
  <c r="AO4" i="26"/>
  <c r="AK4" i="26"/>
  <c r="AG4" i="26"/>
  <c r="AC4" i="26"/>
  <c r="Y4" i="26"/>
  <c r="AN4" i="26"/>
  <c r="AJ4" i="26"/>
  <c r="AF4" i="26"/>
  <c r="AB4" i="26"/>
  <c r="X4" i="26"/>
  <c r="AE4" i="26"/>
  <c r="AA4" i="26"/>
  <c r="AM4" i="26"/>
  <c r="W4" i="26"/>
  <c r="AI4" i="26"/>
  <c r="AL36" i="26"/>
  <c r="AH36" i="26"/>
  <c r="AD36" i="26"/>
  <c r="Z36" i="26"/>
  <c r="AO36" i="26"/>
  <c r="AK36" i="26"/>
  <c r="AG36" i="26"/>
  <c r="AC36" i="26"/>
  <c r="Y36" i="26"/>
  <c r="AN36" i="26"/>
  <c r="AJ36" i="26"/>
  <c r="AF36" i="26"/>
  <c r="AB36" i="26"/>
  <c r="X36" i="26"/>
  <c r="AE36" i="26"/>
  <c r="AA36" i="26"/>
  <c r="AM36" i="26"/>
  <c r="W36" i="26"/>
  <c r="AI36" i="26"/>
  <c r="AL112" i="26"/>
  <c r="AH112" i="26"/>
  <c r="AD112" i="26"/>
  <c r="Z112" i="26"/>
  <c r="AO112" i="26"/>
  <c r="AK112" i="26"/>
  <c r="AG112" i="26"/>
  <c r="AC112" i="26"/>
  <c r="Y112" i="26"/>
  <c r="AN112" i="26"/>
  <c r="AJ112" i="26"/>
  <c r="AF112" i="26"/>
  <c r="AB112" i="26"/>
  <c r="X112" i="26"/>
  <c r="AE112" i="26"/>
  <c r="AA112" i="26"/>
  <c r="AM112" i="26"/>
  <c r="W112" i="26"/>
  <c r="AI112" i="26"/>
  <c r="AL144" i="26"/>
  <c r="AH144" i="26"/>
  <c r="AD144" i="26"/>
  <c r="Z144" i="26"/>
  <c r="AO144" i="26"/>
  <c r="AK144" i="26"/>
  <c r="AG144" i="26"/>
  <c r="AC144" i="26"/>
  <c r="Y144" i="26"/>
  <c r="AN144" i="26"/>
  <c r="AJ144" i="26"/>
  <c r="AF144" i="26"/>
  <c r="AB144" i="26"/>
  <c r="X144" i="26"/>
  <c r="AE144" i="26"/>
  <c r="AA144" i="26"/>
  <c r="AM144" i="26"/>
  <c r="W144" i="26"/>
  <c r="AI144" i="26"/>
  <c r="AL65" i="40"/>
  <c r="AH65" i="40"/>
  <c r="AD65" i="40"/>
  <c r="Z65" i="40"/>
  <c r="AO65" i="40"/>
  <c r="AK65" i="40"/>
  <c r="AG65" i="40"/>
  <c r="AC65" i="40"/>
  <c r="Y65" i="40"/>
  <c r="AN65" i="40"/>
  <c r="AJ65" i="40"/>
  <c r="AF65" i="40"/>
  <c r="AB65" i="40"/>
  <c r="X65" i="40"/>
  <c r="AM65" i="40"/>
  <c r="W65" i="40"/>
  <c r="AI65" i="40"/>
  <c r="AE65" i="40"/>
  <c r="AA65" i="40"/>
  <c r="Y23" i="19"/>
  <c r="AC23" i="19"/>
  <c r="AG23" i="19"/>
  <c r="AK23" i="19"/>
  <c r="AO23" i="19"/>
  <c r="Z23" i="19"/>
  <c r="AE23" i="19"/>
  <c r="AJ23" i="19"/>
  <c r="AA23" i="19"/>
  <c r="AF23" i="19"/>
  <c r="AL23" i="19"/>
  <c r="W23" i="19"/>
  <c r="AB23" i="19"/>
  <c r="AH23" i="19"/>
  <c r="AM23" i="19"/>
  <c r="AN23" i="19"/>
  <c r="X23" i="19"/>
  <c r="AD23" i="19"/>
  <c r="AI23" i="19"/>
  <c r="F65" i="21"/>
  <c r="J65" i="21"/>
  <c r="C65" i="21"/>
  <c r="G65" i="21"/>
  <c r="K65" i="21"/>
  <c r="D65" i="21"/>
  <c r="H65" i="21"/>
  <c r="E65" i="21"/>
  <c r="I65" i="21"/>
  <c r="F81" i="21"/>
  <c r="J81" i="21"/>
  <c r="C81" i="21"/>
  <c r="G81" i="21"/>
  <c r="K81" i="21"/>
  <c r="D81" i="21"/>
  <c r="H81" i="21"/>
  <c r="E81" i="21"/>
  <c r="I81" i="21"/>
  <c r="F97" i="21"/>
  <c r="J97" i="21"/>
  <c r="C97" i="21"/>
  <c r="G97" i="21"/>
  <c r="K97" i="21"/>
  <c r="D97" i="21"/>
  <c r="H97" i="21"/>
  <c r="E97" i="21"/>
  <c r="I97" i="21"/>
  <c r="F113" i="21"/>
  <c r="J113" i="21"/>
  <c r="C113" i="21"/>
  <c r="G113" i="21"/>
  <c r="K113" i="21"/>
  <c r="D113" i="21"/>
  <c r="H113" i="21"/>
  <c r="E113" i="21"/>
  <c r="I113" i="21"/>
  <c r="F129" i="21"/>
  <c r="J129" i="21"/>
  <c r="C129" i="21"/>
  <c r="G129" i="21"/>
  <c r="K129" i="21"/>
  <c r="D129" i="21"/>
  <c r="H129" i="21"/>
  <c r="E129" i="21"/>
  <c r="I129" i="21"/>
  <c r="F145" i="21"/>
  <c r="J145" i="21"/>
  <c r="C145" i="21"/>
  <c r="G145" i="21"/>
  <c r="K145" i="21"/>
  <c r="D145" i="21"/>
  <c r="H145" i="21"/>
  <c r="E145" i="21"/>
  <c r="I145" i="21"/>
  <c r="F161" i="21"/>
  <c r="J161" i="21"/>
  <c r="C161" i="21"/>
  <c r="G161" i="21"/>
  <c r="K161" i="21"/>
  <c r="D161" i="21"/>
  <c r="H161" i="21"/>
  <c r="E161" i="21"/>
  <c r="I161" i="21"/>
  <c r="F177" i="21"/>
  <c r="J177" i="21"/>
  <c r="C177" i="21"/>
  <c r="G177" i="21"/>
  <c r="K177" i="21"/>
  <c r="D177" i="21"/>
  <c r="H177" i="21"/>
  <c r="E177" i="21"/>
  <c r="I177" i="21"/>
  <c r="F18" i="19"/>
  <c r="J18" i="19"/>
  <c r="C18" i="19"/>
  <c r="G18" i="19"/>
  <c r="K18" i="19"/>
  <c r="D18" i="19"/>
  <c r="H18" i="19"/>
  <c r="E18" i="19"/>
  <c r="I18" i="19"/>
  <c r="F34" i="19"/>
  <c r="J34" i="19"/>
  <c r="C34" i="19"/>
  <c r="G34" i="19"/>
  <c r="K34" i="19"/>
  <c r="D34" i="19"/>
  <c r="H34" i="19"/>
  <c r="E34" i="19"/>
  <c r="I34" i="19"/>
  <c r="F50" i="19"/>
  <c r="J50" i="19"/>
  <c r="C50" i="19"/>
  <c r="G50" i="19"/>
  <c r="K50" i="19"/>
  <c r="D50" i="19"/>
  <c r="H50" i="19"/>
  <c r="E50" i="19"/>
  <c r="I50" i="19"/>
  <c r="C5" i="28"/>
  <c r="G5" i="28"/>
  <c r="K5" i="28"/>
  <c r="D5" i="28"/>
  <c r="H5" i="28"/>
  <c r="I5" i="28"/>
  <c r="F5" i="28"/>
  <c r="J5" i="28"/>
  <c r="E5" i="28"/>
  <c r="C13" i="28"/>
  <c r="G13" i="28"/>
  <c r="K13" i="28"/>
  <c r="D13" i="28"/>
  <c r="H13" i="28"/>
  <c r="I13" i="28"/>
  <c r="E13" i="28"/>
  <c r="J13" i="28"/>
  <c r="F13" i="28"/>
  <c r="C21" i="28"/>
  <c r="G21" i="28"/>
  <c r="K21" i="28"/>
  <c r="D21" i="28"/>
  <c r="H21" i="28"/>
  <c r="I21" i="28"/>
  <c r="E21" i="28"/>
  <c r="J21" i="28"/>
  <c r="F21" i="28"/>
  <c r="C29" i="28"/>
  <c r="G29" i="28"/>
  <c r="K29" i="28"/>
  <c r="D29" i="28"/>
  <c r="H29" i="28"/>
  <c r="I29" i="28"/>
  <c r="J29" i="28"/>
  <c r="E29" i="28"/>
  <c r="F29" i="28"/>
  <c r="C37" i="28"/>
  <c r="G37" i="28"/>
  <c r="K37" i="28"/>
  <c r="D37" i="28"/>
  <c r="H37" i="28"/>
  <c r="I37" i="28"/>
  <c r="F37" i="28"/>
  <c r="J37" i="28"/>
  <c r="E37" i="28"/>
  <c r="C45" i="28"/>
  <c r="G45" i="28"/>
  <c r="K45" i="28"/>
  <c r="D45" i="28"/>
  <c r="H45" i="28"/>
  <c r="I45" i="28"/>
  <c r="J45" i="28"/>
  <c r="E45" i="28"/>
  <c r="F45" i="28"/>
  <c r="C57" i="28"/>
  <c r="G57" i="28"/>
  <c r="K57" i="28"/>
  <c r="D57" i="28"/>
  <c r="H57" i="28"/>
  <c r="I57" i="28"/>
  <c r="E57" i="28"/>
  <c r="J57" i="28"/>
  <c r="F57" i="28"/>
  <c r="C65" i="28"/>
  <c r="G65" i="28"/>
  <c r="K65" i="28"/>
  <c r="D65" i="28"/>
  <c r="H65" i="28"/>
  <c r="I65" i="28"/>
  <c r="J65" i="28"/>
  <c r="E65" i="28"/>
  <c r="F65" i="28"/>
  <c r="C73" i="28"/>
  <c r="G73" i="28"/>
  <c r="K73" i="28"/>
  <c r="D73" i="28"/>
  <c r="H73" i="28"/>
  <c r="I73" i="28"/>
  <c r="J73" i="28"/>
  <c r="E73" i="28"/>
  <c r="F73" i="28"/>
  <c r="C81" i="28"/>
  <c r="G81" i="28"/>
  <c r="K81" i="28"/>
  <c r="D81" i="28"/>
  <c r="H81" i="28"/>
  <c r="I81" i="28"/>
  <c r="J81" i="28"/>
  <c r="E81" i="28"/>
  <c r="F81" i="28"/>
  <c r="C89" i="28"/>
  <c r="G89" i="28"/>
  <c r="K89" i="28"/>
  <c r="D89" i="28"/>
  <c r="H89" i="28"/>
  <c r="I89" i="28"/>
  <c r="E89" i="28"/>
  <c r="J89" i="28"/>
  <c r="F89" i="28"/>
  <c r="C97" i="28"/>
  <c r="G97" i="28"/>
  <c r="K97" i="28"/>
  <c r="D97" i="28"/>
  <c r="H97" i="28"/>
  <c r="I97" i="28"/>
  <c r="E97" i="28"/>
  <c r="F97" i="28"/>
  <c r="J97" i="28"/>
  <c r="C105" i="28"/>
  <c r="G105" i="28"/>
  <c r="K105" i="28"/>
  <c r="D105" i="28"/>
  <c r="H105" i="28"/>
  <c r="I105" i="28"/>
  <c r="E105" i="28"/>
  <c r="J105" i="28"/>
  <c r="F105" i="28"/>
  <c r="C113" i="28"/>
  <c r="G113" i="28"/>
  <c r="K113" i="28"/>
  <c r="D113" i="28"/>
  <c r="H113" i="28"/>
  <c r="I113" i="28"/>
  <c r="E113" i="28"/>
  <c r="J113" i="28"/>
  <c r="F113" i="28"/>
  <c r="C121" i="28"/>
  <c r="G121" i="28"/>
  <c r="K121" i="28"/>
  <c r="D121" i="28"/>
  <c r="H121" i="28"/>
  <c r="I121" i="28"/>
  <c r="E121" i="28"/>
  <c r="J121" i="28"/>
  <c r="F121" i="28"/>
  <c r="C129" i="28"/>
  <c r="G129" i="28"/>
  <c r="K129" i="28"/>
  <c r="D129" i="28"/>
  <c r="H129" i="28"/>
  <c r="I129" i="28"/>
  <c r="J129" i="28"/>
  <c r="F129" i="28"/>
  <c r="E129" i="28"/>
  <c r="C137" i="28"/>
  <c r="G137" i="28"/>
  <c r="K137" i="28"/>
  <c r="D137" i="28"/>
  <c r="H137" i="28"/>
  <c r="I137" i="28"/>
  <c r="J137" i="28"/>
  <c r="F137" i="28"/>
  <c r="E137" i="28"/>
  <c r="C145" i="28"/>
  <c r="G145" i="28"/>
  <c r="K145" i="28"/>
  <c r="D145" i="28"/>
  <c r="H145" i="28"/>
  <c r="I145" i="28"/>
  <c r="F145" i="28"/>
  <c r="J145" i="28"/>
  <c r="E145" i="28"/>
  <c r="C153" i="28"/>
  <c r="G153" i="28"/>
  <c r="K153" i="28"/>
  <c r="D153" i="28"/>
  <c r="H153" i="28"/>
  <c r="I153" i="28"/>
  <c r="E153" i="28"/>
  <c r="J153" i="28"/>
  <c r="F153" i="28"/>
  <c r="C161" i="28"/>
  <c r="G161" i="28"/>
  <c r="K161" i="28"/>
  <c r="D161" i="28"/>
  <c r="H161" i="28"/>
  <c r="I161" i="28"/>
  <c r="F161" i="28"/>
  <c r="J161" i="28"/>
  <c r="E161" i="28"/>
  <c r="C169" i="28"/>
  <c r="G169" i="28"/>
  <c r="K169" i="28"/>
  <c r="D169" i="28"/>
  <c r="H169" i="28"/>
  <c r="I169" i="28"/>
  <c r="J169" i="28"/>
  <c r="E169" i="28"/>
  <c r="F169" i="28"/>
  <c r="C177" i="28"/>
  <c r="G177" i="28"/>
  <c r="K177" i="28"/>
  <c r="D177" i="28"/>
  <c r="H177" i="28"/>
  <c r="I177" i="28"/>
  <c r="E177" i="28"/>
  <c r="J177" i="28"/>
  <c r="F177" i="28"/>
  <c r="C9" i="40"/>
  <c r="G9" i="40"/>
  <c r="K9" i="40"/>
  <c r="D9" i="40"/>
  <c r="H9" i="40"/>
  <c r="I9" i="40"/>
  <c r="F9" i="40"/>
  <c r="J9" i="40"/>
  <c r="E9" i="40"/>
  <c r="C17" i="40"/>
  <c r="G17" i="40"/>
  <c r="K17" i="40"/>
  <c r="D17" i="40"/>
  <c r="H17" i="40"/>
  <c r="I17" i="40"/>
  <c r="F17" i="40"/>
  <c r="J17" i="40"/>
  <c r="E17" i="40"/>
  <c r="C25" i="40"/>
  <c r="G25" i="40"/>
  <c r="K25" i="40"/>
  <c r="D25" i="40"/>
  <c r="H25" i="40"/>
  <c r="I25" i="40"/>
  <c r="F25" i="40"/>
  <c r="J25" i="40"/>
  <c r="E25" i="40"/>
  <c r="C33" i="40"/>
  <c r="G33" i="40"/>
  <c r="K33" i="40"/>
  <c r="D33" i="40"/>
  <c r="H33" i="40"/>
  <c r="I33" i="40"/>
  <c r="J33" i="40"/>
  <c r="E33" i="40"/>
  <c r="F33" i="40"/>
  <c r="C41" i="40"/>
  <c r="G41" i="40"/>
  <c r="K41" i="40"/>
  <c r="D41" i="40"/>
  <c r="H41" i="40"/>
  <c r="I41" i="40"/>
  <c r="E41" i="40"/>
  <c r="J41" i="40"/>
  <c r="F41" i="40"/>
  <c r="C49" i="40"/>
  <c r="G49" i="40"/>
  <c r="K49" i="40"/>
  <c r="D49" i="40"/>
  <c r="H49" i="40"/>
  <c r="I49" i="40"/>
  <c r="J49" i="40"/>
  <c r="F49" i="40"/>
  <c r="E49" i="40"/>
  <c r="C57" i="40"/>
  <c r="G57" i="40"/>
  <c r="K57" i="40"/>
  <c r="D57" i="40"/>
  <c r="H57" i="40"/>
  <c r="I57" i="40"/>
  <c r="J57" i="40"/>
  <c r="E57" i="40"/>
  <c r="F57" i="40"/>
  <c r="C65" i="40"/>
  <c r="G65" i="40"/>
  <c r="K65" i="40"/>
  <c r="D65" i="40"/>
  <c r="H65" i="40"/>
  <c r="I65" i="40"/>
  <c r="J65" i="40"/>
  <c r="E65" i="40"/>
  <c r="F65" i="40"/>
  <c r="C73" i="40"/>
  <c r="G73" i="40"/>
  <c r="K73" i="40"/>
  <c r="D73" i="40"/>
  <c r="H73" i="40"/>
  <c r="I73" i="40"/>
  <c r="J73" i="40"/>
  <c r="E73" i="40"/>
  <c r="F73" i="40"/>
  <c r="C81" i="40"/>
  <c r="G81" i="40"/>
  <c r="K81" i="40"/>
  <c r="D81" i="40"/>
  <c r="H81" i="40"/>
  <c r="I81" i="40"/>
  <c r="F81" i="40"/>
  <c r="J81" i="40"/>
  <c r="E81" i="40"/>
  <c r="C89" i="40"/>
  <c r="G89" i="40"/>
  <c r="K89" i="40"/>
  <c r="D89" i="40"/>
  <c r="H89" i="40"/>
  <c r="I89" i="40"/>
  <c r="J89" i="40"/>
  <c r="E89" i="40"/>
  <c r="F89" i="40"/>
  <c r="C97" i="40"/>
  <c r="G97" i="40"/>
  <c r="K97" i="40"/>
  <c r="D97" i="40"/>
  <c r="H97" i="40"/>
  <c r="I97" i="40"/>
  <c r="E97" i="40"/>
  <c r="F97" i="40"/>
  <c r="J97" i="40"/>
  <c r="C105" i="40"/>
  <c r="G105" i="40"/>
  <c r="K105" i="40"/>
  <c r="D105" i="40"/>
  <c r="H105" i="40"/>
  <c r="I105" i="40"/>
  <c r="J105" i="40"/>
  <c r="E105" i="40"/>
  <c r="F105" i="40"/>
  <c r="C113" i="40"/>
  <c r="G113" i="40"/>
  <c r="K113" i="40"/>
  <c r="D113" i="40"/>
  <c r="H113" i="40"/>
  <c r="I113" i="40"/>
  <c r="J113" i="40"/>
  <c r="E113" i="40"/>
  <c r="F113" i="40"/>
  <c r="C121" i="40"/>
  <c r="G121" i="40"/>
  <c r="K121" i="40"/>
  <c r="D121" i="40"/>
  <c r="H121" i="40"/>
  <c r="I121" i="40"/>
  <c r="J121" i="40"/>
  <c r="E121" i="40"/>
  <c r="F121" i="40"/>
  <c r="C129" i="40"/>
  <c r="G129" i="40"/>
  <c r="K129" i="40"/>
  <c r="D129" i="40"/>
  <c r="H129" i="40"/>
  <c r="I129" i="40"/>
  <c r="J129" i="40"/>
  <c r="E129" i="40"/>
  <c r="F129" i="40"/>
  <c r="C137" i="40"/>
  <c r="G137" i="40"/>
  <c r="K137" i="40"/>
  <c r="D137" i="40"/>
  <c r="H137" i="40"/>
  <c r="I137" i="40"/>
  <c r="J137" i="40"/>
  <c r="E137" i="40"/>
  <c r="F137" i="40"/>
  <c r="C145" i="40"/>
  <c r="G145" i="40"/>
  <c r="K145" i="40"/>
  <c r="D145" i="40"/>
  <c r="H145" i="40"/>
  <c r="I145" i="40"/>
  <c r="E145" i="40"/>
  <c r="J145" i="40"/>
  <c r="F145" i="40"/>
  <c r="C153" i="40"/>
  <c r="G153" i="40"/>
  <c r="K153" i="40"/>
  <c r="D153" i="40"/>
  <c r="H153" i="40"/>
  <c r="I153" i="40"/>
  <c r="J153" i="40"/>
  <c r="E153" i="40"/>
  <c r="F153" i="40"/>
  <c r="C161" i="40"/>
  <c r="G161" i="40"/>
  <c r="K161" i="40"/>
  <c r="D161" i="40"/>
  <c r="H161" i="40"/>
  <c r="I161" i="40"/>
  <c r="F161" i="40"/>
  <c r="J161" i="40"/>
  <c r="E161" i="40"/>
  <c r="C169" i="40"/>
  <c r="G169" i="40"/>
  <c r="K169" i="40"/>
  <c r="D169" i="40"/>
  <c r="H169" i="40"/>
  <c r="I169" i="40"/>
  <c r="J169" i="40"/>
  <c r="E169" i="40"/>
  <c r="F169" i="40"/>
  <c r="C177" i="40"/>
  <c r="G177" i="40"/>
  <c r="K177" i="40"/>
  <c r="D177" i="40"/>
  <c r="H177" i="40"/>
  <c r="I177" i="40"/>
  <c r="J177" i="40"/>
  <c r="F177" i="40"/>
  <c r="E177" i="40"/>
  <c r="C9" i="41"/>
  <c r="G9" i="41"/>
  <c r="K9" i="41"/>
  <c r="D9" i="41"/>
  <c r="H9" i="41"/>
  <c r="I9" i="41"/>
  <c r="E9" i="41"/>
  <c r="J9" i="41"/>
  <c r="F9" i="41"/>
  <c r="C17" i="41"/>
  <c r="G17" i="41"/>
  <c r="K17" i="41"/>
  <c r="D17" i="41"/>
  <c r="H17" i="41"/>
  <c r="I17" i="41"/>
  <c r="E17" i="41"/>
  <c r="F17" i="41"/>
  <c r="J17" i="41"/>
  <c r="C25" i="41"/>
  <c r="G25" i="41"/>
  <c r="K25" i="41"/>
  <c r="D25" i="41"/>
  <c r="H25" i="41"/>
  <c r="I25" i="41"/>
  <c r="J25" i="41"/>
  <c r="E25" i="41"/>
  <c r="F25" i="41"/>
  <c r="C33" i="41"/>
  <c r="G33" i="41"/>
  <c r="K33" i="41"/>
  <c r="D33" i="41"/>
  <c r="H33" i="41"/>
  <c r="I33" i="41"/>
  <c r="F33" i="41"/>
  <c r="J33" i="41"/>
  <c r="E33" i="41"/>
  <c r="C41" i="41"/>
  <c r="G41" i="41"/>
  <c r="K41" i="41"/>
  <c r="D41" i="41"/>
  <c r="H41" i="41"/>
  <c r="I41" i="41"/>
  <c r="F41" i="41"/>
  <c r="J41" i="41"/>
  <c r="E41" i="41"/>
  <c r="C49" i="41"/>
  <c r="G49" i="41"/>
  <c r="K49" i="41"/>
  <c r="D49" i="41"/>
  <c r="H49" i="41"/>
  <c r="I49" i="41"/>
  <c r="J49" i="41"/>
  <c r="E49" i="41"/>
  <c r="F49" i="41"/>
  <c r="C57" i="41"/>
  <c r="G57" i="41"/>
  <c r="K57" i="41"/>
  <c r="D57" i="41"/>
  <c r="H57" i="41"/>
  <c r="I57" i="41"/>
  <c r="J57" i="41"/>
  <c r="E57" i="41"/>
  <c r="F57" i="41"/>
  <c r="C65" i="41"/>
  <c r="G65" i="41"/>
  <c r="K65" i="41"/>
  <c r="D65" i="41"/>
  <c r="H65" i="41"/>
  <c r="I65" i="41"/>
  <c r="E65" i="41"/>
  <c r="F65" i="41"/>
  <c r="J65" i="41"/>
  <c r="D73" i="41"/>
  <c r="H73" i="41"/>
  <c r="F73" i="41"/>
  <c r="K73" i="41"/>
  <c r="C73" i="41"/>
  <c r="J73" i="41"/>
  <c r="G73" i="41"/>
  <c r="I73" i="41"/>
  <c r="E73" i="41"/>
  <c r="D81" i="41"/>
  <c r="H81" i="41"/>
  <c r="F81" i="41"/>
  <c r="K81" i="41"/>
  <c r="G81" i="41"/>
  <c r="C81" i="41"/>
  <c r="I81" i="41"/>
  <c r="E81" i="41"/>
  <c r="J81" i="41"/>
  <c r="D89" i="41"/>
  <c r="H89" i="41"/>
  <c r="F89" i="41"/>
  <c r="K89" i="41"/>
  <c r="I89" i="41"/>
  <c r="E89" i="41"/>
  <c r="G89" i="41"/>
  <c r="J89" i="41"/>
  <c r="C89" i="41"/>
  <c r="D97" i="41"/>
  <c r="H97" i="41"/>
  <c r="F97" i="41"/>
  <c r="K97" i="41"/>
  <c r="I97" i="41"/>
  <c r="G97" i="41"/>
  <c r="C97" i="41"/>
  <c r="J97" i="41"/>
  <c r="E97" i="41"/>
  <c r="D105" i="41"/>
  <c r="H105" i="41"/>
  <c r="F105" i="41"/>
  <c r="K105" i="41"/>
  <c r="I105" i="41"/>
  <c r="E105" i="41"/>
  <c r="G105" i="41"/>
  <c r="J105" i="41"/>
  <c r="C105" i="41"/>
  <c r="D113" i="41"/>
  <c r="H113" i="41"/>
  <c r="F113" i="41"/>
  <c r="K113" i="41"/>
  <c r="C113" i="41"/>
  <c r="E113" i="41"/>
  <c r="G113" i="41"/>
  <c r="J113" i="41"/>
  <c r="I113" i="41"/>
  <c r="D121" i="41"/>
  <c r="H121" i="41"/>
  <c r="F121" i="41"/>
  <c r="K121" i="41"/>
  <c r="I121" i="41"/>
  <c r="G121" i="41"/>
  <c r="J121" i="41"/>
  <c r="C121" i="41"/>
  <c r="E121" i="41"/>
  <c r="D129" i="41"/>
  <c r="H129" i="41"/>
  <c r="F129" i="41"/>
  <c r="K129" i="41"/>
  <c r="I129" i="41"/>
  <c r="G129" i="41"/>
  <c r="J129" i="41"/>
  <c r="C129" i="41"/>
  <c r="E129" i="41"/>
  <c r="D137" i="41"/>
  <c r="H137" i="41"/>
  <c r="F137" i="41"/>
  <c r="K137" i="41"/>
  <c r="C137" i="41"/>
  <c r="G137" i="41"/>
  <c r="J137" i="41"/>
  <c r="I137" i="41"/>
  <c r="E137" i="41"/>
  <c r="D145" i="41"/>
  <c r="H145" i="41"/>
  <c r="F145" i="41"/>
  <c r="K145" i="41"/>
  <c r="I145" i="41"/>
  <c r="G145" i="41"/>
  <c r="J145" i="41"/>
  <c r="C145" i="41"/>
  <c r="E145" i="41"/>
  <c r="D153" i="41"/>
  <c r="H153" i="41"/>
  <c r="F153" i="41"/>
  <c r="K153" i="41"/>
  <c r="C153" i="41"/>
  <c r="I153" i="41"/>
  <c r="G153" i="41"/>
  <c r="E153" i="41"/>
  <c r="J153" i="41"/>
  <c r="D161" i="41"/>
  <c r="H161" i="41"/>
  <c r="F161" i="41"/>
  <c r="K161" i="41"/>
  <c r="C161" i="41"/>
  <c r="E161" i="41"/>
  <c r="G161" i="41"/>
  <c r="I161" i="41"/>
  <c r="J161" i="41"/>
  <c r="D169" i="41"/>
  <c r="H169" i="41"/>
  <c r="F169" i="41"/>
  <c r="K169" i="41"/>
  <c r="C169" i="41"/>
  <c r="E169" i="41"/>
  <c r="G169" i="41"/>
  <c r="I169" i="41"/>
  <c r="J169" i="41"/>
  <c r="O175" i="41"/>
  <c r="S175" i="41"/>
  <c r="M175" i="41"/>
  <c r="U175" i="41"/>
  <c r="P175" i="41"/>
  <c r="T175" i="41"/>
  <c r="Q175" i="41"/>
  <c r="N175" i="41"/>
  <c r="R175" i="41"/>
  <c r="C175" i="41"/>
  <c r="I175" i="41"/>
  <c r="F175" i="41"/>
  <c r="G175" i="41"/>
  <c r="E175" i="41"/>
  <c r="J175" i="41"/>
  <c r="K175" i="41"/>
  <c r="D175" i="41"/>
  <c r="H175" i="41"/>
  <c r="O4" i="42"/>
  <c r="S4" i="42"/>
  <c r="M4" i="42"/>
  <c r="Q4" i="42"/>
  <c r="N4" i="42"/>
  <c r="P4" i="42"/>
  <c r="T4" i="42"/>
  <c r="U4" i="42"/>
  <c r="R4" i="42"/>
  <c r="F4" i="42"/>
  <c r="G4" i="42"/>
  <c r="I4" i="42"/>
  <c r="J4" i="42"/>
  <c r="K4" i="42"/>
  <c r="D4" i="42"/>
  <c r="H4" i="42"/>
  <c r="C4" i="42"/>
  <c r="E4" i="42"/>
  <c r="O8" i="42"/>
  <c r="S8" i="42"/>
  <c r="M8" i="42"/>
  <c r="Q8" i="42"/>
  <c r="R8" i="42"/>
  <c r="P8" i="42"/>
  <c r="T8" i="42"/>
  <c r="N8" i="42"/>
  <c r="U8" i="42"/>
  <c r="C8" i="42"/>
  <c r="H8" i="42"/>
  <c r="F8" i="42"/>
  <c r="G8" i="42"/>
  <c r="I8" i="42"/>
  <c r="J8" i="42"/>
  <c r="K8" i="42"/>
  <c r="D8" i="42"/>
  <c r="E8" i="42"/>
  <c r="O12" i="42"/>
  <c r="S12" i="42"/>
  <c r="Q12" i="42"/>
  <c r="R12" i="42"/>
  <c r="P12" i="42"/>
  <c r="T12" i="42"/>
  <c r="N12" i="42"/>
  <c r="M12" i="42"/>
  <c r="U12" i="42"/>
  <c r="H12" i="42"/>
  <c r="K12" i="42"/>
  <c r="I12" i="42"/>
  <c r="E12" i="42"/>
  <c r="F12" i="42"/>
  <c r="C12" i="42"/>
  <c r="D12" i="42"/>
  <c r="J12" i="42"/>
  <c r="G12" i="42"/>
  <c r="O16" i="42"/>
  <c r="S16" i="42"/>
  <c r="M16" i="42"/>
  <c r="U16" i="42"/>
  <c r="R16" i="42"/>
  <c r="P16" i="42"/>
  <c r="T16" i="42"/>
  <c r="N16" i="42"/>
  <c r="Q16" i="42"/>
  <c r="H16" i="42"/>
  <c r="K16" i="42"/>
  <c r="I16" i="42"/>
  <c r="E16" i="42"/>
  <c r="F16" i="42"/>
  <c r="C16" i="42"/>
  <c r="D16" i="42"/>
  <c r="J16" i="42"/>
  <c r="G16" i="42"/>
  <c r="O20" i="42"/>
  <c r="S20" i="42"/>
  <c r="M20" i="42"/>
  <c r="P20" i="42"/>
  <c r="T20" i="42"/>
  <c r="U20" i="42"/>
  <c r="Q20" i="42"/>
  <c r="R20" i="42"/>
  <c r="N20" i="42"/>
  <c r="C20" i="42"/>
  <c r="I20" i="42"/>
  <c r="F20" i="42"/>
  <c r="G20" i="42"/>
  <c r="E20" i="42"/>
  <c r="J20" i="42"/>
  <c r="K20" i="42"/>
  <c r="H20" i="42"/>
  <c r="D20" i="42"/>
  <c r="O24" i="42"/>
  <c r="S24" i="42"/>
  <c r="M24" i="42"/>
  <c r="N24" i="42"/>
  <c r="P24" i="42"/>
  <c r="T24" i="42"/>
  <c r="U24" i="42"/>
  <c r="R24" i="42"/>
  <c r="Q24" i="42"/>
  <c r="J24" i="42"/>
  <c r="H24" i="42"/>
  <c r="C24" i="42"/>
  <c r="E24" i="42"/>
  <c r="G24" i="42"/>
  <c r="I24" i="42"/>
  <c r="F24" i="42"/>
  <c r="K24" i="42"/>
  <c r="D24" i="42"/>
  <c r="O28" i="42"/>
  <c r="S28" i="42"/>
  <c r="M28" i="42"/>
  <c r="U28" i="42"/>
  <c r="R28" i="42"/>
  <c r="P28" i="42"/>
  <c r="T28" i="42"/>
  <c r="Q28" i="42"/>
  <c r="N28" i="42"/>
  <c r="I28" i="42"/>
  <c r="D28" i="42"/>
  <c r="C28" i="42"/>
  <c r="E28" i="42"/>
  <c r="F28" i="42"/>
  <c r="G28" i="42"/>
  <c r="H28" i="42"/>
  <c r="J28" i="42"/>
  <c r="K28" i="42"/>
  <c r="O32" i="42"/>
  <c r="S32" i="42"/>
  <c r="U32" i="42"/>
  <c r="P32" i="42"/>
  <c r="T32" i="42"/>
  <c r="N32" i="42"/>
  <c r="M32" i="42"/>
  <c r="Q32" i="42"/>
  <c r="R32" i="42"/>
  <c r="C32" i="42"/>
  <c r="E32" i="42"/>
  <c r="F32" i="42"/>
  <c r="G32" i="42"/>
  <c r="I32" i="42"/>
  <c r="J32" i="42"/>
  <c r="K32" i="42"/>
  <c r="D32" i="42"/>
  <c r="H32" i="42"/>
  <c r="O36" i="42"/>
  <c r="S36" i="42"/>
  <c r="P36" i="42"/>
  <c r="T36" i="42"/>
  <c r="R36" i="42"/>
  <c r="M36" i="42"/>
  <c r="Q36" i="42"/>
  <c r="U36" i="42"/>
  <c r="N36" i="42"/>
  <c r="F36" i="42"/>
  <c r="G36" i="42"/>
  <c r="I36" i="42"/>
  <c r="J36" i="42"/>
  <c r="K36" i="42"/>
  <c r="D36" i="42"/>
  <c r="H36" i="42"/>
  <c r="C36" i="42"/>
  <c r="E36" i="42"/>
  <c r="O40" i="42"/>
  <c r="S40" i="42"/>
  <c r="M40" i="42"/>
  <c r="R40" i="42"/>
  <c r="P40" i="42"/>
  <c r="T40" i="42"/>
  <c r="Q40" i="42"/>
  <c r="U40" i="42"/>
  <c r="N40" i="42"/>
  <c r="J40" i="42"/>
  <c r="K40" i="42"/>
  <c r="E40" i="42"/>
  <c r="D40" i="42"/>
  <c r="C40" i="42"/>
  <c r="H40" i="42"/>
  <c r="F40" i="42"/>
  <c r="G40" i="42"/>
  <c r="I40" i="42"/>
  <c r="O44" i="42"/>
  <c r="S44" i="42"/>
  <c r="Q44" i="42"/>
  <c r="P44" i="42"/>
  <c r="T44" i="42"/>
  <c r="U44" i="42"/>
  <c r="N44" i="42"/>
  <c r="R44" i="42"/>
  <c r="M44" i="42"/>
  <c r="C44" i="42"/>
  <c r="E44" i="42"/>
  <c r="F44" i="42"/>
  <c r="G44" i="42"/>
  <c r="I44" i="42"/>
  <c r="J44" i="42"/>
  <c r="K44" i="42"/>
  <c r="D44" i="42"/>
  <c r="H44" i="42"/>
  <c r="O48" i="42"/>
  <c r="S48" i="42"/>
  <c r="M48" i="42"/>
  <c r="Q48" i="42"/>
  <c r="N48" i="42"/>
  <c r="P48" i="42"/>
  <c r="T48" i="42"/>
  <c r="U48" i="42"/>
  <c r="R48" i="42"/>
  <c r="E48" i="42"/>
  <c r="H48" i="42"/>
  <c r="C48" i="42"/>
  <c r="I48" i="42"/>
  <c r="F48" i="42"/>
  <c r="G48" i="42"/>
  <c r="D48" i="42"/>
  <c r="J48" i="42"/>
  <c r="K48" i="42"/>
  <c r="O52" i="42"/>
  <c r="S52" i="42"/>
  <c r="U52" i="42"/>
  <c r="R52" i="42"/>
  <c r="P52" i="42"/>
  <c r="T52" i="42"/>
  <c r="M52" i="42"/>
  <c r="Q52" i="42"/>
  <c r="N52" i="42"/>
  <c r="F52" i="42"/>
  <c r="C52" i="42"/>
  <c r="I52" i="42"/>
  <c r="J52" i="42"/>
  <c r="G52" i="42"/>
  <c r="H52" i="42"/>
  <c r="K52" i="42"/>
  <c r="E52" i="42"/>
  <c r="D52" i="42"/>
  <c r="O56" i="42"/>
  <c r="S56" i="42"/>
  <c r="Q56" i="42"/>
  <c r="N56" i="42"/>
  <c r="P56" i="42"/>
  <c r="T56" i="42"/>
  <c r="U56" i="42"/>
  <c r="M56" i="42"/>
  <c r="R56" i="42"/>
  <c r="D56" i="42"/>
  <c r="K56" i="42"/>
  <c r="E56" i="42"/>
  <c r="H56" i="42"/>
  <c r="F56" i="42"/>
  <c r="C56" i="42"/>
  <c r="I56" i="42"/>
  <c r="J56" i="42"/>
  <c r="G56" i="42"/>
  <c r="O60" i="42"/>
  <c r="S60" i="42"/>
  <c r="P60" i="42"/>
  <c r="T60" i="42"/>
  <c r="M60" i="42"/>
  <c r="U60" i="42"/>
  <c r="R60" i="42"/>
  <c r="Q60" i="42"/>
  <c r="N60" i="42"/>
  <c r="H60" i="42"/>
  <c r="E60" i="42"/>
  <c r="C60" i="42"/>
  <c r="D60" i="42"/>
  <c r="F60" i="42"/>
  <c r="G60" i="42"/>
  <c r="I60" i="42"/>
  <c r="J60" i="42"/>
  <c r="K60" i="42"/>
  <c r="O64" i="42"/>
  <c r="S64" i="42"/>
  <c r="U64" i="42"/>
  <c r="R64" i="42"/>
  <c r="P64" i="42"/>
  <c r="T64" i="42"/>
  <c r="M64" i="42"/>
  <c r="Q64" i="42"/>
  <c r="N64" i="42"/>
  <c r="J64" i="42"/>
  <c r="G64" i="42"/>
  <c r="H64" i="42"/>
  <c r="K64" i="42"/>
  <c r="I64" i="42"/>
  <c r="D64" i="42"/>
  <c r="F64" i="42"/>
  <c r="C64" i="42"/>
  <c r="E64" i="42"/>
  <c r="O68" i="42"/>
  <c r="S68" i="42"/>
  <c r="U68" i="42"/>
  <c r="P68" i="42"/>
  <c r="T68" i="42"/>
  <c r="M68" i="42"/>
  <c r="R68" i="42"/>
  <c r="Q68" i="42"/>
  <c r="N68" i="42"/>
  <c r="C68" i="42"/>
  <c r="D68" i="42"/>
  <c r="F68" i="42"/>
  <c r="G68" i="42"/>
  <c r="E68" i="42"/>
  <c r="J68" i="42"/>
  <c r="K68" i="42"/>
  <c r="H68" i="42"/>
  <c r="I68" i="42"/>
  <c r="O72" i="42"/>
  <c r="S72" i="42"/>
  <c r="M72" i="42"/>
  <c r="U72" i="42"/>
  <c r="R72" i="42"/>
  <c r="P72" i="42"/>
  <c r="T72" i="42"/>
  <c r="Q72" i="42"/>
  <c r="N72" i="42"/>
  <c r="G72" i="42"/>
  <c r="E72" i="42"/>
  <c r="F72" i="42"/>
  <c r="K72" i="42"/>
  <c r="I72" i="42"/>
  <c r="J72" i="42"/>
  <c r="D72" i="42"/>
  <c r="C72" i="42"/>
  <c r="H72" i="42"/>
  <c r="O76" i="42"/>
  <c r="S76" i="42"/>
  <c r="P76" i="42"/>
  <c r="T76" i="42"/>
  <c r="M76" i="42"/>
  <c r="U76" i="42"/>
  <c r="N76" i="42"/>
  <c r="R76" i="42"/>
  <c r="Q76" i="42"/>
  <c r="F76" i="42"/>
  <c r="G76" i="42"/>
  <c r="I76" i="42"/>
  <c r="J76" i="42"/>
  <c r="K76" i="42"/>
  <c r="H76" i="42"/>
  <c r="E76" i="42"/>
  <c r="C76" i="42"/>
  <c r="D76" i="42"/>
  <c r="O80" i="42"/>
  <c r="S80" i="42"/>
  <c r="U80" i="42"/>
  <c r="P80" i="42"/>
  <c r="T80" i="42"/>
  <c r="Q80" i="42"/>
  <c r="N80" i="42"/>
  <c r="R80" i="42"/>
  <c r="M80" i="42"/>
  <c r="H80" i="42"/>
  <c r="D80" i="42"/>
  <c r="C80" i="42"/>
  <c r="E80" i="42"/>
  <c r="F80" i="42"/>
  <c r="G80" i="42"/>
  <c r="I80" i="42"/>
  <c r="J80" i="42"/>
  <c r="K80" i="42"/>
  <c r="O84" i="42"/>
  <c r="S84" i="42"/>
  <c r="M84" i="42"/>
  <c r="R84" i="42"/>
  <c r="P84" i="42"/>
  <c r="T84" i="42"/>
  <c r="Q84" i="42"/>
  <c r="N84" i="42"/>
  <c r="U84" i="42"/>
  <c r="C84" i="42"/>
  <c r="H84" i="42"/>
  <c r="F84" i="42"/>
  <c r="G84" i="42"/>
  <c r="I84" i="42"/>
  <c r="J84" i="42"/>
  <c r="K84" i="42"/>
  <c r="E84" i="42"/>
  <c r="D84" i="42"/>
  <c r="O88" i="42"/>
  <c r="S88" i="42"/>
  <c r="N88" i="42"/>
  <c r="P88" i="42"/>
  <c r="T88" i="42"/>
  <c r="M88" i="42"/>
  <c r="U88" i="42"/>
  <c r="Q88" i="42"/>
  <c r="R88" i="42"/>
  <c r="F88" i="42"/>
  <c r="G88" i="42"/>
  <c r="E88" i="42"/>
  <c r="J88" i="42"/>
  <c r="K88" i="42"/>
  <c r="H88" i="42"/>
  <c r="I88" i="42"/>
  <c r="C88" i="42"/>
  <c r="D88" i="42"/>
  <c r="O92" i="42"/>
  <c r="S92" i="42"/>
  <c r="Q92" i="42"/>
  <c r="P92" i="42"/>
  <c r="T92" i="42"/>
  <c r="U92" i="42"/>
  <c r="M92" i="42"/>
  <c r="R92" i="42"/>
  <c r="N92" i="42"/>
  <c r="C92" i="42"/>
  <c r="I92" i="42"/>
  <c r="F92" i="42"/>
  <c r="G92" i="42"/>
  <c r="E92" i="42"/>
  <c r="J92" i="42"/>
  <c r="K92" i="42"/>
  <c r="D92" i="42"/>
  <c r="H92" i="42"/>
  <c r="O96" i="42"/>
  <c r="S96" i="42"/>
  <c r="Q96" i="42"/>
  <c r="N96" i="42"/>
  <c r="P96" i="42"/>
  <c r="T96" i="42"/>
  <c r="U96" i="42"/>
  <c r="M96" i="42"/>
  <c r="R96" i="42"/>
  <c r="D96" i="42"/>
  <c r="K96" i="42"/>
  <c r="I96" i="42"/>
  <c r="H96" i="42"/>
  <c r="F96" i="42"/>
  <c r="C96" i="42"/>
  <c r="E96" i="42"/>
  <c r="J96" i="42"/>
  <c r="G96" i="42"/>
  <c r="O100" i="42"/>
  <c r="S100" i="42"/>
  <c r="Q100" i="42"/>
  <c r="R100" i="42"/>
  <c r="P100" i="42"/>
  <c r="T100" i="42"/>
  <c r="U100" i="42"/>
  <c r="N100" i="42"/>
  <c r="M100" i="42"/>
  <c r="I100" i="42"/>
  <c r="H100" i="42"/>
  <c r="F100" i="42"/>
  <c r="C100" i="42"/>
  <c r="E100" i="42"/>
  <c r="J100" i="42"/>
  <c r="G100" i="42"/>
  <c r="D100" i="42"/>
  <c r="K100" i="42"/>
  <c r="O104" i="42"/>
  <c r="S104" i="42"/>
  <c r="M104" i="42"/>
  <c r="N104" i="42"/>
  <c r="P104" i="42"/>
  <c r="T104" i="42"/>
  <c r="Q104" i="42"/>
  <c r="U104" i="42"/>
  <c r="R104" i="42"/>
  <c r="C104" i="42"/>
  <c r="H104" i="42"/>
  <c r="F104" i="42"/>
  <c r="G104" i="42"/>
  <c r="I104" i="42"/>
  <c r="J104" i="42"/>
  <c r="K104" i="42"/>
  <c r="E104" i="42"/>
  <c r="D104" i="42"/>
  <c r="O108" i="42"/>
  <c r="S108" i="42"/>
  <c r="Q108" i="42"/>
  <c r="P108" i="42"/>
  <c r="T108" i="42"/>
  <c r="M108" i="42"/>
  <c r="U108" i="42"/>
  <c r="N108" i="42"/>
  <c r="R108" i="42"/>
  <c r="J108" i="42"/>
  <c r="K108" i="42"/>
  <c r="H108" i="42"/>
  <c r="D108" i="42"/>
  <c r="C108" i="42"/>
  <c r="I108" i="42"/>
  <c r="F108" i="42"/>
  <c r="G108" i="42"/>
  <c r="E108" i="42"/>
  <c r="O112" i="42"/>
  <c r="S112" i="42"/>
  <c r="Q112" i="42"/>
  <c r="N112" i="42"/>
  <c r="P112" i="42"/>
  <c r="T112" i="42"/>
  <c r="U112" i="42"/>
  <c r="M112" i="42"/>
  <c r="R112" i="42"/>
  <c r="D112" i="42"/>
  <c r="K112" i="42"/>
  <c r="E112" i="42"/>
  <c r="H112" i="42"/>
  <c r="F112" i="42"/>
  <c r="C112" i="42"/>
  <c r="I112" i="42"/>
  <c r="J112" i="42"/>
  <c r="G112" i="42"/>
  <c r="O116" i="42"/>
  <c r="S116" i="42"/>
  <c r="Q116" i="42"/>
  <c r="N116" i="42"/>
  <c r="P116" i="42"/>
  <c r="T116" i="42"/>
  <c r="U116" i="42"/>
  <c r="M116" i="42"/>
  <c r="R116" i="42"/>
  <c r="E116" i="42"/>
  <c r="H116" i="42"/>
  <c r="F116" i="42"/>
  <c r="C116" i="42"/>
  <c r="I116" i="42"/>
  <c r="J116" i="42"/>
  <c r="G116" i="42"/>
  <c r="D116" i="42"/>
  <c r="K116" i="42"/>
  <c r="O120" i="42"/>
  <c r="S120" i="42"/>
  <c r="M120" i="42"/>
  <c r="N120" i="42"/>
  <c r="P120" i="42"/>
  <c r="T120" i="42"/>
  <c r="Q120" i="42"/>
  <c r="R120" i="42"/>
  <c r="U120" i="42"/>
  <c r="C120" i="42"/>
  <c r="I120" i="42"/>
  <c r="F120" i="42"/>
  <c r="G120" i="42"/>
  <c r="H120" i="42"/>
  <c r="J120" i="42"/>
  <c r="K120" i="42"/>
  <c r="E120" i="42"/>
  <c r="D120" i="42"/>
  <c r="O124" i="42"/>
  <c r="S124" i="42"/>
  <c r="U124" i="42"/>
  <c r="R124" i="42"/>
  <c r="P124" i="42"/>
  <c r="T124" i="42"/>
  <c r="M124" i="42"/>
  <c r="Q124" i="42"/>
  <c r="N124" i="42"/>
  <c r="J124" i="42"/>
  <c r="G124" i="42"/>
  <c r="H124" i="42"/>
  <c r="K124" i="42"/>
  <c r="I124" i="42"/>
  <c r="D124" i="42"/>
  <c r="F124" i="42"/>
  <c r="C124" i="42"/>
  <c r="E124" i="42"/>
  <c r="O128" i="42"/>
  <c r="S128" i="42"/>
  <c r="U128" i="42"/>
  <c r="R128" i="42"/>
  <c r="P128" i="42"/>
  <c r="T128" i="42"/>
  <c r="M128" i="42"/>
  <c r="Q128" i="42"/>
  <c r="N128" i="42"/>
  <c r="I128" i="42"/>
  <c r="D128" i="42"/>
  <c r="F128" i="42"/>
  <c r="C128" i="42"/>
  <c r="E128" i="42"/>
  <c r="J128" i="42"/>
  <c r="G128" i="42"/>
  <c r="H128" i="42"/>
  <c r="K128" i="42"/>
  <c r="O132" i="42"/>
  <c r="S132" i="42"/>
  <c r="Q132" i="42"/>
  <c r="R132" i="42"/>
  <c r="P132" i="42"/>
  <c r="T132" i="42"/>
  <c r="U132" i="42"/>
  <c r="M132" i="42"/>
  <c r="N132" i="42"/>
  <c r="J132" i="42"/>
  <c r="G132" i="42"/>
  <c r="D132" i="42"/>
  <c r="K132" i="42"/>
  <c r="I132" i="42"/>
  <c r="H132" i="42"/>
  <c r="F132" i="42"/>
  <c r="C132" i="42"/>
  <c r="E132" i="42"/>
  <c r="O136" i="42"/>
  <c r="S136" i="42"/>
  <c r="Q136" i="42"/>
  <c r="N136" i="42"/>
  <c r="P136" i="42"/>
  <c r="T136" i="42"/>
  <c r="M136" i="42"/>
  <c r="U136" i="42"/>
  <c r="R136" i="42"/>
  <c r="H136" i="42"/>
  <c r="E136" i="42"/>
  <c r="C136" i="42"/>
  <c r="D136" i="42"/>
  <c r="F136" i="42"/>
  <c r="G136" i="42"/>
  <c r="I136" i="42"/>
  <c r="J136" i="42"/>
  <c r="K136" i="42"/>
  <c r="O140" i="42"/>
  <c r="S140" i="42"/>
  <c r="U140" i="42"/>
  <c r="N140" i="42"/>
  <c r="P140" i="42"/>
  <c r="T140" i="42"/>
  <c r="M140" i="42"/>
  <c r="R140" i="42"/>
  <c r="Q140" i="42"/>
  <c r="H140" i="42"/>
  <c r="K140" i="42"/>
  <c r="E140" i="42"/>
  <c r="I140" i="42"/>
  <c r="F140" i="42"/>
  <c r="C140" i="42"/>
  <c r="D140" i="42"/>
  <c r="J140" i="42"/>
  <c r="G140" i="42"/>
  <c r="O144" i="42"/>
  <c r="S144" i="42"/>
  <c r="M144" i="42"/>
  <c r="P144" i="42"/>
  <c r="T144" i="42"/>
  <c r="Q144" i="42"/>
  <c r="R144" i="42"/>
  <c r="U144" i="42"/>
  <c r="N144" i="42"/>
  <c r="F144" i="42"/>
  <c r="K144" i="42"/>
  <c r="E144" i="42"/>
  <c r="J144" i="42"/>
  <c r="D144" i="42"/>
  <c r="C144" i="42"/>
  <c r="I144" i="42"/>
  <c r="G144" i="42"/>
  <c r="H144" i="42"/>
  <c r="O148" i="42"/>
  <c r="S148" i="42"/>
  <c r="U148" i="42"/>
  <c r="P148" i="42"/>
  <c r="T148" i="42"/>
  <c r="M148" i="42"/>
  <c r="R148" i="42"/>
  <c r="Q148" i="42"/>
  <c r="N148" i="42"/>
  <c r="J148" i="42"/>
  <c r="K148" i="42"/>
  <c r="H148" i="42"/>
  <c r="E148" i="42"/>
  <c r="C148" i="42"/>
  <c r="D148" i="42"/>
  <c r="F148" i="42"/>
  <c r="G148" i="42"/>
  <c r="I148" i="42"/>
  <c r="O152" i="42"/>
  <c r="S152" i="42"/>
  <c r="M152" i="42"/>
  <c r="P152" i="42"/>
  <c r="T152" i="42"/>
  <c r="Q152" i="42"/>
  <c r="R152" i="42"/>
  <c r="U152" i="42"/>
  <c r="N152" i="42"/>
  <c r="J152" i="42"/>
  <c r="D152" i="42"/>
  <c r="C152" i="42"/>
  <c r="I152" i="42"/>
  <c r="G152" i="42"/>
  <c r="H152" i="42"/>
  <c r="F152" i="42"/>
  <c r="K152" i="42"/>
  <c r="E152" i="42"/>
  <c r="O156" i="42"/>
  <c r="S156" i="42"/>
  <c r="N156" i="42"/>
  <c r="R156" i="42"/>
  <c r="P156" i="42"/>
  <c r="T156" i="42"/>
  <c r="Q156" i="42"/>
  <c r="M156" i="42"/>
  <c r="U156" i="42"/>
  <c r="H156" i="42"/>
  <c r="K156" i="42"/>
  <c r="E156" i="42"/>
  <c r="D156" i="42"/>
  <c r="F156" i="42"/>
  <c r="C156" i="42"/>
  <c r="I156" i="42"/>
  <c r="J156" i="42"/>
  <c r="G156" i="42"/>
  <c r="O160" i="42"/>
  <c r="S160" i="42"/>
  <c r="M160" i="42"/>
  <c r="R160" i="42"/>
  <c r="P160" i="42"/>
  <c r="T160" i="42"/>
  <c r="Q160" i="42"/>
  <c r="N160" i="42"/>
  <c r="U160" i="42"/>
  <c r="C160" i="42"/>
  <c r="E160" i="42"/>
  <c r="F160" i="42"/>
  <c r="G160" i="42"/>
  <c r="H160" i="42"/>
  <c r="J160" i="42"/>
  <c r="K160" i="42"/>
  <c r="I160" i="42"/>
  <c r="D160" i="42"/>
  <c r="O164" i="42"/>
  <c r="S164" i="42"/>
  <c r="Q164" i="42"/>
  <c r="N164" i="42"/>
  <c r="P164" i="42"/>
  <c r="T164" i="42"/>
  <c r="U164" i="42"/>
  <c r="R164" i="42"/>
  <c r="M164" i="42"/>
  <c r="F164" i="42"/>
  <c r="G164" i="42"/>
  <c r="I164" i="42"/>
  <c r="J164" i="42"/>
  <c r="K164" i="42"/>
  <c r="D164" i="42"/>
  <c r="H164" i="42"/>
  <c r="C164" i="42"/>
  <c r="E164" i="42"/>
  <c r="O168" i="42"/>
  <c r="S168" i="42"/>
  <c r="M168" i="42"/>
  <c r="P168" i="42"/>
  <c r="T168" i="42"/>
  <c r="Q168" i="42"/>
  <c r="R168" i="42"/>
  <c r="U168" i="42"/>
  <c r="N168" i="42"/>
  <c r="G168" i="42"/>
  <c r="E168" i="42"/>
  <c r="F168" i="42"/>
  <c r="K168" i="42"/>
  <c r="I168" i="42"/>
  <c r="J168" i="42"/>
  <c r="H168" i="42"/>
  <c r="C168" i="42"/>
  <c r="D168" i="42"/>
  <c r="O172" i="42"/>
  <c r="S172" i="42"/>
  <c r="Q172" i="42"/>
  <c r="P172" i="42"/>
  <c r="T172" i="42"/>
  <c r="U172" i="42"/>
  <c r="R172" i="42"/>
  <c r="M172" i="42"/>
  <c r="N172" i="42"/>
  <c r="D172" i="42"/>
  <c r="H172" i="42"/>
  <c r="C172" i="42"/>
  <c r="I172" i="42"/>
  <c r="F172" i="42"/>
  <c r="G172" i="42"/>
  <c r="E172" i="42"/>
  <c r="J172" i="42"/>
  <c r="K172" i="42"/>
  <c r="O176" i="42"/>
  <c r="S176" i="42"/>
  <c r="U176" i="42"/>
  <c r="P176" i="42"/>
  <c r="T176" i="42"/>
  <c r="Q176" i="42"/>
  <c r="M176" i="42"/>
  <c r="N176" i="42"/>
  <c r="R176" i="42"/>
  <c r="C176" i="42"/>
  <c r="E176" i="42"/>
  <c r="F176" i="42"/>
  <c r="G176" i="42"/>
  <c r="I176" i="42"/>
  <c r="J176" i="42"/>
  <c r="K176" i="42"/>
  <c r="H176" i="42"/>
  <c r="D176" i="42"/>
  <c r="C28" i="28"/>
  <c r="G28" i="28"/>
  <c r="K28" i="28"/>
  <c r="D28" i="28"/>
  <c r="H28" i="28"/>
  <c r="E28" i="28"/>
  <c r="F28" i="28"/>
  <c r="I28" i="28"/>
  <c r="J28" i="28"/>
  <c r="C44" i="28"/>
  <c r="G44" i="28"/>
  <c r="K44" i="28"/>
  <c r="D44" i="28"/>
  <c r="H44" i="28"/>
  <c r="E44" i="28"/>
  <c r="F44" i="28"/>
  <c r="I44" i="28"/>
  <c r="J44" i="28"/>
  <c r="C70" i="28"/>
  <c r="G70" i="28"/>
  <c r="K70" i="28"/>
  <c r="D70" i="28"/>
  <c r="H70" i="28"/>
  <c r="E70" i="28"/>
  <c r="F70" i="28"/>
  <c r="J70" i="28"/>
  <c r="I70" i="28"/>
  <c r="C100" i="28"/>
  <c r="G100" i="28"/>
  <c r="K100" i="28"/>
  <c r="D100" i="28"/>
  <c r="H100" i="28"/>
  <c r="E100" i="28"/>
  <c r="F100" i="28"/>
  <c r="I100" i="28"/>
  <c r="J100" i="28"/>
  <c r="C124" i="28"/>
  <c r="G124" i="28"/>
  <c r="K124" i="28"/>
  <c r="D124" i="28"/>
  <c r="H124" i="28"/>
  <c r="E124" i="28"/>
  <c r="F124" i="28"/>
  <c r="I124" i="28"/>
  <c r="J124" i="28"/>
  <c r="C148" i="28"/>
  <c r="G148" i="28"/>
  <c r="K148" i="28"/>
  <c r="D148" i="28"/>
  <c r="H148" i="28"/>
  <c r="E148" i="28"/>
  <c r="F148" i="28"/>
  <c r="I148" i="28"/>
  <c r="J148" i="28"/>
  <c r="C164" i="28"/>
  <c r="G164" i="28"/>
  <c r="K164" i="28"/>
  <c r="D164" i="28"/>
  <c r="H164" i="28"/>
  <c r="E164" i="28"/>
  <c r="F164" i="28"/>
  <c r="I164" i="28"/>
  <c r="J164" i="28"/>
  <c r="C22" i="40"/>
  <c r="G22" i="40"/>
  <c r="K22" i="40"/>
  <c r="D22" i="40"/>
  <c r="H22" i="40"/>
  <c r="E22" i="40"/>
  <c r="J22" i="40"/>
  <c r="F22" i="40"/>
  <c r="I22" i="40"/>
  <c r="C50" i="40"/>
  <c r="G50" i="40"/>
  <c r="K50" i="40"/>
  <c r="D50" i="40"/>
  <c r="H50" i="40"/>
  <c r="E50" i="40"/>
  <c r="F50" i="40"/>
  <c r="I50" i="40"/>
  <c r="J50" i="40"/>
  <c r="C68" i="40"/>
  <c r="G68" i="40"/>
  <c r="K68" i="40"/>
  <c r="D68" i="40"/>
  <c r="H68" i="40"/>
  <c r="E68" i="40"/>
  <c r="J68" i="40"/>
  <c r="F68" i="40"/>
  <c r="I68" i="40"/>
  <c r="C100" i="40"/>
  <c r="G100" i="40"/>
  <c r="K100" i="40"/>
  <c r="D100" i="40"/>
  <c r="H100" i="40"/>
  <c r="E100" i="40"/>
  <c r="F100" i="40"/>
  <c r="I100" i="40"/>
  <c r="J100" i="40"/>
  <c r="C114" i="40"/>
  <c r="G114" i="40"/>
  <c r="K114" i="40"/>
  <c r="D114" i="40"/>
  <c r="H114" i="40"/>
  <c r="E114" i="40"/>
  <c r="F114" i="40"/>
  <c r="I114" i="40"/>
  <c r="J114" i="40"/>
  <c r="C152" i="40"/>
  <c r="G152" i="40"/>
  <c r="K152" i="40"/>
  <c r="D152" i="40"/>
  <c r="H152" i="40"/>
  <c r="E152" i="40"/>
  <c r="F152" i="40"/>
  <c r="I152" i="40"/>
  <c r="J152" i="40"/>
  <c r="C10" i="41"/>
  <c r="G10" i="41"/>
  <c r="K10" i="41"/>
  <c r="D10" i="41"/>
  <c r="H10" i="41"/>
  <c r="E10" i="41"/>
  <c r="F10" i="41"/>
  <c r="I10" i="41"/>
  <c r="J10" i="41"/>
  <c r="C32" i="41"/>
  <c r="G32" i="41"/>
  <c r="K32" i="41"/>
  <c r="D32" i="41"/>
  <c r="H32" i="41"/>
  <c r="E32" i="41"/>
  <c r="J32" i="41"/>
  <c r="F32" i="41"/>
  <c r="I32" i="41"/>
  <c r="C56" i="41"/>
  <c r="G56" i="41"/>
  <c r="K56" i="41"/>
  <c r="D56" i="41"/>
  <c r="H56" i="41"/>
  <c r="E56" i="41"/>
  <c r="F56" i="41"/>
  <c r="I56" i="41"/>
  <c r="J56" i="41"/>
  <c r="D79" i="41"/>
  <c r="H79" i="41"/>
  <c r="C79" i="41"/>
  <c r="I79" i="41"/>
  <c r="E79" i="41"/>
  <c r="J79" i="41"/>
  <c r="F79" i="41"/>
  <c r="K79" i="41"/>
  <c r="G79" i="41"/>
  <c r="M100" i="41"/>
  <c r="Q100" i="41"/>
  <c r="U100" i="41"/>
  <c r="P100" i="41"/>
  <c r="T100" i="41"/>
  <c r="R100" i="41"/>
  <c r="O100" i="41"/>
  <c r="N100" i="41"/>
  <c r="S100" i="41"/>
  <c r="M120" i="41"/>
  <c r="Q120" i="41"/>
  <c r="U120" i="41"/>
  <c r="P120" i="41"/>
  <c r="R120" i="41"/>
  <c r="O120" i="41"/>
  <c r="N120" i="41"/>
  <c r="S120" i="41"/>
  <c r="T120" i="41"/>
  <c r="D135" i="41"/>
  <c r="H135" i="41"/>
  <c r="C135" i="41"/>
  <c r="I135" i="41"/>
  <c r="G135" i="41"/>
  <c r="E135" i="41"/>
  <c r="J135" i="41"/>
  <c r="F135" i="41"/>
  <c r="K135" i="41"/>
  <c r="M144" i="41"/>
  <c r="Q144" i="41"/>
  <c r="U144" i="41"/>
  <c r="P144" i="41"/>
  <c r="S144" i="41"/>
  <c r="R144" i="41"/>
  <c r="O144" i="41"/>
  <c r="N144" i="41"/>
  <c r="T144" i="41"/>
  <c r="D163" i="41"/>
  <c r="H163" i="41"/>
  <c r="C163" i="41"/>
  <c r="I163" i="41"/>
  <c r="E163" i="41"/>
  <c r="J163" i="41"/>
  <c r="F163" i="41"/>
  <c r="K163" i="41"/>
  <c r="G163" i="41"/>
  <c r="F66" i="21"/>
  <c r="J66" i="21"/>
  <c r="C66" i="21"/>
  <c r="G66" i="21"/>
  <c r="K66" i="21"/>
  <c r="D66" i="21"/>
  <c r="H66" i="21"/>
  <c r="E66" i="21"/>
  <c r="I66" i="21"/>
  <c r="F82" i="21"/>
  <c r="J82" i="21"/>
  <c r="C82" i="21"/>
  <c r="G82" i="21"/>
  <c r="K82" i="21"/>
  <c r="D82" i="21"/>
  <c r="H82" i="21"/>
  <c r="E82" i="21"/>
  <c r="I82" i="21"/>
  <c r="F98" i="21"/>
  <c r="J98" i="21"/>
  <c r="C98" i="21"/>
  <c r="G98" i="21"/>
  <c r="K98" i="21"/>
  <c r="D98" i="21"/>
  <c r="H98" i="21"/>
  <c r="E98" i="21"/>
  <c r="I98" i="21"/>
  <c r="F114" i="21"/>
  <c r="J114" i="21"/>
  <c r="C114" i="21"/>
  <c r="G114" i="21"/>
  <c r="K114" i="21"/>
  <c r="D114" i="21"/>
  <c r="H114" i="21"/>
  <c r="E114" i="21"/>
  <c r="I114" i="21"/>
  <c r="F130" i="21"/>
  <c r="J130" i="21"/>
  <c r="C130" i="21"/>
  <c r="G130" i="21"/>
  <c r="K130" i="21"/>
  <c r="D130" i="21"/>
  <c r="H130" i="21"/>
  <c r="E130" i="21"/>
  <c r="I130" i="21"/>
  <c r="F146" i="21"/>
  <c r="J146" i="21"/>
  <c r="C146" i="21"/>
  <c r="G146" i="21"/>
  <c r="K146" i="21"/>
  <c r="D146" i="21"/>
  <c r="H146" i="21"/>
  <c r="E146" i="21"/>
  <c r="I146" i="21"/>
  <c r="F162" i="21"/>
  <c r="J162" i="21"/>
  <c r="C162" i="21"/>
  <c r="G162" i="21"/>
  <c r="K162" i="21"/>
  <c r="D162" i="21"/>
  <c r="H162" i="21"/>
  <c r="E162" i="21"/>
  <c r="I162" i="21"/>
  <c r="F3" i="19"/>
  <c r="J3" i="19"/>
  <c r="C3" i="19"/>
  <c r="G3" i="19"/>
  <c r="K3" i="19"/>
  <c r="D3" i="19"/>
  <c r="H3" i="19"/>
  <c r="E3" i="19"/>
  <c r="I3" i="19"/>
  <c r="F19" i="19"/>
  <c r="J19" i="19"/>
  <c r="C19" i="19"/>
  <c r="G19" i="19"/>
  <c r="K19" i="19"/>
  <c r="D19" i="19"/>
  <c r="H19" i="19"/>
  <c r="E19" i="19"/>
  <c r="I19" i="19"/>
  <c r="F35" i="19"/>
  <c r="J35" i="19"/>
  <c r="C35" i="19"/>
  <c r="G35" i="19"/>
  <c r="K35" i="19"/>
  <c r="D35" i="19"/>
  <c r="H35" i="19"/>
  <c r="E35" i="19"/>
  <c r="I35" i="19"/>
  <c r="F51" i="19"/>
  <c r="J51" i="19"/>
  <c r="C51" i="19"/>
  <c r="G51" i="19"/>
  <c r="K51" i="19"/>
  <c r="D51" i="19"/>
  <c r="H51" i="19"/>
  <c r="E51" i="19"/>
  <c r="I51" i="19"/>
  <c r="P5" i="28"/>
  <c r="T5" i="28"/>
  <c r="M5" i="28"/>
  <c r="Q5" i="28"/>
  <c r="U5" i="28"/>
  <c r="R5" i="28"/>
  <c r="S5" i="28"/>
  <c r="N5" i="28"/>
  <c r="O5" i="28"/>
  <c r="P13" i="28"/>
  <c r="T13" i="28"/>
  <c r="M13" i="28"/>
  <c r="Q13" i="28"/>
  <c r="U13" i="28"/>
  <c r="R13" i="28"/>
  <c r="S13" i="28"/>
  <c r="O13" i="28"/>
  <c r="N13" i="28"/>
  <c r="P21" i="28"/>
  <c r="T21" i="28"/>
  <c r="M21" i="28"/>
  <c r="Q21" i="28"/>
  <c r="U21" i="28"/>
  <c r="R21" i="28"/>
  <c r="S21" i="28"/>
  <c r="O21" i="28"/>
  <c r="N21" i="28"/>
  <c r="P29" i="28"/>
  <c r="T29" i="28"/>
  <c r="M29" i="28"/>
  <c r="Q29" i="28"/>
  <c r="U29" i="28"/>
  <c r="R29" i="28"/>
  <c r="O29" i="28"/>
  <c r="S29" i="28"/>
  <c r="N29" i="28"/>
  <c r="P37" i="28"/>
  <c r="T37" i="28"/>
  <c r="M37" i="28"/>
  <c r="Q37" i="28"/>
  <c r="U37" i="28"/>
  <c r="R37" i="28"/>
  <c r="S37" i="28"/>
  <c r="N37" i="28"/>
  <c r="O37" i="28"/>
  <c r="P45" i="28"/>
  <c r="T45" i="28"/>
  <c r="M45" i="28"/>
  <c r="Q45" i="28"/>
  <c r="U45" i="28"/>
  <c r="R45" i="28"/>
  <c r="S45" i="28"/>
  <c r="N45" i="28"/>
  <c r="O45" i="28"/>
  <c r="P59" i="28"/>
  <c r="T59" i="28"/>
  <c r="M59" i="28"/>
  <c r="Q59" i="28"/>
  <c r="U59" i="28"/>
  <c r="R59" i="28"/>
  <c r="S59" i="28"/>
  <c r="N59" i="28"/>
  <c r="O59" i="28"/>
  <c r="P67" i="28"/>
  <c r="T67" i="28"/>
  <c r="M67" i="28"/>
  <c r="Q67" i="28"/>
  <c r="U67" i="28"/>
  <c r="R67" i="28"/>
  <c r="N67" i="28"/>
  <c r="O67" i="28"/>
  <c r="S67" i="28"/>
  <c r="P75" i="28"/>
  <c r="T75" i="28"/>
  <c r="M75" i="28"/>
  <c r="Q75" i="28"/>
  <c r="U75" i="28"/>
  <c r="R75" i="28"/>
  <c r="S75" i="28"/>
  <c r="O75" i="28"/>
  <c r="N75" i="28"/>
  <c r="P83" i="28"/>
  <c r="T83" i="28"/>
  <c r="M83" i="28"/>
  <c r="Q83" i="28"/>
  <c r="U83" i="28"/>
  <c r="R83" i="28"/>
  <c r="S83" i="28"/>
  <c r="O83" i="28"/>
  <c r="N83" i="28"/>
  <c r="P91" i="28"/>
  <c r="T91" i="28"/>
  <c r="M91" i="28"/>
  <c r="Q91" i="28"/>
  <c r="U91" i="28"/>
  <c r="R91" i="28"/>
  <c r="O91" i="28"/>
  <c r="S91" i="28"/>
  <c r="N91" i="28"/>
  <c r="P99" i="28"/>
  <c r="T99" i="28"/>
  <c r="M99" i="28"/>
  <c r="Q99" i="28"/>
  <c r="U99" i="28"/>
  <c r="R99" i="28"/>
  <c r="S99" i="28"/>
  <c r="N99" i="28"/>
  <c r="O99" i="28"/>
  <c r="P107" i="28"/>
  <c r="T107" i="28"/>
  <c r="M107" i="28"/>
  <c r="Q107" i="28"/>
  <c r="U107" i="28"/>
  <c r="R107" i="28"/>
  <c r="S107" i="28"/>
  <c r="O107" i="28"/>
  <c r="N107" i="28"/>
  <c r="P115" i="28"/>
  <c r="T115" i="28"/>
  <c r="M115" i="28"/>
  <c r="Q115" i="28"/>
  <c r="U115" i="28"/>
  <c r="R115" i="28"/>
  <c r="S115" i="28"/>
  <c r="N115" i="28"/>
  <c r="O115" i="28"/>
  <c r="P123" i="28"/>
  <c r="T123" i="28"/>
  <c r="M123" i="28"/>
  <c r="Q123" i="28"/>
  <c r="U123" i="28"/>
  <c r="R123" i="28"/>
  <c r="O123" i="28"/>
  <c r="S123" i="28"/>
  <c r="N123" i="28"/>
  <c r="P131" i="28"/>
  <c r="T131" i="28"/>
  <c r="M131" i="28"/>
  <c r="Q131" i="28"/>
  <c r="U131" i="28"/>
  <c r="R131" i="28"/>
  <c r="N131" i="28"/>
  <c r="S131" i="28"/>
  <c r="O131" i="28"/>
  <c r="P139" i="28"/>
  <c r="T139" i="28"/>
  <c r="M139" i="28"/>
  <c r="Q139" i="28"/>
  <c r="U139" i="28"/>
  <c r="R139" i="28"/>
  <c r="S139" i="28"/>
  <c r="N139" i="28"/>
  <c r="O139" i="28"/>
  <c r="P147" i="28"/>
  <c r="T147" i="28"/>
  <c r="M147" i="28"/>
  <c r="Q147" i="28"/>
  <c r="U147" i="28"/>
  <c r="R147" i="28"/>
  <c r="S147" i="28"/>
  <c r="N147" i="28"/>
  <c r="O147" i="28"/>
  <c r="P155" i="28"/>
  <c r="T155" i="28"/>
  <c r="M155" i="28"/>
  <c r="Q155" i="28"/>
  <c r="U155" i="28"/>
  <c r="R155" i="28"/>
  <c r="S155" i="28"/>
  <c r="O155" i="28"/>
  <c r="N155" i="28"/>
  <c r="P163" i="28"/>
  <c r="T163" i="28"/>
  <c r="M163" i="28"/>
  <c r="Q163" i="28"/>
  <c r="U163" i="28"/>
  <c r="R163" i="28"/>
  <c r="S163" i="28"/>
  <c r="N163" i="28"/>
  <c r="O163" i="28"/>
  <c r="P171" i="28"/>
  <c r="T171" i="28"/>
  <c r="M171" i="28"/>
  <c r="Q171" i="28"/>
  <c r="U171" i="28"/>
  <c r="R171" i="28"/>
  <c r="S171" i="28"/>
  <c r="N171" i="28"/>
  <c r="O171" i="28"/>
  <c r="P3" i="40"/>
  <c r="T3" i="40"/>
  <c r="M3" i="40"/>
  <c r="Q3" i="40"/>
  <c r="U3" i="40"/>
  <c r="R3" i="40"/>
  <c r="S3" i="40"/>
  <c r="N3" i="40"/>
  <c r="O3" i="40"/>
  <c r="P11" i="40"/>
  <c r="T11" i="40"/>
  <c r="M11" i="40"/>
  <c r="Q11" i="40"/>
  <c r="U11" i="40"/>
  <c r="R11" i="40"/>
  <c r="S11" i="40"/>
  <c r="O11" i="40"/>
  <c r="N11" i="40"/>
  <c r="P19" i="40"/>
  <c r="T19" i="40"/>
  <c r="M19" i="40"/>
  <c r="Q19" i="40"/>
  <c r="U19" i="40"/>
  <c r="R19" i="40"/>
  <c r="N19" i="40"/>
  <c r="O19" i="40"/>
  <c r="S19" i="40"/>
  <c r="P27" i="40"/>
  <c r="T27" i="40"/>
  <c r="M27" i="40"/>
  <c r="Q27" i="40"/>
  <c r="U27" i="40"/>
  <c r="R27" i="40"/>
  <c r="S27" i="40"/>
  <c r="N27" i="40"/>
  <c r="O27" i="40"/>
  <c r="P35" i="40"/>
  <c r="T35" i="40"/>
  <c r="M35" i="40"/>
  <c r="Q35" i="40"/>
  <c r="U35" i="40"/>
  <c r="R35" i="40"/>
  <c r="N35" i="40"/>
  <c r="S35" i="40"/>
  <c r="O35" i="40"/>
  <c r="P43" i="40"/>
  <c r="T43" i="40"/>
  <c r="M43" i="40"/>
  <c r="Q43" i="40"/>
  <c r="U43" i="40"/>
  <c r="R43" i="40"/>
  <c r="O43" i="40"/>
  <c r="S43" i="40"/>
  <c r="N43" i="40"/>
  <c r="P51" i="40"/>
  <c r="T51" i="40"/>
  <c r="M51" i="40"/>
  <c r="Q51" i="40"/>
  <c r="U51" i="40"/>
  <c r="R51" i="40"/>
  <c r="S51" i="40"/>
  <c r="N51" i="40"/>
  <c r="O51" i="40"/>
  <c r="P59" i="40"/>
  <c r="T59" i="40"/>
  <c r="M59" i="40"/>
  <c r="Q59" i="40"/>
  <c r="U59" i="40"/>
  <c r="R59" i="40"/>
  <c r="S59" i="40"/>
  <c r="O59" i="40"/>
  <c r="N59" i="40"/>
  <c r="P67" i="40"/>
  <c r="T67" i="40"/>
  <c r="M67" i="40"/>
  <c r="Q67" i="40"/>
  <c r="U67" i="40"/>
  <c r="R67" i="40"/>
  <c r="N67" i="40"/>
  <c r="S67" i="40"/>
  <c r="O67" i="40"/>
  <c r="P75" i="40"/>
  <c r="T75" i="40"/>
  <c r="M75" i="40"/>
  <c r="Q75" i="40"/>
  <c r="U75" i="40"/>
  <c r="R75" i="40"/>
  <c r="S75" i="40"/>
  <c r="O75" i="40"/>
  <c r="N75" i="40"/>
  <c r="P83" i="40"/>
  <c r="T83" i="40"/>
  <c r="M83" i="40"/>
  <c r="Q83" i="40"/>
  <c r="U83" i="40"/>
  <c r="R83" i="40"/>
  <c r="S83" i="40"/>
  <c r="N83" i="40"/>
  <c r="O83" i="40"/>
  <c r="P91" i="40"/>
  <c r="T91" i="40"/>
  <c r="M91" i="40"/>
  <c r="Q91" i="40"/>
  <c r="U91" i="40"/>
  <c r="R91" i="40"/>
  <c r="S91" i="40"/>
  <c r="N91" i="40"/>
  <c r="O91" i="40"/>
  <c r="P99" i="40"/>
  <c r="T99" i="40"/>
  <c r="M99" i="40"/>
  <c r="Q99" i="40"/>
  <c r="U99" i="40"/>
  <c r="R99" i="40"/>
  <c r="S99" i="40"/>
  <c r="N99" i="40"/>
  <c r="O99" i="40"/>
  <c r="P107" i="40"/>
  <c r="T107" i="40"/>
  <c r="M107" i="40"/>
  <c r="Q107" i="40"/>
  <c r="U107" i="40"/>
  <c r="R107" i="40"/>
  <c r="O107" i="40"/>
  <c r="S107" i="40"/>
  <c r="N107" i="40"/>
  <c r="P115" i="40"/>
  <c r="T115" i="40"/>
  <c r="M115" i="40"/>
  <c r="Q115" i="40"/>
  <c r="U115" i="40"/>
  <c r="R115" i="40"/>
  <c r="S115" i="40"/>
  <c r="O115" i="40"/>
  <c r="N115" i="40"/>
  <c r="P123" i="40"/>
  <c r="T123" i="40"/>
  <c r="M123" i="40"/>
  <c r="Q123" i="40"/>
  <c r="U123" i="40"/>
  <c r="R123" i="40"/>
  <c r="S123" i="40"/>
  <c r="N123" i="40"/>
  <c r="O123" i="40"/>
  <c r="P131" i="40"/>
  <c r="T131" i="40"/>
  <c r="M131" i="40"/>
  <c r="Q131" i="40"/>
  <c r="U131" i="40"/>
  <c r="R131" i="40"/>
  <c r="N131" i="40"/>
  <c r="S131" i="40"/>
  <c r="O131" i="40"/>
  <c r="P139" i="40"/>
  <c r="T139" i="40"/>
  <c r="M139" i="40"/>
  <c r="Q139" i="40"/>
  <c r="U139" i="40"/>
  <c r="R139" i="40"/>
  <c r="O139" i="40"/>
  <c r="S139" i="40"/>
  <c r="N139" i="40"/>
  <c r="P147" i="40"/>
  <c r="T147" i="40"/>
  <c r="M147" i="40"/>
  <c r="Q147" i="40"/>
  <c r="U147" i="40"/>
  <c r="R147" i="40"/>
  <c r="O147" i="40"/>
  <c r="S147" i="40"/>
  <c r="N147" i="40"/>
  <c r="P155" i="40"/>
  <c r="T155" i="40"/>
  <c r="M155" i="40"/>
  <c r="Q155" i="40"/>
  <c r="U155" i="40"/>
  <c r="R155" i="40"/>
  <c r="N155" i="40"/>
  <c r="S155" i="40"/>
  <c r="O155" i="40"/>
  <c r="P163" i="40"/>
  <c r="T163" i="40"/>
  <c r="M163" i="40"/>
  <c r="Q163" i="40"/>
  <c r="U163" i="40"/>
  <c r="R163" i="40"/>
  <c r="N163" i="40"/>
  <c r="S163" i="40"/>
  <c r="O163" i="40"/>
  <c r="P171" i="40"/>
  <c r="T171" i="40"/>
  <c r="M171" i="40"/>
  <c r="Q171" i="40"/>
  <c r="U171" i="40"/>
  <c r="R171" i="40"/>
  <c r="N171" i="40"/>
  <c r="O171" i="40"/>
  <c r="S171" i="40"/>
  <c r="P3" i="41"/>
  <c r="T3" i="41"/>
  <c r="M3" i="41"/>
  <c r="Q3" i="41"/>
  <c r="U3" i="41"/>
  <c r="R3" i="41"/>
  <c r="S3" i="41"/>
  <c r="O3" i="41"/>
  <c r="N3" i="41"/>
  <c r="P11" i="41"/>
  <c r="T11" i="41"/>
  <c r="M11" i="41"/>
  <c r="Q11" i="41"/>
  <c r="U11" i="41"/>
  <c r="R11" i="41"/>
  <c r="S11" i="41"/>
  <c r="N11" i="41"/>
  <c r="O11" i="41"/>
  <c r="P19" i="41"/>
  <c r="T19" i="41"/>
  <c r="M19" i="41"/>
  <c r="Q19" i="41"/>
  <c r="U19" i="41"/>
  <c r="R19" i="41"/>
  <c r="O19" i="41"/>
  <c r="S19" i="41"/>
  <c r="N19" i="41"/>
  <c r="P27" i="41"/>
  <c r="T27" i="41"/>
  <c r="M27" i="41"/>
  <c r="Q27" i="41"/>
  <c r="U27" i="41"/>
  <c r="R27" i="41"/>
  <c r="S27" i="41"/>
  <c r="N27" i="41"/>
  <c r="O27" i="41"/>
  <c r="P35" i="41"/>
  <c r="T35" i="41"/>
  <c r="M35" i="41"/>
  <c r="Q35" i="41"/>
  <c r="U35" i="41"/>
  <c r="R35" i="41"/>
  <c r="N35" i="41"/>
  <c r="S35" i="41"/>
  <c r="O35" i="41"/>
  <c r="P43" i="41"/>
  <c r="T43" i="41"/>
  <c r="M43" i="41"/>
  <c r="Q43" i="41"/>
  <c r="U43" i="41"/>
  <c r="R43" i="41"/>
  <c r="S43" i="41"/>
  <c r="N43" i="41"/>
  <c r="O43" i="41"/>
  <c r="P51" i="41"/>
  <c r="T51" i="41"/>
  <c r="M51" i="41"/>
  <c r="Q51" i="41"/>
  <c r="U51" i="41"/>
  <c r="R51" i="41"/>
  <c r="O51" i="41"/>
  <c r="S51" i="41"/>
  <c r="N51" i="41"/>
  <c r="P59" i="41"/>
  <c r="T59" i="41"/>
  <c r="M59" i="41"/>
  <c r="Q59" i="41"/>
  <c r="U59" i="41"/>
  <c r="R59" i="41"/>
  <c r="S59" i="41"/>
  <c r="N59" i="41"/>
  <c r="O59" i="41"/>
  <c r="D68" i="41"/>
  <c r="H68" i="41"/>
  <c r="E68" i="41"/>
  <c r="J68" i="41"/>
  <c r="C68" i="41"/>
  <c r="I68" i="41"/>
  <c r="F68" i="41"/>
  <c r="K68" i="41"/>
  <c r="G68" i="41"/>
  <c r="D76" i="41"/>
  <c r="H76" i="41"/>
  <c r="E76" i="41"/>
  <c r="J76" i="41"/>
  <c r="F76" i="41"/>
  <c r="K76" i="41"/>
  <c r="G76" i="41"/>
  <c r="C76" i="41"/>
  <c r="I76" i="41"/>
  <c r="D84" i="41"/>
  <c r="H84" i="41"/>
  <c r="E84" i="41"/>
  <c r="J84" i="41"/>
  <c r="G84" i="41"/>
  <c r="I84" i="41"/>
  <c r="F84" i="41"/>
  <c r="K84" i="41"/>
  <c r="C84" i="41"/>
  <c r="D92" i="41"/>
  <c r="H92" i="41"/>
  <c r="E92" i="41"/>
  <c r="J92" i="41"/>
  <c r="G92" i="41"/>
  <c r="I92" i="41"/>
  <c r="F92" i="41"/>
  <c r="K92" i="41"/>
  <c r="C92" i="41"/>
  <c r="D100" i="41"/>
  <c r="H100" i="41"/>
  <c r="E100" i="41"/>
  <c r="J100" i="41"/>
  <c r="F100" i="41"/>
  <c r="K100" i="41"/>
  <c r="C100" i="41"/>
  <c r="G100" i="41"/>
  <c r="I100" i="41"/>
  <c r="D108" i="41"/>
  <c r="H108" i="41"/>
  <c r="E108" i="41"/>
  <c r="J108" i="41"/>
  <c r="G108" i="41"/>
  <c r="F108" i="41"/>
  <c r="K108" i="41"/>
  <c r="C108" i="41"/>
  <c r="I108" i="41"/>
  <c r="D116" i="41"/>
  <c r="H116" i="41"/>
  <c r="E116" i="41"/>
  <c r="J116" i="41"/>
  <c r="G116" i="41"/>
  <c r="F116" i="41"/>
  <c r="K116" i="41"/>
  <c r="C116" i="41"/>
  <c r="I116" i="41"/>
  <c r="D124" i="41"/>
  <c r="H124" i="41"/>
  <c r="E124" i="41"/>
  <c r="J124" i="41"/>
  <c r="G124" i="41"/>
  <c r="F124" i="41"/>
  <c r="K124" i="41"/>
  <c r="C124" i="41"/>
  <c r="I124" i="41"/>
  <c r="D132" i="41"/>
  <c r="H132" i="41"/>
  <c r="E132" i="41"/>
  <c r="J132" i="41"/>
  <c r="G132" i="41"/>
  <c r="C132" i="41"/>
  <c r="F132" i="41"/>
  <c r="K132" i="41"/>
  <c r="I132" i="41"/>
  <c r="D140" i="41"/>
  <c r="H140" i="41"/>
  <c r="E140" i="41"/>
  <c r="J140" i="41"/>
  <c r="G140" i="41"/>
  <c r="F140" i="41"/>
  <c r="K140" i="41"/>
  <c r="I140" i="41"/>
  <c r="C140" i="41"/>
  <c r="D148" i="41"/>
  <c r="H148" i="41"/>
  <c r="E148" i="41"/>
  <c r="J148" i="41"/>
  <c r="G148" i="41"/>
  <c r="I148" i="41"/>
  <c r="F148" i="41"/>
  <c r="K148" i="41"/>
  <c r="C148" i="41"/>
  <c r="D156" i="41"/>
  <c r="H156" i="41"/>
  <c r="E156" i="41"/>
  <c r="J156" i="41"/>
  <c r="G156" i="41"/>
  <c r="I156" i="41"/>
  <c r="F156" i="41"/>
  <c r="K156" i="41"/>
  <c r="C156" i="41"/>
  <c r="D164" i="41"/>
  <c r="H164" i="41"/>
  <c r="E164" i="41"/>
  <c r="J164" i="41"/>
  <c r="G164" i="41"/>
  <c r="F164" i="41"/>
  <c r="K164" i="41"/>
  <c r="I164" i="41"/>
  <c r="C164" i="41"/>
  <c r="D172" i="41"/>
  <c r="H172" i="41"/>
  <c r="E172" i="41"/>
  <c r="J172" i="41"/>
  <c r="G172" i="41"/>
  <c r="F172" i="41"/>
  <c r="K172" i="41"/>
  <c r="I172" i="41"/>
  <c r="C172" i="41"/>
  <c r="C16" i="28"/>
  <c r="G16" i="28"/>
  <c r="K16" i="28"/>
  <c r="D16" i="28"/>
  <c r="H16" i="28"/>
  <c r="E16" i="28"/>
  <c r="F16" i="28"/>
  <c r="I16" i="28"/>
  <c r="J16" i="28"/>
  <c r="C36" i="28"/>
  <c r="G36" i="28"/>
  <c r="K36" i="28"/>
  <c r="D36" i="28"/>
  <c r="H36" i="28"/>
  <c r="E36" i="28"/>
  <c r="I36" i="28"/>
  <c r="J36" i="28"/>
  <c r="F36" i="28"/>
  <c r="C56" i="28"/>
  <c r="G56" i="28"/>
  <c r="K56" i="28"/>
  <c r="D56" i="28"/>
  <c r="H56" i="28"/>
  <c r="E56" i="28"/>
  <c r="I56" i="28"/>
  <c r="F56" i="28"/>
  <c r="J56" i="28"/>
  <c r="C74" i="28"/>
  <c r="G74" i="28"/>
  <c r="K74" i="28"/>
  <c r="D74" i="28"/>
  <c r="H74" i="28"/>
  <c r="E74" i="28"/>
  <c r="F74" i="28"/>
  <c r="J74" i="28"/>
  <c r="I74" i="28"/>
  <c r="C102" i="28"/>
  <c r="G102" i="28"/>
  <c r="K102" i="28"/>
  <c r="D102" i="28"/>
  <c r="H102" i="28"/>
  <c r="E102" i="28"/>
  <c r="F102" i="28"/>
  <c r="J102" i="28"/>
  <c r="I102" i="28"/>
  <c r="C118" i="28"/>
  <c r="G118" i="28"/>
  <c r="K118" i="28"/>
  <c r="D118" i="28"/>
  <c r="H118" i="28"/>
  <c r="E118" i="28"/>
  <c r="F118" i="28"/>
  <c r="J118" i="28"/>
  <c r="I118" i="28"/>
  <c r="C130" i="28"/>
  <c r="G130" i="28"/>
  <c r="K130" i="28"/>
  <c r="D130" i="28"/>
  <c r="H130" i="28"/>
  <c r="E130" i="28"/>
  <c r="F130" i="28"/>
  <c r="J130" i="28"/>
  <c r="I130" i="28"/>
  <c r="C152" i="28"/>
  <c r="G152" i="28"/>
  <c r="K152" i="28"/>
  <c r="D152" i="28"/>
  <c r="H152" i="28"/>
  <c r="E152" i="28"/>
  <c r="F152" i="28"/>
  <c r="I152" i="28"/>
  <c r="J152" i="28"/>
  <c r="C8" i="40"/>
  <c r="G8" i="40"/>
  <c r="K8" i="40"/>
  <c r="D8" i="40"/>
  <c r="H8" i="40"/>
  <c r="E8" i="40"/>
  <c r="J8" i="40"/>
  <c r="F8" i="40"/>
  <c r="I8" i="40"/>
  <c r="C34" i="40"/>
  <c r="G34" i="40"/>
  <c r="K34" i="40"/>
  <c r="D34" i="40"/>
  <c r="H34" i="40"/>
  <c r="E34" i="40"/>
  <c r="F34" i="40"/>
  <c r="J34" i="40"/>
  <c r="I34" i="40"/>
  <c r="C46" i="40"/>
  <c r="G46" i="40"/>
  <c r="K46" i="40"/>
  <c r="D46" i="40"/>
  <c r="H46" i="40"/>
  <c r="E46" i="40"/>
  <c r="F46" i="40"/>
  <c r="I46" i="40"/>
  <c r="J46" i="40"/>
  <c r="C60" i="40"/>
  <c r="G60" i="40"/>
  <c r="K60" i="40"/>
  <c r="D60" i="40"/>
  <c r="H60" i="40"/>
  <c r="E60" i="40"/>
  <c r="F60" i="40"/>
  <c r="J60" i="40"/>
  <c r="I60" i="40"/>
  <c r="C84" i="40"/>
  <c r="G84" i="40"/>
  <c r="K84" i="40"/>
  <c r="D84" i="40"/>
  <c r="H84" i="40"/>
  <c r="E84" i="40"/>
  <c r="I84" i="40"/>
  <c r="F84" i="40"/>
  <c r="J84" i="40"/>
  <c r="C104" i="40"/>
  <c r="G104" i="40"/>
  <c r="K104" i="40"/>
  <c r="D104" i="40"/>
  <c r="H104" i="40"/>
  <c r="E104" i="40"/>
  <c r="F104" i="40"/>
  <c r="I104" i="40"/>
  <c r="J104" i="40"/>
  <c r="C128" i="40"/>
  <c r="G128" i="40"/>
  <c r="K128" i="40"/>
  <c r="D128" i="40"/>
  <c r="H128" i="40"/>
  <c r="E128" i="40"/>
  <c r="I128" i="40"/>
  <c r="F128" i="40"/>
  <c r="J128" i="40"/>
  <c r="C144" i="40"/>
  <c r="G144" i="40"/>
  <c r="K144" i="40"/>
  <c r="D144" i="40"/>
  <c r="H144" i="40"/>
  <c r="E144" i="40"/>
  <c r="I144" i="40"/>
  <c r="F144" i="40"/>
  <c r="J144" i="40"/>
  <c r="C164" i="40"/>
  <c r="G164" i="40"/>
  <c r="K164" i="40"/>
  <c r="D164" i="40"/>
  <c r="H164" i="40"/>
  <c r="E164" i="40"/>
  <c r="F164" i="40"/>
  <c r="J164" i="40"/>
  <c r="I164" i="40"/>
  <c r="C6" i="41"/>
  <c r="G6" i="41"/>
  <c r="K6" i="41"/>
  <c r="D6" i="41"/>
  <c r="H6" i="41"/>
  <c r="E6" i="41"/>
  <c r="F6" i="41"/>
  <c r="I6" i="41"/>
  <c r="J6" i="41"/>
  <c r="C18" i="41"/>
  <c r="G18" i="41"/>
  <c r="K18" i="41"/>
  <c r="D18" i="41"/>
  <c r="H18" i="41"/>
  <c r="E18" i="41"/>
  <c r="I18" i="41"/>
  <c r="J18" i="41"/>
  <c r="F18" i="41"/>
  <c r="C36" i="41"/>
  <c r="G36" i="41"/>
  <c r="K36" i="41"/>
  <c r="D36" i="41"/>
  <c r="H36" i="41"/>
  <c r="E36" i="41"/>
  <c r="F36" i="41"/>
  <c r="I36" i="41"/>
  <c r="J36" i="41"/>
  <c r="C54" i="41"/>
  <c r="G54" i="41"/>
  <c r="K54" i="41"/>
  <c r="D54" i="41"/>
  <c r="H54" i="41"/>
  <c r="E54" i="41"/>
  <c r="I54" i="41"/>
  <c r="F54" i="41"/>
  <c r="J54" i="41"/>
  <c r="F59" i="21"/>
  <c r="J59" i="21"/>
  <c r="C59" i="21"/>
  <c r="G59" i="21"/>
  <c r="K59" i="21"/>
  <c r="D59" i="21"/>
  <c r="H59" i="21"/>
  <c r="I59" i="21"/>
  <c r="E59" i="21"/>
  <c r="F75" i="21"/>
  <c r="J75" i="21"/>
  <c r="C75" i="21"/>
  <c r="G75" i="21"/>
  <c r="K75" i="21"/>
  <c r="D75" i="21"/>
  <c r="H75" i="21"/>
  <c r="I75" i="21"/>
  <c r="E75" i="21"/>
  <c r="F91" i="21"/>
  <c r="J91" i="21"/>
  <c r="C91" i="21"/>
  <c r="G91" i="21"/>
  <c r="K91" i="21"/>
  <c r="D91" i="21"/>
  <c r="H91" i="21"/>
  <c r="I91" i="21"/>
  <c r="E91" i="21"/>
  <c r="F107" i="21"/>
  <c r="J107" i="21"/>
  <c r="C107" i="21"/>
  <c r="G107" i="21"/>
  <c r="K107" i="21"/>
  <c r="D107" i="21"/>
  <c r="H107" i="21"/>
  <c r="I107" i="21"/>
  <c r="E107" i="21"/>
  <c r="F123" i="21"/>
  <c r="J123" i="21"/>
  <c r="C123" i="21"/>
  <c r="G123" i="21"/>
  <c r="K123" i="21"/>
  <c r="D123" i="21"/>
  <c r="H123" i="21"/>
  <c r="I123" i="21"/>
  <c r="E123" i="21"/>
  <c r="F139" i="21"/>
  <c r="J139" i="21"/>
  <c r="C139" i="21"/>
  <c r="G139" i="21"/>
  <c r="K139" i="21"/>
  <c r="D139" i="21"/>
  <c r="H139" i="21"/>
  <c r="I139" i="21"/>
  <c r="E139" i="21"/>
  <c r="F155" i="21"/>
  <c r="J155" i="21"/>
  <c r="C155" i="21"/>
  <c r="G155" i="21"/>
  <c r="K155" i="21"/>
  <c r="D155" i="21"/>
  <c r="H155" i="21"/>
  <c r="I155" i="21"/>
  <c r="E155" i="21"/>
  <c r="F171" i="21"/>
  <c r="J171" i="21"/>
  <c r="C171" i="21"/>
  <c r="G171" i="21"/>
  <c r="K171" i="21"/>
  <c r="D171" i="21"/>
  <c r="H171" i="21"/>
  <c r="I171" i="21"/>
  <c r="E171" i="21"/>
  <c r="F12" i="19"/>
  <c r="J12" i="19"/>
  <c r="C12" i="19"/>
  <c r="G12" i="19"/>
  <c r="K12" i="19"/>
  <c r="D12" i="19"/>
  <c r="H12" i="19"/>
  <c r="I12" i="19"/>
  <c r="E12" i="19"/>
  <c r="F28" i="19"/>
  <c r="J28" i="19"/>
  <c r="C28" i="19"/>
  <c r="G28" i="19"/>
  <c r="K28" i="19"/>
  <c r="D28" i="19"/>
  <c r="H28" i="19"/>
  <c r="I28" i="19"/>
  <c r="E28" i="19"/>
  <c r="F44" i="19"/>
  <c r="J44" i="19"/>
  <c r="C44" i="19"/>
  <c r="G44" i="19"/>
  <c r="K44" i="19"/>
  <c r="D44" i="19"/>
  <c r="H44" i="19"/>
  <c r="I44" i="19"/>
  <c r="E44" i="19"/>
  <c r="C10" i="28"/>
  <c r="G10" i="28"/>
  <c r="K10" i="28"/>
  <c r="D10" i="28"/>
  <c r="H10" i="28"/>
  <c r="E10" i="28"/>
  <c r="I10" i="28"/>
  <c r="F10" i="28"/>
  <c r="J10" i="28"/>
  <c r="C50" i="28"/>
  <c r="G50" i="28"/>
  <c r="K50" i="28"/>
  <c r="D50" i="28"/>
  <c r="H50" i="28"/>
  <c r="E50" i="28"/>
  <c r="F50" i="28"/>
  <c r="I50" i="28"/>
  <c r="J50" i="28"/>
  <c r="C66" i="28"/>
  <c r="G66" i="28"/>
  <c r="K66" i="28"/>
  <c r="D66" i="28"/>
  <c r="H66" i="28"/>
  <c r="E66" i="28"/>
  <c r="F66" i="28"/>
  <c r="I66" i="28"/>
  <c r="J66" i="28"/>
  <c r="C86" i="28"/>
  <c r="G86" i="28"/>
  <c r="K86" i="28"/>
  <c r="D86" i="28"/>
  <c r="H86" i="28"/>
  <c r="E86" i="28"/>
  <c r="F86" i="28"/>
  <c r="I86" i="28"/>
  <c r="J86" i="28"/>
  <c r="C110" i="28"/>
  <c r="G110" i="28"/>
  <c r="K110" i="28"/>
  <c r="D110" i="28"/>
  <c r="H110" i="28"/>
  <c r="E110" i="28"/>
  <c r="F110" i="28"/>
  <c r="I110" i="28"/>
  <c r="J110" i="28"/>
  <c r="C142" i="28"/>
  <c r="G142" i="28"/>
  <c r="K142" i="28"/>
  <c r="D142" i="28"/>
  <c r="H142" i="28"/>
  <c r="E142" i="28"/>
  <c r="F142" i="28"/>
  <c r="I142" i="28"/>
  <c r="J142" i="28"/>
  <c r="C174" i="28"/>
  <c r="G174" i="28"/>
  <c r="K174" i="28"/>
  <c r="D174" i="28"/>
  <c r="H174" i="28"/>
  <c r="E174" i="28"/>
  <c r="J174" i="28"/>
  <c r="F174" i="28"/>
  <c r="I174" i="28"/>
  <c r="C16" i="40"/>
  <c r="G16" i="40"/>
  <c r="K16" i="40"/>
  <c r="D16" i="40"/>
  <c r="H16" i="40"/>
  <c r="E16" i="40"/>
  <c r="I16" i="40"/>
  <c r="J16" i="40"/>
  <c r="F16" i="40"/>
  <c r="C42" i="40"/>
  <c r="G42" i="40"/>
  <c r="K42" i="40"/>
  <c r="D42" i="40"/>
  <c r="H42" i="40"/>
  <c r="E42" i="40"/>
  <c r="I42" i="40"/>
  <c r="F42" i="40"/>
  <c r="J42" i="40"/>
  <c r="C80" i="40"/>
  <c r="G80" i="40"/>
  <c r="K80" i="40"/>
  <c r="D80" i="40"/>
  <c r="H80" i="40"/>
  <c r="E80" i="40"/>
  <c r="F80" i="40"/>
  <c r="I80" i="40"/>
  <c r="J80" i="40"/>
  <c r="C106" i="40"/>
  <c r="G106" i="40"/>
  <c r="K106" i="40"/>
  <c r="D106" i="40"/>
  <c r="H106" i="40"/>
  <c r="E106" i="40"/>
  <c r="I106" i="40"/>
  <c r="F106" i="40"/>
  <c r="J106" i="40"/>
  <c r="C132" i="40"/>
  <c r="G132" i="40"/>
  <c r="K132" i="40"/>
  <c r="D132" i="40"/>
  <c r="H132" i="40"/>
  <c r="E132" i="40"/>
  <c r="I132" i="40"/>
  <c r="F132" i="40"/>
  <c r="J132" i="40"/>
  <c r="C150" i="40"/>
  <c r="G150" i="40"/>
  <c r="K150" i="40"/>
  <c r="D150" i="40"/>
  <c r="H150" i="40"/>
  <c r="E150" i="40"/>
  <c r="I150" i="40"/>
  <c r="F150" i="40"/>
  <c r="J150" i="40"/>
  <c r="C4" i="41"/>
  <c r="G4" i="41"/>
  <c r="K4" i="41"/>
  <c r="D4" i="41"/>
  <c r="H4" i="41"/>
  <c r="E4" i="41"/>
  <c r="F4" i="41"/>
  <c r="I4" i="41"/>
  <c r="J4" i="41"/>
  <c r="C50" i="41"/>
  <c r="G50" i="41"/>
  <c r="K50" i="41"/>
  <c r="D50" i="41"/>
  <c r="H50" i="41"/>
  <c r="E50" i="41"/>
  <c r="F50" i="41"/>
  <c r="I50" i="41"/>
  <c r="J50" i="41"/>
  <c r="D71" i="41"/>
  <c r="H71" i="41"/>
  <c r="C71" i="41"/>
  <c r="I71" i="41"/>
  <c r="F71" i="41"/>
  <c r="E71" i="41"/>
  <c r="J71" i="41"/>
  <c r="K71" i="41"/>
  <c r="G71" i="41"/>
  <c r="D87" i="41"/>
  <c r="H87" i="41"/>
  <c r="C87" i="41"/>
  <c r="I87" i="41"/>
  <c r="F87" i="41"/>
  <c r="K87" i="41"/>
  <c r="E87" i="41"/>
  <c r="J87" i="41"/>
  <c r="G87" i="41"/>
  <c r="D99" i="41"/>
  <c r="H99" i="41"/>
  <c r="C99" i="41"/>
  <c r="I99" i="41"/>
  <c r="F99" i="41"/>
  <c r="E99" i="41"/>
  <c r="J99" i="41"/>
  <c r="K99" i="41"/>
  <c r="G99" i="41"/>
  <c r="M112" i="41"/>
  <c r="Q112" i="41"/>
  <c r="U112" i="41"/>
  <c r="P112" i="41"/>
  <c r="N112" i="41"/>
  <c r="S112" i="41"/>
  <c r="O112" i="41"/>
  <c r="R112" i="41"/>
  <c r="T112" i="41"/>
  <c r="D127" i="41"/>
  <c r="H127" i="41"/>
  <c r="C127" i="41"/>
  <c r="I127" i="41"/>
  <c r="F127" i="41"/>
  <c r="K127" i="41"/>
  <c r="E127" i="41"/>
  <c r="J127" i="41"/>
  <c r="G127" i="41"/>
  <c r="D151" i="41"/>
  <c r="H151" i="41"/>
  <c r="C151" i="41"/>
  <c r="I151" i="41"/>
  <c r="F151" i="41"/>
  <c r="K151" i="41"/>
  <c r="E151" i="41"/>
  <c r="J151" i="41"/>
  <c r="G151" i="41"/>
  <c r="M164" i="41"/>
  <c r="Q164" i="41"/>
  <c r="U164" i="41"/>
  <c r="P164" i="41"/>
  <c r="N164" i="41"/>
  <c r="R164" i="41"/>
  <c r="T164" i="41"/>
  <c r="S164" i="41"/>
  <c r="O164" i="41"/>
  <c r="C52" i="27"/>
  <c r="G52" i="27"/>
  <c r="K52" i="27"/>
  <c r="D52" i="27"/>
  <c r="H52" i="27"/>
  <c r="E52" i="27"/>
  <c r="I52" i="27"/>
  <c r="F52" i="27"/>
  <c r="J52" i="27"/>
  <c r="C56" i="22"/>
  <c r="D56" i="22"/>
  <c r="E56" i="22"/>
  <c r="F56" i="22"/>
  <c r="O51" i="19"/>
  <c r="S51" i="19"/>
  <c r="P51" i="19"/>
  <c r="T51" i="19"/>
  <c r="M51" i="19"/>
  <c r="Q51" i="19"/>
  <c r="U51" i="19"/>
  <c r="N51" i="19"/>
  <c r="R51" i="19"/>
  <c r="O47" i="19"/>
  <c r="S47" i="19"/>
  <c r="P47" i="19"/>
  <c r="T47" i="19"/>
  <c r="M47" i="19"/>
  <c r="Q47" i="19"/>
  <c r="U47" i="19"/>
  <c r="N47" i="19"/>
  <c r="R47" i="19"/>
  <c r="O43" i="19"/>
  <c r="S43" i="19"/>
  <c r="P43" i="19"/>
  <c r="T43" i="19"/>
  <c r="M43" i="19"/>
  <c r="Q43" i="19"/>
  <c r="U43" i="19"/>
  <c r="N43" i="19"/>
  <c r="R43" i="19"/>
  <c r="O39" i="19"/>
  <c r="S39" i="19"/>
  <c r="P39" i="19"/>
  <c r="T39" i="19"/>
  <c r="M39" i="19"/>
  <c r="Q39" i="19"/>
  <c r="U39" i="19"/>
  <c r="N39" i="19"/>
  <c r="R39" i="19"/>
  <c r="O35" i="19"/>
  <c r="S35" i="19"/>
  <c r="P35" i="19"/>
  <c r="T35" i="19"/>
  <c r="M35" i="19"/>
  <c r="Q35" i="19"/>
  <c r="U35" i="19"/>
  <c r="N35" i="19"/>
  <c r="R35" i="19"/>
  <c r="O31" i="19"/>
  <c r="S31" i="19"/>
  <c r="P31" i="19"/>
  <c r="T31" i="19"/>
  <c r="M31" i="19"/>
  <c r="Q31" i="19"/>
  <c r="U31" i="19"/>
  <c r="N31" i="19"/>
  <c r="R31" i="19"/>
  <c r="O27" i="19"/>
  <c r="S27" i="19"/>
  <c r="P27" i="19"/>
  <c r="T27" i="19"/>
  <c r="M27" i="19"/>
  <c r="Q27" i="19"/>
  <c r="U27" i="19"/>
  <c r="N27" i="19"/>
  <c r="R27" i="19"/>
  <c r="O23" i="19"/>
  <c r="S23" i="19"/>
  <c r="P23" i="19"/>
  <c r="T23" i="19"/>
  <c r="M23" i="19"/>
  <c r="Q23" i="19"/>
  <c r="U23" i="19"/>
  <c r="N23" i="19"/>
  <c r="R23" i="19"/>
  <c r="O19" i="19"/>
  <c r="S19" i="19"/>
  <c r="P19" i="19"/>
  <c r="T19" i="19"/>
  <c r="M19" i="19"/>
  <c r="Q19" i="19"/>
  <c r="U19" i="19"/>
  <c r="N19" i="19"/>
  <c r="R19" i="19"/>
  <c r="O15" i="19"/>
  <c r="S15" i="19"/>
  <c r="P15" i="19"/>
  <c r="T15" i="19"/>
  <c r="M15" i="19"/>
  <c r="Q15" i="19"/>
  <c r="U15" i="19"/>
  <c r="N15" i="19"/>
  <c r="R15" i="19"/>
  <c r="O11" i="19"/>
  <c r="S11" i="19"/>
  <c r="P11" i="19"/>
  <c r="T11" i="19"/>
  <c r="M11" i="19"/>
  <c r="Q11" i="19"/>
  <c r="U11" i="19"/>
  <c r="N11" i="19"/>
  <c r="R11" i="19"/>
  <c r="O7" i="19"/>
  <c r="S7" i="19"/>
  <c r="P7" i="19"/>
  <c r="T7" i="19"/>
  <c r="M7" i="19"/>
  <c r="Q7" i="19"/>
  <c r="U7" i="19"/>
  <c r="N7" i="19"/>
  <c r="R7" i="19"/>
  <c r="O3" i="19"/>
  <c r="S3" i="19"/>
  <c r="P3" i="19"/>
  <c r="T3" i="19"/>
  <c r="M3" i="19"/>
  <c r="Q3" i="19"/>
  <c r="U3" i="19"/>
  <c r="N3" i="19"/>
  <c r="R3" i="19"/>
  <c r="O174" i="21"/>
  <c r="S174" i="21"/>
  <c r="P174" i="21"/>
  <c r="T174" i="21"/>
  <c r="M174" i="21"/>
  <c r="Q174" i="21"/>
  <c r="U174" i="21"/>
  <c r="N174" i="21"/>
  <c r="R174" i="21"/>
  <c r="O170" i="21"/>
  <c r="S170" i="21"/>
  <c r="P170" i="21"/>
  <c r="T170" i="21"/>
  <c r="M170" i="21"/>
  <c r="Q170" i="21"/>
  <c r="U170" i="21"/>
  <c r="N170" i="21"/>
  <c r="R170" i="21"/>
  <c r="O166" i="21"/>
  <c r="S166" i="21"/>
  <c r="P166" i="21"/>
  <c r="T166" i="21"/>
  <c r="M166" i="21"/>
  <c r="Q166" i="21"/>
  <c r="U166" i="21"/>
  <c r="N166" i="21"/>
  <c r="R166" i="21"/>
  <c r="O162" i="21"/>
  <c r="S162" i="21"/>
  <c r="P162" i="21"/>
  <c r="T162" i="21"/>
  <c r="M162" i="21"/>
  <c r="Q162" i="21"/>
  <c r="U162" i="21"/>
  <c r="N162" i="21"/>
  <c r="R162" i="21"/>
  <c r="O158" i="21"/>
  <c r="S158" i="21"/>
  <c r="P158" i="21"/>
  <c r="T158" i="21"/>
  <c r="M158" i="21"/>
  <c r="Q158" i="21"/>
  <c r="U158" i="21"/>
  <c r="N158" i="21"/>
  <c r="R158" i="21"/>
  <c r="O154" i="21"/>
  <c r="S154" i="21"/>
  <c r="P154" i="21"/>
  <c r="T154" i="21"/>
  <c r="M154" i="21"/>
  <c r="Q154" i="21"/>
  <c r="U154" i="21"/>
  <c r="N154" i="21"/>
  <c r="R154" i="21"/>
  <c r="O150" i="21"/>
  <c r="S150" i="21"/>
  <c r="P150" i="21"/>
  <c r="T150" i="21"/>
  <c r="M150" i="21"/>
  <c r="Q150" i="21"/>
  <c r="U150" i="21"/>
  <c r="N150" i="21"/>
  <c r="R150" i="21"/>
  <c r="O146" i="21"/>
  <c r="S146" i="21"/>
  <c r="P146" i="21"/>
  <c r="T146" i="21"/>
  <c r="M146" i="21"/>
  <c r="Q146" i="21"/>
  <c r="U146" i="21"/>
  <c r="N146" i="21"/>
  <c r="R146" i="21"/>
  <c r="O142" i="21"/>
  <c r="S142" i="21"/>
  <c r="P142" i="21"/>
  <c r="T142" i="21"/>
  <c r="M142" i="21"/>
  <c r="Q142" i="21"/>
  <c r="U142" i="21"/>
  <c r="N142" i="21"/>
  <c r="R142" i="21"/>
  <c r="O138" i="21"/>
  <c r="S138" i="21"/>
  <c r="P138" i="21"/>
  <c r="T138" i="21"/>
  <c r="M138" i="21"/>
  <c r="Q138" i="21"/>
  <c r="U138" i="21"/>
  <c r="N138" i="21"/>
  <c r="R138" i="21"/>
  <c r="O134" i="21"/>
  <c r="S134" i="21"/>
  <c r="P134" i="21"/>
  <c r="T134" i="21"/>
  <c r="M134" i="21"/>
  <c r="Q134" i="21"/>
  <c r="U134" i="21"/>
  <c r="N134" i="21"/>
  <c r="R134" i="21"/>
  <c r="O130" i="21"/>
  <c r="S130" i="21"/>
  <c r="P130" i="21"/>
  <c r="T130" i="21"/>
  <c r="M130" i="21"/>
  <c r="Q130" i="21"/>
  <c r="U130" i="21"/>
  <c r="N130" i="21"/>
  <c r="R130" i="21"/>
  <c r="O126" i="21"/>
  <c r="S126" i="21"/>
  <c r="P126" i="21"/>
  <c r="T126" i="21"/>
  <c r="M126" i="21"/>
  <c r="Q126" i="21"/>
  <c r="U126" i="21"/>
  <c r="N126" i="21"/>
  <c r="R126" i="21"/>
  <c r="O122" i="21"/>
  <c r="S122" i="21"/>
  <c r="P122" i="21"/>
  <c r="T122" i="21"/>
  <c r="M122" i="21"/>
  <c r="Q122" i="21"/>
  <c r="U122" i="21"/>
  <c r="N122" i="21"/>
  <c r="R122" i="21"/>
  <c r="O118" i="21"/>
  <c r="S118" i="21"/>
  <c r="P118" i="21"/>
  <c r="T118" i="21"/>
  <c r="M118" i="21"/>
  <c r="Q118" i="21"/>
  <c r="U118" i="21"/>
  <c r="N118" i="21"/>
  <c r="R118" i="21"/>
  <c r="O114" i="21"/>
  <c r="S114" i="21"/>
  <c r="P114" i="21"/>
  <c r="T114" i="21"/>
  <c r="M114" i="21"/>
  <c r="Q114" i="21"/>
  <c r="U114" i="21"/>
  <c r="N114" i="21"/>
  <c r="R114" i="21"/>
  <c r="O110" i="21"/>
  <c r="S110" i="21"/>
  <c r="P110" i="21"/>
  <c r="T110" i="21"/>
  <c r="M110" i="21"/>
  <c r="Q110" i="21"/>
  <c r="U110" i="21"/>
  <c r="N110" i="21"/>
  <c r="R110" i="21"/>
  <c r="O106" i="21"/>
  <c r="S106" i="21"/>
  <c r="P106" i="21"/>
  <c r="T106" i="21"/>
  <c r="M106" i="21"/>
  <c r="Q106" i="21"/>
  <c r="U106" i="21"/>
  <c r="N106" i="21"/>
  <c r="R106" i="21"/>
  <c r="O102" i="21"/>
  <c r="S102" i="21"/>
  <c r="P102" i="21"/>
  <c r="T102" i="21"/>
  <c r="M102" i="21"/>
  <c r="Q102" i="21"/>
  <c r="U102" i="21"/>
  <c r="N102" i="21"/>
  <c r="R102" i="21"/>
  <c r="O98" i="21"/>
  <c r="S98" i="21"/>
  <c r="P98" i="21"/>
  <c r="T98" i="21"/>
  <c r="M98" i="21"/>
  <c r="Q98" i="21"/>
  <c r="U98" i="21"/>
  <c r="N98" i="21"/>
  <c r="R98" i="21"/>
  <c r="O94" i="21"/>
  <c r="S94" i="21"/>
  <c r="P94" i="21"/>
  <c r="T94" i="21"/>
  <c r="M94" i="21"/>
  <c r="Q94" i="21"/>
  <c r="U94" i="21"/>
  <c r="N94" i="21"/>
  <c r="R94" i="21"/>
  <c r="O90" i="21"/>
  <c r="S90" i="21"/>
  <c r="P90" i="21"/>
  <c r="T90" i="21"/>
  <c r="M90" i="21"/>
  <c r="Q90" i="21"/>
  <c r="U90" i="21"/>
  <c r="N90" i="21"/>
  <c r="R90" i="21"/>
  <c r="O86" i="21"/>
  <c r="S86" i="21"/>
  <c r="P86" i="21"/>
  <c r="T86" i="21"/>
  <c r="M86" i="21"/>
  <c r="Q86" i="21"/>
  <c r="U86" i="21"/>
  <c r="N86" i="21"/>
  <c r="R86" i="21"/>
  <c r="O82" i="21"/>
  <c r="S82" i="21"/>
  <c r="P82" i="21"/>
  <c r="T82" i="21"/>
  <c r="M82" i="21"/>
  <c r="Q82" i="21"/>
  <c r="U82" i="21"/>
  <c r="N82" i="21"/>
  <c r="R82" i="21"/>
  <c r="O78" i="21"/>
  <c r="S78" i="21"/>
  <c r="P78" i="21"/>
  <c r="T78" i="21"/>
  <c r="M78" i="21"/>
  <c r="Q78" i="21"/>
  <c r="U78" i="21"/>
  <c r="N78" i="21"/>
  <c r="R78" i="21"/>
  <c r="O74" i="21"/>
  <c r="S74" i="21"/>
  <c r="P74" i="21"/>
  <c r="T74" i="21"/>
  <c r="M74" i="21"/>
  <c r="Q74" i="21"/>
  <c r="U74" i="21"/>
  <c r="N74" i="21"/>
  <c r="R74" i="21"/>
  <c r="O70" i="21"/>
  <c r="S70" i="21"/>
  <c r="P70" i="21"/>
  <c r="T70" i="21"/>
  <c r="M70" i="21"/>
  <c r="Q70" i="21"/>
  <c r="U70" i="21"/>
  <c r="N70" i="21"/>
  <c r="R70" i="21"/>
  <c r="O66" i="21"/>
  <c r="S66" i="21"/>
  <c r="P66" i="21"/>
  <c r="T66" i="21"/>
  <c r="M66" i="21"/>
  <c r="Q66" i="21"/>
  <c r="U66" i="21"/>
  <c r="N66" i="21"/>
  <c r="R66" i="21"/>
  <c r="O62" i="21"/>
  <c r="S62" i="21"/>
  <c r="P62" i="21"/>
  <c r="T62" i="21"/>
  <c r="M62" i="21"/>
  <c r="Q62" i="21"/>
  <c r="U62" i="21"/>
  <c r="N62" i="21"/>
  <c r="R62" i="21"/>
  <c r="O58" i="21"/>
  <c r="S58" i="21"/>
  <c r="P58" i="21"/>
  <c r="T58" i="21"/>
  <c r="M58" i="21"/>
  <c r="Q58" i="21"/>
  <c r="U58" i="21"/>
  <c r="N58" i="21"/>
  <c r="R58" i="21"/>
  <c r="O54" i="21"/>
  <c r="S54" i="21"/>
  <c r="P54" i="21"/>
  <c r="T54" i="21"/>
  <c r="M54" i="21"/>
  <c r="Q54" i="21"/>
  <c r="U54" i="21"/>
  <c r="N54" i="21"/>
  <c r="R54" i="21"/>
  <c r="C159" i="25"/>
  <c r="G159" i="25"/>
  <c r="K159" i="25"/>
  <c r="H159" i="25"/>
  <c r="D159" i="25"/>
  <c r="I159" i="25"/>
  <c r="E159" i="25"/>
  <c r="J159" i="25"/>
  <c r="F159" i="25"/>
  <c r="C78" i="25"/>
  <c r="G78" i="25"/>
  <c r="K78" i="25"/>
  <c r="D78" i="25"/>
  <c r="I78" i="25"/>
  <c r="J78" i="25"/>
  <c r="E78" i="25"/>
  <c r="F78" i="25"/>
  <c r="H78" i="25"/>
  <c r="C172" i="26"/>
  <c r="G172" i="26"/>
  <c r="K172" i="26"/>
  <c r="E172" i="26"/>
  <c r="J172" i="26"/>
  <c r="H172" i="26"/>
  <c r="D172" i="26"/>
  <c r="F172" i="26"/>
  <c r="I172" i="26"/>
  <c r="P153" i="26"/>
  <c r="T153" i="26"/>
  <c r="M153" i="26"/>
  <c r="R153" i="26"/>
  <c r="O153" i="26"/>
  <c r="U153" i="26"/>
  <c r="Q153" i="26"/>
  <c r="S153" i="26"/>
  <c r="N153" i="26"/>
  <c r="P137" i="26"/>
  <c r="T137" i="26"/>
  <c r="M137" i="26"/>
  <c r="R137" i="26"/>
  <c r="O137" i="26"/>
  <c r="U137" i="26"/>
  <c r="Q137" i="26"/>
  <c r="S137" i="26"/>
  <c r="N137" i="26"/>
  <c r="P121" i="26"/>
  <c r="T121" i="26"/>
  <c r="M121" i="26"/>
  <c r="R121" i="26"/>
  <c r="O121" i="26"/>
  <c r="U121" i="26"/>
  <c r="Q121" i="26"/>
  <c r="S121" i="26"/>
  <c r="N121" i="26"/>
  <c r="P103" i="26"/>
  <c r="T103" i="26"/>
  <c r="O103" i="26"/>
  <c r="U103" i="26"/>
  <c r="M103" i="26"/>
  <c r="R103" i="26"/>
  <c r="Q103" i="26"/>
  <c r="S103" i="26"/>
  <c r="N103" i="26"/>
  <c r="C82" i="26"/>
  <c r="G82" i="26"/>
  <c r="K82" i="26"/>
  <c r="H82" i="26"/>
  <c r="D82" i="26"/>
  <c r="I82" i="26"/>
  <c r="E82" i="26"/>
  <c r="J82" i="26"/>
  <c r="F82" i="26"/>
  <c r="C14" i="26"/>
  <c r="G14" i="26"/>
  <c r="K14" i="26"/>
  <c r="H14" i="26"/>
  <c r="D14" i="26"/>
  <c r="I14" i="26"/>
  <c r="E14" i="26"/>
  <c r="J14" i="26"/>
  <c r="F14" i="26"/>
  <c r="C157" i="23"/>
  <c r="G157" i="23"/>
  <c r="K157" i="23"/>
  <c r="H157" i="23"/>
  <c r="D157" i="23"/>
  <c r="I157" i="23"/>
  <c r="E157" i="23"/>
  <c r="J157" i="23"/>
  <c r="F157" i="23"/>
  <c r="C125" i="23"/>
  <c r="G125" i="23"/>
  <c r="K125" i="23"/>
  <c r="H125" i="23"/>
  <c r="D125" i="23"/>
  <c r="I125" i="23"/>
  <c r="E125" i="23"/>
  <c r="J125" i="23"/>
  <c r="F125" i="23"/>
  <c r="C93" i="23"/>
  <c r="G93" i="23"/>
  <c r="K93" i="23"/>
  <c r="H93" i="23"/>
  <c r="D93" i="23"/>
  <c r="I93" i="23"/>
  <c r="E93" i="23"/>
  <c r="J93" i="23"/>
  <c r="F93" i="23"/>
  <c r="D176" i="22"/>
  <c r="E176" i="22"/>
  <c r="C176" i="22"/>
  <c r="F176" i="22"/>
  <c r="D172" i="22"/>
  <c r="E172" i="22"/>
  <c r="C172" i="22"/>
  <c r="F172" i="22"/>
  <c r="D168" i="22"/>
  <c r="E168" i="22"/>
  <c r="C168" i="22"/>
  <c r="F168" i="22"/>
  <c r="D164" i="22"/>
  <c r="E164" i="22"/>
  <c r="C164" i="22"/>
  <c r="F164" i="22"/>
  <c r="D160" i="22"/>
  <c r="E160" i="22"/>
  <c r="C160" i="22"/>
  <c r="F160" i="22"/>
  <c r="D156" i="22"/>
  <c r="E156" i="22"/>
  <c r="C156" i="22"/>
  <c r="F156" i="22"/>
  <c r="D152" i="22"/>
  <c r="E152" i="22"/>
  <c r="C152" i="22"/>
  <c r="F152" i="22"/>
  <c r="D148" i="22"/>
  <c r="E148" i="22"/>
  <c r="C148" i="22"/>
  <c r="F148" i="22"/>
  <c r="D144" i="22"/>
  <c r="E144" i="22"/>
  <c r="C144" i="22"/>
  <c r="F144" i="22"/>
  <c r="D140" i="22"/>
  <c r="E140" i="22"/>
  <c r="C140" i="22"/>
  <c r="F140" i="22"/>
  <c r="D136" i="22"/>
  <c r="E136" i="22"/>
  <c r="C136" i="22"/>
  <c r="F136" i="22"/>
  <c r="D132" i="22"/>
  <c r="E132" i="22"/>
  <c r="C132" i="22"/>
  <c r="F132" i="22"/>
  <c r="D128" i="22"/>
  <c r="E128" i="22"/>
  <c r="C128" i="22"/>
  <c r="F128" i="22"/>
  <c r="D124" i="22"/>
  <c r="E124" i="22"/>
  <c r="C124" i="22"/>
  <c r="F124" i="22"/>
  <c r="D120" i="22"/>
  <c r="E120" i="22"/>
  <c r="C120" i="22"/>
  <c r="F120" i="22"/>
  <c r="D116" i="22"/>
  <c r="E116" i="22"/>
  <c r="C116" i="22"/>
  <c r="F116" i="22"/>
  <c r="D112" i="22"/>
  <c r="E112" i="22"/>
  <c r="C112" i="22"/>
  <c r="F112" i="22"/>
  <c r="D108" i="22"/>
  <c r="E108" i="22"/>
  <c r="C108" i="22"/>
  <c r="F108" i="22"/>
  <c r="D104" i="22"/>
  <c r="E104" i="22"/>
  <c r="C104" i="22"/>
  <c r="F104" i="22"/>
  <c r="D100" i="22"/>
  <c r="E100" i="22"/>
  <c r="C100" i="22"/>
  <c r="F100" i="22"/>
  <c r="D96" i="22"/>
  <c r="E96" i="22"/>
  <c r="C96" i="22"/>
  <c r="F96" i="22"/>
  <c r="D92" i="22"/>
  <c r="E92" i="22"/>
  <c r="C92" i="22"/>
  <c r="F92" i="22"/>
  <c r="D88" i="22"/>
  <c r="E88" i="22"/>
  <c r="C88" i="22"/>
  <c r="F88" i="22"/>
  <c r="D84" i="22"/>
  <c r="E84" i="22"/>
  <c r="C84" i="22"/>
  <c r="F84" i="22"/>
  <c r="D80" i="22"/>
  <c r="E80" i="22"/>
  <c r="C80" i="22"/>
  <c r="F80" i="22"/>
  <c r="D76" i="22"/>
  <c r="E76" i="22"/>
  <c r="C76" i="22"/>
  <c r="F76" i="22"/>
  <c r="P105" i="25"/>
  <c r="T105" i="25"/>
  <c r="Q105" i="25"/>
  <c r="M105" i="25"/>
  <c r="R105" i="25"/>
  <c r="N105" i="25"/>
  <c r="S105" i="25"/>
  <c r="O105" i="25"/>
  <c r="U105" i="25"/>
  <c r="C61" i="25"/>
  <c r="G61" i="25"/>
  <c r="K61" i="25"/>
  <c r="E61" i="25"/>
  <c r="J61" i="25"/>
  <c r="H61" i="25"/>
  <c r="F61" i="25"/>
  <c r="I61" i="25"/>
  <c r="D61" i="25"/>
  <c r="P175" i="26"/>
  <c r="T175" i="26"/>
  <c r="O175" i="26"/>
  <c r="U175" i="26"/>
  <c r="M175" i="26"/>
  <c r="R175" i="26"/>
  <c r="S175" i="26"/>
  <c r="N175" i="26"/>
  <c r="Q175" i="26"/>
  <c r="C154" i="26"/>
  <c r="G154" i="26"/>
  <c r="K154" i="26"/>
  <c r="H154" i="26"/>
  <c r="E154" i="26"/>
  <c r="J154" i="26"/>
  <c r="F154" i="26"/>
  <c r="I154" i="26"/>
  <c r="D154" i="26"/>
  <c r="C138" i="26"/>
  <c r="G138" i="26"/>
  <c r="K138" i="26"/>
  <c r="H138" i="26"/>
  <c r="E138" i="26"/>
  <c r="J138" i="26"/>
  <c r="F138" i="26"/>
  <c r="I138" i="26"/>
  <c r="D138" i="26"/>
  <c r="C122" i="26"/>
  <c r="G122" i="26"/>
  <c r="K122" i="26"/>
  <c r="H122" i="26"/>
  <c r="E122" i="26"/>
  <c r="J122" i="26"/>
  <c r="F122" i="26"/>
  <c r="I122" i="26"/>
  <c r="D122" i="26"/>
  <c r="C106" i="26"/>
  <c r="G106" i="26"/>
  <c r="K106" i="26"/>
  <c r="H106" i="26"/>
  <c r="E106" i="26"/>
  <c r="J106" i="26"/>
  <c r="F106" i="26"/>
  <c r="I106" i="26"/>
  <c r="D106" i="26"/>
  <c r="C62" i="26"/>
  <c r="G62" i="26"/>
  <c r="K62" i="26"/>
  <c r="H62" i="26"/>
  <c r="D62" i="26"/>
  <c r="I62" i="26"/>
  <c r="E62" i="26"/>
  <c r="J62" i="26"/>
  <c r="F62" i="26"/>
  <c r="C34" i="26"/>
  <c r="G34" i="26"/>
  <c r="K34" i="26"/>
  <c r="H34" i="26"/>
  <c r="D34" i="26"/>
  <c r="I34" i="26"/>
  <c r="E34" i="26"/>
  <c r="J34" i="26"/>
  <c r="F34" i="26"/>
  <c r="C177" i="23"/>
  <c r="G177" i="23"/>
  <c r="K177" i="23"/>
  <c r="H177" i="23"/>
  <c r="D177" i="23"/>
  <c r="I177" i="23"/>
  <c r="E177" i="23"/>
  <c r="J177" i="23"/>
  <c r="F177" i="23"/>
  <c r="C145" i="23"/>
  <c r="G145" i="23"/>
  <c r="K145" i="23"/>
  <c r="H145" i="23"/>
  <c r="D145" i="23"/>
  <c r="I145" i="23"/>
  <c r="E145" i="23"/>
  <c r="J145" i="23"/>
  <c r="F145" i="23"/>
  <c r="C113" i="23"/>
  <c r="G113" i="23"/>
  <c r="K113" i="23"/>
  <c r="H113" i="23"/>
  <c r="D113" i="23"/>
  <c r="I113" i="23"/>
  <c r="E113" i="23"/>
  <c r="J113" i="23"/>
  <c r="F113" i="23"/>
  <c r="C81" i="23"/>
  <c r="G81" i="23"/>
  <c r="K81" i="23"/>
  <c r="H81" i="23"/>
  <c r="D81" i="23"/>
  <c r="I81" i="23"/>
  <c r="E81" i="23"/>
  <c r="J81" i="23"/>
  <c r="F81" i="23"/>
  <c r="C176" i="26"/>
  <c r="G176" i="26"/>
  <c r="K176" i="26"/>
  <c r="E176" i="26"/>
  <c r="J176" i="26"/>
  <c r="H176" i="26"/>
  <c r="I176" i="26"/>
  <c r="D176" i="26"/>
  <c r="F176" i="26"/>
  <c r="P149" i="26"/>
  <c r="T149" i="26"/>
  <c r="M149" i="26"/>
  <c r="R149" i="26"/>
  <c r="O149" i="26"/>
  <c r="U149" i="26"/>
  <c r="N149" i="26"/>
  <c r="Q149" i="26"/>
  <c r="S149" i="26"/>
  <c r="P133" i="26"/>
  <c r="T133" i="26"/>
  <c r="M133" i="26"/>
  <c r="R133" i="26"/>
  <c r="O133" i="26"/>
  <c r="U133" i="26"/>
  <c r="N133" i="26"/>
  <c r="Q133" i="26"/>
  <c r="S133" i="26"/>
  <c r="P117" i="26"/>
  <c r="T117" i="26"/>
  <c r="M117" i="26"/>
  <c r="R117" i="26"/>
  <c r="O117" i="26"/>
  <c r="U117" i="26"/>
  <c r="N117" i="26"/>
  <c r="Q117" i="26"/>
  <c r="S117" i="26"/>
  <c r="P95" i="26"/>
  <c r="T95" i="26"/>
  <c r="O95" i="26"/>
  <c r="U95" i="26"/>
  <c r="Q95" i="26"/>
  <c r="M95" i="26"/>
  <c r="R95" i="26"/>
  <c r="S95" i="26"/>
  <c r="N95" i="26"/>
  <c r="C66" i="26"/>
  <c r="G66" i="26"/>
  <c r="K66" i="26"/>
  <c r="H66" i="26"/>
  <c r="D66" i="26"/>
  <c r="I66" i="26"/>
  <c r="E66" i="26"/>
  <c r="J66" i="26"/>
  <c r="F66" i="26"/>
  <c r="C38" i="26"/>
  <c r="G38" i="26"/>
  <c r="K38" i="26"/>
  <c r="H38" i="26"/>
  <c r="D38" i="26"/>
  <c r="I38" i="26"/>
  <c r="E38" i="26"/>
  <c r="J38" i="26"/>
  <c r="F38" i="26"/>
  <c r="C6" i="26"/>
  <c r="G6" i="26"/>
  <c r="K6" i="26"/>
  <c r="H6" i="26"/>
  <c r="D6" i="26"/>
  <c r="I6" i="26"/>
  <c r="E6" i="26"/>
  <c r="J6" i="26"/>
  <c r="F6" i="26"/>
  <c r="C149" i="23"/>
  <c r="G149" i="23"/>
  <c r="K149" i="23"/>
  <c r="H149" i="23"/>
  <c r="D149" i="23"/>
  <c r="I149" i="23"/>
  <c r="E149" i="23"/>
  <c r="J149" i="23"/>
  <c r="F149" i="23"/>
  <c r="C117" i="23"/>
  <c r="G117" i="23"/>
  <c r="K117" i="23"/>
  <c r="H117" i="23"/>
  <c r="D117" i="23"/>
  <c r="I117" i="23"/>
  <c r="E117" i="23"/>
  <c r="J117" i="23"/>
  <c r="F117" i="23"/>
  <c r="C85" i="23"/>
  <c r="G85" i="23"/>
  <c r="K85" i="23"/>
  <c r="H85" i="23"/>
  <c r="D85" i="23"/>
  <c r="I85" i="23"/>
  <c r="E85" i="23"/>
  <c r="J85" i="23"/>
  <c r="F85" i="23"/>
  <c r="C71" i="22"/>
  <c r="F71" i="22"/>
  <c r="D71" i="22"/>
  <c r="E71" i="22"/>
  <c r="C63" i="22"/>
  <c r="F63" i="22"/>
  <c r="D63" i="22"/>
  <c r="E63" i="22"/>
  <c r="C55" i="22"/>
  <c r="F55" i="22"/>
  <c r="D55" i="22"/>
  <c r="E55" i="22"/>
  <c r="C47" i="22"/>
  <c r="F47" i="22"/>
  <c r="D47" i="22"/>
  <c r="E47" i="22"/>
  <c r="C39" i="22"/>
  <c r="F39" i="22"/>
  <c r="D39" i="22"/>
  <c r="E39" i="22"/>
  <c r="C31" i="22"/>
  <c r="F31" i="22"/>
  <c r="D31" i="22"/>
  <c r="E31" i="22"/>
  <c r="C23" i="22"/>
  <c r="F23" i="22"/>
  <c r="D23" i="22"/>
  <c r="E23" i="22"/>
  <c r="C15" i="22"/>
  <c r="F15" i="22"/>
  <c r="D15" i="22"/>
  <c r="E15" i="22"/>
  <c r="C7" i="22"/>
  <c r="F7" i="22"/>
  <c r="D7" i="22"/>
  <c r="E7" i="22"/>
  <c r="P159" i="25"/>
  <c r="T159" i="25"/>
  <c r="N159" i="25"/>
  <c r="S159" i="25"/>
  <c r="O159" i="25"/>
  <c r="U159" i="25"/>
  <c r="Q159" i="25"/>
  <c r="M159" i="25"/>
  <c r="R159" i="25"/>
  <c r="C49" i="25"/>
  <c r="G49" i="25"/>
  <c r="K49" i="25"/>
  <c r="E49" i="25"/>
  <c r="J49" i="25"/>
  <c r="H49" i="25"/>
  <c r="D49" i="25"/>
  <c r="F49" i="25"/>
  <c r="I49" i="25"/>
  <c r="C160" i="26"/>
  <c r="G160" i="26"/>
  <c r="K160" i="26"/>
  <c r="E160" i="26"/>
  <c r="J160" i="26"/>
  <c r="H160" i="26"/>
  <c r="D160" i="26"/>
  <c r="F160" i="26"/>
  <c r="I160" i="26"/>
  <c r="P143" i="26"/>
  <c r="T143" i="26"/>
  <c r="O143" i="26"/>
  <c r="U143" i="26"/>
  <c r="M143" i="26"/>
  <c r="R143" i="26"/>
  <c r="N143" i="26"/>
  <c r="Q143" i="26"/>
  <c r="S143" i="26"/>
  <c r="P127" i="26"/>
  <c r="T127" i="26"/>
  <c r="O127" i="26"/>
  <c r="U127" i="26"/>
  <c r="M127" i="26"/>
  <c r="R127" i="26"/>
  <c r="N127" i="26"/>
  <c r="Q127" i="26"/>
  <c r="S127" i="26"/>
  <c r="P111" i="26"/>
  <c r="T111" i="26"/>
  <c r="O111" i="26"/>
  <c r="U111" i="26"/>
  <c r="M111" i="26"/>
  <c r="R111" i="26"/>
  <c r="N111" i="26"/>
  <c r="Q111" i="26"/>
  <c r="S111" i="26"/>
  <c r="P99" i="26"/>
  <c r="T99" i="26"/>
  <c r="O99" i="26"/>
  <c r="U99" i="26"/>
  <c r="Q99" i="26"/>
  <c r="M99" i="26"/>
  <c r="R99" i="26"/>
  <c r="N99" i="26"/>
  <c r="S99" i="26"/>
  <c r="C74" i="26"/>
  <c r="G74" i="26"/>
  <c r="K74" i="26"/>
  <c r="H74" i="26"/>
  <c r="D74" i="26"/>
  <c r="I74" i="26"/>
  <c r="E74" i="26"/>
  <c r="J74" i="26"/>
  <c r="F74" i="26"/>
  <c r="P11" i="26"/>
  <c r="T11" i="26"/>
  <c r="O11" i="26"/>
  <c r="U11" i="26"/>
  <c r="Q11" i="26"/>
  <c r="M11" i="26"/>
  <c r="R11" i="26"/>
  <c r="N11" i="26"/>
  <c r="S11" i="26"/>
  <c r="P154" i="23"/>
  <c r="T154" i="23"/>
  <c r="O154" i="23"/>
  <c r="U154" i="23"/>
  <c r="Q154" i="23"/>
  <c r="M154" i="23"/>
  <c r="R154" i="23"/>
  <c r="N154" i="23"/>
  <c r="S154" i="23"/>
  <c r="P122" i="23"/>
  <c r="T122" i="23"/>
  <c r="O122" i="23"/>
  <c r="U122" i="23"/>
  <c r="Q122" i="23"/>
  <c r="M122" i="23"/>
  <c r="R122" i="23"/>
  <c r="N122" i="23"/>
  <c r="S122" i="23"/>
  <c r="P90" i="23"/>
  <c r="T90" i="23"/>
  <c r="O90" i="23"/>
  <c r="U90" i="23"/>
  <c r="Q90" i="23"/>
  <c r="M90" i="23"/>
  <c r="R90" i="23"/>
  <c r="N90" i="23"/>
  <c r="S90" i="23"/>
  <c r="P66" i="23"/>
  <c r="T66" i="23"/>
  <c r="O66" i="23"/>
  <c r="U66" i="23"/>
  <c r="Q66" i="23"/>
  <c r="M66" i="23"/>
  <c r="R66" i="23"/>
  <c r="N66" i="23"/>
  <c r="S66" i="23"/>
  <c r="C57" i="23"/>
  <c r="G57" i="23"/>
  <c r="K57" i="23"/>
  <c r="H57" i="23"/>
  <c r="D57" i="23"/>
  <c r="I57" i="23"/>
  <c r="E57" i="23"/>
  <c r="J57" i="23"/>
  <c r="F57" i="23"/>
  <c r="C49" i="23"/>
  <c r="G49" i="23"/>
  <c r="K49" i="23"/>
  <c r="H49" i="23"/>
  <c r="D49" i="23"/>
  <c r="I49" i="23"/>
  <c r="E49" i="23"/>
  <c r="J49" i="23"/>
  <c r="F49" i="23"/>
  <c r="C41" i="23"/>
  <c r="G41" i="23"/>
  <c r="K41" i="23"/>
  <c r="H41" i="23"/>
  <c r="D41" i="23"/>
  <c r="I41" i="23"/>
  <c r="E41" i="23"/>
  <c r="J41" i="23"/>
  <c r="F41" i="23"/>
  <c r="C33" i="23"/>
  <c r="G33" i="23"/>
  <c r="K33" i="23"/>
  <c r="H33" i="23"/>
  <c r="D33" i="23"/>
  <c r="I33" i="23"/>
  <c r="E33" i="23"/>
  <c r="J33" i="23"/>
  <c r="F33" i="23"/>
  <c r="C25" i="23"/>
  <c r="G25" i="23"/>
  <c r="K25" i="23"/>
  <c r="H25" i="23"/>
  <c r="D25" i="23"/>
  <c r="I25" i="23"/>
  <c r="E25" i="23"/>
  <c r="J25" i="23"/>
  <c r="F25" i="23"/>
  <c r="C17" i="23"/>
  <c r="G17" i="23"/>
  <c r="K17" i="23"/>
  <c r="H17" i="23"/>
  <c r="D17" i="23"/>
  <c r="I17" i="23"/>
  <c r="E17" i="23"/>
  <c r="J17" i="23"/>
  <c r="F17" i="23"/>
  <c r="C9" i="23"/>
  <c r="G9" i="23"/>
  <c r="K9" i="23"/>
  <c r="H9" i="23"/>
  <c r="D9" i="23"/>
  <c r="I9" i="23"/>
  <c r="E9" i="23"/>
  <c r="J9" i="23"/>
  <c r="F9" i="23"/>
  <c r="X44" i="19"/>
  <c r="AB44" i="19"/>
  <c r="AF44" i="19"/>
  <c r="AJ44" i="19"/>
  <c r="AN44" i="19"/>
  <c r="AA44" i="19"/>
  <c r="AG44" i="19"/>
  <c r="AL44" i="19"/>
  <c r="W44" i="19"/>
  <c r="AC44" i="19"/>
  <c r="AH44" i="19"/>
  <c r="AM44" i="19"/>
  <c r="Y44" i="19"/>
  <c r="AD44" i="19"/>
  <c r="AI44" i="19"/>
  <c r="AO44" i="19"/>
  <c r="Z44" i="19"/>
  <c r="AE44" i="19"/>
  <c r="AK44" i="19"/>
  <c r="C80" i="25"/>
  <c r="G80" i="25"/>
  <c r="K80" i="25"/>
  <c r="F80" i="25"/>
  <c r="E80" i="25"/>
  <c r="H80" i="25"/>
  <c r="I80" i="25"/>
  <c r="D80" i="25"/>
  <c r="J80" i="25"/>
  <c r="P176" i="26"/>
  <c r="T176" i="26"/>
  <c r="Q176" i="26"/>
  <c r="N176" i="26"/>
  <c r="S176" i="26"/>
  <c r="U176" i="26"/>
  <c r="M176" i="26"/>
  <c r="O176" i="26"/>
  <c r="R176" i="26"/>
  <c r="C167" i="26"/>
  <c r="G167" i="26"/>
  <c r="K167" i="26"/>
  <c r="D167" i="26"/>
  <c r="I167" i="26"/>
  <c r="F167" i="26"/>
  <c r="J167" i="26"/>
  <c r="E167" i="26"/>
  <c r="H167" i="26"/>
  <c r="P152" i="26"/>
  <c r="T152" i="26"/>
  <c r="Q152" i="26"/>
  <c r="N152" i="26"/>
  <c r="S152" i="26"/>
  <c r="O152" i="26"/>
  <c r="R152" i="26"/>
  <c r="U152" i="26"/>
  <c r="M152" i="26"/>
  <c r="P144" i="26"/>
  <c r="T144" i="26"/>
  <c r="Q144" i="26"/>
  <c r="N144" i="26"/>
  <c r="S144" i="26"/>
  <c r="O144" i="26"/>
  <c r="R144" i="26"/>
  <c r="U144" i="26"/>
  <c r="M144" i="26"/>
  <c r="P136" i="26"/>
  <c r="T136" i="26"/>
  <c r="Q136" i="26"/>
  <c r="N136" i="26"/>
  <c r="S136" i="26"/>
  <c r="O136" i="26"/>
  <c r="R136" i="26"/>
  <c r="U136" i="26"/>
  <c r="M136" i="26"/>
  <c r="P128" i="26"/>
  <c r="T128" i="26"/>
  <c r="Q128" i="26"/>
  <c r="N128" i="26"/>
  <c r="S128" i="26"/>
  <c r="O128" i="26"/>
  <c r="R128" i="26"/>
  <c r="U128" i="26"/>
  <c r="M128" i="26"/>
  <c r="P120" i="26"/>
  <c r="T120" i="26"/>
  <c r="Q120" i="26"/>
  <c r="N120" i="26"/>
  <c r="S120" i="26"/>
  <c r="O120" i="26"/>
  <c r="R120" i="26"/>
  <c r="U120" i="26"/>
  <c r="M120" i="26"/>
  <c r="P112" i="26"/>
  <c r="T112" i="26"/>
  <c r="Q112" i="26"/>
  <c r="N112" i="26"/>
  <c r="S112" i="26"/>
  <c r="O112" i="26"/>
  <c r="R112" i="26"/>
  <c r="U112" i="26"/>
  <c r="M112" i="26"/>
  <c r="C103" i="26"/>
  <c r="G103" i="26"/>
  <c r="K103" i="26"/>
  <c r="D103" i="26"/>
  <c r="I103" i="26"/>
  <c r="F103" i="26"/>
  <c r="E103" i="26"/>
  <c r="H103" i="26"/>
  <c r="J103" i="26"/>
  <c r="C95" i="26"/>
  <c r="G95" i="26"/>
  <c r="K95" i="26"/>
  <c r="D95" i="26"/>
  <c r="I95" i="26"/>
  <c r="E95" i="26"/>
  <c r="J95" i="26"/>
  <c r="F95" i="26"/>
  <c r="H95" i="26"/>
  <c r="C87" i="26"/>
  <c r="G87" i="26"/>
  <c r="K87" i="26"/>
  <c r="D87" i="26"/>
  <c r="I87" i="26"/>
  <c r="E87" i="26"/>
  <c r="J87" i="26"/>
  <c r="F87" i="26"/>
  <c r="H87" i="26"/>
  <c r="C75" i="26"/>
  <c r="G75" i="26"/>
  <c r="K75" i="26"/>
  <c r="D75" i="26"/>
  <c r="I75" i="26"/>
  <c r="E75" i="26"/>
  <c r="J75" i="26"/>
  <c r="F75" i="26"/>
  <c r="H75" i="26"/>
  <c r="C63" i="26"/>
  <c r="G63" i="26"/>
  <c r="K63" i="26"/>
  <c r="D63" i="26"/>
  <c r="I63" i="26"/>
  <c r="E63" i="26"/>
  <c r="J63" i="26"/>
  <c r="F63" i="26"/>
  <c r="H63" i="26"/>
  <c r="P52" i="26"/>
  <c r="T52" i="26"/>
  <c r="Q52" i="26"/>
  <c r="M52" i="26"/>
  <c r="R52" i="26"/>
  <c r="N52" i="26"/>
  <c r="S52" i="26"/>
  <c r="O52" i="26"/>
  <c r="U52" i="26"/>
  <c r="P40" i="26"/>
  <c r="T40" i="26"/>
  <c r="Q40" i="26"/>
  <c r="M40" i="26"/>
  <c r="R40" i="26"/>
  <c r="N40" i="26"/>
  <c r="S40" i="26"/>
  <c r="U40" i="26"/>
  <c r="O40" i="26"/>
  <c r="P32" i="26"/>
  <c r="T32" i="26"/>
  <c r="Q32" i="26"/>
  <c r="M32" i="26"/>
  <c r="R32" i="26"/>
  <c r="N32" i="26"/>
  <c r="S32" i="26"/>
  <c r="O32" i="26"/>
  <c r="U32" i="26"/>
  <c r="P24" i="26"/>
  <c r="T24" i="26"/>
  <c r="Q24" i="26"/>
  <c r="M24" i="26"/>
  <c r="R24" i="26"/>
  <c r="N24" i="26"/>
  <c r="S24" i="26"/>
  <c r="U24" i="26"/>
  <c r="O24" i="26"/>
  <c r="P16" i="26"/>
  <c r="T16" i="26"/>
  <c r="Q16" i="26"/>
  <c r="M16" i="26"/>
  <c r="R16" i="26"/>
  <c r="N16" i="26"/>
  <c r="S16" i="26"/>
  <c r="O16" i="26"/>
  <c r="U16" i="26"/>
  <c r="P8" i="26"/>
  <c r="T8" i="26"/>
  <c r="Q8" i="26"/>
  <c r="M8" i="26"/>
  <c r="R8" i="26"/>
  <c r="N8" i="26"/>
  <c r="S8" i="26"/>
  <c r="U8" i="26"/>
  <c r="O8" i="26"/>
  <c r="P175" i="23"/>
  <c r="T175" i="23"/>
  <c r="Q175" i="23"/>
  <c r="M175" i="23"/>
  <c r="R175" i="23"/>
  <c r="N175" i="23"/>
  <c r="S175" i="23"/>
  <c r="O175" i="23"/>
  <c r="U175" i="23"/>
  <c r="P167" i="23"/>
  <c r="T167" i="23"/>
  <c r="Q167" i="23"/>
  <c r="M167" i="23"/>
  <c r="R167" i="23"/>
  <c r="N167" i="23"/>
  <c r="S167" i="23"/>
  <c r="U167" i="23"/>
  <c r="O167" i="23"/>
  <c r="P159" i="23"/>
  <c r="T159" i="23"/>
  <c r="Q159" i="23"/>
  <c r="M159" i="23"/>
  <c r="R159" i="23"/>
  <c r="N159" i="23"/>
  <c r="S159" i="23"/>
  <c r="O159" i="23"/>
  <c r="U159" i="23"/>
  <c r="P151" i="23"/>
  <c r="T151" i="23"/>
  <c r="Q151" i="23"/>
  <c r="M151" i="23"/>
  <c r="R151" i="23"/>
  <c r="N151" i="23"/>
  <c r="S151" i="23"/>
  <c r="U151" i="23"/>
  <c r="O151" i="23"/>
  <c r="P143" i="23"/>
  <c r="T143" i="23"/>
  <c r="Q143" i="23"/>
  <c r="M143" i="23"/>
  <c r="R143" i="23"/>
  <c r="N143" i="23"/>
  <c r="S143" i="23"/>
  <c r="O143" i="23"/>
  <c r="U143" i="23"/>
  <c r="P135" i="23"/>
  <c r="T135" i="23"/>
  <c r="Q135" i="23"/>
  <c r="M135" i="23"/>
  <c r="R135" i="23"/>
  <c r="N135" i="23"/>
  <c r="S135" i="23"/>
  <c r="U135" i="23"/>
  <c r="O135" i="23"/>
  <c r="P127" i="23"/>
  <c r="T127" i="23"/>
  <c r="Q127" i="23"/>
  <c r="M127" i="23"/>
  <c r="R127" i="23"/>
  <c r="N127" i="23"/>
  <c r="S127" i="23"/>
  <c r="O127" i="23"/>
  <c r="U127" i="23"/>
  <c r="P119" i="23"/>
  <c r="T119" i="23"/>
  <c r="Q119" i="23"/>
  <c r="M119" i="23"/>
  <c r="R119" i="23"/>
  <c r="N119" i="23"/>
  <c r="S119" i="23"/>
  <c r="U119" i="23"/>
  <c r="O119" i="23"/>
  <c r="P111" i="23"/>
  <c r="T111" i="23"/>
  <c r="Q111" i="23"/>
  <c r="M111" i="23"/>
  <c r="R111" i="23"/>
  <c r="N111" i="23"/>
  <c r="S111" i="23"/>
  <c r="O111" i="23"/>
  <c r="U111" i="23"/>
  <c r="P103" i="23"/>
  <c r="T103" i="23"/>
  <c r="Q103" i="23"/>
  <c r="M103" i="23"/>
  <c r="R103" i="23"/>
  <c r="N103" i="23"/>
  <c r="S103" i="23"/>
  <c r="U103" i="23"/>
  <c r="O103" i="23"/>
  <c r="P95" i="23"/>
  <c r="T95" i="23"/>
  <c r="Q95" i="23"/>
  <c r="M95" i="23"/>
  <c r="R95" i="23"/>
  <c r="N95" i="23"/>
  <c r="S95" i="23"/>
  <c r="O95" i="23"/>
  <c r="U95" i="23"/>
  <c r="P87" i="23"/>
  <c r="T87" i="23"/>
  <c r="Q87" i="23"/>
  <c r="M87" i="23"/>
  <c r="R87" i="23"/>
  <c r="N87" i="23"/>
  <c r="S87" i="23"/>
  <c r="U87" i="23"/>
  <c r="O87" i="23"/>
  <c r="P79" i="23"/>
  <c r="T79" i="23"/>
  <c r="Q79" i="23"/>
  <c r="M79" i="23"/>
  <c r="R79" i="23"/>
  <c r="N79" i="23"/>
  <c r="S79" i="23"/>
  <c r="O79" i="23"/>
  <c r="U79" i="23"/>
  <c r="P71" i="23"/>
  <c r="T71" i="23"/>
  <c r="Q71" i="23"/>
  <c r="M71" i="23"/>
  <c r="R71" i="23"/>
  <c r="N71" i="23"/>
  <c r="S71" i="23"/>
  <c r="U71" i="23"/>
  <c r="O71" i="23"/>
  <c r="P63" i="23"/>
  <c r="T63" i="23"/>
  <c r="Q63" i="23"/>
  <c r="M63" i="23"/>
  <c r="R63" i="23"/>
  <c r="N63" i="23"/>
  <c r="S63" i="23"/>
  <c r="O63" i="23"/>
  <c r="U63" i="23"/>
  <c r="C54" i="23"/>
  <c r="G54" i="23"/>
  <c r="K54" i="23"/>
  <c r="D54" i="23"/>
  <c r="I54" i="23"/>
  <c r="E54" i="23"/>
  <c r="J54" i="23"/>
  <c r="F54" i="23"/>
  <c r="H54" i="23"/>
  <c r="C46" i="23"/>
  <c r="G46" i="23"/>
  <c r="K46" i="23"/>
  <c r="D46" i="23"/>
  <c r="I46" i="23"/>
  <c r="E46" i="23"/>
  <c r="J46" i="23"/>
  <c r="F46" i="23"/>
  <c r="H46" i="23"/>
  <c r="C38" i="23"/>
  <c r="G38" i="23"/>
  <c r="K38" i="23"/>
  <c r="D38" i="23"/>
  <c r="I38" i="23"/>
  <c r="E38" i="23"/>
  <c r="J38" i="23"/>
  <c r="F38" i="23"/>
  <c r="H38" i="23"/>
  <c r="C30" i="23"/>
  <c r="G30" i="23"/>
  <c r="K30" i="23"/>
  <c r="D30" i="23"/>
  <c r="I30" i="23"/>
  <c r="E30" i="23"/>
  <c r="J30" i="23"/>
  <c r="F30" i="23"/>
  <c r="H30" i="23"/>
  <c r="C22" i="23"/>
  <c r="G22" i="23"/>
  <c r="K22" i="23"/>
  <c r="D22" i="23"/>
  <c r="I22" i="23"/>
  <c r="E22" i="23"/>
  <c r="J22" i="23"/>
  <c r="F22" i="23"/>
  <c r="H22" i="23"/>
  <c r="C14" i="23"/>
  <c r="G14" i="23"/>
  <c r="K14" i="23"/>
  <c r="D14" i="23"/>
  <c r="I14" i="23"/>
  <c r="E14" i="23"/>
  <c r="J14" i="23"/>
  <c r="F14" i="23"/>
  <c r="H14" i="23"/>
  <c r="C6" i="23"/>
  <c r="G6" i="23"/>
  <c r="K6" i="23"/>
  <c r="D6" i="23"/>
  <c r="I6" i="23"/>
  <c r="E6" i="23"/>
  <c r="J6" i="23"/>
  <c r="F6" i="23"/>
  <c r="H6" i="23"/>
  <c r="P97" i="26"/>
  <c r="T97" i="26"/>
  <c r="M97" i="26"/>
  <c r="R97" i="26"/>
  <c r="N97" i="26"/>
  <c r="S97" i="26"/>
  <c r="O97" i="26"/>
  <c r="U97" i="26"/>
  <c r="Q97" i="26"/>
  <c r="P89" i="26"/>
  <c r="T89" i="26"/>
  <c r="M89" i="26"/>
  <c r="R89" i="26"/>
  <c r="N89" i="26"/>
  <c r="S89" i="26"/>
  <c r="O89" i="26"/>
  <c r="U89" i="26"/>
  <c r="Q89" i="26"/>
  <c r="P81" i="26"/>
  <c r="T81" i="26"/>
  <c r="M81" i="26"/>
  <c r="R81" i="26"/>
  <c r="N81" i="26"/>
  <c r="S81" i="26"/>
  <c r="O81" i="26"/>
  <c r="U81" i="26"/>
  <c r="Q81" i="26"/>
  <c r="C72" i="26"/>
  <c r="G72" i="26"/>
  <c r="K72" i="26"/>
  <c r="E72" i="26"/>
  <c r="J72" i="26"/>
  <c r="F72" i="26"/>
  <c r="H72" i="26"/>
  <c r="D72" i="26"/>
  <c r="I72" i="26"/>
  <c r="C60" i="26"/>
  <c r="G60" i="26"/>
  <c r="K60" i="26"/>
  <c r="E60" i="26"/>
  <c r="J60" i="26"/>
  <c r="F60" i="26"/>
  <c r="H60" i="26"/>
  <c r="D60" i="26"/>
  <c r="I60" i="26"/>
  <c r="C52" i="26"/>
  <c r="G52" i="26"/>
  <c r="K52" i="26"/>
  <c r="E52" i="26"/>
  <c r="J52" i="26"/>
  <c r="F52" i="26"/>
  <c r="H52" i="26"/>
  <c r="I52" i="26"/>
  <c r="D52" i="26"/>
  <c r="P41" i="26"/>
  <c r="T41" i="26"/>
  <c r="M41" i="26"/>
  <c r="R41" i="26"/>
  <c r="N41" i="26"/>
  <c r="S41" i="26"/>
  <c r="O41" i="26"/>
  <c r="U41" i="26"/>
  <c r="Q41" i="26"/>
  <c r="P33" i="26"/>
  <c r="T33" i="26"/>
  <c r="M33" i="26"/>
  <c r="R33" i="26"/>
  <c r="N33" i="26"/>
  <c r="S33" i="26"/>
  <c r="O33" i="26"/>
  <c r="U33" i="26"/>
  <c r="Q33" i="26"/>
  <c r="P25" i="26"/>
  <c r="T25" i="26"/>
  <c r="M25" i="26"/>
  <c r="R25" i="26"/>
  <c r="N25" i="26"/>
  <c r="S25" i="26"/>
  <c r="O25" i="26"/>
  <c r="U25" i="26"/>
  <c r="Q25" i="26"/>
  <c r="P17" i="26"/>
  <c r="T17" i="26"/>
  <c r="M17" i="26"/>
  <c r="R17" i="26"/>
  <c r="N17" i="26"/>
  <c r="S17" i="26"/>
  <c r="O17" i="26"/>
  <c r="U17" i="26"/>
  <c r="Q17" i="26"/>
  <c r="P9" i="26"/>
  <c r="T9" i="26"/>
  <c r="M9" i="26"/>
  <c r="R9" i="26"/>
  <c r="N9" i="26"/>
  <c r="S9" i="26"/>
  <c r="O9" i="26"/>
  <c r="U9" i="26"/>
  <c r="Q9" i="26"/>
  <c r="P176" i="23"/>
  <c r="T176" i="23"/>
  <c r="M176" i="23"/>
  <c r="R176" i="23"/>
  <c r="N176" i="23"/>
  <c r="S176" i="23"/>
  <c r="O176" i="23"/>
  <c r="U176" i="23"/>
  <c r="Q176" i="23"/>
  <c r="P168" i="23"/>
  <c r="T168" i="23"/>
  <c r="M168" i="23"/>
  <c r="R168" i="23"/>
  <c r="N168" i="23"/>
  <c r="S168" i="23"/>
  <c r="O168" i="23"/>
  <c r="U168" i="23"/>
  <c r="Q168" i="23"/>
  <c r="P160" i="23"/>
  <c r="T160" i="23"/>
  <c r="M160" i="23"/>
  <c r="R160" i="23"/>
  <c r="N160" i="23"/>
  <c r="S160" i="23"/>
  <c r="O160" i="23"/>
  <c r="U160" i="23"/>
  <c r="Q160" i="23"/>
  <c r="P152" i="23"/>
  <c r="T152" i="23"/>
  <c r="M152" i="23"/>
  <c r="R152" i="23"/>
  <c r="N152" i="23"/>
  <c r="S152" i="23"/>
  <c r="O152" i="23"/>
  <c r="U152" i="23"/>
  <c r="Q152" i="23"/>
  <c r="P144" i="23"/>
  <c r="T144" i="23"/>
  <c r="M144" i="23"/>
  <c r="R144" i="23"/>
  <c r="N144" i="23"/>
  <c r="S144" i="23"/>
  <c r="O144" i="23"/>
  <c r="U144" i="23"/>
  <c r="Q144" i="23"/>
  <c r="P136" i="23"/>
  <c r="T136" i="23"/>
  <c r="M136" i="23"/>
  <c r="R136" i="23"/>
  <c r="N136" i="23"/>
  <c r="S136" i="23"/>
  <c r="O136" i="23"/>
  <c r="U136" i="23"/>
  <c r="Q136" i="23"/>
  <c r="P128" i="23"/>
  <c r="T128" i="23"/>
  <c r="M128" i="23"/>
  <c r="R128" i="23"/>
  <c r="N128" i="23"/>
  <c r="S128" i="23"/>
  <c r="O128" i="23"/>
  <c r="U128" i="23"/>
  <c r="Q128" i="23"/>
  <c r="P120" i="23"/>
  <c r="T120" i="23"/>
  <c r="M120" i="23"/>
  <c r="R120" i="23"/>
  <c r="N120" i="23"/>
  <c r="S120" i="23"/>
  <c r="O120" i="23"/>
  <c r="U120" i="23"/>
  <c r="Q120" i="23"/>
  <c r="P112" i="23"/>
  <c r="T112" i="23"/>
  <c r="M112" i="23"/>
  <c r="R112" i="23"/>
  <c r="N112" i="23"/>
  <c r="S112" i="23"/>
  <c r="O112" i="23"/>
  <c r="U112" i="23"/>
  <c r="Q112" i="23"/>
  <c r="P104" i="23"/>
  <c r="T104" i="23"/>
  <c r="M104" i="23"/>
  <c r="R104" i="23"/>
  <c r="N104" i="23"/>
  <c r="S104" i="23"/>
  <c r="O104" i="23"/>
  <c r="U104" i="23"/>
  <c r="Q104" i="23"/>
  <c r="P96" i="23"/>
  <c r="T96" i="23"/>
  <c r="M96" i="23"/>
  <c r="R96" i="23"/>
  <c r="N96" i="23"/>
  <c r="S96" i="23"/>
  <c r="O96" i="23"/>
  <c r="U96" i="23"/>
  <c r="Q96" i="23"/>
  <c r="P88" i="23"/>
  <c r="T88" i="23"/>
  <c r="M88" i="23"/>
  <c r="R88" i="23"/>
  <c r="N88" i="23"/>
  <c r="S88" i="23"/>
  <c r="O88" i="23"/>
  <c r="U88" i="23"/>
  <c r="Q88" i="23"/>
  <c r="P80" i="23"/>
  <c r="T80" i="23"/>
  <c r="M80" i="23"/>
  <c r="R80" i="23"/>
  <c r="N80" i="23"/>
  <c r="S80" i="23"/>
  <c r="O80" i="23"/>
  <c r="U80" i="23"/>
  <c r="Q80" i="23"/>
  <c r="P72" i="23"/>
  <c r="T72" i="23"/>
  <c r="M72" i="23"/>
  <c r="R72" i="23"/>
  <c r="N72" i="23"/>
  <c r="S72" i="23"/>
  <c r="O72" i="23"/>
  <c r="U72" i="23"/>
  <c r="Q72" i="23"/>
  <c r="P64" i="23"/>
  <c r="T64" i="23"/>
  <c r="M64" i="23"/>
  <c r="R64" i="23"/>
  <c r="N64" i="23"/>
  <c r="S64" i="23"/>
  <c r="O64" i="23"/>
  <c r="U64" i="23"/>
  <c r="Q64" i="23"/>
  <c r="P56" i="23"/>
  <c r="T56" i="23"/>
  <c r="M56" i="23"/>
  <c r="R56" i="23"/>
  <c r="N56" i="23"/>
  <c r="S56" i="23"/>
  <c r="O56" i="23"/>
  <c r="U56" i="23"/>
  <c r="Q56" i="23"/>
  <c r="P48" i="23"/>
  <c r="T48" i="23"/>
  <c r="M48" i="23"/>
  <c r="R48" i="23"/>
  <c r="N48" i="23"/>
  <c r="S48" i="23"/>
  <c r="O48" i="23"/>
  <c r="U48" i="23"/>
  <c r="Q48" i="23"/>
  <c r="P40" i="23"/>
  <c r="T40" i="23"/>
  <c r="M40" i="23"/>
  <c r="R40" i="23"/>
  <c r="N40" i="23"/>
  <c r="S40" i="23"/>
  <c r="O40" i="23"/>
  <c r="U40" i="23"/>
  <c r="Q40" i="23"/>
  <c r="P32" i="23"/>
  <c r="T32" i="23"/>
  <c r="M32" i="23"/>
  <c r="R32" i="23"/>
  <c r="N32" i="23"/>
  <c r="S32" i="23"/>
  <c r="O32" i="23"/>
  <c r="U32" i="23"/>
  <c r="Q32" i="23"/>
  <c r="P24" i="23"/>
  <c r="T24" i="23"/>
  <c r="M24" i="23"/>
  <c r="R24" i="23"/>
  <c r="N24" i="23"/>
  <c r="S24" i="23"/>
  <c r="O24" i="23"/>
  <c r="U24" i="23"/>
  <c r="Q24" i="23"/>
  <c r="P16" i="23"/>
  <c r="T16" i="23"/>
  <c r="M16" i="23"/>
  <c r="R16" i="23"/>
  <c r="N16" i="23"/>
  <c r="S16" i="23"/>
  <c r="O16" i="23"/>
  <c r="U16" i="23"/>
  <c r="Q16" i="23"/>
  <c r="P8" i="23"/>
  <c r="T8" i="23"/>
  <c r="M8" i="23"/>
  <c r="R8" i="23"/>
  <c r="N8" i="23"/>
  <c r="S8" i="23"/>
  <c r="O8" i="23"/>
  <c r="U8" i="23"/>
  <c r="Q8" i="23"/>
  <c r="C58" i="24"/>
  <c r="G58" i="24"/>
  <c r="K58" i="24"/>
  <c r="E58" i="24"/>
  <c r="J58" i="24"/>
  <c r="F58" i="24"/>
  <c r="H58" i="24"/>
  <c r="D58" i="24"/>
  <c r="I58" i="24"/>
  <c r="P51" i="25"/>
  <c r="T51" i="25"/>
  <c r="N51" i="25"/>
  <c r="S51" i="25"/>
  <c r="Q51" i="25"/>
  <c r="O51" i="25"/>
  <c r="R51" i="25"/>
  <c r="U51" i="25"/>
  <c r="M51" i="25"/>
  <c r="C177" i="26"/>
  <c r="G177" i="26"/>
  <c r="K177" i="26"/>
  <c r="F177" i="26"/>
  <c r="D177" i="26"/>
  <c r="I177" i="26"/>
  <c r="J177" i="26"/>
  <c r="E177" i="26"/>
  <c r="H177" i="26"/>
  <c r="C169" i="26"/>
  <c r="G169" i="26"/>
  <c r="K169" i="26"/>
  <c r="F169" i="26"/>
  <c r="D169" i="26"/>
  <c r="I169" i="26"/>
  <c r="E169" i="26"/>
  <c r="H169" i="26"/>
  <c r="J169" i="26"/>
  <c r="C161" i="26"/>
  <c r="G161" i="26"/>
  <c r="K161" i="26"/>
  <c r="F161" i="26"/>
  <c r="D161" i="26"/>
  <c r="I161" i="26"/>
  <c r="E161" i="26"/>
  <c r="H161" i="26"/>
  <c r="J161" i="26"/>
  <c r="C153" i="26"/>
  <c r="G153" i="26"/>
  <c r="K153" i="26"/>
  <c r="F153" i="26"/>
  <c r="D153" i="26"/>
  <c r="I153" i="26"/>
  <c r="E153" i="26"/>
  <c r="H153" i="26"/>
  <c r="J153" i="26"/>
  <c r="C145" i="26"/>
  <c r="G145" i="26"/>
  <c r="K145" i="26"/>
  <c r="F145" i="26"/>
  <c r="D145" i="26"/>
  <c r="I145" i="26"/>
  <c r="E145" i="26"/>
  <c r="H145" i="26"/>
  <c r="J145" i="26"/>
  <c r="C137" i="26"/>
  <c r="G137" i="26"/>
  <c r="K137" i="26"/>
  <c r="F137" i="26"/>
  <c r="D137" i="26"/>
  <c r="I137" i="26"/>
  <c r="E137" i="26"/>
  <c r="H137" i="26"/>
  <c r="J137" i="26"/>
  <c r="C129" i="26"/>
  <c r="G129" i="26"/>
  <c r="K129" i="26"/>
  <c r="F129" i="26"/>
  <c r="D129" i="26"/>
  <c r="I129" i="26"/>
  <c r="E129" i="26"/>
  <c r="H129" i="26"/>
  <c r="J129" i="26"/>
  <c r="C121" i="26"/>
  <c r="G121" i="26"/>
  <c r="K121" i="26"/>
  <c r="F121" i="26"/>
  <c r="D121" i="26"/>
  <c r="I121" i="26"/>
  <c r="E121" i="26"/>
  <c r="H121" i="26"/>
  <c r="J121" i="26"/>
  <c r="C113" i="26"/>
  <c r="G113" i="26"/>
  <c r="K113" i="26"/>
  <c r="F113" i="26"/>
  <c r="D113" i="26"/>
  <c r="I113" i="26"/>
  <c r="E113" i="26"/>
  <c r="H113" i="26"/>
  <c r="J113" i="26"/>
  <c r="P102" i="26"/>
  <c r="T102" i="26"/>
  <c r="N102" i="26"/>
  <c r="S102" i="26"/>
  <c r="Q102" i="26"/>
  <c r="O102" i="26"/>
  <c r="R102" i="26"/>
  <c r="U102" i="26"/>
  <c r="M102" i="26"/>
  <c r="P94" i="26"/>
  <c r="T94" i="26"/>
  <c r="N94" i="26"/>
  <c r="S94" i="26"/>
  <c r="O94" i="26"/>
  <c r="U94" i="26"/>
  <c r="Q94" i="26"/>
  <c r="R94" i="26"/>
  <c r="M94" i="26"/>
  <c r="P86" i="26"/>
  <c r="T86" i="26"/>
  <c r="N86" i="26"/>
  <c r="S86" i="26"/>
  <c r="O86" i="26"/>
  <c r="U86" i="26"/>
  <c r="Q86" i="26"/>
  <c r="M86" i="26"/>
  <c r="R86" i="26"/>
  <c r="C77" i="26"/>
  <c r="G77" i="26"/>
  <c r="K77" i="26"/>
  <c r="F77" i="26"/>
  <c r="H77" i="26"/>
  <c r="D77" i="26"/>
  <c r="I77" i="26"/>
  <c r="E77" i="26"/>
  <c r="J77" i="26"/>
  <c r="C69" i="26"/>
  <c r="G69" i="26"/>
  <c r="K69" i="26"/>
  <c r="F69" i="26"/>
  <c r="H69" i="26"/>
  <c r="D69" i="26"/>
  <c r="I69" i="26"/>
  <c r="E69" i="26"/>
  <c r="J69" i="26"/>
  <c r="P58" i="26"/>
  <c r="T58" i="26"/>
  <c r="N58" i="26"/>
  <c r="S58" i="26"/>
  <c r="O58" i="26"/>
  <c r="U58" i="26"/>
  <c r="Q58" i="26"/>
  <c r="R58" i="26"/>
  <c r="M58" i="26"/>
  <c r="C45" i="26"/>
  <c r="G45" i="26"/>
  <c r="K45" i="26"/>
  <c r="F45" i="26"/>
  <c r="H45" i="26"/>
  <c r="D45" i="26"/>
  <c r="I45" i="26"/>
  <c r="E45" i="26"/>
  <c r="J45" i="26"/>
  <c r="C37" i="26"/>
  <c r="G37" i="26"/>
  <c r="K37" i="26"/>
  <c r="F37" i="26"/>
  <c r="H37" i="26"/>
  <c r="D37" i="26"/>
  <c r="I37" i="26"/>
  <c r="E37" i="26"/>
  <c r="J37" i="26"/>
  <c r="C29" i="26"/>
  <c r="G29" i="26"/>
  <c r="K29" i="26"/>
  <c r="F29" i="26"/>
  <c r="H29" i="26"/>
  <c r="D29" i="26"/>
  <c r="I29" i="26"/>
  <c r="E29" i="26"/>
  <c r="J29" i="26"/>
  <c r="C21" i="26"/>
  <c r="G21" i="26"/>
  <c r="K21" i="26"/>
  <c r="F21" i="26"/>
  <c r="H21" i="26"/>
  <c r="D21" i="26"/>
  <c r="I21" i="26"/>
  <c r="E21" i="26"/>
  <c r="J21" i="26"/>
  <c r="C13" i="26"/>
  <c r="G13" i="26"/>
  <c r="K13" i="26"/>
  <c r="F13" i="26"/>
  <c r="H13" i="26"/>
  <c r="D13" i="26"/>
  <c r="I13" i="26"/>
  <c r="E13" i="26"/>
  <c r="J13" i="26"/>
  <c r="C5" i="26"/>
  <c r="G5" i="26"/>
  <c r="K5" i="26"/>
  <c r="F5" i="26"/>
  <c r="H5" i="26"/>
  <c r="D5" i="26"/>
  <c r="I5" i="26"/>
  <c r="E5" i="26"/>
  <c r="J5" i="26"/>
  <c r="C172" i="23"/>
  <c r="G172" i="23"/>
  <c r="K172" i="23"/>
  <c r="F172" i="23"/>
  <c r="H172" i="23"/>
  <c r="D172" i="23"/>
  <c r="I172" i="23"/>
  <c r="E172" i="23"/>
  <c r="J172" i="23"/>
  <c r="C164" i="23"/>
  <c r="G164" i="23"/>
  <c r="K164" i="23"/>
  <c r="F164" i="23"/>
  <c r="H164" i="23"/>
  <c r="D164" i="23"/>
  <c r="I164" i="23"/>
  <c r="E164" i="23"/>
  <c r="J164" i="23"/>
  <c r="C156" i="23"/>
  <c r="G156" i="23"/>
  <c r="K156" i="23"/>
  <c r="F156" i="23"/>
  <c r="H156" i="23"/>
  <c r="D156" i="23"/>
  <c r="I156" i="23"/>
  <c r="E156" i="23"/>
  <c r="J156" i="23"/>
  <c r="C148" i="23"/>
  <c r="G148" i="23"/>
  <c r="K148" i="23"/>
  <c r="F148" i="23"/>
  <c r="H148" i="23"/>
  <c r="D148" i="23"/>
  <c r="I148" i="23"/>
  <c r="E148" i="23"/>
  <c r="J148" i="23"/>
  <c r="C140" i="23"/>
  <c r="G140" i="23"/>
  <c r="K140" i="23"/>
  <c r="F140" i="23"/>
  <c r="H140" i="23"/>
  <c r="D140" i="23"/>
  <c r="I140" i="23"/>
  <c r="E140" i="23"/>
  <c r="J140" i="23"/>
  <c r="C132" i="23"/>
  <c r="G132" i="23"/>
  <c r="K132" i="23"/>
  <c r="F132" i="23"/>
  <c r="H132" i="23"/>
  <c r="D132" i="23"/>
  <c r="I132" i="23"/>
  <c r="E132" i="23"/>
  <c r="J132" i="23"/>
  <c r="C124" i="23"/>
  <c r="G124" i="23"/>
  <c r="K124" i="23"/>
  <c r="F124" i="23"/>
  <c r="H124" i="23"/>
  <c r="D124" i="23"/>
  <c r="I124" i="23"/>
  <c r="E124" i="23"/>
  <c r="J124" i="23"/>
  <c r="C116" i="23"/>
  <c r="G116" i="23"/>
  <c r="K116" i="23"/>
  <c r="F116" i="23"/>
  <c r="H116" i="23"/>
  <c r="D116" i="23"/>
  <c r="I116" i="23"/>
  <c r="E116" i="23"/>
  <c r="J116" i="23"/>
  <c r="C108" i="23"/>
  <c r="G108" i="23"/>
  <c r="K108" i="23"/>
  <c r="F108" i="23"/>
  <c r="H108" i="23"/>
  <c r="D108" i="23"/>
  <c r="I108" i="23"/>
  <c r="E108" i="23"/>
  <c r="J108" i="23"/>
  <c r="C100" i="23"/>
  <c r="G100" i="23"/>
  <c r="K100" i="23"/>
  <c r="F100" i="23"/>
  <c r="H100" i="23"/>
  <c r="D100" i="23"/>
  <c r="I100" i="23"/>
  <c r="E100" i="23"/>
  <c r="J100" i="23"/>
  <c r="C92" i="23"/>
  <c r="G92" i="23"/>
  <c r="K92" i="23"/>
  <c r="F92" i="23"/>
  <c r="H92" i="23"/>
  <c r="D92" i="23"/>
  <c r="I92" i="23"/>
  <c r="E92" i="23"/>
  <c r="J92" i="23"/>
  <c r="C84" i="23"/>
  <c r="G84" i="23"/>
  <c r="K84" i="23"/>
  <c r="F84" i="23"/>
  <c r="H84" i="23"/>
  <c r="D84" i="23"/>
  <c r="I84" i="23"/>
  <c r="E84" i="23"/>
  <c r="J84" i="23"/>
  <c r="C76" i="23"/>
  <c r="G76" i="23"/>
  <c r="K76" i="23"/>
  <c r="F76" i="23"/>
  <c r="H76" i="23"/>
  <c r="D76" i="23"/>
  <c r="I76" i="23"/>
  <c r="E76" i="23"/>
  <c r="J76" i="23"/>
  <c r="C68" i="23"/>
  <c r="G68" i="23"/>
  <c r="K68" i="23"/>
  <c r="F68" i="23"/>
  <c r="H68" i="23"/>
  <c r="D68" i="23"/>
  <c r="I68" i="23"/>
  <c r="E68" i="23"/>
  <c r="J68" i="23"/>
  <c r="C60" i="23"/>
  <c r="G60" i="23"/>
  <c r="K60" i="23"/>
  <c r="F60" i="23"/>
  <c r="H60" i="23"/>
  <c r="D60" i="23"/>
  <c r="I60" i="23"/>
  <c r="E60" i="23"/>
  <c r="J60" i="23"/>
  <c r="C52" i="23"/>
  <c r="G52" i="23"/>
  <c r="K52" i="23"/>
  <c r="F52" i="23"/>
  <c r="H52" i="23"/>
  <c r="D52" i="23"/>
  <c r="I52" i="23"/>
  <c r="E52" i="23"/>
  <c r="J52" i="23"/>
  <c r="C44" i="23"/>
  <c r="G44" i="23"/>
  <c r="K44" i="23"/>
  <c r="F44" i="23"/>
  <c r="H44" i="23"/>
  <c r="D44" i="23"/>
  <c r="I44" i="23"/>
  <c r="E44" i="23"/>
  <c r="J44" i="23"/>
  <c r="C36" i="23"/>
  <c r="G36" i="23"/>
  <c r="K36" i="23"/>
  <c r="F36" i="23"/>
  <c r="H36" i="23"/>
  <c r="D36" i="23"/>
  <c r="I36" i="23"/>
  <c r="E36" i="23"/>
  <c r="J36" i="23"/>
  <c r="C28" i="23"/>
  <c r="G28" i="23"/>
  <c r="K28" i="23"/>
  <c r="F28" i="23"/>
  <c r="H28" i="23"/>
  <c r="D28" i="23"/>
  <c r="I28" i="23"/>
  <c r="E28" i="23"/>
  <c r="J28" i="23"/>
  <c r="C20" i="23"/>
  <c r="G20" i="23"/>
  <c r="K20" i="23"/>
  <c r="F20" i="23"/>
  <c r="H20" i="23"/>
  <c r="D20" i="23"/>
  <c r="I20" i="23"/>
  <c r="E20" i="23"/>
  <c r="J20" i="23"/>
  <c r="C12" i="23"/>
  <c r="G12" i="23"/>
  <c r="K12" i="23"/>
  <c r="F12" i="23"/>
  <c r="H12" i="23"/>
  <c r="D12" i="23"/>
  <c r="I12" i="23"/>
  <c r="E12" i="23"/>
  <c r="J12" i="23"/>
  <c r="C4" i="23"/>
  <c r="G4" i="23"/>
  <c r="K4" i="23"/>
  <c r="F4" i="23"/>
  <c r="H4" i="23"/>
  <c r="D4" i="23"/>
  <c r="I4" i="23"/>
  <c r="E4" i="23"/>
  <c r="J4" i="23"/>
  <c r="AO131" i="21"/>
  <c r="AK131" i="21"/>
  <c r="AG131" i="21"/>
  <c r="AC131" i="21"/>
  <c r="Y131" i="21"/>
  <c r="AN131" i="21"/>
  <c r="AJ131" i="21"/>
  <c r="AF131" i="21"/>
  <c r="AB131" i="21"/>
  <c r="X131" i="21"/>
  <c r="AH131" i="21"/>
  <c r="Z131" i="21"/>
  <c r="AM131" i="21"/>
  <c r="AE131" i="21"/>
  <c r="W131" i="21"/>
  <c r="AL131" i="21"/>
  <c r="AD131" i="21"/>
  <c r="AA131" i="21"/>
  <c r="AI131" i="21"/>
  <c r="AL56" i="23"/>
  <c r="AH56" i="23"/>
  <c r="AD56" i="23"/>
  <c r="Z56" i="23"/>
  <c r="AO56" i="23"/>
  <c r="AK56" i="23"/>
  <c r="AG56" i="23"/>
  <c r="AC56" i="23"/>
  <c r="Y56" i="23"/>
  <c r="AN56" i="23"/>
  <c r="AJ56" i="23"/>
  <c r="AF56" i="23"/>
  <c r="AB56" i="23"/>
  <c r="X56" i="23"/>
  <c r="AM56" i="23"/>
  <c r="W56" i="23"/>
  <c r="AI56" i="23"/>
  <c r="AE56" i="23"/>
  <c r="AA56" i="23"/>
  <c r="AO115" i="21"/>
  <c r="AK115" i="21"/>
  <c r="AG115" i="21"/>
  <c r="AC115" i="21"/>
  <c r="Y115" i="21"/>
  <c r="AN115" i="21"/>
  <c r="AJ115" i="21"/>
  <c r="AF115" i="21"/>
  <c r="AB115" i="21"/>
  <c r="X115" i="21"/>
  <c r="AH115" i="21"/>
  <c r="Z115" i="21"/>
  <c r="AM115" i="21"/>
  <c r="AE115" i="21"/>
  <c r="W115" i="21"/>
  <c r="AL115" i="21"/>
  <c r="AD115" i="21"/>
  <c r="AI115" i="21"/>
  <c r="AA115" i="21"/>
  <c r="AL96" i="26"/>
  <c r="AH96" i="26"/>
  <c r="AD96" i="26"/>
  <c r="Z96" i="26"/>
  <c r="AO96" i="26"/>
  <c r="AK96" i="26"/>
  <c r="AG96" i="26"/>
  <c r="AC96" i="26"/>
  <c r="Y96" i="26"/>
  <c r="AN96" i="26"/>
  <c r="AJ96" i="26"/>
  <c r="AF96" i="26"/>
  <c r="AB96" i="26"/>
  <c r="X96" i="26"/>
  <c r="AM96" i="26"/>
  <c r="W96" i="26"/>
  <c r="AI96" i="26"/>
  <c r="AE96" i="26"/>
  <c r="AA96" i="26"/>
  <c r="Z50" i="19"/>
  <c r="AD50" i="19"/>
  <c r="AH50" i="19"/>
  <c r="AL50" i="19"/>
  <c r="X50" i="19"/>
  <c r="AC50" i="19"/>
  <c r="AI50" i="19"/>
  <c r="AN50" i="19"/>
  <c r="Y50" i="19"/>
  <c r="AE50" i="19"/>
  <c r="AJ50" i="19"/>
  <c r="AO50" i="19"/>
  <c r="AA50" i="19"/>
  <c r="AF50" i="19"/>
  <c r="AK50" i="19"/>
  <c r="AB50" i="19"/>
  <c r="AG50" i="19"/>
  <c r="AM50" i="19"/>
  <c r="W50" i="19"/>
  <c r="X32" i="19"/>
  <c r="AB32" i="19"/>
  <c r="AF32" i="19"/>
  <c r="AJ32" i="19"/>
  <c r="AN32" i="19"/>
  <c r="W32" i="19"/>
  <c r="AC32" i="19"/>
  <c r="AH32" i="19"/>
  <c r="AM32" i="19"/>
  <c r="Y32" i="19"/>
  <c r="AD32" i="19"/>
  <c r="AI32" i="19"/>
  <c r="AO32" i="19"/>
  <c r="Z32" i="19"/>
  <c r="AE32" i="19"/>
  <c r="AK32" i="19"/>
  <c r="AA32" i="19"/>
  <c r="AG32" i="19"/>
  <c r="AL32" i="19"/>
  <c r="X52" i="19"/>
  <c r="AB52" i="19"/>
  <c r="AF52" i="19"/>
  <c r="AJ52" i="19"/>
  <c r="AN52" i="19"/>
  <c r="Y52" i="19"/>
  <c r="AD52" i="19"/>
  <c r="AI52" i="19"/>
  <c r="AO52" i="19"/>
  <c r="Z52" i="19"/>
  <c r="AE52" i="19"/>
  <c r="AK52" i="19"/>
  <c r="AA52" i="19"/>
  <c r="AG52" i="19"/>
  <c r="AL52" i="19"/>
  <c r="AC52" i="19"/>
  <c r="AH52" i="19"/>
  <c r="AM52" i="19"/>
  <c r="W52" i="19"/>
  <c r="Z38" i="19"/>
  <c r="AD38" i="19"/>
  <c r="AH38" i="19"/>
  <c r="AL38" i="19"/>
  <c r="Y38" i="19"/>
  <c r="AE38" i="19"/>
  <c r="AJ38" i="19"/>
  <c r="AO38" i="19"/>
  <c r="AA38" i="19"/>
  <c r="AF38" i="19"/>
  <c r="AK38" i="19"/>
  <c r="W38" i="19"/>
  <c r="AB38" i="19"/>
  <c r="AG38" i="19"/>
  <c r="AM38" i="19"/>
  <c r="X38" i="19"/>
  <c r="AC38" i="19"/>
  <c r="AI38" i="19"/>
  <c r="AN38" i="19"/>
  <c r="Z14" i="19"/>
  <c r="AD14" i="19"/>
  <c r="AH14" i="19"/>
  <c r="AL14" i="19"/>
  <c r="W14" i="19"/>
  <c r="AA14" i="19"/>
  <c r="AE14" i="19"/>
  <c r="AI14" i="19"/>
  <c r="AM14" i="19"/>
  <c r="AB14" i="19"/>
  <c r="AJ14" i="19"/>
  <c r="AC14" i="19"/>
  <c r="AK14" i="19"/>
  <c r="X14" i="19"/>
  <c r="AF14" i="19"/>
  <c r="AN14" i="19"/>
  <c r="AG14" i="19"/>
  <c r="AO14" i="19"/>
  <c r="Y14" i="19"/>
  <c r="AL76" i="26"/>
  <c r="AH76" i="26"/>
  <c r="AD76" i="26"/>
  <c r="Z76" i="26"/>
  <c r="AO76" i="26"/>
  <c r="AK76" i="26"/>
  <c r="AG76" i="26"/>
  <c r="AC76" i="26"/>
  <c r="Y76" i="26"/>
  <c r="AN76" i="26"/>
  <c r="AJ76" i="26"/>
  <c r="AF76" i="26"/>
  <c r="AB76" i="26"/>
  <c r="X76" i="26"/>
  <c r="AM76" i="26"/>
  <c r="W76" i="26"/>
  <c r="AI76" i="26"/>
  <c r="AE76" i="26"/>
  <c r="AA76" i="26"/>
  <c r="AL24" i="23"/>
  <c r="AH24" i="23"/>
  <c r="AD24" i="23"/>
  <c r="Z24" i="23"/>
  <c r="AO24" i="23"/>
  <c r="AK24" i="23"/>
  <c r="AG24" i="23"/>
  <c r="AC24" i="23"/>
  <c r="Y24" i="23"/>
  <c r="AN24" i="23"/>
  <c r="AJ24" i="23"/>
  <c r="AF24" i="23"/>
  <c r="AB24" i="23"/>
  <c r="X24" i="23"/>
  <c r="AM24" i="23"/>
  <c r="W24" i="23"/>
  <c r="AI24" i="23"/>
  <c r="AE24" i="23"/>
  <c r="AA24" i="23"/>
  <c r="Z2" i="19"/>
  <c r="AD2" i="19"/>
  <c r="AH2" i="19"/>
  <c r="AL2" i="19"/>
  <c r="W2" i="19"/>
  <c r="X2" i="19"/>
  <c r="AB2" i="19"/>
  <c r="AF2" i="19"/>
  <c r="AJ2" i="19"/>
  <c r="AN2" i="19"/>
  <c r="AA2" i="19"/>
  <c r="AI2" i="19"/>
  <c r="AC2" i="19"/>
  <c r="AK2" i="19"/>
  <c r="AE2" i="19"/>
  <c r="AM2" i="19"/>
  <c r="Y2" i="19"/>
  <c r="AG2" i="19"/>
  <c r="AO2" i="19"/>
  <c r="Z42" i="19"/>
  <c r="AD42" i="19"/>
  <c r="AH42" i="19"/>
  <c r="AL42" i="19"/>
  <c r="AA42" i="19"/>
  <c r="AF42" i="19"/>
  <c r="AK42" i="19"/>
  <c r="W42" i="19"/>
  <c r="AB42" i="19"/>
  <c r="AG42" i="19"/>
  <c r="AM42" i="19"/>
  <c r="X42" i="19"/>
  <c r="AC42" i="19"/>
  <c r="AI42" i="19"/>
  <c r="AN42" i="19"/>
  <c r="Y42" i="19"/>
  <c r="AE42" i="19"/>
  <c r="AJ42" i="19"/>
  <c r="AO42" i="19"/>
  <c r="X24" i="19"/>
  <c r="AB24" i="19"/>
  <c r="AF24" i="19"/>
  <c r="AJ24" i="19"/>
  <c r="AN24" i="19"/>
  <c r="Z24" i="19"/>
  <c r="AE24" i="19"/>
  <c r="AK24" i="19"/>
  <c r="AA24" i="19"/>
  <c r="AG24" i="19"/>
  <c r="AL24" i="19"/>
  <c r="W24" i="19"/>
  <c r="AC24" i="19"/>
  <c r="AH24" i="19"/>
  <c r="AM24" i="19"/>
  <c r="AO24" i="19"/>
  <c r="Y24" i="19"/>
  <c r="AD24" i="19"/>
  <c r="AI24" i="19"/>
  <c r="W9" i="19"/>
  <c r="AA9" i="19"/>
  <c r="AE9" i="19"/>
  <c r="AI9" i="19"/>
  <c r="AM9" i="19"/>
  <c r="X9" i="19"/>
  <c r="AB9" i="19"/>
  <c r="AF9" i="19"/>
  <c r="AJ9" i="19"/>
  <c r="AN9" i="19"/>
  <c r="AC9" i="19"/>
  <c r="AK9" i="19"/>
  <c r="AD9" i="19"/>
  <c r="AL9" i="19"/>
  <c r="Y9" i="19"/>
  <c r="AG9" i="19"/>
  <c r="AO9" i="19"/>
  <c r="Z9" i="19"/>
  <c r="AH9" i="19"/>
  <c r="AL62" i="21"/>
  <c r="AH62" i="21"/>
  <c r="AD62" i="21"/>
  <c r="Z62" i="21"/>
  <c r="AO62" i="21"/>
  <c r="AK62" i="21"/>
  <c r="AG62" i="21"/>
  <c r="AC62" i="21"/>
  <c r="Y62" i="21"/>
  <c r="AI62" i="21"/>
  <c r="AA62" i="21"/>
  <c r="AN62" i="21"/>
  <c r="AF62" i="21"/>
  <c r="X62" i="21"/>
  <c r="AM62" i="21"/>
  <c r="AE62" i="21"/>
  <c r="W62" i="21"/>
  <c r="AJ62" i="21"/>
  <c r="AB62" i="21"/>
  <c r="AL78" i="21"/>
  <c r="AH78" i="21"/>
  <c r="AD78" i="21"/>
  <c r="Z78" i="21"/>
  <c r="AO78" i="21"/>
  <c r="AK78" i="21"/>
  <c r="AG78" i="21"/>
  <c r="AC78" i="21"/>
  <c r="Y78" i="21"/>
  <c r="AI78" i="21"/>
  <c r="AA78" i="21"/>
  <c r="AN78" i="21"/>
  <c r="AF78" i="21"/>
  <c r="X78" i="21"/>
  <c r="AM78" i="21"/>
  <c r="AE78" i="21"/>
  <c r="W78" i="21"/>
  <c r="AJ78" i="21"/>
  <c r="AB78" i="21"/>
  <c r="AL94" i="21"/>
  <c r="AH94" i="21"/>
  <c r="AD94" i="21"/>
  <c r="Z94" i="21"/>
  <c r="AO94" i="21"/>
  <c r="AK94" i="21"/>
  <c r="AG94" i="21"/>
  <c r="AC94" i="21"/>
  <c r="Y94" i="21"/>
  <c r="AI94" i="21"/>
  <c r="AA94" i="21"/>
  <c r="AN94" i="21"/>
  <c r="AF94" i="21"/>
  <c r="X94" i="21"/>
  <c r="AM94" i="21"/>
  <c r="AE94" i="21"/>
  <c r="W94" i="21"/>
  <c r="AJ94" i="21"/>
  <c r="AB94" i="21"/>
  <c r="AL110" i="21"/>
  <c r="AH110" i="21"/>
  <c r="AD110" i="21"/>
  <c r="Z110" i="21"/>
  <c r="AO110" i="21"/>
  <c r="AK110" i="21"/>
  <c r="AG110" i="21"/>
  <c r="AC110" i="21"/>
  <c r="Y110" i="21"/>
  <c r="AI110" i="21"/>
  <c r="AA110" i="21"/>
  <c r="AN110" i="21"/>
  <c r="AF110" i="21"/>
  <c r="X110" i="21"/>
  <c r="AM110" i="21"/>
  <c r="AE110" i="21"/>
  <c r="W110" i="21"/>
  <c r="AJ110" i="21"/>
  <c r="AB110" i="21"/>
  <c r="AL126" i="21"/>
  <c r="AH126" i="21"/>
  <c r="AD126" i="21"/>
  <c r="Z126" i="21"/>
  <c r="AO126" i="21"/>
  <c r="AK126" i="21"/>
  <c r="AG126" i="21"/>
  <c r="AC126" i="21"/>
  <c r="Y126" i="21"/>
  <c r="AI126" i="21"/>
  <c r="AA126" i="21"/>
  <c r="AN126" i="21"/>
  <c r="AF126" i="21"/>
  <c r="X126" i="21"/>
  <c r="AM126" i="21"/>
  <c r="AE126" i="21"/>
  <c r="W126" i="21"/>
  <c r="AJ126" i="21"/>
  <c r="AB126" i="21"/>
  <c r="AL142" i="21"/>
  <c r="AH142" i="21"/>
  <c r="AD142" i="21"/>
  <c r="Z142" i="21"/>
  <c r="AO142" i="21"/>
  <c r="AK142" i="21"/>
  <c r="AG142" i="21"/>
  <c r="AC142" i="21"/>
  <c r="Y142" i="21"/>
  <c r="AI142" i="21"/>
  <c r="AA142" i="21"/>
  <c r="AN142" i="21"/>
  <c r="AF142" i="21"/>
  <c r="X142" i="21"/>
  <c r="AM142" i="21"/>
  <c r="AE142" i="21"/>
  <c r="W142" i="21"/>
  <c r="AJ142" i="21"/>
  <c r="AB142" i="21"/>
  <c r="AL158" i="21"/>
  <c r="AH158" i="21"/>
  <c r="AD158" i="21"/>
  <c r="Z158" i="21"/>
  <c r="AO158" i="21"/>
  <c r="AK158" i="21"/>
  <c r="AG158" i="21"/>
  <c r="AC158" i="21"/>
  <c r="Y158" i="21"/>
  <c r="AI158" i="21"/>
  <c r="AA158" i="21"/>
  <c r="AN158" i="21"/>
  <c r="AF158" i="21"/>
  <c r="X158" i="21"/>
  <c r="AM158" i="21"/>
  <c r="AE158" i="21"/>
  <c r="W158" i="21"/>
  <c r="AJ158" i="21"/>
  <c r="AB158" i="21"/>
  <c r="AL174" i="21"/>
  <c r="AH174" i="21"/>
  <c r="AD174" i="21"/>
  <c r="Z174" i="21"/>
  <c r="AO174" i="21"/>
  <c r="AK174" i="21"/>
  <c r="AG174" i="21"/>
  <c r="AC174" i="21"/>
  <c r="Y174" i="21"/>
  <c r="AI174" i="21"/>
  <c r="AA174" i="21"/>
  <c r="AN174" i="21"/>
  <c r="AF174" i="21"/>
  <c r="X174" i="21"/>
  <c r="AM174" i="21"/>
  <c r="AE174" i="21"/>
  <c r="W174" i="21"/>
  <c r="AJ174" i="21"/>
  <c r="AB174" i="21"/>
  <c r="AL172" i="23"/>
  <c r="AH172" i="23"/>
  <c r="AD172" i="23"/>
  <c r="Z172" i="23"/>
  <c r="AO172" i="23"/>
  <c r="AJ172" i="23"/>
  <c r="AE172" i="23"/>
  <c r="Y172" i="23"/>
  <c r="AN172" i="23"/>
  <c r="AI172" i="23"/>
  <c r="AC172" i="23"/>
  <c r="X172" i="23"/>
  <c r="AM172" i="23"/>
  <c r="AG172" i="23"/>
  <c r="AB172" i="23"/>
  <c r="W172" i="23"/>
  <c r="AK172" i="23"/>
  <c r="AF172" i="23"/>
  <c r="AA172" i="23"/>
  <c r="AL84" i="26"/>
  <c r="AH84" i="26"/>
  <c r="AD84" i="26"/>
  <c r="Z84" i="26"/>
  <c r="AO84" i="26"/>
  <c r="AK84" i="26"/>
  <c r="AG84" i="26"/>
  <c r="AC84" i="26"/>
  <c r="Y84" i="26"/>
  <c r="AN84" i="26"/>
  <c r="AJ84" i="26"/>
  <c r="AF84" i="26"/>
  <c r="AB84" i="26"/>
  <c r="X84" i="26"/>
  <c r="AI84" i="26"/>
  <c r="AE84" i="26"/>
  <c r="AA84" i="26"/>
  <c r="W84" i="26"/>
  <c r="AM84" i="26"/>
  <c r="AN56" i="21"/>
  <c r="AJ56" i="21"/>
  <c r="AF56" i="21"/>
  <c r="AB56" i="21"/>
  <c r="X56" i="21"/>
  <c r="AM56" i="21"/>
  <c r="AI56" i="21"/>
  <c r="AE56" i="21"/>
  <c r="AA56" i="21"/>
  <c r="W56" i="21"/>
  <c r="AO56" i="21"/>
  <c r="AG56" i="21"/>
  <c r="Y56" i="21"/>
  <c r="AL56" i="21"/>
  <c r="AD56" i="21"/>
  <c r="AK56" i="21"/>
  <c r="AC56" i="21"/>
  <c r="AH56" i="21"/>
  <c r="Z56" i="21"/>
  <c r="AN64" i="21"/>
  <c r="AJ64" i="21"/>
  <c r="AF64" i="21"/>
  <c r="AB64" i="21"/>
  <c r="X64" i="21"/>
  <c r="AM64" i="21"/>
  <c r="AI64" i="21"/>
  <c r="AE64" i="21"/>
  <c r="AA64" i="21"/>
  <c r="W64" i="21"/>
  <c r="AO64" i="21"/>
  <c r="AG64" i="21"/>
  <c r="Y64" i="21"/>
  <c r="AL64" i="21"/>
  <c r="AD64" i="21"/>
  <c r="AK64" i="21"/>
  <c r="AC64" i="21"/>
  <c r="AH64" i="21"/>
  <c r="Z64" i="21"/>
  <c r="AN72" i="21"/>
  <c r="AJ72" i="21"/>
  <c r="AF72" i="21"/>
  <c r="AB72" i="21"/>
  <c r="X72" i="21"/>
  <c r="AM72" i="21"/>
  <c r="AI72" i="21"/>
  <c r="AE72" i="21"/>
  <c r="AA72" i="21"/>
  <c r="W72" i="21"/>
  <c r="AO72" i="21"/>
  <c r="AG72" i="21"/>
  <c r="Y72" i="21"/>
  <c r="AL72" i="21"/>
  <c r="AD72" i="21"/>
  <c r="AK72" i="21"/>
  <c r="AC72" i="21"/>
  <c r="AH72" i="21"/>
  <c r="Z72" i="21"/>
  <c r="AN80" i="21"/>
  <c r="AJ80" i="21"/>
  <c r="AF80" i="21"/>
  <c r="AB80" i="21"/>
  <c r="X80" i="21"/>
  <c r="AM80" i="21"/>
  <c r="AI80" i="21"/>
  <c r="AE80" i="21"/>
  <c r="AA80" i="21"/>
  <c r="W80" i="21"/>
  <c r="AO80" i="21"/>
  <c r="AG80" i="21"/>
  <c r="Y80" i="21"/>
  <c r="AL80" i="21"/>
  <c r="AD80" i="21"/>
  <c r="AK80" i="21"/>
  <c r="AC80" i="21"/>
  <c r="AH80" i="21"/>
  <c r="Z80" i="21"/>
  <c r="AN88" i="21"/>
  <c r="AJ88" i="21"/>
  <c r="AF88" i="21"/>
  <c r="AB88" i="21"/>
  <c r="X88" i="21"/>
  <c r="AM88" i="21"/>
  <c r="AI88" i="21"/>
  <c r="AE88" i="21"/>
  <c r="AA88" i="21"/>
  <c r="W88" i="21"/>
  <c r="AO88" i="21"/>
  <c r="AG88" i="21"/>
  <c r="Y88" i="21"/>
  <c r="AL88" i="21"/>
  <c r="AD88" i="21"/>
  <c r="AK88" i="21"/>
  <c r="AC88" i="21"/>
  <c r="AH88" i="21"/>
  <c r="Z88" i="21"/>
  <c r="AN96" i="21"/>
  <c r="AJ96" i="21"/>
  <c r="AF96" i="21"/>
  <c r="AB96" i="21"/>
  <c r="X96" i="21"/>
  <c r="AM96" i="21"/>
  <c r="AI96" i="21"/>
  <c r="AE96" i="21"/>
  <c r="AA96" i="21"/>
  <c r="W96" i="21"/>
  <c r="AO96" i="21"/>
  <c r="AG96" i="21"/>
  <c r="Y96" i="21"/>
  <c r="AL96" i="21"/>
  <c r="AD96" i="21"/>
  <c r="AK96" i="21"/>
  <c r="AC96" i="21"/>
  <c r="Z96" i="21"/>
  <c r="AH96" i="21"/>
  <c r="AN104" i="21"/>
  <c r="AJ104" i="21"/>
  <c r="AF104" i="21"/>
  <c r="AB104" i="21"/>
  <c r="X104" i="21"/>
  <c r="AM104" i="21"/>
  <c r="AI104" i="21"/>
  <c r="AE104" i="21"/>
  <c r="AA104" i="21"/>
  <c r="W104" i="21"/>
  <c r="AO104" i="21"/>
  <c r="AG104" i="21"/>
  <c r="Y104" i="21"/>
  <c r="AL104" i="21"/>
  <c r="AD104" i="21"/>
  <c r="AK104" i="21"/>
  <c r="AC104" i="21"/>
  <c r="AH104" i="21"/>
  <c r="Z104" i="21"/>
  <c r="AN112" i="21"/>
  <c r="AJ112" i="21"/>
  <c r="AF112" i="21"/>
  <c r="AB112" i="21"/>
  <c r="X112" i="21"/>
  <c r="AM112" i="21"/>
  <c r="AI112" i="21"/>
  <c r="AE112" i="21"/>
  <c r="AA112" i="21"/>
  <c r="W112" i="21"/>
  <c r="AO112" i="21"/>
  <c r="AG112" i="21"/>
  <c r="Y112" i="21"/>
  <c r="AL112" i="21"/>
  <c r="AD112" i="21"/>
  <c r="AK112" i="21"/>
  <c r="AC112" i="21"/>
  <c r="AH112" i="21"/>
  <c r="Z112" i="21"/>
  <c r="AN120" i="21"/>
  <c r="AJ120" i="21"/>
  <c r="AF120" i="21"/>
  <c r="AB120" i="21"/>
  <c r="X120" i="21"/>
  <c r="AM120" i="21"/>
  <c r="AI120" i="21"/>
  <c r="AE120" i="21"/>
  <c r="AA120" i="21"/>
  <c r="W120" i="21"/>
  <c r="AO120" i="21"/>
  <c r="AG120" i="21"/>
  <c r="Y120" i="21"/>
  <c r="AL120" i="21"/>
  <c r="AD120" i="21"/>
  <c r="AK120" i="21"/>
  <c r="AC120" i="21"/>
  <c r="AH120" i="21"/>
  <c r="Z120" i="21"/>
  <c r="AN128" i="21"/>
  <c r="AJ128" i="21"/>
  <c r="AF128" i="21"/>
  <c r="AB128" i="21"/>
  <c r="X128" i="21"/>
  <c r="AM128" i="21"/>
  <c r="AI128" i="21"/>
  <c r="AE128" i="21"/>
  <c r="AA128" i="21"/>
  <c r="W128" i="21"/>
  <c r="AO128" i="21"/>
  <c r="AG128" i="21"/>
  <c r="Y128" i="21"/>
  <c r="AL128" i="21"/>
  <c r="AD128" i="21"/>
  <c r="AK128" i="21"/>
  <c r="AC128" i="21"/>
  <c r="Z128" i="21"/>
  <c r="AH128" i="21"/>
  <c r="AN136" i="21"/>
  <c r="AJ136" i="21"/>
  <c r="AF136" i="21"/>
  <c r="AB136" i="21"/>
  <c r="X136" i="21"/>
  <c r="AM136" i="21"/>
  <c r="AI136" i="21"/>
  <c r="AE136" i="21"/>
  <c r="AA136" i="21"/>
  <c r="W136" i="21"/>
  <c r="AO136" i="21"/>
  <c r="AG136" i="21"/>
  <c r="Y136" i="21"/>
  <c r="AL136" i="21"/>
  <c r="AD136" i="21"/>
  <c r="AK136" i="21"/>
  <c r="AC136" i="21"/>
  <c r="AH136" i="21"/>
  <c r="Z136" i="21"/>
  <c r="AN144" i="21"/>
  <c r="AJ144" i="21"/>
  <c r="AF144" i="21"/>
  <c r="AB144" i="21"/>
  <c r="X144" i="21"/>
  <c r="AM144" i="21"/>
  <c r="AI144" i="21"/>
  <c r="AE144" i="21"/>
  <c r="AA144" i="21"/>
  <c r="W144" i="21"/>
  <c r="AO144" i="21"/>
  <c r="AG144" i="21"/>
  <c r="Y144" i="21"/>
  <c r="AL144" i="21"/>
  <c r="AD144" i="21"/>
  <c r="AK144" i="21"/>
  <c r="AC144" i="21"/>
  <c r="AH144" i="21"/>
  <c r="Z144" i="21"/>
  <c r="AN152" i="21"/>
  <c r="AJ152" i="21"/>
  <c r="AF152" i="21"/>
  <c r="AB152" i="21"/>
  <c r="X152" i="21"/>
  <c r="AM152" i="21"/>
  <c r="AI152" i="21"/>
  <c r="AE152" i="21"/>
  <c r="AA152" i="21"/>
  <c r="W152" i="21"/>
  <c r="AO152" i="21"/>
  <c r="AG152" i="21"/>
  <c r="Y152" i="21"/>
  <c r="AL152" i="21"/>
  <c r="AD152" i="21"/>
  <c r="AK152" i="21"/>
  <c r="AC152" i="21"/>
  <c r="AH152" i="21"/>
  <c r="Z152" i="21"/>
  <c r="AN160" i="21"/>
  <c r="AJ160" i="21"/>
  <c r="AF160" i="21"/>
  <c r="AB160" i="21"/>
  <c r="X160" i="21"/>
  <c r="AM160" i="21"/>
  <c r="AI160" i="21"/>
  <c r="AE160" i="21"/>
  <c r="AA160" i="21"/>
  <c r="W160" i="21"/>
  <c r="AO160" i="21"/>
  <c r="AG160" i="21"/>
  <c r="Y160" i="21"/>
  <c r="AL160" i="21"/>
  <c r="AD160" i="21"/>
  <c r="AK160" i="21"/>
  <c r="AC160" i="21"/>
  <c r="Z160" i="21"/>
  <c r="AH160" i="21"/>
  <c r="AN168" i="21"/>
  <c r="AJ168" i="21"/>
  <c r="AF168" i="21"/>
  <c r="AB168" i="21"/>
  <c r="X168" i="21"/>
  <c r="AM168" i="21"/>
  <c r="AI168" i="21"/>
  <c r="AE168" i="21"/>
  <c r="AA168" i="21"/>
  <c r="W168" i="21"/>
  <c r="AO168" i="21"/>
  <c r="AG168" i="21"/>
  <c r="Y168" i="21"/>
  <c r="AL168" i="21"/>
  <c r="AD168" i="21"/>
  <c r="AK168" i="21"/>
  <c r="AC168" i="21"/>
  <c r="AH168" i="21"/>
  <c r="Z168" i="21"/>
  <c r="AN176" i="21"/>
  <c r="AJ176" i="21"/>
  <c r="AF176" i="21"/>
  <c r="AB176" i="21"/>
  <c r="X176" i="21"/>
  <c r="AM176" i="21"/>
  <c r="AI176" i="21"/>
  <c r="AE176" i="21"/>
  <c r="AA176" i="21"/>
  <c r="W176" i="21"/>
  <c r="AO176" i="21"/>
  <c r="AG176" i="21"/>
  <c r="Y176" i="21"/>
  <c r="AL176" i="21"/>
  <c r="AD176" i="21"/>
  <c r="AK176" i="21"/>
  <c r="AC176" i="21"/>
  <c r="AH176" i="21"/>
  <c r="Z176" i="21"/>
  <c r="AO64" i="25"/>
  <c r="AK64" i="25"/>
  <c r="AG64" i="25"/>
  <c r="AC64" i="25"/>
  <c r="Y64" i="25"/>
  <c r="AN64" i="25"/>
  <c r="AJ64" i="25"/>
  <c r="AF64" i="25"/>
  <c r="AB64" i="25"/>
  <c r="X64" i="25"/>
  <c r="AL64" i="25"/>
  <c r="AD64" i="25"/>
  <c r="AI64" i="25"/>
  <c r="AA64" i="25"/>
  <c r="AH64" i="25"/>
  <c r="Z64" i="25"/>
  <c r="AM64" i="25"/>
  <c r="AE64" i="25"/>
  <c r="W64" i="25"/>
  <c r="AL52" i="26"/>
  <c r="AH52" i="26"/>
  <c r="AD52" i="26"/>
  <c r="Z52" i="26"/>
  <c r="AO52" i="26"/>
  <c r="AK52" i="26"/>
  <c r="AG52" i="26"/>
  <c r="AC52" i="26"/>
  <c r="Y52" i="26"/>
  <c r="AN52" i="26"/>
  <c r="AJ52" i="26"/>
  <c r="AF52" i="26"/>
  <c r="AB52" i="26"/>
  <c r="X52" i="26"/>
  <c r="AE52" i="26"/>
  <c r="AA52" i="26"/>
  <c r="AM52" i="26"/>
  <c r="W52" i="26"/>
  <c r="AI52" i="26"/>
  <c r="AL88" i="26"/>
  <c r="AH88" i="26"/>
  <c r="AD88" i="26"/>
  <c r="Z88" i="26"/>
  <c r="AO88" i="26"/>
  <c r="AK88" i="26"/>
  <c r="AG88" i="26"/>
  <c r="AC88" i="26"/>
  <c r="Y88" i="26"/>
  <c r="AN88" i="26"/>
  <c r="AJ88" i="26"/>
  <c r="AF88" i="26"/>
  <c r="AB88" i="26"/>
  <c r="X88" i="26"/>
  <c r="AE88" i="26"/>
  <c r="AA88" i="26"/>
  <c r="AM88" i="26"/>
  <c r="W88" i="26"/>
  <c r="AI88" i="26"/>
  <c r="AL160" i="26"/>
  <c r="AH160" i="26"/>
  <c r="AD160" i="26"/>
  <c r="Z160" i="26"/>
  <c r="AO160" i="26"/>
  <c r="AK160" i="26"/>
  <c r="AG160" i="26"/>
  <c r="AC160" i="26"/>
  <c r="Y160" i="26"/>
  <c r="AN160" i="26"/>
  <c r="AJ160" i="26"/>
  <c r="AF160" i="26"/>
  <c r="AB160" i="26"/>
  <c r="X160" i="26"/>
  <c r="AE160" i="26"/>
  <c r="AA160" i="26"/>
  <c r="AM160" i="26"/>
  <c r="W160" i="26"/>
  <c r="AI160" i="26"/>
  <c r="Y47" i="19"/>
  <c r="AC47" i="19"/>
  <c r="AG47" i="19"/>
  <c r="AK47" i="19"/>
  <c r="AO47" i="19"/>
  <c r="W47" i="19"/>
  <c r="AB47" i="19"/>
  <c r="AH47" i="19"/>
  <c r="AM47" i="19"/>
  <c r="X47" i="19"/>
  <c r="AD47" i="19"/>
  <c r="AI47" i="19"/>
  <c r="AN47" i="19"/>
  <c r="Z47" i="19"/>
  <c r="AE47" i="19"/>
  <c r="AJ47" i="19"/>
  <c r="AA47" i="19"/>
  <c r="AF47" i="19"/>
  <c r="AL47" i="19"/>
  <c r="Y15" i="19"/>
  <c r="AC15" i="19"/>
  <c r="AG15" i="19"/>
  <c r="AK15" i="19"/>
  <c r="AO15" i="19"/>
  <c r="Z15" i="19"/>
  <c r="AD15" i="19"/>
  <c r="AH15" i="19"/>
  <c r="AL15" i="19"/>
  <c r="W15" i="19"/>
  <c r="AE15" i="19"/>
  <c r="AM15" i="19"/>
  <c r="X15" i="19"/>
  <c r="AF15" i="19"/>
  <c r="AN15" i="19"/>
  <c r="AA15" i="19"/>
  <c r="AI15" i="19"/>
  <c r="AB15" i="19"/>
  <c r="AJ15" i="19"/>
  <c r="C52" i="22"/>
  <c r="D52" i="22"/>
  <c r="E52" i="22"/>
  <c r="F52" i="22"/>
  <c r="F53" i="21"/>
  <c r="J53" i="21"/>
  <c r="C53" i="21"/>
  <c r="G53" i="21"/>
  <c r="K53" i="21"/>
  <c r="D53" i="21"/>
  <c r="H53" i="21"/>
  <c r="E53" i="21"/>
  <c r="I53" i="21"/>
  <c r="F69" i="21"/>
  <c r="J69" i="21"/>
  <c r="C69" i="21"/>
  <c r="G69" i="21"/>
  <c r="K69" i="21"/>
  <c r="D69" i="21"/>
  <c r="H69" i="21"/>
  <c r="E69" i="21"/>
  <c r="I69" i="21"/>
  <c r="F85" i="21"/>
  <c r="J85" i="21"/>
  <c r="C85" i="21"/>
  <c r="G85" i="21"/>
  <c r="K85" i="21"/>
  <c r="D85" i="21"/>
  <c r="H85" i="21"/>
  <c r="E85" i="21"/>
  <c r="I85" i="21"/>
  <c r="F101" i="21"/>
  <c r="J101" i="21"/>
  <c r="C101" i="21"/>
  <c r="G101" i="21"/>
  <c r="K101" i="21"/>
  <c r="D101" i="21"/>
  <c r="H101" i="21"/>
  <c r="E101" i="21"/>
  <c r="I101" i="21"/>
  <c r="F117" i="21"/>
  <c r="J117" i="21"/>
  <c r="C117" i="21"/>
  <c r="G117" i="21"/>
  <c r="K117" i="21"/>
  <c r="D117" i="21"/>
  <c r="H117" i="21"/>
  <c r="E117" i="21"/>
  <c r="I117" i="21"/>
  <c r="F133" i="21"/>
  <c r="J133" i="21"/>
  <c r="C133" i="21"/>
  <c r="G133" i="21"/>
  <c r="K133" i="21"/>
  <c r="D133" i="21"/>
  <c r="H133" i="21"/>
  <c r="E133" i="21"/>
  <c r="I133" i="21"/>
  <c r="F149" i="21"/>
  <c r="J149" i="21"/>
  <c r="C149" i="21"/>
  <c r="G149" i="21"/>
  <c r="K149" i="21"/>
  <c r="D149" i="21"/>
  <c r="H149" i="21"/>
  <c r="E149" i="21"/>
  <c r="I149" i="21"/>
  <c r="F165" i="21"/>
  <c r="J165" i="21"/>
  <c r="C165" i="21"/>
  <c r="G165" i="21"/>
  <c r="K165" i="21"/>
  <c r="D165" i="21"/>
  <c r="H165" i="21"/>
  <c r="E165" i="21"/>
  <c r="I165" i="21"/>
  <c r="F6" i="19"/>
  <c r="J6" i="19"/>
  <c r="C6" i="19"/>
  <c r="G6" i="19"/>
  <c r="K6" i="19"/>
  <c r="D6" i="19"/>
  <c r="H6" i="19"/>
  <c r="E6" i="19"/>
  <c r="I6" i="19"/>
  <c r="F22" i="19"/>
  <c r="J22" i="19"/>
  <c r="C22" i="19"/>
  <c r="G22" i="19"/>
  <c r="K22" i="19"/>
  <c r="D22" i="19"/>
  <c r="H22" i="19"/>
  <c r="E22" i="19"/>
  <c r="I22" i="19"/>
  <c r="F38" i="19"/>
  <c r="J38" i="19"/>
  <c r="C38" i="19"/>
  <c r="G38" i="19"/>
  <c r="K38" i="19"/>
  <c r="D38" i="19"/>
  <c r="H38" i="19"/>
  <c r="E38" i="19"/>
  <c r="I38" i="19"/>
  <c r="C7" i="28"/>
  <c r="G7" i="28"/>
  <c r="K7" i="28"/>
  <c r="D7" i="28"/>
  <c r="H7" i="28"/>
  <c r="I7" i="28"/>
  <c r="E7" i="28"/>
  <c r="F7" i="28"/>
  <c r="J7" i="28"/>
  <c r="C15" i="28"/>
  <c r="G15" i="28"/>
  <c r="K15" i="28"/>
  <c r="D15" i="28"/>
  <c r="H15" i="28"/>
  <c r="I15" i="28"/>
  <c r="J15" i="28"/>
  <c r="E15" i="28"/>
  <c r="F15" i="28"/>
  <c r="C23" i="28"/>
  <c r="G23" i="28"/>
  <c r="K23" i="28"/>
  <c r="D23" i="28"/>
  <c r="H23" i="28"/>
  <c r="I23" i="28"/>
  <c r="J23" i="28"/>
  <c r="E23" i="28"/>
  <c r="F23" i="28"/>
  <c r="C31" i="28"/>
  <c r="G31" i="28"/>
  <c r="K31" i="28"/>
  <c r="D31" i="28"/>
  <c r="H31" i="28"/>
  <c r="I31" i="28"/>
  <c r="J31" i="28"/>
  <c r="E31" i="28"/>
  <c r="F31" i="28"/>
  <c r="C39" i="28"/>
  <c r="G39" i="28"/>
  <c r="K39" i="28"/>
  <c r="D39" i="28"/>
  <c r="H39" i="28"/>
  <c r="I39" i="28"/>
  <c r="E39" i="28"/>
  <c r="J39" i="28"/>
  <c r="F39" i="28"/>
  <c r="C47" i="28"/>
  <c r="G47" i="28"/>
  <c r="K47" i="28"/>
  <c r="D47" i="28"/>
  <c r="H47" i="28"/>
  <c r="I47" i="28"/>
  <c r="J47" i="28"/>
  <c r="E47" i="28"/>
  <c r="F47" i="28"/>
  <c r="C59" i="28"/>
  <c r="G59" i="28"/>
  <c r="K59" i="28"/>
  <c r="D59" i="28"/>
  <c r="H59" i="28"/>
  <c r="I59" i="28"/>
  <c r="F59" i="28"/>
  <c r="J59" i="28"/>
  <c r="E59" i="28"/>
  <c r="C67" i="28"/>
  <c r="G67" i="28"/>
  <c r="K67" i="28"/>
  <c r="D67" i="28"/>
  <c r="H67" i="28"/>
  <c r="I67" i="28"/>
  <c r="J67" i="28"/>
  <c r="E67" i="28"/>
  <c r="F67" i="28"/>
  <c r="C75" i="28"/>
  <c r="G75" i="28"/>
  <c r="K75" i="28"/>
  <c r="D75" i="28"/>
  <c r="H75" i="28"/>
  <c r="I75" i="28"/>
  <c r="F75" i="28"/>
  <c r="J75" i="28"/>
  <c r="E75" i="28"/>
  <c r="C83" i="28"/>
  <c r="G83" i="28"/>
  <c r="K83" i="28"/>
  <c r="D83" i="28"/>
  <c r="H83" i="28"/>
  <c r="I83" i="28"/>
  <c r="E83" i="28"/>
  <c r="J83" i="28"/>
  <c r="F83" i="28"/>
  <c r="C91" i="28"/>
  <c r="G91" i="28"/>
  <c r="K91" i="28"/>
  <c r="D91" i="28"/>
  <c r="H91" i="28"/>
  <c r="I91" i="28"/>
  <c r="E91" i="28"/>
  <c r="J91" i="28"/>
  <c r="F91" i="28"/>
  <c r="C99" i="28"/>
  <c r="G99" i="28"/>
  <c r="K99" i="28"/>
  <c r="D99" i="28"/>
  <c r="H99" i="28"/>
  <c r="I99" i="28"/>
  <c r="J99" i="28"/>
  <c r="E99" i="28"/>
  <c r="F99" i="28"/>
  <c r="C107" i="28"/>
  <c r="G107" i="28"/>
  <c r="K107" i="28"/>
  <c r="D107" i="28"/>
  <c r="H107" i="28"/>
  <c r="I107" i="28"/>
  <c r="E107" i="28"/>
  <c r="J107" i="28"/>
  <c r="F107" i="28"/>
  <c r="C115" i="28"/>
  <c r="G115" i="28"/>
  <c r="K115" i="28"/>
  <c r="D115" i="28"/>
  <c r="H115" i="28"/>
  <c r="I115" i="28"/>
  <c r="E115" i="28"/>
  <c r="J115" i="28"/>
  <c r="F115" i="28"/>
  <c r="C123" i="28"/>
  <c r="G123" i="28"/>
  <c r="K123" i="28"/>
  <c r="D123" i="28"/>
  <c r="H123" i="28"/>
  <c r="I123" i="28"/>
  <c r="J123" i="28"/>
  <c r="F123" i="28"/>
  <c r="E123" i="28"/>
  <c r="C131" i="28"/>
  <c r="G131" i="28"/>
  <c r="K131" i="28"/>
  <c r="D131" i="28"/>
  <c r="H131" i="28"/>
  <c r="I131" i="28"/>
  <c r="J131" i="28"/>
  <c r="F131" i="28"/>
  <c r="E131" i="28"/>
  <c r="C139" i="28"/>
  <c r="G139" i="28"/>
  <c r="K139" i="28"/>
  <c r="D139" i="28"/>
  <c r="H139" i="28"/>
  <c r="I139" i="28"/>
  <c r="E139" i="28"/>
  <c r="F139" i="28"/>
  <c r="J139" i="28"/>
  <c r="C147" i="28"/>
  <c r="G147" i="28"/>
  <c r="K147" i="28"/>
  <c r="D147" i="28"/>
  <c r="H147" i="28"/>
  <c r="I147" i="28"/>
  <c r="J147" i="28"/>
  <c r="E147" i="28"/>
  <c r="F147" i="28"/>
  <c r="C155" i="28"/>
  <c r="G155" i="28"/>
  <c r="K155" i="28"/>
  <c r="D155" i="28"/>
  <c r="H155" i="28"/>
  <c r="I155" i="28"/>
  <c r="J155" i="28"/>
  <c r="E155" i="28"/>
  <c r="F155" i="28"/>
  <c r="C163" i="28"/>
  <c r="G163" i="28"/>
  <c r="K163" i="28"/>
  <c r="D163" i="28"/>
  <c r="H163" i="28"/>
  <c r="I163" i="28"/>
  <c r="F163" i="28"/>
  <c r="J163" i="28"/>
  <c r="E163" i="28"/>
  <c r="C171" i="28"/>
  <c r="G171" i="28"/>
  <c r="K171" i="28"/>
  <c r="D171" i="28"/>
  <c r="H171" i="28"/>
  <c r="I171" i="28"/>
  <c r="F171" i="28"/>
  <c r="J171" i="28"/>
  <c r="E171" i="28"/>
  <c r="C3" i="40"/>
  <c r="G3" i="40"/>
  <c r="K3" i="40"/>
  <c r="D3" i="40"/>
  <c r="H3" i="40"/>
  <c r="I3" i="40"/>
  <c r="J3" i="40"/>
  <c r="E3" i="40"/>
  <c r="F3" i="40"/>
  <c r="C11" i="40"/>
  <c r="G11" i="40"/>
  <c r="K11" i="40"/>
  <c r="D11" i="40"/>
  <c r="H11" i="40"/>
  <c r="I11" i="40"/>
  <c r="J11" i="40"/>
  <c r="E11" i="40"/>
  <c r="F11" i="40"/>
  <c r="C19" i="40"/>
  <c r="G19" i="40"/>
  <c r="K19" i="40"/>
  <c r="D19" i="40"/>
  <c r="H19" i="40"/>
  <c r="I19" i="40"/>
  <c r="J19" i="40"/>
  <c r="E19" i="40"/>
  <c r="F19" i="40"/>
  <c r="C27" i="40"/>
  <c r="G27" i="40"/>
  <c r="K27" i="40"/>
  <c r="D27" i="40"/>
  <c r="H27" i="40"/>
  <c r="I27" i="40"/>
  <c r="J27" i="40"/>
  <c r="E27" i="40"/>
  <c r="F27" i="40"/>
  <c r="C35" i="40"/>
  <c r="G35" i="40"/>
  <c r="K35" i="40"/>
  <c r="D35" i="40"/>
  <c r="H35" i="40"/>
  <c r="I35" i="40"/>
  <c r="J35" i="40"/>
  <c r="E35" i="40"/>
  <c r="F35" i="40"/>
  <c r="C43" i="40"/>
  <c r="G43" i="40"/>
  <c r="K43" i="40"/>
  <c r="D43" i="40"/>
  <c r="H43" i="40"/>
  <c r="I43" i="40"/>
  <c r="E43" i="40"/>
  <c r="J43" i="40"/>
  <c r="F43" i="40"/>
  <c r="C51" i="40"/>
  <c r="G51" i="40"/>
  <c r="K51" i="40"/>
  <c r="D51" i="40"/>
  <c r="H51" i="40"/>
  <c r="I51" i="40"/>
  <c r="F51" i="40"/>
  <c r="J51" i="40"/>
  <c r="E51" i="40"/>
  <c r="C59" i="40"/>
  <c r="G59" i="40"/>
  <c r="K59" i="40"/>
  <c r="D59" i="40"/>
  <c r="H59" i="40"/>
  <c r="I59" i="40"/>
  <c r="E59" i="40"/>
  <c r="J59" i="40"/>
  <c r="F59" i="40"/>
  <c r="C67" i="40"/>
  <c r="G67" i="40"/>
  <c r="K67" i="40"/>
  <c r="D67" i="40"/>
  <c r="H67" i="40"/>
  <c r="I67" i="40"/>
  <c r="J67" i="40"/>
  <c r="E67" i="40"/>
  <c r="F67" i="40"/>
  <c r="C75" i="40"/>
  <c r="G75" i="40"/>
  <c r="K75" i="40"/>
  <c r="D75" i="40"/>
  <c r="H75" i="40"/>
  <c r="I75" i="40"/>
  <c r="J75" i="40"/>
  <c r="E75" i="40"/>
  <c r="F75" i="40"/>
  <c r="C83" i="40"/>
  <c r="G83" i="40"/>
  <c r="K83" i="40"/>
  <c r="D83" i="40"/>
  <c r="H83" i="40"/>
  <c r="I83" i="40"/>
  <c r="E83" i="40"/>
  <c r="F83" i="40"/>
  <c r="J83" i="40"/>
  <c r="C91" i="40"/>
  <c r="G91" i="40"/>
  <c r="K91" i="40"/>
  <c r="D91" i="40"/>
  <c r="H91" i="40"/>
  <c r="I91" i="40"/>
  <c r="J91" i="40"/>
  <c r="E91" i="40"/>
  <c r="F91" i="40"/>
  <c r="C99" i="40"/>
  <c r="G99" i="40"/>
  <c r="K99" i="40"/>
  <c r="D99" i="40"/>
  <c r="H99" i="40"/>
  <c r="I99" i="40"/>
  <c r="E99" i="40"/>
  <c r="J99" i="40"/>
  <c r="F99" i="40"/>
  <c r="C107" i="40"/>
  <c r="G107" i="40"/>
  <c r="K107" i="40"/>
  <c r="D107" i="40"/>
  <c r="H107" i="40"/>
  <c r="I107" i="40"/>
  <c r="E107" i="40"/>
  <c r="J107" i="40"/>
  <c r="F107" i="40"/>
  <c r="C115" i="40"/>
  <c r="G115" i="40"/>
  <c r="K115" i="40"/>
  <c r="D115" i="40"/>
  <c r="H115" i="40"/>
  <c r="I115" i="40"/>
  <c r="J115" i="40"/>
  <c r="E115" i="40"/>
  <c r="F115" i="40"/>
  <c r="C123" i="40"/>
  <c r="G123" i="40"/>
  <c r="K123" i="40"/>
  <c r="D123" i="40"/>
  <c r="H123" i="40"/>
  <c r="I123" i="40"/>
  <c r="F123" i="40"/>
  <c r="J123" i="40"/>
  <c r="E123" i="40"/>
  <c r="C131" i="40"/>
  <c r="G131" i="40"/>
  <c r="K131" i="40"/>
  <c r="D131" i="40"/>
  <c r="H131" i="40"/>
  <c r="I131" i="40"/>
  <c r="J131" i="40"/>
  <c r="F131" i="40"/>
  <c r="E131" i="40"/>
  <c r="C139" i="40"/>
  <c r="G139" i="40"/>
  <c r="K139" i="40"/>
  <c r="D139" i="40"/>
  <c r="H139" i="40"/>
  <c r="I139" i="40"/>
  <c r="J139" i="40"/>
  <c r="E139" i="40"/>
  <c r="F139" i="40"/>
  <c r="C147" i="40"/>
  <c r="G147" i="40"/>
  <c r="K147" i="40"/>
  <c r="D147" i="40"/>
  <c r="H147" i="40"/>
  <c r="I147" i="40"/>
  <c r="E147" i="40"/>
  <c r="J147" i="40"/>
  <c r="F147" i="40"/>
  <c r="C155" i="40"/>
  <c r="G155" i="40"/>
  <c r="K155" i="40"/>
  <c r="D155" i="40"/>
  <c r="H155" i="40"/>
  <c r="I155" i="40"/>
  <c r="J155" i="40"/>
  <c r="E155" i="40"/>
  <c r="F155" i="40"/>
  <c r="C163" i="40"/>
  <c r="G163" i="40"/>
  <c r="K163" i="40"/>
  <c r="D163" i="40"/>
  <c r="H163" i="40"/>
  <c r="I163" i="40"/>
  <c r="J163" i="40"/>
  <c r="F163" i="40"/>
  <c r="E163" i="40"/>
  <c r="C171" i="40"/>
  <c r="G171" i="40"/>
  <c r="K171" i="40"/>
  <c r="D171" i="40"/>
  <c r="H171" i="40"/>
  <c r="I171" i="40"/>
  <c r="J171" i="40"/>
  <c r="E171" i="40"/>
  <c r="F171" i="40"/>
  <c r="C3" i="41"/>
  <c r="G3" i="41"/>
  <c r="K3" i="41"/>
  <c r="D3" i="41"/>
  <c r="H3" i="41"/>
  <c r="I3" i="41"/>
  <c r="J3" i="41"/>
  <c r="E3" i="41"/>
  <c r="F3" i="41"/>
  <c r="C11" i="41"/>
  <c r="G11" i="41"/>
  <c r="K11" i="41"/>
  <c r="D11" i="41"/>
  <c r="H11" i="41"/>
  <c r="I11" i="41"/>
  <c r="J11" i="41"/>
  <c r="E11" i="41"/>
  <c r="F11" i="41"/>
  <c r="C19" i="41"/>
  <c r="G19" i="41"/>
  <c r="K19" i="41"/>
  <c r="D19" i="41"/>
  <c r="H19" i="41"/>
  <c r="I19" i="41"/>
  <c r="E19" i="41"/>
  <c r="F19" i="41"/>
  <c r="J19" i="41"/>
  <c r="C27" i="41"/>
  <c r="G27" i="41"/>
  <c r="K27" i="41"/>
  <c r="D27" i="41"/>
  <c r="H27" i="41"/>
  <c r="I27" i="41"/>
  <c r="E27" i="41"/>
  <c r="F27" i="41"/>
  <c r="J27" i="41"/>
  <c r="C35" i="41"/>
  <c r="G35" i="41"/>
  <c r="K35" i="41"/>
  <c r="D35" i="41"/>
  <c r="H35" i="41"/>
  <c r="I35" i="41"/>
  <c r="F35" i="41"/>
  <c r="J35" i="41"/>
  <c r="E35" i="41"/>
  <c r="C43" i="41"/>
  <c r="G43" i="41"/>
  <c r="K43" i="41"/>
  <c r="D43" i="41"/>
  <c r="H43" i="41"/>
  <c r="I43" i="41"/>
  <c r="E43" i="41"/>
  <c r="J43" i="41"/>
  <c r="F43" i="41"/>
  <c r="C51" i="41"/>
  <c r="G51" i="41"/>
  <c r="K51" i="41"/>
  <c r="D51" i="41"/>
  <c r="H51" i="41"/>
  <c r="I51" i="41"/>
  <c r="J51" i="41"/>
  <c r="E51" i="41"/>
  <c r="F51" i="41"/>
  <c r="C59" i="41"/>
  <c r="G59" i="41"/>
  <c r="K59" i="41"/>
  <c r="D59" i="41"/>
  <c r="H59" i="41"/>
  <c r="I59" i="41"/>
  <c r="F59" i="41"/>
  <c r="J59" i="41"/>
  <c r="E59" i="41"/>
  <c r="M66" i="41"/>
  <c r="Q66" i="41"/>
  <c r="U66" i="41"/>
  <c r="N66" i="41"/>
  <c r="S66" i="41"/>
  <c r="R66" i="41"/>
  <c r="O66" i="41"/>
  <c r="T66" i="41"/>
  <c r="P66" i="41"/>
  <c r="D66" i="41"/>
  <c r="F66" i="41"/>
  <c r="K66" i="41"/>
  <c r="H66" i="41"/>
  <c r="C66" i="41"/>
  <c r="G66" i="41"/>
  <c r="I66" i="41"/>
  <c r="E66" i="41"/>
  <c r="J66" i="41"/>
  <c r="M74" i="41"/>
  <c r="Q74" i="41"/>
  <c r="U74" i="41"/>
  <c r="N74" i="41"/>
  <c r="S74" i="41"/>
  <c r="O74" i="41"/>
  <c r="T74" i="41"/>
  <c r="P74" i="41"/>
  <c r="R74" i="41"/>
  <c r="H74" i="41"/>
  <c r="C74" i="41"/>
  <c r="G74" i="41"/>
  <c r="I74" i="41"/>
  <c r="E74" i="41"/>
  <c r="J74" i="41"/>
  <c r="D74" i="41"/>
  <c r="K74" i="41"/>
  <c r="F74" i="41"/>
  <c r="M82" i="41"/>
  <c r="Q82" i="41"/>
  <c r="U82" i="41"/>
  <c r="N82" i="41"/>
  <c r="S82" i="41"/>
  <c r="P82" i="41"/>
  <c r="O82" i="41"/>
  <c r="T82" i="41"/>
  <c r="R82" i="41"/>
  <c r="G82" i="41"/>
  <c r="I82" i="41"/>
  <c r="E82" i="41"/>
  <c r="F82" i="41"/>
  <c r="D82" i="41"/>
  <c r="K82" i="41"/>
  <c r="J82" i="41"/>
  <c r="H82" i="41"/>
  <c r="C82" i="41"/>
  <c r="M90" i="41"/>
  <c r="Q90" i="41"/>
  <c r="U90" i="41"/>
  <c r="N90" i="41"/>
  <c r="S90" i="41"/>
  <c r="O90" i="41"/>
  <c r="T90" i="41"/>
  <c r="R90" i="41"/>
  <c r="P90" i="41"/>
  <c r="H90" i="41"/>
  <c r="C90" i="41"/>
  <c r="G90" i="41"/>
  <c r="I90" i="41"/>
  <c r="J90" i="41"/>
  <c r="E90" i="41"/>
  <c r="D90" i="41"/>
  <c r="K90" i="41"/>
  <c r="F90" i="41"/>
  <c r="M98" i="41"/>
  <c r="Q98" i="41"/>
  <c r="U98" i="41"/>
  <c r="N98" i="41"/>
  <c r="S98" i="41"/>
  <c r="P98" i="41"/>
  <c r="O98" i="41"/>
  <c r="T98" i="41"/>
  <c r="R98" i="41"/>
  <c r="G98" i="41"/>
  <c r="J98" i="41"/>
  <c r="E98" i="41"/>
  <c r="K98" i="41"/>
  <c r="D98" i="41"/>
  <c r="C98" i="41"/>
  <c r="F98" i="41"/>
  <c r="H98" i="41"/>
  <c r="I98" i="41"/>
  <c r="M106" i="41"/>
  <c r="Q106" i="41"/>
  <c r="U106" i="41"/>
  <c r="N106" i="41"/>
  <c r="S106" i="41"/>
  <c r="O106" i="41"/>
  <c r="T106" i="41"/>
  <c r="P106" i="41"/>
  <c r="R106" i="41"/>
  <c r="G106" i="41"/>
  <c r="I106" i="41"/>
  <c r="J106" i="41"/>
  <c r="E106" i="41"/>
  <c r="D106" i="41"/>
  <c r="K106" i="41"/>
  <c r="F106" i="41"/>
  <c r="H106" i="41"/>
  <c r="C106" i="41"/>
  <c r="M114" i="41"/>
  <c r="Q114" i="41"/>
  <c r="U114" i="41"/>
  <c r="N114" i="41"/>
  <c r="S114" i="41"/>
  <c r="P114" i="41"/>
  <c r="O114" i="41"/>
  <c r="T114" i="41"/>
  <c r="R114" i="41"/>
  <c r="H114" i="41"/>
  <c r="I114" i="41"/>
  <c r="G114" i="41"/>
  <c r="K114" i="41"/>
  <c r="E114" i="41"/>
  <c r="J114" i="41"/>
  <c r="D114" i="41"/>
  <c r="C114" i="41"/>
  <c r="F114" i="41"/>
  <c r="M122" i="41"/>
  <c r="Q122" i="41"/>
  <c r="U122" i="41"/>
  <c r="N122" i="41"/>
  <c r="S122" i="41"/>
  <c r="O122" i="41"/>
  <c r="T122" i="41"/>
  <c r="R122" i="41"/>
  <c r="P122" i="41"/>
  <c r="H122" i="41"/>
  <c r="C122" i="41"/>
  <c r="G122" i="41"/>
  <c r="I122" i="41"/>
  <c r="J122" i="41"/>
  <c r="E122" i="41"/>
  <c r="D122" i="41"/>
  <c r="K122" i="41"/>
  <c r="F122" i="41"/>
  <c r="M130" i="41"/>
  <c r="Q130" i="41"/>
  <c r="U130" i="41"/>
  <c r="N130" i="41"/>
  <c r="S130" i="41"/>
  <c r="R130" i="41"/>
  <c r="O130" i="41"/>
  <c r="T130" i="41"/>
  <c r="P130" i="41"/>
  <c r="H130" i="41"/>
  <c r="I130" i="41"/>
  <c r="G130" i="41"/>
  <c r="F130" i="41"/>
  <c r="J130" i="41"/>
  <c r="E130" i="41"/>
  <c r="D130" i="41"/>
  <c r="C130" i="41"/>
  <c r="K130" i="41"/>
  <c r="M138" i="41"/>
  <c r="Q138" i="41"/>
  <c r="U138" i="41"/>
  <c r="N138" i="41"/>
  <c r="S138" i="41"/>
  <c r="P138" i="41"/>
  <c r="O138" i="41"/>
  <c r="T138" i="41"/>
  <c r="R138" i="41"/>
  <c r="H138" i="41"/>
  <c r="I138" i="41"/>
  <c r="G138" i="41"/>
  <c r="F138" i="41"/>
  <c r="E138" i="41"/>
  <c r="J138" i="41"/>
  <c r="D138" i="41"/>
  <c r="C138" i="41"/>
  <c r="K138" i="41"/>
  <c r="M146" i="41"/>
  <c r="Q146" i="41"/>
  <c r="U146" i="41"/>
  <c r="N146" i="41"/>
  <c r="S146" i="41"/>
  <c r="O146" i="41"/>
  <c r="T146" i="41"/>
  <c r="P146" i="41"/>
  <c r="R146" i="41"/>
  <c r="H146" i="41"/>
  <c r="C146" i="41"/>
  <c r="G146" i="41"/>
  <c r="I146" i="41"/>
  <c r="J146" i="41"/>
  <c r="E146" i="41"/>
  <c r="D146" i="41"/>
  <c r="F146" i="41"/>
  <c r="K146" i="41"/>
  <c r="M154" i="41"/>
  <c r="Q154" i="41"/>
  <c r="U154" i="41"/>
  <c r="N154" i="41"/>
  <c r="S154" i="41"/>
  <c r="O154" i="41"/>
  <c r="T154" i="41"/>
  <c r="P154" i="41"/>
  <c r="R154" i="41"/>
  <c r="G154" i="41"/>
  <c r="I154" i="41"/>
  <c r="J154" i="41"/>
  <c r="E154" i="41"/>
  <c r="D154" i="41"/>
  <c r="F154" i="41"/>
  <c r="K154" i="41"/>
  <c r="H154" i="41"/>
  <c r="C154" i="41"/>
  <c r="M162" i="41"/>
  <c r="Q162" i="41"/>
  <c r="U162" i="41"/>
  <c r="N162" i="41"/>
  <c r="S162" i="41"/>
  <c r="P162" i="41"/>
  <c r="O162" i="41"/>
  <c r="T162" i="41"/>
  <c r="R162" i="41"/>
  <c r="D162" i="41"/>
  <c r="K162" i="41"/>
  <c r="F162" i="41"/>
  <c r="H162" i="41"/>
  <c r="C162" i="41"/>
  <c r="G162" i="41"/>
  <c r="I162" i="41"/>
  <c r="E162" i="41"/>
  <c r="J162" i="41"/>
  <c r="M170" i="41"/>
  <c r="Q170" i="41"/>
  <c r="U170" i="41"/>
  <c r="N170" i="41"/>
  <c r="S170" i="41"/>
  <c r="P170" i="41"/>
  <c r="O170" i="41"/>
  <c r="T170" i="41"/>
  <c r="R170" i="41"/>
  <c r="G170" i="41"/>
  <c r="I170" i="41"/>
  <c r="E170" i="41"/>
  <c r="J170" i="41"/>
  <c r="D170" i="41"/>
  <c r="K170" i="41"/>
  <c r="F170" i="41"/>
  <c r="H170" i="41"/>
  <c r="C170" i="41"/>
  <c r="O176" i="41"/>
  <c r="S176" i="41"/>
  <c r="M176" i="41"/>
  <c r="U176" i="41"/>
  <c r="P176" i="41"/>
  <c r="T176" i="41"/>
  <c r="R176" i="41"/>
  <c r="Q176" i="41"/>
  <c r="N176" i="41"/>
  <c r="H176" i="41"/>
  <c r="K176" i="41"/>
  <c r="I176" i="41"/>
  <c r="D176" i="41"/>
  <c r="F176" i="41"/>
  <c r="C176" i="41"/>
  <c r="E176" i="41"/>
  <c r="J176" i="41"/>
  <c r="G176" i="41"/>
  <c r="O5" i="42"/>
  <c r="S5" i="42"/>
  <c r="Q5" i="42"/>
  <c r="U5" i="42"/>
  <c r="P5" i="42"/>
  <c r="T5" i="42"/>
  <c r="N5" i="42"/>
  <c r="M5" i="42"/>
  <c r="R5" i="42"/>
  <c r="F5" i="42"/>
  <c r="C5" i="42"/>
  <c r="I5" i="42"/>
  <c r="J5" i="42"/>
  <c r="G5" i="42"/>
  <c r="D5" i="42"/>
  <c r="K5" i="42"/>
  <c r="H5" i="42"/>
  <c r="E5" i="42"/>
  <c r="O9" i="42"/>
  <c r="S9" i="42"/>
  <c r="M9" i="42"/>
  <c r="Q9" i="42"/>
  <c r="P9" i="42"/>
  <c r="T9" i="42"/>
  <c r="N9" i="42"/>
  <c r="U9" i="42"/>
  <c r="R9" i="42"/>
  <c r="J9" i="42"/>
  <c r="G9" i="42"/>
  <c r="D9" i="42"/>
  <c r="K9" i="42"/>
  <c r="I9" i="42"/>
  <c r="E9" i="42"/>
  <c r="F9" i="42"/>
  <c r="C9" i="42"/>
  <c r="H9" i="42"/>
  <c r="O13" i="42"/>
  <c r="S13" i="42"/>
  <c r="Q13" i="42"/>
  <c r="R13" i="42"/>
  <c r="P13" i="42"/>
  <c r="T13" i="42"/>
  <c r="N13" i="42"/>
  <c r="M13" i="42"/>
  <c r="U13" i="42"/>
  <c r="J13" i="42"/>
  <c r="C13" i="42"/>
  <c r="D13" i="42"/>
  <c r="G13" i="42"/>
  <c r="H13" i="42"/>
  <c r="K13" i="42"/>
  <c r="F13" i="42"/>
  <c r="I13" i="42"/>
  <c r="E13" i="42"/>
  <c r="O17" i="42"/>
  <c r="S17" i="42"/>
  <c r="M17" i="42"/>
  <c r="U17" i="42"/>
  <c r="R17" i="42"/>
  <c r="P17" i="42"/>
  <c r="T17" i="42"/>
  <c r="N17" i="42"/>
  <c r="Q17" i="42"/>
  <c r="F17" i="42"/>
  <c r="C17" i="42"/>
  <c r="D17" i="42"/>
  <c r="J17" i="42"/>
  <c r="G17" i="42"/>
  <c r="H17" i="42"/>
  <c r="K17" i="42"/>
  <c r="I17" i="42"/>
  <c r="E17" i="42"/>
  <c r="O21" i="42"/>
  <c r="S21" i="42"/>
  <c r="U21" i="42"/>
  <c r="P21" i="42"/>
  <c r="T21" i="42"/>
  <c r="M21" i="42"/>
  <c r="Q21" i="42"/>
  <c r="R21" i="42"/>
  <c r="N21" i="42"/>
  <c r="F21" i="42"/>
  <c r="G21" i="42"/>
  <c r="E21" i="42"/>
  <c r="J21" i="42"/>
  <c r="K21" i="42"/>
  <c r="D21" i="42"/>
  <c r="H21" i="42"/>
  <c r="C21" i="42"/>
  <c r="I21" i="42"/>
  <c r="O25" i="42"/>
  <c r="S25" i="42"/>
  <c r="Q25" i="42"/>
  <c r="N25" i="42"/>
  <c r="P25" i="42"/>
  <c r="T25" i="42"/>
  <c r="U25" i="42"/>
  <c r="R25" i="42"/>
  <c r="M25" i="42"/>
  <c r="J25" i="42"/>
  <c r="G25" i="42"/>
  <c r="D25" i="42"/>
  <c r="K25" i="42"/>
  <c r="E25" i="42"/>
  <c r="H25" i="42"/>
  <c r="F25" i="42"/>
  <c r="C25" i="42"/>
  <c r="I25" i="42"/>
  <c r="O29" i="42"/>
  <c r="S29" i="42"/>
  <c r="M29" i="42"/>
  <c r="R29" i="42"/>
  <c r="P29" i="42"/>
  <c r="T29" i="42"/>
  <c r="Q29" i="42"/>
  <c r="U29" i="42"/>
  <c r="N29" i="42"/>
  <c r="J29" i="42"/>
  <c r="K29" i="42"/>
  <c r="I29" i="42"/>
  <c r="H29" i="42"/>
  <c r="C29" i="42"/>
  <c r="D29" i="42"/>
  <c r="F29" i="42"/>
  <c r="G29" i="42"/>
  <c r="E29" i="42"/>
  <c r="O33" i="42"/>
  <c r="S33" i="42"/>
  <c r="M33" i="42"/>
  <c r="P33" i="42"/>
  <c r="T33" i="42"/>
  <c r="Q33" i="42"/>
  <c r="N33" i="42"/>
  <c r="U33" i="42"/>
  <c r="R33" i="42"/>
  <c r="G33" i="42"/>
  <c r="H33" i="42"/>
  <c r="F33" i="42"/>
  <c r="K33" i="42"/>
  <c r="I33" i="42"/>
  <c r="J33" i="42"/>
  <c r="D33" i="42"/>
  <c r="C33" i="42"/>
  <c r="E33" i="42"/>
  <c r="O37" i="42"/>
  <c r="S37" i="42"/>
  <c r="U37" i="42"/>
  <c r="P37" i="42"/>
  <c r="T37" i="42"/>
  <c r="R37" i="42"/>
  <c r="M37" i="42"/>
  <c r="Q37" i="42"/>
  <c r="N37" i="42"/>
  <c r="J37" i="42"/>
  <c r="K37" i="42"/>
  <c r="D37" i="42"/>
  <c r="H37" i="42"/>
  <c r="C37" i="42"/>
  <c r="I37" i="42"/>
  <c r="F37" i="42"/>
  <c r="G37" i="42"/>
  <c r="E37" i="42"/>
  <c r="O41" i="42"/>
  <c r="S41" i="42"/>
  <c r="Q41" i="42"/>
  <c r="N41" i="42"/>
  <c r="P41" i="42"/>
  <c r="T41" i="42"/>
  <c r="U41" i="42"/>
  <c r="M41" i="42"/>
  <c r="R41" i="42"/>
  <c r="F41" i="42"/>
  <c r="C41" i="42"/>
  <c r="I41" i="42"/>
  <c r="J41" i="42"/>
  <c r="G41" i="42"/>
  <c r="D41" i="42"/>
  <c r="K41" i="42"/>
  <c r="E41" i="42"/>
  <c r="H41" i="42"/>
  <c r="O45" i="42"/>
  <c r="S45" i="42"/>
  <c r="U45" i="42"/>
  <c r="P45" i="42"/>
  <c r="T45" i="42"/>
  <c r="M45" i="42"/>
  <c r="R45" i="42"/>
  <c r="Q45" i="42"/>
  <c r="N45" i="42"/>
  <c r="J45" i="42"/>
  <c r="K45" i="42"/>
  <c r="H45" i="42"/>
  <c r="E45" i="42"/>
  <c r="C45" i="42"/>
  <c r="I45" i="42"/>
  <c r="F45" i="42"/>
  <c r="G45" i="42"/>
  <c r="D45" i="42"/>
  <c r="O49" i="42"/>
  <c r="S49" i="42"/>
  <c r="U49" i="42"/>
  <c r="R49" i="42"/>
  <c r="P49" i="42"/>
  <c r="T49" i="42"/>
  <c r="M49" i="42"/>
  <c r="N49" i="42"/>
  <c r="Q49" i="42"/>
  <c r="F49" i="42"/>
  <c r="C49" i="42"/>
  <c r="D49" i="42"/>
  <c r="J49" i="42"/>
  <c r="G49" i="42"/>
  <c r="H49" i="42"/>
  <c r="K49" i="42"/>
  <c r="E49" i="42"/>
  <c r="I49" i="42"/>
  <c r="O53" i="42"/>
  <c r="S53" i="42"/>
  <c r="M53" i="42"/>
  <c r="Q53" i="42"/>
  <c r="N53" i="42"/>
  <c r="P53" i="42"/>
  <c r="T53" i="42"/>
  <c r="U53" i="42"/>
  <c r="R53" i="42"/>
  <c r="J53" i="42"/>
  <c r="K53" i="42"/>
  <c r="I53" i="42"/>
  <c r="D53" i="42"/>
  <c r="C53" i="42"/>
  <c r="E53" i="42"/>
  <c r="F53" i="42"/>
  <c r="G53" i="42"/>
  <c r="H53" i="42"/>
  <c r="O57" i="42"/>
  <c r="S57" i="42"/>
  <c r="U57" i="42"/>
  <c r="P57" i="42"/>
  <c r="T57" i="42"/>
  <c r="M57" i="42"/>
  <c r="Q57" i="42"/>
  <c r="N57" i="42"/>
  <c r="R57" i="42"/>
  <c r="J57" i="42"/>
  <c r="K57" i="42"/>
  <c r="H57" i="42"/>
  <c r="E57" i="42"/>
  <c r="C57" i="42"/>
  <c r="D57" i="42"/>
  <c r="F57" i="42"/>
  <c r="G57" i="42"/>
  <c r="I57" i="42"/>
  <c r="O61" i="42"/>
  <c r="S61" i="42"/>
  <c r="Q61" i="42"/>
  <c r="P61" i="42"/>
  <c r="T61" i="42"/>
  <c r="U61" i="42"/>
  <c r="N61" i="42"/>
  <c r="M61" i="42"/>
  <c r="R61" i="42"/>
  <c r="F61" i="42"/>
  <c r="G61" i="42"/>
  <c r="E61" i="42"/>
  <c r="J61" i="42"/>
  <c r="K61" i="42"/>
  <c r="D61" i="42"/>
  <c r="H61" i="42"/>
  <c r="C61" i="42"/>
  <c r="I61" i="42"/>
  <c r="O65" i="42"/>
  <c r="S65" i="42"/>
  <c r="M65" i="42"/>
  <c r="N65" i="42"/>
  <c r="P65" i="42"/>
  <c r="T65" i="42"/>
  <c r="Q65" i="42"/>
  <c r="R65" i="42"/>
  <c r="U65" i="42"/>
  <c r="J65" i="42"/>
  <c r="K65" i="42"/>
  <c r="I65" i="42"/>
  <c r="D65" i="42"/>
  <c r="C65" i="42"/>
  <c r="H65" i="42"/>
  <c r="F65" i="42"/>
  <c r="G65" i="42"/>
  <c r="E65" i="42"/>
  <c r="O69" i="42"/>
  <c r="S69" i="42"/>
  <c r="M69" i="42"/>
  <c r="P69" i="42"/>
  <c r="T69" i="42"/>
  <c r="Q69" i="42"/>
  <c r="N69" i="42"/>
  <c r="U69" i="42"/>
  <c r="R69" i="42"/>
  <c r="J69" i="42"/>
  <c r="D69" i="42"/>
  <c r="C69" i="42"/>
  <c r="E69" i="42"/>
  <c r="G69" i="42"/>
  <c r="H69" i="42"/>
  <c r="F69" i="42"/>
  <c r="K69" i="42"/>
  <c r="I69" i="42"/>
  <c r="O73" i="42"/>
  <c r="S73" i="42"/>
  <c r="M73" i="42"/>
  <c r="N73" i="42"/>
  <c r="P73" i="42"/>
  <c r="T73" i="42"/>
  <c r="Q73" i="42"/>
  <c r="U73" i="42"/>
  <c r="R73" i="42"/>
  <c r="C73" i="42"/>
  <c r="D73" i="42"/>
  <c r="G73" i="42"/>
  <c r="E73" i="42"/>
  <c r="F73" i="42"/>
  <c r="K73" i="42"/>
  <c r="I73" i="42"/>
  <c r="J73" i="42"/>
  <c r="H73" i="42"/>
  <c r="O77" i="42"/>
  <c r="S77" i="42"/>
  <c r="Q77" i="42"/>
  <c r="P77" i="42"/>
  <c r="T77" i="42"/>
  <c r="U77" i="42"/>
  <c r="R77" i="42"/>
  <c r="M77" i="42"/>
  <c r="N77" i="42"/>
  <c r="C77" i="42"/>
  <c r="I77" i="42"/>
  <c r="F77" i="42"/>
  <c r="G77" i="42"/>
  <c r="E77" i="42"/>
  <c r="J77" i="42"/>
  <c r="K77" i="42"/>
  <c r="D77" i="42"/>
  <c r="H77" i="42"/>
  <c r="O81" i="42"/>
  <c r="S81" i="42"/>
  <c r="M81" i="42"/>
  <c r="P81" i="42"/>
  <c r="T81" i="42"/>
  <c r="Q81" i="42"/>
  <c r="N81" i="42"/>
  <c r="U81" i="42"/>
  <c r="R81" i="42"/>
  <c r="F81" i="42"/>
  <c r="G81" i="42"/>
  <c r="H81" i="42"/>
  <c r="J81" i="42"/>
  <c r="K81" i="42"/>
  <c r="E81" i="42"/>
  <c r="D81" i="42"/>
  <c r="C81" i="42"/>
  <c r="I81" i="42"/>
  <c r="O85" i="42"/>
  <c r="S85" i="42"/>
  <c r="U85" i="42"/>
  <c r="N85" i="42"/>
  <c r="P85" i="42"/>
  <c r="T85" i="42"/>
  <c r="Q85" i="42"/>
  <c r="M85" i="42"/>
  <c r="R85" i="42"/>
  <c r="J85" i="42"/>
  <c r="G85" i="42"/>
  <c r="H85" i="42"/>
  <c r="K85" i="42"/>
  <c r="E85" i="42"/>
  <c r="D85" i="42"/>
  <c r="F85" i="42"/>
  <c r="C85" i="42"/>
  <c r="I85" i="42"/>
  <c r="O89" i="42"/>
  <c r="S89" i="42"/>
  <c r="Q89" i="42"/>
  <c r="N89" i="42"/>
  <c r="P89" i="42"/>
  <c r="T89" i="42"/>
  <c r="U89" i="42"/>
  <c r="M89" i="42"/>
  <c r="R89" i="42"/>
  <c r="D89" i="42"/>
  <c r="K89" i="42"/>
  <c r="E89" i="42"/>
  <c r="H89" i="42"/>
  <c r="F89" i="42"/>
  <c r="C89" i="42"/>
  <c r="I89" i="42"/>
  <c r="J89" i="42"/>
  <c r="G89" i="42"/>
  <c r="O93" i="42"/>
  <c r="S93" i="42"/>
  <c r="Q93" i="42"/>
  <c r="P93" i="42"/>
  <c r="T93" i="42"/>
  <c r="M93" i="42"/>
  <c r="U93" i="42"/>
  <c r="R93" i="42"/>
  <c r="N93" i="42"/>
  <c r="J93" i="42"/>
  <c r="K93" i="42"/>
  <c r="H93" i="42"/>
  <c r="D93" i="42"/>
  <c r="C93" i="42"/>
  <c r="I93" i="42"/>
  <c r="F93" i="42"/>
  <c r="G93" i="42"/>
  <c r="E93" i="42"/>
  <c r="O97" i="42"/>
  <c r="S97" i="42"/>
  <c r="U97" i="42"/>
  <c r="N97" i="42"/>
  <c r="P97" i="42"/>
  <c r="T97" i="42"/>
  <c r="M97" i="42"/>
  <c r="Q97" i="42"/>
  <c r="R97" i="42"/>
  <c r="J97" i="42"/>
  <c r="G97" i="42"/>
  <c r="H97" i="42"/>
  <c r="K97" i="42"/>
  <c r="E97" i="42"/>
  <c r="D97" i="42"/>
  <c r="F97" i="42"/>
  <c r="C97" i="42"/>
  <c r="I97" i="42"/>
  <c r="O101" i="42"/>
  <c r="S101" i="42"/>
  <c r="R101" i="42"/>
  <c r="P101" i="42"/>
  <c r="T101" i="42"/>
  <c r="M101" i="42"/>
  <c r="U101" i="42"/>
  <c r="Q101" i="42"/>
  <c r="N101" i="42"/>
  <c r="H101" i="42"/>
  <c r="G101" i="42"/>
  <c r="E101" i="42"/>
  <c r="K101" i="42"/>
  <c r="F101" i="42"/>
  <c r="I101" i="42"/>
  <c r="D101" i="42"/>
  <c r="J101" i="42"/>
  <c r="C101" i="42"/>
  <c r="O105" i="42"/>
  <c r="S105" i="42"/>
  <c r="Q105" i="42"/>
  <c r="P105" i="42"/>
  <c r="T105" i="42"/>
  <c r="U105" i="42"/>
  <c r="M105" i="42"/>
  <c r="N105" i="42"/>
  <c r="R105" i="42"/>
  <c r="C105" i="42"/>
  <c r="E105" i="42"/>
  <c r="F105" i="42"/>
  <c r="G105" i="42"/>
  <c r="I105" i="42"/>
  <c r="J105" i="42"/>
  <c r="K105" i="42"/>
  <c r="D105" i="42"/>
  <c r="H105" i="42"/>
  <c r="O109" i="42"/>
  <c r="S109" i="42"/>
  <c r="M109" i="42"/>
  <c r="P109" i="42"/>
  <c r="T109" i="42"/>
  <c r="Q109" i="42"/>
  <c r="R109" i="42"/>
  <c r="U109" i="42"/>
  <c r="N109" i="42"/>
  <c r="J109" i="42"/>
  <c r="H109" i="42"/>
  <c r="C109" i="42"/>
  <c r="D109" i="42"/>
  <c r="G109" i="42"/>
  <c r="E109" i="42"/>
  <c r="F109" i="42"/>
  <c r="K109" i="42"/>
  <c r="I109" i="42"/>
  <c r="O113" i="42"/>
  <c r="S113" i="42"/>
  <c r="Q113" i="42"/>
  <c r="R113" i="42"/>
  <c r="P113" i="42"/>
  <c r="T113" i="42"/>
  <c r="M113" i="42"/>
  <c r="U113" i="42"/>
  <c r="N113" i="42"/>
  <c r="H113" i="42"/>
  <c r="K113" i="42"/>
  <c r="E113" i="42"/>
  <c r="D113" i="42"/>
  <c r="F113" i="42"/>
  <c r="C113" i="42"/>
  <c r="I113" i="42"/>
  <c r="J113" i="42"/>
  <c r="G113" i="42"/>
  <c r="O117" i="42"/>
  <c r="S117" i="42"/>
  <c r="P117" i="42"/>
  <c r="T117" i="42"/>
  <c r="M117" i="42"/>
  <c r="U117" i="42"/>
  <c r="Q117" i="42"/>
  <c r="R117" i="42"/>
  <c r="N117" i="42"/>
  <c r="H117" i="42"/>
  <c r="I117" i="42"/>
  <c r="C117" i="42"/>
  <c r="D117" i="42"/>
  <c r="F117" i="42"/>
  <c r="G117" i="42"/>
  <c r="E117" i="42"/>
  <c r="J117" i="42"/>
  <c r="K117" i="42"/>
  <c r="O121" i="42"/>
  <c r="S121" i="42"/>
  <c r="U121" i="42"/>
  <c r="P121" i="42"/>
  <c r="T121" i="42"/>
  <c r="R121" i="42"/>
  <c r="M121" i="42"/>
  <c r="Q121" i="42"/>
  <c r="N121" i="42"/>
  <c r="C121" i="42"/>
  <c r="I121" i="42"/>
  <c r="F121" i="42"/>
  <c r="G121" i="42"/>
  <c r="E121" i="42"/>
  <c r="J121" i="42"/>
  <c r="K121" i="42"/>
  <c r="D121" i="42"/>
  <c r="H121" i="42"/>
  <c r="O125" i="42"/>
  <c r="S125" i="42"/>
  <c r="M125" i="42"/>
  <c r="N125" i="42"/>
  <c r="P125" i="42"/>
  <c r="T125" i="42"/>
  <c r="Q125" i="42"/>
  <c r="U125" i="42"/>
  <c r="R125" i="42"/>
  <c r="E125" i="42"/>
  <c r="D125" i="42"/>
  <c r="C125" i="42"/>
  <c r="H125" i="42"/>
  <c r="F125" i="42"/>
  <c r="G125" i="42"/>
  <c r="I125" i="42"/>
  <c r="J125" i="42"/>
  <c r="K125" i="42"/>
  <c r="O129" i="42"/>
  <c r="S129" i="42"/>
  <c r="M129" i="42"/>
  <c r="N129" i="42"/>
  <c r="P129" i="42"/>
  <c r="T129" i="42"/>
  <c r="Q129" i="42"/>
  <c r="U129" i="42"/>
  <c r="R129" i="42"/>
  <c r="C129" i="42"/>
  <c r="H129" i="42"/>
  <c r="F129" i="42"/>
  <c r="G129" i="42"/>
  <c r="I129" i="42"/>
  <c r="J129" i="42"/>
  <c r="K129" i="42"/>
  <c r="E129" i="42"/>
  <c r="D129" i="42"/>
  <c r="O133" i="42"/>
  <c r="S133" i="42"/>
  <c r="U133" i="42"/>
  <c r="R133" i="42"/>
  <c r="P133" i="42"/>
  <c r="T133" i="42"/>
  <c r="M133" i="42"/>
  <c r="Q133" i="42"/>
  <c r="N133" i="42"/>
  <c r="J133" i="42"/>
  <c r="G133" i="42"/>
  <c r="H133" i="42"/>
  <c r="K133" i="42"/>
  <c r="I133" i="42"/>
  <c r="D133" i="42"/>
  <c r="F133" i="42"/>
  <c r="C133" i="42"/>
  <c r="E133" i="42"/>
  <c r="O137" i="42"/>
  <c r="S137" i="42"/>
  <c r="U137" i="42"/>
  <c r="R137" i="42"/>
  <c r="P137" i="42"/>
  <c r="T137" i="42"/>
  <c r="M137" i="42"/>
  <c r="Q137" i="42"/>
  <c r="N137" i="42"/>
  <c r="H137" i="42"/>
  <c r="K137" i="42"/>
  <c r="I137" i="42"/>
  <c r="D137" i="42"/>
  <c r="F137" i="42"/>
  <c r="C137" i="42"/>
  <c r="E137" i="42"/>
  <c r="J137" i="42"/>
  <c r="G137" i="42"/>
  <c r="O141" i="42"/>
  <c r="S141" i="42"/>
  <c r="M141" i="42"/>
  <c r="P141" i="42"/>
  <c r="T141" i="42"/>
  <c r="Q141" i="42"/>
  <c r="N141" i="42"/>
  <c r="U141" i="42"/>
  <c r="R141" i="42"/>
  <c r="G141" i="42"/>
  <c r="H141" i="42"/>
  <c r="F141" i="42"/>
  <c r="K141" i="42"/>
  <c r="I141" i="42"/>
  <c r="J141" i="42"/>
  <c r="D141" i="42"/>
  <c r="C141" i="42"/>
  <c r="E141" i="42"/>
  <c r="O145" i="42"/>
  <c r="S145" i="42"/>
  <c r="Q145" i="42"/>
  <c r="R145" i="42"/>
  <c r="P145" i="42"/>
  <c r="T145" i="42"/>
  <c r="U145" i="42"/>
  <c r="N145" i="42"/>
  <c r="M145" i="42"/>
  <c r="C145" i="42"/>
  <c r="E145" i="42"/>
  <c r="F145" i="42"/>
  <c r="G145" i="42"/>
  <c r="I145" i="42"/>
  <c r="J145" i="42"/>
  <c r="K145" i="42"/>
  <c r="D145" i="42"/>
  <c r="H145" i="42"/>
  <c r="O149" i="42"/>
  <c r="S149" i="42"/>
  <c r="M149" i="42"/>
  <c r="R149" i="42"/>
  <c r="P149" i="42"/>
  <c r="T149" i="42"/>
  <c r="Q149" i="42"/>
  <c r="N149" i="42"/>
  <c r="U149" i="42"/>
  <c r="F149" i="42"/>
  <c r="K149" i="42"/>
  <c r="I149" i="42"/>
  <c r="J149" i="42"/>
  <c r="D149" i="42"/>
  <c r="C149" i="42"/>
  <c r="E149" i="42"/>
  <c r="G149" i="42"/>
  <c r="H149" i="42"/>
  <c r="O153" i="42"/>
  <c r="S153" i="42"/>
  <c r="U153" i="42"/>
  <c r="P153" i="42"/>
  <c r="T153" i="42"/>
  <c r="N153" i="42"/>
  <c r="M153" i="42"/>
  <c r="Q153" i="42"/>
  <c r="R153" i="42"/>
  <c r="C153" i="42"/>
  <c r="I153" i="42"/>
  <c r="F153" i="42"/>
  <c r="G153" i="42"/>
  <c r="E153" i="42"/>
  <c r="J153" i="42"/>
  <c r="K153" i="42"/>
  <c r="D153" i="42"/>
  <c r="H153" i="42"/>
  <c r="O157" i="42"/>
  <c r="S157" i="42"/>
  <c r="Q157" i="42"/>
  <c r="N157" i="42"/>
  <c r="P157" i="42"/>
  <c r="T157" i="42"/>
  <c r="U157" i="42"/>
  <c r="M157" i="42"/>
  <c r="R157" i="42"/>
  <c r="E157" i="42"/>
  <c r="H157" i="42"/>
  <c r="F157" i="42"/>
  <c r="C157" i="42"/>
  <c r="I157" i="42"/>
  <c r="J157" i="42"/>
  <c r="G157" i="42"/>
  <c r="D157" i="42"/>
  <c r="K157" i="42"/>
  <c r="O161" i="42"/>
  <c r="S161" i="42"/>
  <c r="Q161" i="42"/>
  <c r="N161" i="42"/>
  <c r="P161" i="42"/>
  <c r="T161" i="42"/>
  <c r="U161" i="42"/>
  <c r="M161" i="42"/>
  <c r="R161" i="42"/>
  <c r="F161" i="42"/>
  <c r="C161" i="42"/>
  <c r="I161" i="42"/>
  <c r="J161" i="42"/>
  <c r="G161" i="42"/>
  <c r="D161" i="42"/>
  <c r="K161" i="42"/>
  <c r="E161" i="42"/>
  <c r="H161" i="42"/>
  <c r="O165" i="42"/>
  <c r="S165" i="42"/>
  <c r="U165" i="42"/>
  <c r="N165" i="42"/>
  <c r="P165" i="42"/>
  <c r="T165" i="42"/>
  <c r="M165" i="42"/>
  <c r="R165" i="42"/>
  <c r="Q165" i="42"/>
  <c r="J165" i="42"/>
  <c r="G165" i="42"/>
  <c r="H165" i="42"/>
  <c r="K165" i="42"/>
  <c r="E165" i="42"/>
  <c r="I165" i="42"/>
  <c r="F165" i="42"/>
  <c r="C165" i="42"/>
  <c r="D165" i="42"/>
  <c r="O169" i="42"/>
  <c r="S169" i="42"/>
  <c r="Q169" i="42"/>
  <c r="P169" i="42"/>
  <c r="T169" i="42"/>
  <c r="U169" i="42"/>
  <c r="N169" i="42"/>
  <c r="M169" i="42"/>
  <c r="R169" i="42"/>
  <c r="J169" i="42"/>
  <c r="K169" i="42"/>
  <c r="D169" i="42"/>
  <c r="H169" i="42"/>
  <c r="C169" i="42"/>
  <c r="E169" i="42"/>
  <c r="F169" i="42"/>
  <c r="G169" i="42"/>
  <c r="I169" i="42"/>
  <c r="O173" i="42"/>
  <c r="S173" i="42"/>
  <c r="Q173" i="42"/>
  <c r="P173" i="42"/>
  <c r="T173" i="42"/>
  <c r="M173" i="42"/>
  <c r="U173" i="42"/>
  <c r="N173" i="42"/>
  <c r="R173" i="42"/>
  <c r="D173" i="42"/>
  <c r="K173" i="42"/>
  <c r="I173" i="42"/>
  <c r="E173" i="42"/>
  <c r="F173" i="42"/>
  <c r="C173" i="42"/>
  <c r="H173" i="42"/>
  <c r="J173" i="42"/>
  <c r="G173" i="42"/>
  <c r="O177" i="42"/>
  <c r="S177" i="42"/>
  <c r="M177" i="42"/>
  <c r="P177" i="42"/>
  <c r="T177" i="42"/>
  <c r="Q177" i="42"/>
  <c r="U177" i="42"/>
  <c r="N177" i="42"/>
  <c r="R177" i="42"/>
  <c r="C177" i="42"/>
  <c r="I177" i="42"/>
  <c r="G177" i="42"/>
  <c r="H177" i="42"/>
  <c r="F177" i="42"/>
  <c r="K177" i="42"/>
  <c r="E177" i="42"/>
  <c r="J177" i="42"/>
  <c r="D177" i="42"/>
  <c r="C4" i="28"/>
  <c r="G4" i="28"/>
  <c r="K4" i="28"/>
  <c r="D4" i="28"/>
  <c r="H4" i="28"/>
  <c r="E4" i="28"/>
  <c r="J4" i="28"/>
  <c r="F4" i="28"/>
  <c r="I4" i="28"/>
  <c r="C32" i="28"/>
  <c r="G32" i="28"/>
  <c r="K32" i="28"/>
  <c r="D32" i="28"/>
  <c r="H32" i="28"/>
  <c r="E32" i="28"/>
  <c r="F32" i="28"/>
  <c r="I32" i="28"/>
  <c r="J32" i="28"/>
  <c r="C48" i="28"/>
  <c r="G48" i="28"/>
  <c r="K48" i="28"/>
  <c r="D48" i="28"/>
  <c r="H48" i="28"/>
  <c r="E48" i="28"/>
  <c r="F48" i="28"/>
  <c r="I48" i="28"/>
  <c r="J48" i="28"/>
  <c r="C72" i="28"/>
  <c r="G72" i="28"/>
  <c r="K72" i="28"/>
  <c r="D72" i="28"/>
  <c r="H72" i="28"/>
  <c r="E72" i="28"/>
  <c r="F72" i="28"/>
  <c r="I72" i="28"/>
  <c r="J72" i="28"/>
  <c r="C108" i="28"/>
  <c r="G108" i="28"/>
  <c r="K108" i="28"/>
  <c r="D108" i="28"/>
  <c r="H108" i="28"/>
  <c r="E108" i="28"/>
  <c r="F108" i="28"/>
  <c r="I108" i="28"/>
  <c r="J108" i="28"/>
  <c r="C134" i="28"/>
  <c r="G134" i="28"/>
  <c r="K134" i="28"/>
  <c r="D134" i="28"/>
  <c r="H134" i="28"/>
  <c r="E134" i="28"/>
  <c r="F134" i="28"/>
  <c r="I134" i="28"/>
  <c r="J134" i="28"/>
  <c r="C156" i="28"/>
  <c r="G156" i="28"/>
  <c r="K156" i="28"/>
  <c r="D156" i="28"/>
  <c r="H156" i="28"/>
  <c r="E156" i="28"/>
  <c r="F156" i="28"/>
  <c r="I156" i="28"/>
  <c r="J156" i="28"/>
  <c r="C170" i="28"/>
  <c r="G170" i="28"/>
  <c r="K170" i="28"/>
  <c r="D170" i="28"/>
  <c r="H170" i="28"/>
  <c r="E170" i="28"/>
  <c r="J170" i="28"/>
  <c r="F170" i="28"/>
  <c r="I170" i="28"/>
  <c r="C24" i="40"/>
  <c r="G24" i="40"/>
  <c r="K24" i="40"/>
  <c r="D24" i="40"/>
  <c r="H24" i="40"/>
  <c r="E24" i="40"/>
  <c r="J24" i="40"/>
  <c r="F24" i="40"/>
  <c r="I24" i="40"/>
  <c r="C52" i="40"/>
  <c r="G52" i="40"/>
  <c r="K52" i="40"/>
  <c r="D52" i="40"/>
  <c r="H52" i="40"/>
  <c r="E52" i="40"/>
  <c r="J52" i="40"/>
  <c r="F52" i="40"/>
  <c r="I52" i="40"/>
  <c r="C72" i="40"/>
  <c r="G72" i="40"/>
  <c r="K72" i="40"/>
  <c r="D72" i="40"/>
  <c r="H72" i="40"/>
  <c r="E72" i="40"/>
  <c r="F72" i="40"/>
  <c r="I72" i="40"/>
  <c r="J72" i="40"/>
  <c r="C102" i="40"/>
  <c r="G102" i="40"/>
  <c r="K102" i="40"/>
  <c r="D102" i="40"/>
  <c r="H102" i="40"/>
  <c r="E102" i="40"/>
  <c r="F102" i="40"/>
  <c r="I102" i="40"/>
  <c r="J102" i="40"/>
  <c r="C122" i="40"/>
  <c r="G122" i="40"/>
  <c r="K122" i="40"/>
  <c r="D122" i="40"/>
  <c r="H122" i="40"/>
  <c r="E122" i="40"/>
  <c r="J122" i="40"/>
  <c r="F122" i="40"/>
  <c r="I122" i="40"/>
  <c r="C158" i="40"/>
  <c r="G158" i="40"/>
  <c r="K158" i="40"/>
  <c r="D158" i="40"/>
  <c r="H158" i="40"/>
  <c r="E158" i="40"/>
  <c r="J158" i="40"/>
  <c r="F158" i="40"/>
  <c r="I158" i="40"/>
  <c r="C22" i="41"/>
  <c r="G22" i="41"/>
  <c r="K22" i="41"/>
  <c r="D22" i="41"/>
  <c r="H22" i="41"/>
  <c r="E22" i="41"/>
  <c r="F22" i="41"/>
  <c r="I22" i="41"/>
  <c r="J22" i="41"/>
  <c r="C44" i="41"/>
  <c r="G44" i="41"/>
  <c r="K44" i="41"/>
  <c r="D44" i="41"/>
  <c r="H44" i="41"/>
  <c r="E44" i="41"/>
  <c r="F44" i="41"/>
  <c r="I44" i="41"/>
  <c r="J44" i="41"/>
  <c r="C60" i="41"/>
  <c r="G60" i="41"/>
  <c r="K60" i="41"/>
  <c r="D60" i="41"/>
  <c r="H60" i="41"/>
  <c r="E60" i="41"/>
  <c r="F60" i="41"/>
  <c r="I60" i="41"/>
  <c r="J60" i="41"/>
  <c r="M80" i="41"/>
  <c r="Q80" i="41"/>
  <c r="U80" i="41"/>
  <c r="P80" i="41"/>
  <c r="T80" i="41"/>
  <c r="R80" i="41"/>
  <c r="N80" i="41"/>
  <c r="S80" i="41"/>
  <c r="O80" i="41"/>
  <c r="D103" i="41"/>
  <c r="H103" i="41"/>
  <c r="C103" i="41"/>
  <c r="I103" i="41"/>
  <c r="E103" i="41"/>
  <c r="J103" i="41"/>
  <c r="F103" i="41"/>
  <c r="K103" i="41"/>
  <c r="G103" i="41"/>
  <c r="D123" i="41"/>
  <c r="H123" i="41"/>
  <c r="C123" i="41"/>
  <c r="I123" i="41"/>
  <c r="E123" i="41"/>
  <c r="J123" i="41"/>
  <c r="F123" i="41"/>
  <c r="K123" i="41"/>
  <c r="G123" i="41"/>
  <c r="M136" i="41"/>
  <c r="Q136" i="41"/>
  <c r="U136" i="41"/>
  <c r="P136" i="41"/>
  <c r="T136" i="41"/>
  <c r="R136" i="41"/>
  <c r="O136" i="41"/>
  <c r="N136" i="41"/>
  <c r="S136" i="41"/>
  <c r="D147" i="41"/>
  <c r="H147" i="41"/>
  <c r="C147" i="41"/>
  <c r="I147" i="41"/>
  <c r="G147" i="41"/>
  <c r="E147" i="41"/>
  <c r="J147" i="41"/>
  <c r="F147" i="41"/>
  <c r="K147" i="41"/>
  <c r="D167" i="41"/>
  <c r="H167" i="41"/>
  <c r="C167" i="41"/>
  <c r="I167" i="41"/>
  <c r="E167" i="41"/>
  <c r="J167" i="41"/>
  <c r="F167" i="41"/>
  <c r="K167" i="41"/>
  <c r="G167" i="41"/>
  <c r="F54" i="21"/>
  <c r="J54" i="21"/>
  <c r="C54" i="21"/>
  <c r="G54" i="21"/>
  <c r="K54" i="21"/>
  <c r="D54" i="21"/>
  <c r="H54" i="21"/>
  <c r="E54" i="21"/>
  <c r="I54" i="21"/>
  <c r="F70" i="21"/>
  <c r="J70" i="21"/>
  <c r="C70" i="21"/>
  <c r="G70" i="21"/>
  <c r="K70" i="21"/>
  <c r="D70" i="21"/>
  <c r="H70" i="21"/>
  <c r="E70" i="21"/>
  <c r="I70" i="21"/>
  <c r="F86" i="21"/>
  <c r="J86" i="21"/>
  <c r="C86" i="21"/>
  <c r="G86" i="21"/>
  <c r="K86" i="21"/>
  <c r="D86" i="21"/>
  <c r="H86" i="21"/>
  <c r="E86" i="21"/>
  <c r="I86" i="21"/>
  <c r="F102" i="21"/>
  <c r="J102" i="21"/>
  <c r="C102" i="21"/>
  <c r="G102" i="21"/>
  <c r="K102" i="21"/>
  <c r="D102" i="21"/>
  <c r="H102" i="21"/>
  <c r="E102" i="21"/>
  <c r="I102" i="21"/>
  <c r="F118" i="21"/>
  <c r="J118" i="21"/>
  <c r="C118" i="21"/>
  <c r="G118" i="21"/>
  <c r="K118" i="21"/>
  <c r="D118" i="21"/>
  <c r="H118" i="21"/>
  <c r="E118" i="21"/>
  <c r="I118" i="21"/>
  <c r="F134" i="21"/>
  <c r="J134" i="21"/>
  <c r="C134" i="21"/>
  <c r="G134" i="21"/>
  <c r="K134" i="21"/>
  <c r="D134" i="21"/>
  <c r="H134" i="21"/>
  <c r="E134" i="21"/>
  <c r="I134" i="21"/>
  <c r="F150" i="21"/>
  <c r="J150" i="21"/>
  <c r="C150" i="21"/>
  <c r="G150" i="21"/>
  <c r="K150" i="21"/>
  <c r="D150" i="21"/>
  <c r="H150" i="21"/>
  <c r="E150" i="21"/>
  <c r="I150" i="21"/>
  <c r="F166" i="21"/>
  <c r="J166" i="21"/>
  <c r="C166" i="21"/>
  <c r="G166" i="21"/>
  <c r="K166" i="21"/>
  <c r="D166" i="21"/>
  <c r="H166" i="21"/>
  <c r="E166" i="21"/>
  <c r="I166" i="21"/>
  <c r="F7" i="19"/>
  <c r="J7" i="19"/>
  <c r="C7" i="19"/>
  <c r="G7" i="19"/>
  <c r="K7" i="19"/>
  <c r="D7" i="19"/>
  <c r="H7" i="19"/>
  <c r="E7" i="19"/>
  <c r="I7" i="19"/>
  <c r="F23" i="19"/>
  <c r="J23" i="19"/>
  <c r="C23" i="19"/>
  <c r="G23" i="19"/>
  <c r="K23" i="19"/>
  <c r="D23" i="19"/>
  <c r="H23" i="19"/>
  <c r="E23" i="19"/>
  <c r="I23" i="19"/>
  <c r="F39" i="19"/>
  <c r="J39" i="19"/>
  <c r="C39" i="19"/>
  <c r="G39" i="19"/>
  <c r="K39" i="19"/>
  <c r="D39" i="19"/>
  <c r="H39" i="19"/>
  <c r="E39" i="19"/>
  <c r="I39" i="19"/>
  <c r="P52" i="27"/>
  <c r="T52" i="27"/>
  <c r="M52" i="27"/>
  <c r="Q52" i="27"/>
  <c r="U52" i="27"/>
  <c r="N52" i="27"/>
  <c r="R52" i="27"/>
  <c r="O52" i="27"/>
  <c r="S52" i="27"/>
  <c r="P7" i="28"/>
  <c r="T7" i="28"/>
  <c r="M7" i="28"/>
  <c r="Q7" i="28"/>
  <c r="U7" i="28"/>
  <c r="R7" i="28"/>
  <c r="S7" i="28"/>
  <c r="N7" i="28"/>
  <c r="O7" i="28"/>
  <c r="P15" i="28"/>
  <c r="T15" i="28"/>
  <c r="M15" i="28"/>
  <c r="Q15" i="28"/>
  <c r="U15" i="28"/>
  <c r="R15" i="28"/>
  <c r="S15" i="28"/>
  <c r="N15" i="28"/>
  <c r="O15" i="28"/>
  <c r="P23" i="28"/>
  <c r="T23" i="28"/>
  <c r="M23" i="28"/>
  <c r="Q23" i="28"/>
  <c r="U23" i="28"/>
  <c r="R23" i="28"/>
  <c r="O23" i="28"/>
  <c r="S23" i="28"/>
  <c r="N23" i="28"/>
  <c r="P31" i="28"/>
  <c r="T31" i="28"/>
  <c r="M31" i="28"/>
  <c r="Q31" i="28"/>
  <c r="U31" i="28"/>
  <c r="R31" i="28"/>
  <c r="O31" i="28"/>
  <c r="S31" i="28"/>
  <c r="N31" i="28"/>
  <c r="P39" i="28"/>
  <c r="T39" i="28"/>
  <c r="M39" i="28"/>
  <c r="Q39" i="28"/>
  <c r="U39" i="28"/>
  <c r="R39" i="28"/>
  <c r="S39" i="28"/>
  <c r="O39" i="28"/>
  <c r="N39" i="28"/>
  <c r="P47" i="28"/>
  <c r="T47" i="28"/>
  <c r="M47" i="28"/>
  <c r="Q47" i="28"/>
  <c r="U47" i="28"/>
  <c r="R47" i="28"/>
  <c r="S47" i="28"/>
  <c r="N47" i="28"/>
  <c r="O47" i="28"/>
  <c r="P53" i="28"/>
  <c r="T53" i="28"/>
  <c r="M53" i="28"/>
  <c r="Q53" i="28"/>
  <c r="U53" i="28"/>
  <c r="R53" i="28"/>
  <c r="N53" i="28"/>
  <c r="S53" i="28"/>
  <c r="O53" i="28"/>
  <c r="P61" i="28"/>
  <c r="T61" i="28"/>
  <c r="M61" i="28"/>
  <c r="Q61" i="28"/>
  <c r="U61" i="28"/>
  <c r="R61" i="28"/>
  <c r="N61" i="28"/>
  <c r="S61" i="28"/>
  <c r="O61" i="28"/>
  <c r="P69" i="28"/>
  <c r="T69" i="28"/>
  <c r="M69" i="28"/>
  <c r="Q69" i="28"/>
  <c r="U69" i="28"/>
  <c r="R69" i="28"/>
  <c r="O69" i="28"/>
  <c r="S69" i="28"/>
  <c r="N69" i="28"/>
  <c r="P77" i="28"/>
  <c r="T77" i="28"/>
  <c r="M77" i="28"/>
  <c r="Q77" i="28"/>
  <c r="U77" i="28"/>
  <c r="R77" i="28"/>
  <c r="S77" i="28"/>
  <c r="O77" i="28"/>
  <c r="N77" i="28"/>
  <c r="P85" i="28"/>
  <c r="T85" i="28"/>
  <c r="M85" i="28"/>
  <c r="Q85" i="28"/>
  <c r="U85" i="28"/>
  <c r="R85" i="28"/>
  <c r="S85" i="28"/>
  <c r="N85" i="28"/>
  <c r="O85" i="28"/>
  <c r="P93" i="28"/>
  <c r="T93" i="28"/>
  <c r="M93" i="28"/>
  <c r="Q93" i="28"/>
  <c r="U93" i="28"/>
  <c r="R93" i="28"/>
  <c r="O93" i="28"/>
  <c r="S93" i="28"/>
  <c r="N93" i="28"/>
  <c r="P101" i="28"/>
  <c r="T101" i="28"/>
  <c r="M101" i="28"/>
  <c r="Q101" i="28"/>
  <c r="U101" i="28"/>
  <c r="R101" i="28"/>
  <c r="S101" i="28"/>
  <c r="N101" i="28"/>
  <c r="O101" i="28"/>
  <c r="P109" i="28"/>
  <c r="T109" i="28"/>
  <c r="M109" i="28"/>
  <c r="Q109" i="28"/>
  <c r="U109" i="28"/>
  <c r="R109" i="28"/>
  <c r="S109" i="28"/>
  <c r="N109" i="28"/>
  <c r="O109" i="28"/>
  <c r="P117" i="28"/>
  <c r="T117" i="28"/>
  <c r="M117" i="28"/>
  <c r="Q117" i="28"/>
  <c r="U117" i="28"/>
  <c r="R117" i="28"/>
  <c r="S117" i="28"/>
  <c r="N117" i="28"/>
  <c r="O117" i="28"/>
  <c r="P125" i="28"/>
  <c r="T125" i="28"/>
  <c r="M125" i="28"/>
  <c r="Q125" i="28"/>
  <c r="U125" i="28"/>
  <c r="R125" i="28"/>
  <c r="S125" i="28"/>
  <c r="O125" i="28"/>
  <c r="N125" i="28"/>
  <c r="P133" i="28"/>
  <c r="T133" i="28"/>
  <c r="M133" i="28"/>
  <c r="Q133" i="28"/>
  <c r="U133" i="28"/>
  <c r="R133" i="28"/>
  <c r="S133" i="28"/>
  <c r="N133" i="28"/>
  <c r="O133" i="28"/>
  <c r="P141" i="28"/>
  <c r="T141" i="28"/>
  <c r="M141" i="28"/>
  <c r="Q141" i="28"/>
  <c r="U141" i="28"/>
  <c r="R141" i="28"/>
  <c r="N141" i="28"/>
  <c r="S141" i="28"/>
  <c r="O141" i="28"/>
  <c r="P149" i="28"/>
  <c r="T149" i="28"/>
  <c r="M149" i="28"/>
  <c r="Q149" i="28"/>
  <c r="U149" i="28"/>
  <c r="R149" i="28"/>
  <c r="S149" i="28"/>
  <c r="O149" i="28"/>
  <c r="N149" i="28"/>
  <c r="P157" i="28"/>
  <c r="T157" i="28"/>
  <c r="M157" i="28"/>
  <c r="Q157" i="28"/>
  <c r="U157" i="28"/>
  <c r="R157" i="28"/>
  <c r="S157" i="28"/>
  <c r="N157" i="28"/>
  <c r="O157" i="28"/>
  <c r="P165" i="28"/>
  <c r="T165" i="28"/>
  <c r="M165" i="28"/>
  <c r="Q165" i="28"/>
  <c r="U165" i="28"/>
  <c r="R165" i="28"/>
  <c r="S165" i="28"/>
  <c r="N165" i="28"/>
  <c r="O165" i="28"/>
  <c r="P173" i="28"/>
  <c r="T173" i="28"/>
  <c r="M173" i="28"/>
  <c r="Q173" i="28"/>
  <c r="U173" i="28"/>
  <c r="R173" i="28"/>
  <c r="S173" i="28"/>
  <c r="N173" i="28"/>
  <c r="O173" i="28"/>
  <c r="P5" i="40"/>
  <c r="T5" i="40"/>
  <c r="M5" i="40"/>
  <c r="Q5" i="40"/>
  <c r="U5" i="40"/>
  <c r="R5" i="40"/>
  <c r="O5" i="40"/>
  <c r="S5" i="40"/>
  <c r="N5" i="40"/>
  <c r="P13" i="40"/>
  <c r="T13" i="40"/>
  <c r="M13" i="40"/>
  <c r="Q13" i="40"/>
  <c r="U13" i="40"/>
  <c r="R13" i="40"/>
  <c r="O13" i="40"/>
  <c r="S13" i="40"/>
  <c r="N13" i="40"/>
  <c r="P21" i="40"/>
  <c r="T21" i="40"/>
  <c r="M21" i="40"/>
  <c r="Q21" i="40"/>
  <c r="U21" i="40"/>
  <c r="R21" i="40"/>
  <c r="N21" i="40"/>
  <c r="S21" i="40"/>
  <c r="O21" i="40"/>
  <c r="P29" i="40"/>
  <c r="T29" i="40"/>
  <c r="M29" i="40"/>
  <c r="Q29" i="40"/>
  <c r="U29" i="40"/>
  <c r="R29" i="40"/>
  <c r="S29" i="40"/>
  <c r="N29" i="40"/>
  <c r="O29" i="40"/>
  <c r="P37" i="40"/>
  <c r="T37" i="40"/>
  <c r="M37" i="40"/>
  <c r="Q37" i="40"/>
  <c r="U37" i="40"/>
  <c r="R37" i="40"/>
  <c r="O37" i="40"/>
  <c r="S37" i="40"/>
  <c r="N37" i="40"/>
  <c r="P45" i="40"/>
  <c r="T45" i="40"/>
  <c r="M45" i="40"/>
  <c r="Q45" i="40"/>
  <c r="U45" i="40"/>
  <c r="R45" i="40"/>
  <c r="S45" i="40"/>
  <c r="N45" i="40"/>
  <c r="O45" i="40"/>
  <c r="P53" i="40"/>
  <c r="T53" i="40"/>
  <c r="M53" i="40"/>
  <c r="Q53" i="40"/>
  <c r="U53" i="40"/>
  <c r="R53" i="40"/>
  <c r="S53" i="40"/>
  <c r="N53" i="40"/>
  <c r="O53" i="40"/>
  <c r="P61" i="40"/>
  <c r="T61" i="40"/>
  <c r="M61" i="40"/>
  <c r="Q61" i="40"/>
  <c r="U61" i="40"/>
  <c r="R61" i="40"/>
  <c r="S61" i="40"/>
  <c r="N61" i="40"/>
  <c r="O61" i="40"/>
  <c r="P69" i="40"/>
  <c r="T69" i="40"/>
  <c r="M69" i="40"/>
  <c r="Q69" i="40"/>
  <c r="U69" i="40"/>
  <c r="R69" i="40"/>
  <c r="O69" i="40"/>
  <c r="S69" i="40"/>
  <c r="N69" i="40"/>
  <c r="P77" i="40"/>
  <c r="T77" i="40"/>
  <c r="M77" i="40"/>
  <c r="Q77" i="40"/>
  <c r="U77" i="40"/>
  <c r="R77" i="40"/>
  <c r="O77" i="40"/>
  <c r="S77" i="40"/>
  <c r="N77" i="40"/>
  <c r="P85" i="40"/>
  <c r="T85" i="40"/>
  <c r="M85" i="40"/>
  <c r="Q85" i="40"/>
  <c r="U85" i="40"/>
  <c r="R85" i="40"/>
  <c r="S85" i="40"/>
  <c r="O85" i="40"/>
  <c r="N85" i="40"/>
  <c r="P93" i="40"/>
  <c r="T93" i="40"/>
  <c r="M93" i="40"/>
  <c r="Q93" i="40"/>
  <c r="U93" i="40"/>
  <c r="R93" i="40"/>
  <c r="N93" i="40"/>
  <c r="O93" i="40"/>
  <c r="S93" i="40"/>
  <c r="P101" i="40"/>
  <c r="T101" i="40"/>
  <c r="M101" i="40"/>
  <c r="Q101" i="40"/>
  <c r="U101" i="40"/>
  <c r="R101" i="40"/>
  <c r="S101" i="40"/>
  <c r="N101" i="40"/>
  <c r="O101" i="40"/>
  <c r="P109" i="40"/>
  <c r="T109" i="40"/>
  <c r="M109" i="40"/>
  <c r="Q109" i="40"/>
  <c r="U109" i="40"/>
  <c r="R109" i="40"/>
  <c r="S109" i="40"/>
  <c r="O109" i="40"/>
  <c r="N109" i="40"/>
  <c r="P117" i="40"/>
  <c r="T117" i="40"/>
  <c r="M117" i="40"/>
  <c r="Q117" i="40"/>
  <c r="U117" i="40"/>
  <c r="R117" i="40"/>
  <c r="N117" i="40"/>
  <c r="S117" i="40"/>
  <c r="O117" i="40"/>
  <c r="P125" i="40"/>
  <c r="T125" i="40"/>
  <c r="M125" i="40"/>
  <c r="Q125" i="40"/>
  <c r="U125" i="40"/>
  <c r="R125" i="40"/>
  <c r="N125" i="40"/>
  <c r="O125" i="40"/>
  <c r="S125" i="40"/>
  <c r="P133" i="40"/>
  <c r="T133" i="40"/>
  <c r="M133" i="40"/>
  <c r="Q133" i="40"/>
  <c r="U133" i="40"/>
  <c r="R133" i="40"/>
  <c r="N133" i="40"/>
  <c r="S133" i="40"/>
  <c r="O133" i="40"/>
  <c r="P141" i="40"/>
  <c r="T141" i="40"/>
  <c r="M141" i="40"/>
  <c r="Q141" i="40"/>
  <c r="U141" i="40"/>
  <c r="R141" i="40"/>
  <c r="O141" i="40"/>
  <c r="S141" i="40"/>
  <c r="N141" i="40"/>
  <c r="P149" i="40"/>
  <c r="T149" i="40"/>
  <c r="M149" i="40"/>
  <c r="Q149" i="40"/>
  <c r="U149" i="40"/>
  <c r="R149" i="40"/>
  <c r="O149" i="40"/>
  <c r="S149" i="40"/>
  <c r="N149" i="40"/>
  <c r="P157" i="40"/>
  <c r="T157" i="40"/>
  <c r="M157" i="40"/>
  <c r="Q157" i="40"/>
  <c r="U157" i="40"/>
  <c r="R157" i="40"/>
  <c r="N157" i="40"/>
  <c r="O157" i="40"/>
  <c r="S157" i="40"/>
  <c r="P165" i="40"/>
  <c r="T165" i="40"/>
  <c r="M165" i="40"/>
  <c r="Q165" i="40"/>
  <c r="U165" i="40"/>
  <c r="R165" i="40"/>
  <c r="N165" i="40"/>
  <c r="S165" i="40"/>
  <c r="O165" i="40"/>
  <c r="P173" i="40"/>
  <c r="T173" i="40"/>
  <c r="M173" i="40"/>
  <c r="Q173" i="40"/>
  <c r="U173" i="40"/>
  <c r="R173" i="40"/>
  <c r="O173" i="40"/>
  <c r="S173" i="40"/>
  <c r="N173" i="40"/>
  <c r="P5" i="41"/>
  <c r="T5" i="41"/>
  <c r="M5" i="41"/>
  <c r="Q5" i="41"/>
  <c r="U5" i="41"/>
  <c r="R5" i="41"/>
  <c r="S5" i="41"/>
  <c r="N5" i="41"/>
  <c r="O5" i="41"/>
  <c r="P13" i="41"/>
  <c r="T13" i="41"/>
  <c r="M13" i="41"/>
  <c r="Q13" i="41"/>
  <c r="U13" i="41"/>
  <c r="R13" i="41"/>
  <c r="S13" i="41"/>
  <c r="N13" i="41"/>
  <c r="O13" i="41"/>
  <c r="P21" i="41"/>
  <c r="T21" i="41"/>
  <c r="M21" i="41"/>
  <c r="Q21" i="41"/>
  <c r="U21" i="41"/>
  <c r="R21" i="41"/>
  <c r="O21" i="41"/>
  <c r="S21" i="41"/>
  <c r="N21" i="41"/>
  <c r="P29" i="41"/>
  <c r="T29" i="41"/>
  <c r="M29" i="41"/>
  <c r="Q29" i="41"/>
  <c r="U29" i="41"/>
  <c r="R29" i="41"/>
  <c r="S29" i="41"/>
  <c r="N29" i="41"/>
  <c r="O29" i="41"/>
  <c r="P37" i="41"/>
  <c r="T37" i="41"/>
  <c r="M37" i="41"/>
  <c r="Q37" i="41"/>
  <c r="U37" i="41"/>
  <c r="R37" i="41"/>
  <c r="S37" i="41"/>
  <c r="N37" i="41"/>
  <c r="O37" i="41"/>
  <c r="P45" i="41"/>
  <c r="T45" i="41"/>
  <c r="M45" i="41"/>
  <c r="Q45" i="41"/>
  <c r="U45" i="41"/>
  <c r="R45" i="41"/>
  <c r="O45" i="41"/>
  <c r="S45" i="41"/>
  <c r="N45" i="41"/>
  <c r="P53" i="41"/>
  <c r="T53" i="41"/>
  <c r="M53" i="41"/>
  <c r="Q53" i="41"/>
  <c r="U53" i="41"/>
  <c r="R53" i="41"/>
  <c r="S53" i="41"/>
  <c r="N53" i="41"/>
  <c r="O53" i="41"/>
  <c r="P61" i="41"/>
  <c r="T61" i="41"/>
  <c r="M61" i="41"/>
  <c r="Q61" i="41"/>
  <c r="U61" i="41"/>
  <c r="R61" i="41"/>
  <c r="S61" i="41"/>
  <c r="N61" i="41"/>
  <c r="O61" i="41"/>
  <c r="M69" i="41"/>
  <c r="Q69" i="41"/>
  <c r="U69" i="41"/>
  <c r="R69" i="41"/>
  <c r="P69" i="41"/>
  <c r="N69" i="41"/>
  <c r="S69" i="41"/>
  <c r="O69" i="41"/>
  <c r="T69" i="41"/>
  <c r="M77" i="41"/>
  <c r="Q77" i="41"/>
  <c r="U77" i="41"/>
  <c r="R77" i="41"/>
  <c r="P77" i="41"/>
  <c r="N77" i="41"/>
  <c r="S77" i="41"/>
  <c r="O77" i="41"/>
  <c r="T77" i="41"/>
  <c r="M85" i="41"/>
  <c r="Q85" i="41"/>
  <c r="U85" i="41"/>
  <c r="R85" i="41"/>
  <c r="O85" i="41"/>
  <c r="N85" i="41"/>
  <c r="S85" i="41"/>
  <c r="T85" i="41"/>
  <c r="P85" i="41"/>
  <c r="M93" i="41"/>
  <c r="Q93" i="41"/>
  <c r="U93" i="41"/>
  <c r="R93" i="41"/>
  <c r="O93" i="41"/>
  <c r="P93" i="41"/>
  <c r="N93" i="41"/>
  <c r="S93" i="41"/>
  <c r="T93" i="41"/>
  <c r="M101" i="41"/>
  <c r="Q101" i="41"/>
  <c r="U101" i="41"/>
  <c r="R101" i="41"/>
  <c r="N101" i="41"/>
  <c r="S101" i="41"/>
  <c r="P101" i="41"/>
  <c r="O101" i="41"/>
  <c r="T101" i="41"/>
  <c r="M109" i="41"/>
  <c r="Q109" i="41"/>
  <c r="U109" i="41"/>
  <c r="R109" i="41"/>
  <c r="T109" i="41"/>
  <c r="N109" i="41"/>
  <c r="S109" i="41"/>
  <c r="O109" i="41"/>
  <c r="P109" i="41"/>
  <c r="M117" i="41"/>
  <c r="Q117" i="41"/>
  <c r="U117" i="41"/>
  <c r="R117" i="41"/>
  <c r="O117" i="41"/>
  <c r="T117" i="41"/>
  <c r="N117" i="41"/>
  <c r="S117" i="41"/>
  <c r="P117" i="41"/>
  <c r="M125" i="41"/>
  <c r="Q125" i="41"/>
  <c r="U125" i="41"/>
  <c r="R125" i="41"/>
  <c r="O125" i="41"/>
  <c r="N125" i="41"/>
  <c r="S125" i="41"/>
  <c r="P125" i="41"/>
  <c r="T125" i="41"/>
  <c r="M133" i="41"/>
  <c r="Q133" i="41"/>
  <c r="U133" i="41"/>
  <c r="R133" i="41"/>
  <c r="T133" i="41"/>
  <c r="P133" i="41"/>
  <c r="N133" i="41"/>
  <c r="S133" i="41"/>
  <c r="O133" i="41"/>
  <c r="M141" i="41"/>
  <c r="Q141" i="41"/>
  <c r="U141" i="41"/>
  <c r="R141" i="41"/>
  <c r="O141" i="41"/>
  <c r="T141" i="41"/>
  <c r="N141" i="41"/>
  <c r="S141" i="41"/>
  <c r="P141" i="41"/>
  <c r="M149" i="41"/>
  <c r="Q149" i="41"/>
  <c r="U149" i="41"/>
  <c r="R149" i="41"/>
  <c r="T149" i="41"/>
  <c r="P149" i="41"/>
  <c r="N149" i="41"/>
  <c r="S149" i="41"/>
  <c r="O149" i="41"/>
  <c r="M157" i="41"/>
  <c r="Q157" i="41"/>
  <c r="U157" i="41"/>
  <c r="R157" i="41"/>
  <c r="O157" i="41"/>
  <c r="N157" i="41"/>
  <c r="S157" i="41"/>
  <c r="T157" i="41"/>
  <c r="P157" i="41"/>
  <c r="M165" i="41"/>
  <c r="Q165" i="41"/>
  <c r="U165" i="41"/>
  <c r="R165" i="41"/>
  <c r="O165" i="41"/>
  <c r="N165" i="41"/>
  <c r="S165" i="41"/>
  <c r="T165" i="41"/>
  <c r="P165" i="41"/>
  <c r="O173" i="41"/>
  <c r="S173" i="41"/>
  <c r="M173" i="41"/>
  <c r="U173" i="41"/>
  <c r="P173" i="41"/>
  <c r="T173" i="41"/>
  <c r="R173" i="41"/>
  <c r="Q173" i="41"/>
  <c r="N173" i="41"/>
  <c r="C18" i="28"/>
  <c r="G18" i="28"/>
  <c r="K18" i="28"/>
  <c r="D18" i="28"/>
  <c r="H18" i="28"/>
  <c r="E18" i="28"/>
  <c r="F18" i="28"/>
  <c r="I18" i="28"/>
  <c r="J18" i="28"/>
  <c r="C38" i="28"/>
  <c r="G38" i="28"/>
  <c r="K38" i="28"/>
  <c r="D38" i="28"/>
  <c r="H38" i="28"/>
  <c r="E38" i="28"/>
  <c r="I38" i="28"/>
  <c r="F38" i="28"/>
  <c r="J38" i="28"/>
  <c r="C62" i="28"/>
  <c r="G62" i="28"/>
  <c r="K62" i="28"/>
  <c r="D62" i="28"/>
  <c r="H62" i="28"/>
  <c r="E62" i="28"/>
  <c r="F62" i="28"/>
  <c r="I62" i="28"/>
  <c r="J62" i="28"/>
  <c r="C82" i="28"/>
  <c r="G82" i="28"/>
  <c r="K82" i="28"/>
  <c r="D82" i="28"/>
  <c r="H82" i="28"/>
  <c r="E82" i="28"/>
  <c r="I82" i="28"/>
  <c r="F82" i="28"/>
  <c r="J82" i="28"/>
  <c r="C104" i="28"/>
  <c r="G104" i="28"/>
  <c r="K104" i="28"/>
  <c r="D104" i="28"/>
  <c r="H104" i="28"/>
  <c r="E104" i="28"/>
  <c r="F104" i="28"/>
  <c r="I104" i="28"/>
  <c r="J104" i="28"/>
  <c r="C120" i="28"/>
  <c r="G120" i="28"/>
  <c r="K120" i="28"/>
  <c r="D120" i="28"/>
  <c r="H120" i="28"/>
  <c r="E120" i="28"/>
  <c r="F120" i="28"/>
  <c r="I120" i="28"/>
  <c r="J120" i="28"/>
  <c r="C132" i="28"/>
  <c r="G132" i="28"/>
  <c r="K132" i="28"/>
  <c r="D132" i="28"/>
  <c r="H132" i="28"/>
  <c r="E132" i="28"/>
  <c r="I132" i="28"/>
  <c r="F132" i="28"/>
  <c r="J132" i="28"/>
  <c r="C154" i="28"/>
  <c r="G154" i="28"/>
  <c r="K154" i="28"/>
  <c r="D154" i="28"/>
  <c r="H154" i="28"/>
  <c r="E154" i="28"/>
  <c r="I154" i="28"/>
  <c r="F154" i="28"/>
  <c r="J154" i="28"/>
  <c r="C12" i="40"/>
  <c r="G12" i="40"/>
  <c r="K12" i="40"/>
  <c r="D12" i="40"/>
  <c r="H12" i="40"/>
  <c r="E12" i="40"/>
  <c r="F12" i="40"/>
  <c r="I12" i="40"/>
  <c r="J12" i="40"/>
  <c r="C36" i="40"/>
  <c r="G36" i="40"/>
  <c r="K36" i="40"/>
  <c r="D36" i="40"/>
  <c r="H36" i="40"/>
  <c r="E36" i="40"/>
  <c r="I36" i="40"/>
  <c r="F36" i="40"/>
  <c r="J36" i="40"/>
  <c r="C48" i="40"/>
  <c r="G48" i="40"/>
  <c r="K48" i="40"/>
  <c r="D48" i="40"/>
  <c r="H48" i="40"/>
  <c r="E48" i="40"/>
  <c r="F48" i="40"/>
  <c r="J48" i="40"/>
  <c r="I48" i="40"/>
  <c r="C66" i="40"/>
  <c r="G66" i="40"/>
  <c r="K66" i="40"/>
  <c r="D66" i="40"/>
  <c r="H66" i="40"/>
  <c r="E66" i="40"/>
  <c r="F66" i="40"/>
  <c r="J66" i="40"/>
  <c r="I66" i="40"/>
  <c r="C86" i="40"/>
  <c r="G86" i="40"/>
  <c r="K86" i="40"/>
  <c r="D86" i="40"/>
  <c r="H86" i="40"/>
  <c r="E86" i="40"/>
  <c r="I86" i="40"/>
  <c r="F86" i="40"/>
  <c r="J86" i="40"/>
  <c r="C116" i="40"/>
  <c r="G116" i="40"/>
  <c r="K116" i="40"/>
  <c r="D116" i="40"/>
  <c r="H116" i="40"/>
  <c r="E116" i="40"/>
  <c r="F116" i="40"/>
  <c r="I116" i="40"/>
  <c r="J116" i="40"/>
  <c r="C130" i="40"/>
  <c r="G130" i="40"/>
  <c r="K130" i="40"/>
  <c r="D130" i="40"/>
  <c r="H130" i="40"/>
  <c r="E130" i="40"/>
  <c r="F130" i="40"/>
  <c r="J130" i="40"/>
  <c r="I130" i="40"/>
  <c r="C156" i="40"/>
  <c r="G156" i="40"/>
  <c r="K156" i="40"/>
  <c r="D156" i="40"/>
  <c r="H156" i="40"/>
  <c r="E156" i="40"/>
  <c r="J156" i="40"/>
  <c r="F156" i="40"/>
  <c r="I156" i="40"/>
  <c r="C168" i="40"/>
  <c r="G168" i="40"/>
  <c r="K168" i="40"/>
  <c r="D168" i="40"/>
  <c r="H168" i="40"/>
  <c r="E168" i="40"/>
  <c r="J168" i="40"/>
  <c r="F168" i="40"/>
  <c r="I168" i="40"/>
  <c r="C8" i="41"/>
  <c r="G8" i="41"/>
  <c r="K8" i="41"/>
  <c r="D8" i="41"/>
  <c r="H8" i="41"/>
  <c r="E8" i="41"/>
  <c r="F8" i="41"/>
  <c r="J8" i="41"/>
  <c r="I8" i="41"/>
  <c r="C20" i="41"/>
  <c r="G20" i="41"/>
  <c r="K20" i="41"/>
  <c r="D20" i="41"/>
  <c r="H20" i="41"/>
  <c r="E20" i="41"/>
  <c r="I20" i="41"/>
  <c r="J20" i="41"/>
  <c r="F20" i="41"/>
  <c r="C38" i="41"/>
  <c r="G38" i="41"/>
  <c r="K38" i="41"/>
  <c r="D38" i="41"/>
  <c r="H38" i="41"/>
  <c r="E38" i="41"/>
  <c r="I38" i="41"/>
  <c r="F38" i="41"/>
  <c r="J38" i="41"/>
  <c r="C58" i="41"/>
  <c r="G58" i="41"/>
  <c r="K58" i="41"/>
  <c r="D58" i="41"/>
  <c r="H58" i="41"/>
  <c r="E58" i="41"/>
  <c r="F58" i="41"/>
  <c r="I58" i="41"/>
  <c r="J58" i="41"/>
  <c r="F63" i="21"/>
  <c r="J63" i="21"/>
  <c r="C63" i="21"/>
  <c r="G63" i="21"/>
  <c r="K63" i="21"/>
  <c r="D63" i="21"/>
  <c r="H63" i="21"/>
  <c r="I63" i="21"/>
  <c r="E63" i="21"/>
  <c r="F79" i="21"/>
  <c r="J79" i="21"/>
  <c r="C79" i="21"/>
  <c r="G79" i="21"/>
  <c r="K79" i="21"/>
  <c r="D79" i="21"/>
  <c r="H79" i="21"/>
  <c r="I79" i="21"/>
  <c r="E79" i="21"/>
  <c r="F95" i="21"/>
  <c r="J95" i="21"/>
  <c r="C95" i="21"/>
  <c r="G95" i="21"/>
  <c r="K95" i="21"/>
  <c r="D95" i="21"/>
  <c r="H95" i="21"/>
  <c r="I95" i="21"/>
  <c r="E95" i="21"/>
  <c r="F111" i="21"/>
  <c r="J111" i="21"/>
  <c r="C111" i="21"/>
  <c r="G111" i="21"/>
  <c r="K111" i="21"/>
  <c r="D111" i="21"/>
  <c r="H111" i="21"/>
  <c r="I111" i="21"/>
  <c r="E111" i="21"/>
  <c r="F127" i="21"/>
  <c r="J127" i="21"/>
  <c r="C127" i="21"/>
  <c r="G127" i="21"/>
  <c r="K127" i="21"/>
  <c r="D127" i="21"/>
  <c r="H127" i="21"/>
  <c r="I127" i="21"/>
  <c r="E127" i="21"/>
  <c r="F143" i="21"/>
  <c r="J143" i="21"/>
  <c r="C143" i="21"/>
  <c r="G143" i="21"/>
  <c r="K143" i="21"/>
  <c r="D143" i="21"/>
  <c r="H143" i="21"/>
  <c r="I143" i="21"/>
  <c r="E143" i="21"/>
  <c r="F159" i="21"/>
  <c r="J159" i="21"/>
  <c r="C159" i="21"/>
  <c r="G159" i="21"/>
  <c r="K159" i="21"/>
  <c r="D159" i="21"/>
  <c r="H159" i="21"/>
  <c r="I159" i="21"/>
  <c r="E159" i="21"/>
  <c r="F175" i="21"/>
  <c r="J175" i="21"/>
  <c r="C175" i="21"/>
  <c r="G175" i="21"/>
  <c r="K175" i="21"/>
  <c r="D175" i="21"/>
  <c r="H175" i="21"/>
  <c r="I175" i="21"/>
  <c r="E175" i="21"/>
  <c r="F16" i="19"/>
  <c r="J16" i="19"/>
  <c r="C16" i="19"/>
  <c r="G16" i="19"/>
  <c r="K16" i="19"/>
  <c r="D16" i="19"/>
  <c r="H16" i="19"/>
  <c r="I16" i="19"/>
  <c r="E16" i="19"/>
  <c r="F32" i="19"/>
  <c r="J32" i="19"/>
  <c r="C32" i="19"/>
  <c r="G32" i="19"/>
  <c r="K32" i="19"/>
  <c r="D32" i="19"/>
  <c r="H32" i="19"/>
  <c r="I32" i="19"/>
  <c r="E32" i="19"/>
  <c r="F48" i="19"/>
  <c r="J48" i="19"/>
  <c r="C48" i="19"/>
  <c r="G48" i="19"/>
  <c r="K48" i="19"/>
  <c r="D48" i="19"/>
  <c r="H48" i="19"/>
  <c r="I48" i="19"/>
  <c r="E48" i="19"/>
  <c r="C24" i="28"/>
  <c r="G24" i="28"/>
  <c r="K24" i="28"/>
  <c r="D24" i="28"/>
  <c r="H24" i="28"/>
  <c r="E24" i="28"/>
  <c r="F24" i="28"/>
  <c r="I24" i="28"/>
  <c r="J24" i="28"/>
  <c r="C78" i="28"/>
  <c r="G78" i="28"/>
  <c r="K78" i="28"/>
  <c r="D78" i="28"/>
  <c r="H78" i="28"/>
  <c r="E78" i="28"/>
  <c r="F78" i="28"/>
  <c r="I78" i="28"/>
  <c r="J78" i="28"/>
  <c r="C90" i="28"/>
  <c r="G90" i="28"/>
  <c r="K90" i="28"/>
  <c r="D90" i="28"/>
  <c r="H90" i="28"/>
  <c r="E90" i="28"/>
  <c r="I90" i="28"/>
  <c r="F90" i="28"/>
  <c r="J90" i="28"/>
  <c r="C114" i="28"/>
  <c r="G114" i="28"/>
  <c r="K114" i="28"/>
  <c r="D114" i="28"/>
  <c r="H114" i="28"/>
  <c r="E114" i="28"/>
  <c r="I114" i="28"/>
  <c r="F114" i="28"/>
  <c r="J114" i="28"/>
  <c r="C166" i="28"/>
  <c r="G166" i="28"/>
  <c r="K166" i="28"/>
  <c r="D166" i="28"/>
  <c r="H166" i="28"/>
  <c r="E166" i="28"/>
  <c r="F166" i="28"/>
  <c r="I166" i="28"/>
  <c r="J166" i="28"/>
  <c r="T2" i="28"/>
  <c r="P2" i="28"/>
  <c r="S2" i="28"/>
  <c r="O2" i="28"/>
  <c r="R2" i="28"/>
  <c r="N2" i="28"/>
  <c r="Q2" i="28"/>
  <c r="U2" i="28"/>
  <c r="M2" i="28"/>
  <c r="E2" i="28"/>
  <c r="H2" i="28"/>
  <c r="J2" i="28"/>
  <c r="K2" i="28"/>
  <c r="D2" i="28"/>
  <c r="F2" i="28"/>
  <c r="C2" i="28"/>
  <c r="I2" i="28"/>
  <c r="G2" i="28"/>
  <c r="C18" i="40"/>
  <c r="G18" i="40"/>
  <c r="K18" i="40"/>
  <c r="D18" i="40"/>
  <c r="H18" i="40"/>
  <c r="E18" i="40"/>
  <c r="J18" i="40"/>
  <c r="F18" i="40"/>
  <c r="I18" i="40"/>
  <c r="C64" i="40"/>
  <c r="G64" i="40"/>
  <c r="K64" i="40"/>
  <c r="D64" i="40"/>
  <c r="H64" i="40"/>
  <c r="E64" i="40"/>
  <c r="F64" i="40"/>
  <c r="I64" i="40"/>
  <c r="J64" i="40"/>
  <c r="C90" i="40"/>
  <c r="G90" i="40"/>
  <c r="K90" i="40"/>
  <c r="D90" i="40"/>
  <c r="H90" i="40"/>
  <c r="E90" i="40"/>
  <c r="F90" i="40"/>
  <c r="I90" i="40"/>
  <c r="J90" i="40"/>
  <c r="C112" i="40"/>
  <c r="G112" i="40"/>
  <c r="K112" i="40"/>
  <c r="D112" i="40"/>
  <c r="H112" i="40"/>
  <c r="E112" i="40"/>
  <c r="F112" i="40"/>
  <c r="I112" i="40"/>
  <c r="J112" i="40"/>
  <c r="C138" i="40"/>
  <c r="G138" i="40"/>
  <c r="K138" i="40"/>
  <c r="D138" i="40"/>
  <c r="H138" i="40"/>
  <c r="E138" i="40"/>
  <c r="J138" i="40"/>
  <c r="F138" i="40"/>
  <c r="I138" i="40"/>
  <c r="C154" i="40"/>
  <c r="G154" i="40"/>
  <c r="K154" i="40"/>
  <c r="D154" i="40"/>
  <c r="H154" i="40"/>
  <c r="E154" i="40"/>
  <c r="I154" i="40"/>
  <c r="F154" i="40"/>
  <c r="J154" i="40"/>
  <c r="C14" i="41"/>
  <c r="G14" i="41"/>
  <c r="K14" i="41"/>
  <c r="D14" i="41"/>
  <c r="H14" i="41"/>
  <c r="E14" i="41"/>
  <c r="I14" i="41"/>
  <c r="F14" i="41"/>
  <c r="J14" i="41"/>
  <c r="C62" i="41"/>
  <c r="G62" i="41"/>
  <c r="K62" i="41"/>
  <c r="D62" i="41"/>
  <c r="H62" i="41"/>
  <c r="E62" i="41"/>
  <c r="F62" i="41"/>
  <c r="I62" i="41"/>
  <c r="J62" i="41"/>
  <c r="M76" i="41"/>
  <c r="Q76" i="41"/>
  <c r="U76" i="41"/>
  <c r="P76" i="41"/>
  <c r="N76" i="41"/>
  <c r="T76" i="41"/>
  <c r="R76" i="41"/>
  <c r="S76" i="41"/>
  <c r="O76" i="41"/>
  <c r="M88" i="41"/>
  <c r="Q88" i="41"/>
  <c r="U88" i="41"/>
  <c r="P88" i="41"/>
  <c r="N88" i="41"/>
  <c r="S88" i="41"/>
  <c r="R88" i="41"/>
  <c r="O88" i="41"/>
  <c r="T88" i="41"/>
  <c r="M104" i="41"/>
  <c r="Q104" i="41"/>
  <c r="U104" i="41"/>
  <c r="P104" i="41"/>
  <c r="N104" i="41"/>
  <c r="S104" i="41"/>
  <c r="R104" i="41"/>
  <c r="O104" i="41"/>
  <c r="T104" i="41"/>
  <c r="D115" i="41"/>
  <c r="H115" i="41"/>
  <c r="C115" i="41"/>
  <c r="I115" i="41"/>
  <c r="F115" i="41"/>
  <c r="K115" i="41"/>
  <c r="E115" i="41"/>
  <c r="J115" i="41"/>
  <c r="G115" i="41"/>
  <c r="M132" i="41"/>
  <c r="Q132" i="41"/>
  <c r="U132" i="41"/>
  <c r="P132" i="41"/>
  <c r="N132" i="41"/>
  <c r="S132" i="41"/>
  <c r="O132" i="41"/>
  <c r="R132" i="41"/>
  <c r="T132" i="41"/>
  <c r="M152" i="41"/>
  <c r="Q152" i="41"/>
  <c r="U152" i="41"/>
  <c r="P152" i="41"/>
  <c r="N152" i="41"/>
  <c r="S152" i="41"/>
  <c r="R152" i="41"/>
  <c r="O152" i="41"/>
  <c r="T152" i="41"/>
  <c r="M168" i="41"/>
  <c r="Q168" i="41"/>
  <c r="U168" i="41"/>
  <c r="P168" i="41"/>
  <c r="N168" i="41"/>
  <c r="R168" i="41"/>
  <c r="O168" i="41"/>
  <c r="S168" i="41"/>
  <c r="T168" i="41"/>
  <c r="J2" i="23"/>
  <c r="F2" i="23"/>
  <c r="I2" i="23"/>
  <c r="E2" i="23"/>
  <c r="H2" i="23"/>
  <c r="D2" i="23"/>
  <c r="G2" i="23"/>
  <c r="C2" i="23"/>
  <c r="K2" i="23"/>
  <c r="C44" i="22"/>
  <c r="D44" i="22"/>
  <c r="E44" i="22"/>
  <c r="F44" i="22"/>
  <c r="H2" i="19"/>
  <c r="D2" i="19"/>
  <c r="K2" i="19"/>
  <c r="G2" i="19"/>
  <c r="C2" i="19"/>
  <c r="J2" i="19"/>
  <c r="F2" i="19"/>
  <c r="I2" i="19"/>
  <c r="E2" i="19"/>
  <c r="O50" i="19"/>
  <c r="S50" i="19"/>
  <c r="P50" i="19"/>
  <c r="T50" i="19"/>
  <c r="M50" i="19"/>
  <c r="Q50" i="19"/>
  <c r="U50" i="19"/>
  <c r="R50" i="19"/>
  <c r="N50" i="19"/>
  <c r="O46" i="19"/>
  <c r="S46" i="19"/>
  <c r="P46" i="19"/>
  <c r="T46" i="19"/>
  <c r="M46" i="19"/>
  <c r="Q46" i="19"/>
  <c r="U46" i="19"/>
  <c r="R46" i="19"/>
  <c r="N46" i="19"/>
  <c r="O42" i="19"/>
  <c r="S42" i="19"/>
  <c r="P42" i="19"/>
  <c r="T42" i="19"/>
  <c r="M42" i="19"/>
  <c r="Q42" i="19"/>
  <c r="U42" i="19"/>
  <c r="R42" i="19"/>
  <c r="N42" i="19"/>
  <c r="O38" i="19"/>
  <c r="S38" i="19"/>
  <c r="P38" i="19"/>
  <c r="T38" i="19"/>
  <c r="M38" i="19"/>
  <c r="Q38" i="19"/>
  <c r="U38" i="19"/>
  <c r="R38" i="19"/>
  <c r="N38" i="19"/>
  <c r="O34" i="19"/>
  <c r="S34" i="19"/>
  <c r="P34" i="19"/>
  <c r="T34" i="19"/>
  <c r="M34" i="19"/>
  <c r="Q34" i="19"/>
  <c r="U34" i="19"/>
  <c r="R34" i="19"/>
  <c r="N34" i="19"/>
  <c r="O30" i="19"/>
  <c r="S30" i="19"/>
  <c r="P30" i="19"/>
  <c r="T30" i="19"/>
  <c r="M30" i="19"/>
  <c r="Q30" i="19"/>
  <c r="U30" i="19"/>
  <c r="R30" i="19"/>
  <c r="N30" i="19"/>
  <c r="O26" i="19"/>
  <c r="S26" i="19"/>
  <c r="P26" i="19"/>
  <c r="T26" i="19"/>
  <c r="M26" i="19"/>
  <c r="Q26" i="19"/>
  <c r="U26" i="19"/>
  <c r="R26" i="19"/>
  <c r="N26" i="19"/>
  <c r="O22" i="19"/>
  <c r="S22" i="19"/>
  <c r="P22" i="19"/>
  <c r="T22" i="19"/>
  <c r="M22" i="19"/>
  <c r="Q22" i="19"/>
  <c r="U22" i="19"/>
  <c r="R22" i="19"/>
  <c r="N22" i="19"/>
  <c r="O18" i="19"/>
  <c r="S18" i="19"/>
  <c r="P18" i="19"/>
  <c r="T18" i="19"/>
  <c r="M18" i="19"/>
  <c r="Q18" i="19"/>
  <c r="U18" i="19"/>
  <c r="R18" i="19"/>
  <c r="N18" i="19"/>
  <c r="O14" i="19"/>
  <c r="S14" i="19"/>
  <c r="P14" i="19"/>
  <c r="T14" i="19"/>
  <c r="M14" i="19"/>
  <c r="Q14" i="19"/>
  <c r="U14" i="19"/>
  <c r="R14" i="19"/>
  <c r="N14" i="19"/>
  <c r="O10" i="19"/>
  <c r="S10" i="19"/>
  <c r="P10" i="19"/>
  <c r="T10" i="19"/>
  <c r="M10" i="19"/>
  <c r="Q10" i="19"/>
  <c r="U10" i="19"/>
  <c r="R10" i="19"/>
  <c r="N10" i="19"/>
  <c r="O6" i="19"/>
  <c r="S6" i="19"/>
  <c r="P6" i="19"/>
  <c r="T6" i="19"/>
  <c r="M6" i="19"/>
  <c r="Q6" i="19"/>
  <c r="U6" i="19"/>
  <c r="R6" i="19"/>
  <c r="N6" i="19"/>
  <c r="O177" i="21"/>
  <c r="S177" i="21"/>
  <c r="P177" i="21"/>
  <c r="T177" i="21"/>
  <c r="M177" i="21"/>
  <c r="Q177" i="21"/>
  <c r="U177" i="21"/>
  <c r="R177" i="21"/>
  <c r="N177" i="21"/>
  <c r="O173" i="21"/>
  <c r="S173" i="21"/>
  <c r="P173" i="21"/>
  <c r="T173" i="21"/>
  <c r="M173" i="21"/>
  <c r="Q173" i="21"/>
  <c r="U173" i="21"/>
  <c r="R173" i="21"/>
  <c r="N173" i="21"/>
  <c r="O169" i="21"/>
  <c r="S169" i="21"/>
  <c r="P169" i="21"/>
  <c r="T169" i="21"/>
  <c r="M169" i="21"/>
  <c r="Q169" i="21"/>
  <c r="U169" i="21"/>
  <c r="R169" i="21"/>
  <c r="N169" i="21"/>
  <c r="O165" i="21"/>
  <c r="S165" i="21"/>
  <c r="P165" i="21"/>
  <c r="T165" i="21"/>
  <c r="M165" i="21"/>
  <c r="Q165" i="21"/>
  <c r="U165" i="21"/>
  <c r="R165" i="21"/>
  <c r="N165" i="21"/>
  <c r="O161" i="21"/>
  <c r="S161" i="21"/>
  <c r="P161" i="21"/>
  <c r="T161" i="21"/>
  <c r="M161" i="21"/>
  <c r="Q161" i="21"/>
  <c r="U161" i="21"/>
  <c r="R161" i="21"/>
  <c r="N161" i="21"/>
  <c r="O157" i="21"/>
  <c r="S157" i="21"/>
  <c r="P157" i="21"/>
  <c r="T157" i="21"/>
  <c r="M157" i="21"/>
  <c r="Q157" i="21"/>
  <c r="U157" i="21"/>
  <c r="R157" i="21"/>
  <c r="N157" i="21"/>
  <c r="O153" i="21"/>
  <c r="S153" i="21"/>
  <c r="P153" i="21"/>
  <c r="T153" i="21"/>
  <c r="M153" i="21"/>
  <c r="Q153" i="21"/>
  <c r="U153" i="21"/>
  <c r="R153" i="21"/>
  <c r="N153" i="21"/>
  <c r="O149" i="21"/>
  <c r="S149" i="21"/>
  <c r="P149" i="21"/>
  <c r="T149" i="21"/>
  <c r="M149" i="21"/>
  <c r="Q149" i="21"/>
  <c r="U149" i="21"/>
  <c r="R149" i="21"/>
  <c r="N149" i="21"/>
  <c r="O145" i="21"/>
  <c r="S145" i="21"/>
  <c r="P145" i="21"/>
  <c r="T145" i="21"/>
  <c r="M145" i="21"/>
  <c r="Q145" i="21"/>
  <c r="U145" i="21"/>
  <c r="R145" i="21"/>
  <c r="N145" i="21"/>
  <c r="O141" i="21"/>
  <c r="S141" i="21"/>
  <c r="P141" i="21"/>
  <c r="T141" i="21"/>
  <c r="M141" i="21"/>
  <c r="Q141" i="21"/>
  <c r="U141" i="21"/>
  <c r="R141" i="21"/>
  <c r="N141" i="21"/>
  <c r="O137" i="21"/>
  <c r="S137" i="21"/>
  <c r="P137" i="21"/>
  <c r="T137" i="21"/>
  <c r="M137" i="21"/>
  <c r="Q137" i="21"/>
  <c r="U137" i="21"/>
  <c r="R137" i="21"/>
  <c r="N137" i="21"/>
  <c r="O133" i="21"/>
  <c r="S133" i="21"/>
  <c r="P133" i="21"/>
  <c r="T133" i="21"/>
  <c r="M133" i="21"/>
  <c r="Q133" i="21"/>
  <c r="U133" i="21"/>
  <c r="R133" i="21"/>
  <c r="N133" i="21"/>
  <c r="O129" i="21"/>
  <c r="S129" i="21"/>
  <c r="P129" i="21"/>
  <c r="T129" i="21"/>
  <c r="M129" i="21"/>
  <c r="Q129" i="21"/>
  <c r="U129" i="21"/>
  <c r="R129" i="21"/>
  <c r="N129" i="21"/>
  <c r="O125" i="21"/>
  <c r="S125" i="21"/>
  <c r="P125" i="21"/>
  <c r="T125" i="21"/>
  <c r="M125" i="21"/>
  <c r="Q125" i="21"/>
  <c r="U125" i="21"/>
  <c r="R125" i="21"/>
  <c r="N125" i="21"/>
  <c r="O121" i="21"/>
  <c r="S121" i="21"/>
  <c r="P121" i="21"/>
  <c r="T121" i="21"/>
  <c r="M121" i="21"/>
  <c r="Q121" i="21"/>
  <c r="U121" i="21"/>
  <c r="R121" i="21"/>
  <c r="N121" i="21"/>
  <c r="O117" i="21"/>
  <c r="S117" i="21"/>
  <c r="P117" i="21"/>
  <c r="T117" i="21"/>
  <c r="M117" i="21"/>
  <c r="Q117" i="21"/>
  <c r="U117" i="21"/>
  <c r="R117" i="21"/>
  <c r="N117" i="21"/>
  <c r="O113" i="21"/>
  <c r="S113" i="21"/>
  <c r="P113" i="21"/>
  <c r="T113" i="21"/>
  <c r="M113" i="21"/>
  <c r="Q113" i="21"/>
  <c r="U113" i="21"/>
  <c r="R113" i="21"/>
  <c r="N113" i="21"/>
  <c r="O109" i="21"/>
  <c r="S109" i="21"/>
  <c r="P109" i="21"/>
  <c r="T109" i="21"/>
  <c r="M109" i="21"/>
  <c r="Q109" i="21"/>
  <c r="U109" i="21"/>
  <c r="R109" i="21"/>
  <c r="N109" i="21"/>
  <c r="O105" i="21"/>
  <c r="S105" i="21"/>
  <c r="P105" i="21"/>
  <c r="T105" i="21"/>
  <c r="M105" i="21"/>
  <c r="Q105" i="21"/>
  <c r="U105" i="21"/>
  <c r="R105" i="21"/>
  <c r="N105" i="21"/>
  <c r="O101" i="21"/>
  <c r="S101" i="21"/>
  <c r="P101" i="21"/>
  <c r="T101" i="21"/>
  <c r="M101" i="21"/>
  <c r="Q101" i="21"/>
  <c r="U101" i="21"/>
  <c r="R101" i="21"/>
  <c r="N101" i="21"/>
  <c r="O97" i="21"/>
  <c r="S97" i="21"/>
  <c r="P97" i="21"/>
  <c r="T97" i="21"/>
  <c r="M97" i="21"/>
  <c r="Q97" i="21"/>
  <c r="U97" i="21"/>
  <c r="R97" i="21"/>
  <c r="N97" i="21"/>
  <c r="O93" i="21"/>
  <c r="S93" i="21"/>
  <c r="P93" i="21"/>
  <c r="T93" i="21"/>
  <c r="M93" i="21"/>
  <c r="Q93" i="21"/>
  <c r="U93" i="21"/>
  <c r="R93" i="21"/>
  <c r="N93" i="21"/>
  <c r="O89" i="21"/>
  <c r="S89" i="21"/>
  <c r="P89" i="21"/>
  <c r="T89" i="21"/>
  <c r="M89" i="21"/>
  <c r="Q89" i="21"/>
  <c r="U89" i="21"/>
  <c r="R89" i="21"/>
  <c r="N89" i="21"/>
  <c r="O85" i="21"/>
  <c r="S85" i="21"/>
  <c r="P85" i="21"/>
  <c r="T85" i="21"/>
  <c r="M85" i="21"/>
  <c r="Q85" i="21"/>
  <c r="U85" i="21"/>
  <c r="R85" i="21"/>
  <c r="N85" i="21"/>
  <c r="O81" i="21"/>
  <c r="S81" i="21"/>
  <c r="P81" i="21"/>
  <c r="T81" i="21"/>
  <c r="M81" i="21"/>
  <c r="Q81" i="21"/>
  <c r="U81" i="21"/>
  <c r="R81" i="21"/>
  <c r="N81" i="21"/>
  <c r="O77" i="21"/>
  <c r="S77" i="21"/>
  <c r="P77" i="21"/>
  <c r="T77" i="21"/>
  <c r="M77" i="21"/>
  <c r="Q77" i="21"/>
  <c r="U77" i="21"/>
  <c r="R77" i="21"/>
  <c r="N77" i="21"/>
  <c r="O73" i="21"/>
  <c r="S73" i="21"/>
  <c r="P73" i="21"/>
  <c r="T73" i="21"/>
  <c r="M73" i="21"/>
  <c r="Q73" i="21"/>
  <c r="U73" i="21"/>
  <c r="R73" i="21"/>
  <c r="N73" i="21"/>
  <c r="O69" i="21"/>
  <c r="S69" i="21"/>
  <c r="P69" i="21"/>
  <c r="T69" i="21"/>
  <c r="M69" i="21"/>
  <c r="Q69" i="21"/>
  <c r="U69" i="21"/>
  <c r="R69" i="21"/>
  <c r="N69" i="21"/>
  <c r="O65" i="21"/>
  <c r="S65" i="21"/>
  <c r="P65" i="21"/>
  <c r="T65" i="21"/>
  <c r="M65" i="21"/>
  <c r="Q65" i="21"/>
  <c r="U65" i="21"/>
  <c r="R65" i="21"/>
  <c r="N65" i="21"/>
  <c r="O61" i="21"/>
  <c r="S61" i="21"/>
  <c r="P61" i="21"/>
  <c r="T61" i="21"/>
  <c r="M61" i="21"/>
  <c r="Q61" i="21"/>
  <c r="U61" i="21"/>
  <c r="R61" i="21"/>
  <c r="N61" i="21"/>
  <c r="O57" i="21"/>
  <c r="S57" i="21"/>
  <c r="P57" i="21"/>
  <c r="T57" i="21"/>
  <c r="M57" i="21"/>
  <c r="Q57" i="21"/>
  <c r="U57" i="21"/>
  <c r="R57" i="21"/>
  <c r="N57" i="21"/>
  <c r="O53" i="21"/>
  <c r="S53" i="21"/>
  <c r="P53" i="21"/>
  <c r="T53" i="21"/>
  <c r="M53" i="21"/>
  <c r="Q53" i="21"/>
  <c r="U53" i="21"/>
  <c r="R53" i="21"/>
  <c r="N53" i="21"/>
  <c r="C48" i="22"/>
  <c r="D48" i="22"/>
  <c r="E48" i="22"/>
  <c r="F48" i="22"/>
  <c r="C28" i="22"/>
  <c r="D28" i="22"/>
  <c r="E28" i="22"/>
  <c r="F28" i="22"/>
  <c r="C20" i="22"/>
  <c r="D20" i="22"/>
  <c r="E20" i="22"/>
  <c r="F20" i="22"/>
  <c r="C12" i="22"/>
  <c r="D12" i="22"/>
  <c r="E12" i="22"/>
  <c r="F12" i="22"/>
  <c r="C4" i="22"/>
  <c r="D4" i="22"/>
  <c r="E4" i="22"/>
  <c r="F4" i="22"/>
  <c r="P156" i="25"/>
  <c r="T156" i="25"/>
  <c r="O156" i="25"/>
  <c r="U156" i="25"/>
  <c r="Q156" i="25"/>
  <c r="M156" i="25"/>
  <c r="R156" i="25"/>
  <c r="N156" i="25"/>
  <c r="S156" i="25"/>
  <c r="C67" i="25"/>
  <c r="G67" i="25"/>
  <c r="K67" i="25"/>
  <c r="E67" i="25"/>
  <c r="J67" i="25"/>
  <c r="I67" i="25"/>
  <c r="D67" i="25"/>
  <c r="F67" i="25"/>
  <c r="H67" i="25"/>
  <c r="C170" i="26"/>
  <c r="G170" i="26"/>
  <c r="K170" i="26"/>
  <c r="H170" i="26"/>
  <c r="E170" i="26"/>
  <c r="J170" i="26"/>
  <c r="D170" i="26"/>
  <c r="F170" i="26"/>
  <c r="I170" i="26"/>
  <c r="C152" i="26"/>
  <c r="G152" i="26"/>
  <c r="K152" i="26"/>
  <c r="E152" i="26"/>
  <c r="J152" i="26"/>
  <c r="H152" i="26"/>
  <c r="D152" i="26"/>
  <c r="F152" i="26"/>
  <c r="I152" i="26"/>
  <c r="C136" i="26"/>
  <c r="G136" i="26"/>
  <c r="K136" i="26"/>
  <c r="E136" i="26"/>
  <c r="J136" i="26"/>
  <c r="H136" i="26"/>
  <c r="D136" i="26"/>
  <c r="F136" i="26"/>
  <c r="I136" i="26"/>
  <c r="C120" i="26"/>
  <c r="G120" i="26"/>
  <c r="K120" i="26"/>
  <c r="E120" i="26"/>
  <c r="J120" i="26"/>
  <c r="H120" i="26"/>
  <c r="D120" i="26"/>
  <c r="F120" i="26"/>
  <c r="I120" i="26"/>
  <c r="C102" i="26"/>
  <c r="G102" i="26"/>
  <c r="K102" i="26"/>
  <c r="H102" i="26"/>
  <c r="E102" i="26"/>
  <c r="J102" i="26"/>
  <c r="D102" i="26"/>
  <c r="F102" i="26"/>
  <c r="I102" i="26"/>
  <c r="P31" i="26"/>
  <c r="T31" i="26"/>
  <c r="O31" i="26"/>
  <c r="U31" i="26"/>
  <c r="Q31" i="26"/>
  <c r="M31" i="26"/>
  <c r="R31" i="26"/>
  <c r="N31" i="26"/>
  <c r="S31" i="26"/>
  <c r="P174" i="23"/>
  <c r="T174" i="23"/>
  <c r="O174" i="23"/>
  <c r="U174" i="23"/>
  <c r="Q174" i="23"/>
  <c r="M174" i="23"/>
  <c r="R174" i="23"/>
  <c r="N174" i="23"/>
  <c r="S174" i="23"/>
  <c r="P142" i="23"/>
  <c r="T142" i="23"/>
  <c r="O142" i="23"/>
  <c r="U142" i="23"/>
  <c r="Q142" i="23"/>
  <c r="M142" i="23"/>
  <c r="R142" i="23"/>
  <c r="N142" i="23"/>
  <c r="S142" i="23"/>
  <c r="P110" i="23"/>
  <c r="T110" i="23"/>
  <c r="O110" i="23"/>
  <c r="U110" i="23"/>
  <c r="Q110" i="23"/>
  <c r="M110" i="23"/>
  <c r="R110" i="23"/>
  <c r="N110" i="23"/>
  <c r="S110" i="23"/>
  <c r="P78" i="23"/>
  <c r="T78" i="23"/>
  <c r="O78" i="23"/>
  <c r="U78" i="23"/>
  <c r="Q78" i="23"/>
  <c r="M78" i="23"/>
  <c r="R78" i="23"/>
  <c r="N78" i="23"/>
  <c r="S78" i="23"/>
  <c r="D175" i="22"/>
  <c r="E175" i="22"/>
  <c r="C175" i="22"/>
  <c r="F175" i="22"/>
  <c r="D171" i="22"/>
  <c r="E171" i="22"/>
  <c r="C171" i="22"/>
  <c r="F171" i="22"/>
  <c r="D167" i="22"/>
  <c r="E167" i="22"/>
  <c r="C167" i="22"/>
  <c r="F167" i="22"/>
  <c r="D163" i="22"/>
  <c r="E163" i="22"/>
  <c r="C163" i="22"/>
  <c r="F163" i="22"/>
  <c r="D159" i="22"/>
  <c r="E159" i="22"/>
  <c r="C159" i="22"/>
  <c r="F159" i="22"/>
  <c r="D155" i="22"/>
  <c r="E155" i="22"/>
  <c r="C155" i="22"/>
  <c r="F155" i="22"/>
  <c r="D151" i="22"/>
  <c r="E151" i="22"/>
  <c r="C151" i="22"/>
  <c r="F151" i="22"/>
  <c r="D147" i="22"/>
  <c r="E147" i="22"/>
  <c r="C147" i="22"/>
  <c r="F147" i="22"/>
  <c r="D143" i="22"/>
  <c r="E143" i="22"/>
  <c r="C143" i="22"/>
  <c r="F143" i="22"/>
  <c r="D139" i="22"/>
  <c r="E139" i="22"/>
  <c r="C139" i="22"/>
  <c r="F139" i="22"/>
  <c r="D135" i="22"/>
  <c r="E135" i="22"/>
  <c r="C135" i="22"/>
  <c r="F135" i="22"/>
  <c r="D131" i="22"/>
  <c r="E131" i="22"/>
  <c r="C131" i="22"/>
  <c r="F131" i="22"/>
  <c r="D127" i="22"/>
  <c r="E127" i="22"/>
  <c r="C127" i="22"/>
  <c r="F127" i="22"/>
  <c r="D123" i="22"/>
  <c r="E123" i="22"/>
  <c r="C123" i="22"/>
  <c r="F123" i="22"/>
  <c r="D119" i="22"/>
  <c r="E119" i="22"/>
  <c r="C119" i="22"/>
  <c r="F119" i="22"/>
  <c r="D115" i="22"/>
  <c r="E115" i="22"/>
  <c r="C115" i="22"/>
  <c r="F115" i="22"/>
  <c r="D111" i="22"/>
  <c r="E111" i="22"/>
  <c r="C111" i="22"/>
  <c r="F111" i="22"/>
  <c r="D107" i="22"/>
  <c r="E107" i="22"/>
  <c r="C107" i="22"/>
  <c r="F107" i="22"/>
  <c r="D103" i="22"/>
  <c r="E103" i="22"/>
  <c r="C103" i="22"/>
  <c r="F103" i="22"/>
  <c r="D99" i="22"/>
  <c r="E99" i="22"/>
  <c r="C99" i="22"/>
  <c r="F99" i="22"/>
  <c r="D95" i="22"/>
  <c r="E95" i="22"/>
  <c r="C95" i="22"/>
  <c r="F95" i="22"/>
  <c r="D91" i="22"/>
  <c r="E91" i="22"/>
  <c r="C91" i="22"/>
  <c r="F91" i="22"/>
  <c r="D87" i="22"/>
  <c r="E87" i="22"/>
  <c r="C87" i="22"/>
  <c r="F87" i="22"/>
  <c r="D83" i="22"/>
  <c r="E83" i="22"/>
  <c r="C83" i="22"/>
  <c r="F83" i="22"/>
  <c r="D79" i="22"/>
  <c r="E79" i="22"/>
  <c r="C79" i="22"/>
  <c r="F79" i="22"/>
  <c r="C75" i="22"/>
  <c r="D75" i="22"/>
  <c r="E75" i="22"/>
  <c r="F75" i="22"/>
  <c r="C69" i="22"/>
  <c r="D69" i="22"/>
  <c r="E69" i="22"/>
  <c r="F69" i="22"/>
  <c r="C61" i="22"/>
  <c r="D61" i="22"/>
  <c r="E61" i="22"/>
  <c r="F61" i="22"/>
  <c r="C53" i="22"/>
  <c r="D53" i="22"/>
  <c r="E53" i="22"/>
  <c r="F53" i="22"/>
  <c r="C45" i="22"/>
  <c r="D45" i="22"/>
  <c r="E45" i="22"/>
  <c r="F45" i="22"/>
  <c r="C37" i="22"/>
  <c r="D37" i="22"/>
  <c r="E37" i="22"/>
  <c r="F37" i="22"/>
  <c r="C29" i="22"/>
  <c r="D29" i="22"/>
  <c r="E29" i="22"/>
  <c r="F29" i="22"/>
  <c r="C21" i="22"/>
  <c r="D21" i="22"/>
  <c r="E21" i="22"/>
  <c r="F21" i="22"/>
  <c r="C13" i="22"/>
  <c r="D13" i="22"/>
  <c r="E13" i="22"/>
  <c r="F13" i="22"/>
  <c r="C5" i="22"/>
  <c r="D5" i="22"/>
  <c r="E5" i="22"/>
  <c r="F5" i="22"/>
  <c r="C104" i="25"/>
  <c r="G104" i="25"/>
  <c r="K104" i="25"/>
  <c r="D104" i="25"/>
  <c r="I104" i="25"/>
  <c r="E104" i="25"/>
  <c r="J104" i="25"/>
  <c r="F104" i="25"/>
  <c r="H104" i="25"/>
  <c r="C59" i="25"/>
  <c r="G59" i="25"/>
  <c r="K59" i="25"/>
  <c r="H59" i="25"/>
  <c r="E59" i="25"/>
  <c r="J59" i="25"/>
  <c r="F59" i="25"/>
  <c r="I59" i="25"/>
  <c r="D59" i="25"/>
  <c r="C174" i="26"/>
  <c r="G174" i="26"/>
  <c r="K174" i="26"/>
  <c r="H174" i="26"/>
  <c r="E174" i="26"/>
  <c r="J174" i="26"/>
  <c r="F174" i="26"/>
  <c r="I174" i="26"/>
  <c r="D174" i="26"/>
  <c r="P147" i="26"/>
  <c r="T147" i="26"/>
  <c r="O147" i="26"/>
  <c r="U147" i="26"/>
  <c r="M147" i="26"/>
  <c r="R147" i="26"/>
  <c r="S147" i="26"/>
  <c r="N147" i="26"/>
  <c r="Q147" i="26"/>
  <c r="P131" i="26"/>
  <c r="T131" i="26"/>
  <c r="O131" i="26"/>
  <c r="U131" i="26"/>
  <c r="M131" i="26"/>
  <c r="R131" i="26"/>
  <c r="S131" i="26"/>
  <c r="N131" i="26"/>
  <c r="Q131" i="26"/>
  <c r="P115" i="26"/>
  <c r="T115" i="26"/>
  <c r="O115" i="26"/>
  <c r="U115" i="26"/>
  <c r="M115" i="26"/>
  <c r="R115" i="26"/>
  <c r="S115" i="26"/>
  <c r="N115" i="26"/>
  <c r="Q115" i="26"/>
  <c r="P91" i="26"/>
  <c r="T91" i="26"/>
  <c r="O91" i="26"/>
  <c r="U91" i="26"/>
  <c r="Q91" i="26"/>
  <c r="M91" i="26"/>
  <c r="R91" i="26"/>
  <c r="N91" i="26"/>
  <c r="S91" i="26"/>
  <c r="P55" i="26"/>
  <c r="T55" i="26"/>
  <c r="O55" i="26"/>
  <c r="U55" i="26"/>
  <c r="Q55" i="26"/>
  <c r="M55" i="26"/>
  <c r="R55" i="26"/>
  <c r="N55" i="26"/>
  <c r="S55" i="26"/>
  <c r="P19" i="26"/>
  <c r="T19" i="26"/>
  <c r="O19" i="26"/>
  <c r="U19" i="26"/>
  <c r="Q19" i="26"/>
  <c r="M19" i="26"/>
  <c r="R19" i="26"/>
  <c r="N19" i="26"/>
  <c r="S19" i="26"/>
  <c r="P162" i="23"/>
  <c r="T162" i="23"/>
  <c r="O162" i="23"/>
  <c r="U162" i="23"/>
  <c r="Q162" i="23"/>
  <c r="M162" i="23"/>
  <c r="R162" i="23"/>
  <c r="N162" i="23"/>
  <c r="S162" i="23"/>
  <c r="P130" i="23"/>
  <c r="T130" i="23"/>
  <c r="O130" i="23"/>
  <c r="U130" i="23"/>
  <c r="Q130" i="23"/>
  <c r="M130" i="23"/>
  <c r="R130" i="23"/>
  <c r="N130" i="23"/>
  <c r="S130" i="23"/>
  <c r="P98" i="23"/>
  <c r="T98" i="23"/>
  <c r="O98" i="23"/>
  <c r="U98" i="23"/>
  <c r="Q98" i="23"/>
  <c r="M98" i="23"/>
  <c r="R98" i="23"/>
  <c r="N98" i="23"/>
  <c r="S98" i="23"/>
  <c r="C74" i="22"/>
  <c r="E74" i="22"/>
  <c r="F74" i="22"/>
  <c r="D74" i="22"/>
  <c r="C66" i="22"/>
  <c r="E66" i="22"/>
  <c r="F66" i="22"/>
  <c r="D66" i="22"/>
  <c r="C58" i="22"/>
  <c r="E58" i="22"/>
  <c r="F58" i="22"/>
  <c r="D58" i="22"/>
  <c r="C50" i="22"/>
  <c r="E50" i="22"/>
  <c r="F50" i="22"/>
  <c r="D50" i="22"/>
  <c r="C42" i="22"/>
  <c r="E42" i="22"/>
  <c r="F42" i="22"/>
  <c r="D42" i="22"/>
  <c r="C34" i="22"/>
  <c r="E34" i="22"/>
  <c r="F34" i="22"/>
  <c r="D34" i="22"/>
  <c r="C26" i="22"/>
  <c r="E26" i="22"/>
  <c r="F26" i="22"/>
  <c r="D26" i="22"/>
  <c r="C18" i="22"/>
  <c r="E18" i="22"/>
  <c r="F18" i="22"/>
  <c r="D18" i="22"/>
  <c r="C10" i="22"/>
  <c r="E10" i="22"/>
  <c r="F10" i="22"/>
  <c r="D10" i="22"/>
  <c r="C105" i="25"/>
  <c r="G105" i="25"/>
  <c r="K105" i="25"/>
  <c r="E105" i="25"/>
  <c r="J105" i="25"/>
  <c r="F105" i="25"/>
  <c r="H105" i="25"/>
  <c r="D105" i="25"/>
  <c r="I105" i="25"/>
  <c r="P167" i="26"/>
  <c r="T167" i="26"/>
  <c r="O167" i="26"/>
  <c r="U167" i="26"/>
  <c r="M167" i="26"/>
  <c r="R167" i="26"/>
  <c r="N167" i="26"/>
  <c r="Q167" i="26"/>
  <c r="S167" i="26"/>
  <c r="C148" i="26"/>
  <c r="G148" i="26"/>
  <c r="K148" i="26"/>
  <c r="E148" i="26"/>
  <c r="J148" i="26"/>
  <c r="H148" i="26"/>
  <c r="I148" i="26"/>
  <c r="D148" i="26"/>
  <c r="F148" i="26"/>
  <c r="C132" i="26"/>
  <c r="G132" i="26"/>
  <c r="K132" i="26"/>
  <c r="E132" i="26"/>
  <c r="J132" i="26"/>
  <c r="H132" i="26"/>
  <c r="I132" i="26"/>
  <c r="D132" i="26"/>
  <c r="F132" i="26"/>
  <c r="C116" i="26"/>
  <c r="G116" i="26"/>
  <c r="K116" i="26"/>
  <c r="E116" i="26"/>
  <c r="J116" i="26"/>
  <c r="H116" i="26"/>
  <c r="I116" i="26"/>
  <c r="D116" i="26"/>
  <c r="F116" i="26"/>
  <c r="C94" i="26"/>
  <c r="G94" i="26"/>
  <c r="K94" i="26"/>
  <c r="H94" i="26"/>
  <c r="D94" i="26"/>
  <c r="I94" i="26"/>
  <c r="E94" i="26"/>
  <c r="J94" i="26"/>
  <c r="F94" i="26"/>
  <c r="C58" i="26"/>
  <c r="G58" i="26"/>
  <c r="K58" i="26"/>
  <c r="H58" i="26"/>
  <c r="D58" i="26"/>
  <c r="I58" i="26"/>
  <c r="E58" i="26"/>
  <c r="J58" i="26"/>
  <c r="F58" i="26"/>
  <c r="P23" i="26"/>
  <c r="T23" i="26"/>
  <c r="O23" i="26"/>
  <c r="U23" i="26"/>
  <c r="Q23" i="26"/>
  <c r="M23" i="26"/>
  <c r="R23" i="26"/>
  <c r="S23" i="26"/>
  <c r="N23" i="26"/>
  <c r="P166" i="23"/>
  <c r="T166" i="23"/>
  <c r="O166" i="23"/>
  <c r="U166" i="23"/>
  <c r="Q166" i="23"/>
  <c r="M166" i="23"/>
  <c r="R166" i="23"/>
  <c r="S166" i="23"/>
  <c r="N166" i="23"/>
  <c r="P134" i="23"/>
  <c r="T134" i="23"/>
  <c r="O134" i="23"/>
  <c r="U134" i="23"/>
  <c r="Q134" i="23"/>
  <c r="M134" i="23"/>
  <c r="R134" i="23"/>
  <c r="S134" i="23"/>
  <c r="N134" i="23"/>
  <c r="P102" i="23"/>
  <c r="T102" i="23"/>
  <c r="O102" i="23"/>
  <c r="U102" i="23"/>
  <c r="Q102" i="23"/>
  <c r="M102" i="23"/>
  <c r="R102" i="23"/>
  <c r="S102" i="23"/>
  <c r="N102" i="23"/>
  <c r="P70" i="23"/>
  <c r="T70" i="23"/>
  <c r="O70" i="23"/>
  <c r="U70" i="23"/>
  <c r="Q70" i="23"/>
  <c r="M70" i="23"/>
  <c r="R70" i="23"/>
  <c r="S70" i="23"/>
  <c r="N70" i="23"/>
  <c r="C68" i="22"/>
  <c r="D68" i="22"/>
  <c r="F68" i="22"/>
  <c r="E68" i="22"/>
  <c r="P78" i="25"/>
  <c r="T78" i="25"/>
  <c r="O78" i="25"/>
  <c r="U78" i="25"/>
  <c r="R78" i="25"/>
  <c r="M78" i="25"/>
  <c r="S78" i="25"/>
  <c r="N78" i="25"/>
  <c r="Q78" i="25"/>
  <c r="P169" i="26"/>
  <c r="T169" i="26"/>
  <c r="M169" i="26"/>
  <c r="R169" i="26"/>
  <c r="O169" i="26"/>
  <c r="U169" i="26"/>
  <c r="N169" i="26"/>
  <c r="Q169" i="26"/>
  <c r="S169" i="26"/>
  <c r="C158" i="26"/>
  <c r="G158" i="26"/>
  <c r="K158" i="26"/>
  <c r="H158" i="26"/>
  <c r="E158" i="26"/>
  <c r="J158" i="26"/>
  <c r="D158" i="26"/>
  <c r="F158" i="26"/>
  <c r="I158" i="26"/>
  <c r="C142" i="26"/>
  <c r="G142" i="26"/>
  <c r="K142" i="26"/>
  <c r="H142" i="26"/>
  <c r="E142" i="26"/>
  <c r="J142" i="26"/>
  <c r="D142" i="26"/>
  <c r="F142" i="26"/>
  <c r="I142" i="26"/>
  <c r="C126" i="26"/>
  <c r="G126" i="26"/>
  <c r="K126" i="26"/>
  <c r="H126" i="26"/>
  <c r="E126" i="26"/>
  <c r="J126" i="26"/>
  <c r="D126" i="26"/>
  <c r="F126" i="26"/>
  <c r="I126" i="26"/>
  <c r="C110" i="26"/>
  <c r="G110" i="26"/>
  <c r="K110" i="26"/>
  <c r="H110" i="26"/>
  <c r="E110" i="26"/>
  <c r="J110" i="26"/>
  <c r="D110" i="26"/>
  <c r="F110" i="26"/>
  <c r="I110" i="26"/>
  <c r="C98" i="26"/>
  <c r="G98" i="26"/>
  <c r="K98" i="26"/>
  <c r="H98" i="26"/>
  <c r="D98" i="26"/>
  <c r="I98" i="26"/>
  <c r="E98" i="26"/>
  <c r="J98" i="26"/>
  <c r="F98" i="26"/>
  <c r="C42" i="26"/>
  <c r="G42" i="26"/>
  <c r="K42" i="26"/>
  <c r="H42" i="26"/>
  <c r="D42" i="26"/>
  <c r="I42" i="26"/>
  <c r="E42" i="26"/>
  <c r="J42" i="26"/>
  <c r="F42" i="26"/>
  <c r="C10" i="26"/>
  <c r="G10" i="26"/>
  <c r="K10" i="26"/>
  <c r="H10" i="26"/>
  <c r="D10" i="26"/>
  <c r="I10" i="26"/>
  <c r="E10" i="26"/>
  <c r="J10" i="26"/>
  <c r="F10" i="26"/>
  <c r="C153" i="23"/>
  <c r="G153" i="23"/>
  <c r="K153" i="23"/>
  <c r="H153" i="23"/>
  <c r="D153" i="23"/>
  <c r="I153" i="23"/>
  <c r="E153" i="23"/>
  <c r="J153" i="23"/>
  <c r="F153" i="23"/>
  <c r="C121" i="23"/>
  <c r="G121" i="23"/>
  <c r="K121" i="23"/>
  <c r="H121" i="23"/>
  <c r="D121" i="23"/>
  <c r="I121" i="23"/>
  <c r="E121" i="23"/>
  <c r="J121" i="23"/>
  <c r="F121" i="23"/>
  <c r="C89" i="23"/>
  <c r="G89" i="23"/>
  <c r="K89" i="23"/>
  <c r="H89" i="23"/>
  <c r="D89" i="23"/>
  <c r="I89" i="23"/>
  <c r="E89" i="23"/>
  <c r="J89" i="23"/>
  <c r="F89" i="23"/>
  <c r="C65" i="23"/>
  <c r="G65" i="23"/>
  <c r="K65" i="23"/>
  <c r="H65" i="23"/>
  <c r="D65" i="23"/>
  <c r="I65" i="23"/>
  <c r="E65" i="23"/>
  <c r="J65" i="23"/>
  <c r="F65" i="23"/>
  <c r="P54" i="23"/>
  <c r="T54" i="23"/>
  <c r="O54" i="23"/>
  <c r="U54" i="23"/>
  <c r="Q54" i="23"/>
  <c r="M54" i="23"/>
  <c r="R54" i="23"/>
  <c r="N54" i="23"/>
  <c r="S54" i="23"/>
  <c r="P46" i="23"/>
  <c r="T46" i="23"/>
  <c r="O46" i="23"/>
  <c r="U46" i="23"/>
  <c r="Q46" i="23"/>
  <c r="M46" i="23"/>
  <c r="R46" i="23"/>
  <c r="N46" i="23"/>
  <c r="S46" i="23"/>
  <c r="P38" i="23"/>
  <c r="T38" i="23"/>
  <c r="O38" i="23"/>
  <c r="U38" i="23"/>
  <c r="Q38" i="23"/>
  <c r="M38" i="23"/>
  <c r="R38" i="23"/>
  <c r="N38" i="23"/>
  <c r="S38" i="23"/>
  <c r="P30" i="23"/>
  <c r="T30" i="23"/>
  <c r="O30" i="23"/>
  <c r="U30" i="23"/>
  <c r="Q30" i="23"/>
  <c r="M30" i="23"/>
  <c r="R30" i="23"/>
  <c r="N30" i="23"/>
  <c r="S30" i="23"/>
  <c r="P22" i="23"/>
  <c r="T22" i="23"/>
  <c r="O22" i="23"/>
  <c r="U22" i="23"/>
  <c r="Q22" i="23"/>
  <c r="M22" i="23"/>
  <c r="R22" i="23"/>
  <c r="N22" i="23"/>
  <c r="S22" i="23"/>
  <c r="P14" i="23"/>
  <c r="T14" i="23"/>
  <c r="O14" i="23"/>
  <c r="U14" i="23"/>
  <c r="Q14" i="23"/>
  <c r="M14" i="23"/>
  <c r="R14" i="23"/>
  <c r="N14" i="23"/>
  <c r="S14" i="23"/>
  <c r="P6" i="23"/>
  <c r="T6" i="23"/>
  <c r="O6" i="23"/>
  <c r="U6" i="23"/>
  <c r="Q6" i="23"/>
  <c r="M6" i="23"/>
  <c r="R6" i="23"/>
  <c r="N6" i="23"/>
  <c r="S6" i="23"/>
  <c r="C64" i="25"/>
  <c r="G64" i="25"/>
  <c r="K64" i="25"/>
  <c r="D64" i="25"/>
  <c r="I64" i="25"/>
  <c r="F64" i="25"/>
  <c r="J64" i="25"/>
  <c r="E64" i="25"/>
  <c r="H64" i="25"/>
  <c r="C175" i="26"/>
  <c r="G175" i="26"/>
  <c r="K175" i="26"/>
  <c r="D175" i="26"/>
  <c r="I175" i="26"/>
  <c r="F175" i="26"/>
  <c r="H175" i="26"/>
  <c r="J175" i="26"/>
  <c r="E175" i="26"/>
  <c r="C163" i="26"/>
  <c r="G163" i="26"/>
  <c r="K163" i="26"/>
  <c r="D163" i="26"/>
  <c r="I163" i="26"/>
  <c r="F163" i="26"/>
  <c r="E163" i="26"/>
  <c r="H163" i="26"/>
  <c r="J163" i="26"/>
  <c r="C151" i="26"/>
  <c r="G151" i="26"/>
  <c r="K151" i="26"/>
  <c r="D151" i="26"/>
  <c r="I151" i="26"/>
  <c r="F151" i="26"/>
  <c r="E151" i="26"/>
  <c r="H151" i="26"/>
  <c r="J151" i="26"/>
  <c r="C143" i="26"/>
  <c r="G143" i="26"/>
  <c r="K143" i="26"/>
  <c r="D143" i="26"/>
  <c r="I143" i="26"/>
  <c r="F143" i="26"/>
  <c r="E143" i="26"/>
  <c r="H143" i="26"/>
  <c r="J143" i="26"/>
  <c r="C135" i="26"/>
  <c r="G135" i="26"/>
  <c r="K135" i="26"/>
  <c r="D135" i="26"/>
  <c r="I135" i="26"/>
  <c r="F135" i="26"/>
  <c r="E135" i="26"/>
  <c r="H135" i="26"/>
  <c r="J135" i="26"/>
  <c r="C127" i="26"/>
  <c r="G127" i="26"/>
  <c r="K127" i="26"/>
  <c r="D127" i="26"/>
  <c r="I127" i="26"/>
  <c r="F127" i="26"/>
  <c r="E127" i="26"/>
  <c r="H127" i="26"/>
  <c r="J127" i="26"/>
  <c r="C119" i="26"/>
  <c r="G119" i="26"/>
  <c r="K119" i="26"/>
  <c r="D119" i="26"/>
  <c r="I119" i="26"/>
  <c r="F119" i="26"/>
  <c r="E119" i="26"/>
  <c r="H119" i="26"/>
  <c r="J119" i="26"/>
  <c r="C111" i="26"/>
  <c r="G111" i="26"/>
  <c r="K111" i="26"/>
  <c r="D111" i="26"/>
  <c r="I111" i="26"/>
  <c r="F111" i="26"/>
  <c r="E111" i="26"/>
  <c r="H111" i="26"/>
  <c r="J111" i="26"/>
  <c r="P100" i="26"/>
  <c r="T100" i="26"/>
  <c r="Q100" i="26"/>
  <c r="N100" i="26"/>
  <c r="S100" i="26"/>
  <c r="M100" i="26"/>
  <c r="O100" i="26"/>
  <c r="R100" i="26"/>
  <c r="U100" i="26"/>
  <c r="P92" i="26"/>
  <c r="T92" i="26"/>
  <c r="Q92" i="26"/>
  <c r="M92" i="26"/>
  <c r="R92" i="26"/>
  <c r="N92" i="26"/>
  <c r="S92" i="26"/>
  <c r="O92" i="26"/>
  <c r="U92" i="26"/>
  <c r="P84" i="26"/>
  <c r="T84" i="26"/>
  <c r="Q84" i="26"/>
  <c r="M84" i="26"/>
  <c r="R84" i="26"/>
  <c r="N84" i="26"/>
  <c r="S84" i="26"/>
  <c r="O84" i="26"/>
  <c r="U84" i="26"/>
  <c r="P72" i="26"/>
  <c r="T72" i="26"/>
  <c r="Q72" i="26"/>
  <c r="M72" i="26"/>
  <c r="R72" i="26"/>
  <c r="N72" i="26"/>
  <c r="S72" i="26"/>
  <c r="U72" i="26"/>
  <c r="O72" i="26"/>
  <c r="P60" i="26"/>
  <c r="T60" i="26"/>
  <c r="Q60" i="26"/>
  <c r="M60" i="26"/>
  <c r="R60" i="26"/>
  <c r="N60" i="26"/>
  <c r="S60" i="26"/>
  <c r="O60" i="26"/>
  <c r="U60" i="26"/>
  <c r="P48" i="26"/>
  <c r="T48" i="26"/>
  <c r="Q48" i="26"/>
  <c r="M48" i="26"/>
  <c r="R48" i="26"/>
  <c r="N48" i="26"/>
  <c r="S48" i="26"/>
  <c r="U48" i="26"/>
  <c r="O48" i="26"/>
  <c r="C39" i="26"/>
  <c r="G39" i="26"/>
  <c r="K39" i="26"/>
  <c r="D39" i="26"/>
  <c r="I39" i="26"/>
  <c r="E39" i="26"/>
  <c r="J39" i="26"/>
  <c r="F39" i="26"/>
  <c r="H39" i="26"/>
  <c r="C31" i="26"/>
  <c r="G31" i="26"/>
  <c r="K31" i="26"/>
  <c r="D31" i="26"/>
  <c r="I31" i="26"/>
  <c r="E31" i="26"/>
  <c r="J31" i="26"/>
  <c r="F31" i="26"/>
  <c r="H31" i="26"/>
  <c r="C23" i="26"/>
  <c r="G23" i="26"/>
  <c r="K23" i="26"/>
  <c r="D23" i="26"/>
  <c r="I23" i="26"/>
  <c r="E23" i="26"/>
  <c r="J23" i="26"/>
  <c r="F23" i="26"/>
  <c r="H23" i="26"/>
  <c r="C15" i="26"/>
  <c r="G15" i="26"/>
  <c r="K15" i="26"/>
  <c r="D15" i="26"/>
  <c r="I15" i="26"/>
  <c r="E15" i="26"/>
  <c r="J15" i="26"/>
  <c r="F15" i="26"/>
  <c r="H15" i="26"/>
  <c r="C7" i="26"/>
  <c r="G7" i="26"/>
  <c r="K7" i="26"/>
  <c r="D7" i="26"/>
  <c r="I7" i="26"/>
  <c r="E7" i="26"/>
  <c r="J7" i="26"/>
  <c r="F7" i="26"/>
  <c r="H7" i="26"/>
  <c r="C174" i="23"/>
  <c r="G174" i="23"/>
  <c r="K174" i="23"/>
  <c r="D174" i="23"/>
  <c r="I174" i="23"/>
  <c r="E174" i="23"/>
  <c r="J174" i="23"/>
  <c r="F174" i="23"/>
  <c r="H174" i="23"/>
  <c r="C166" i="23"/>
  <c r="G166" i="23"/>
  <c r="K166" i="23"/>
  <c r="D166" i="23"/>
  <c r="I166" i="23"/>
  <c r="E166" i="23"/>
  <c r="J166" i="23"/>
  <c r="F166" i="23"/>
  <c r="H166" i="23"/>
  <c r="C158" i="23"/>
  <c r="G158" i="23"/>
  <c r="K158" i="23"/>
  <c r="D158" i="23"/>
  <c r="I158" i="23"/>
  <c r="E158" i="23"/>
  <c r="J158" i="23"/>
  <c r="F158" i="23"/>
  <c r="H158" i="23"/>
  <c r="C150" i="23"/>
  <c r="G150" i="23"/>
  <c r="K150" i="23"/>
  <c r="D150" i="23"/>
  <c r="I150" i="23"/>
  <c r="E150" i="23"/>
  <c r="J150" i="23"/>
  <c r="F150" i="23"/>
  <c r="H150" i="23"/>
  <c r="C142" i="23"/>
  <c r="G142" i="23"/>
  <c r="K142" i="23"/>
  <c r="D142" i="23"/>
  <c r="I142" i="23"/>
  <c r="E142" i="23"/>
  <c r="J142" i="23"/>
  <c r="F142" i="23"/>
  <c r="H142" i="23"/>
  <c r="C134" i="23"/>
  <c r="G134" i="23"/>
  <c r="K134" i="23"/>
  <c r="D134" i="23"/>
  <c r="I134" i="23"/>
  <c r="E134" i="23"/>
  <c r="J134" i="23"/>
  <c r="F134" i="23"/>
  <c r="H134" i="23"/>
  <c r="C126" i="23"/>
  <c r="G126" i="23"/>
  <c r="K126" i="23"/>
  <c r="D126" i="23"/>
  <c r="I126" i="23"/>
  <c r="E126" i="23"/>
  <c r="J126" i="23"/>
  <c r="F126" i="23"/>
  <c r="H126" i="23"/>
  <c r="C118" i="23"/>
  <c r="G118" i="23"/>
  <c r="K118" i="23"/>
  <c r="D118" i="23"/>
  <c r="I118" i="23"/>
  <c r="E118" i="23"/>
  <c r="J118" i="23"/>
  <c r="F118" i="23"/>
  <c r="H118" i="23"/>
  <c r="C110" i="23"/>
  <c r="G110" i="23"/>
  <c r="K110" i="23"/>
  <c r="D110" i="23"/>
  <c r="I110" i="23"/>
  <c r="E110" i="23"/>
  <c r="J110" i="23"/>
  <c r="F110" i="23"/>
  <c r="H110" i="23"/>
  <c r="C102" i="23"/>
  <c r="G102" i="23"/>
  <c r="K102" i="23"/>
  <c r="D102" i="23"/>
  <c r="I102" i="23"/>
  <c r="E102" i="23"/>
  <c r="J102" i="23"/>
  <c r="F102" i="23"/>
  <c r="H102" i="23"/>
  <c r="C94" i="23"/>
  <c r="G94" i="23"/>
  <c r="K94" i="23"/>
  <c r="D94" i="23"/>
  <c r="I94" i="23"/>
  <c r="E94" i="23"/>
  <c r="J94" i="23"/>
  <c r="F94" i="23"/>
  <c r="H94" i="23"/>
  <c r="C86" i="23"/>
  <c r="G86" i="23"/>
  <c r="K86" i="23"/>
  <c r="D86" i="23"/>
  <c r="I86" i="23"/>
  <c r="E86" i="23"/>
  <c r="J86" i="23"/>
  <c r="F86" i="23"/>
  <c r="H86" i="23"/>
  <c r="C78" i="23"/>
  <c r="G78" i="23"/>
  <c r="K78" i="23"/>
  <c r="D78" i="23"/>
  <c r="I78" i="23"/>
  <c r="E78" i="23"/>
  <c r="J78" i="23"/>
  <c r="F78" i="23"/>
  <c r="H78" i="23"/>
  <c r="C70" i="23"/>
  <c r="G70" i="23"/>
  <c r="K70" i="23"/>
  <c r="D70" i="23"/>
  <c r="I70" i="23"/>
  <c r="E70" i="23"/>
  <c r="J70" i="23"/>
  <c r="F70" i="23"/>
  <c r="H70" i="23"/>
  <c r="C62" i="23"/>
  <c r="G62" i="23"/>
  <c r="K62" i="23"/>
  <c r="D62" i="23"/>
  <c r="I62" i="23"/>
  <c r="E62" i="23"/>
  <c r="J62" i="23"/>
  <c r="F62" i="23"/>
  <c r="H62" i="23"/>
  <c r="P51" i="23"/>
  <c r="T51" i="23"/>
  <c r="Q51" i="23"/>
  <c r="M51" i="23"/>
  <c r="R51" i="23"/>
  <c r="N51" i="23"/>
  <c r="S51" i="23"/>
  <c r="O51" i="23"/>
  <c r="U51" i="23"/>
  <c r="P43" i="23"/>
  <c r="T43" i="23"/>
  <c r="Q43" i="23"/>
  <c r="M43" i="23"/>
  <c r="R43" i="23"/>
  <c r="N43" i="23"/>
  <c r="S43" i="23"/>
  <c r="O43" i="23"/>
  <c r="U43" i="23"/>
  <c r="P35" i="23"/>
  <c r="T35" i="23"/>
  <c r="Q35" i="23"/>
  <c r="M35" i="23"/>
  <c r="R35" i="23"/>
  <c r="N35" i="23"/>
  <c r="S35" i="23"/>
  <c r="O35" i="23"/>
  <c r="U35" i="23"/>
  <c r="P27" i="23"/>
  <c r="T27" i="23"/>
  <c r="Q27" i="23"/>
  <c r="M27" i="23"/>
  <c r="R27" i="23"/>
  <c r="N27" i="23"/>
  <c r="S27" i="23"/>
  <c r="O27" i="23"/>
  <c r="U27" i="23"/>
  <c r="P19" i="23"/>
  <c r="T19" i="23"/>
  <c r="Q19" i="23"/>
  <c r="M19" i="23"/>
  <c r="R19" i="23"/>
  <c r="N19" i="23"/>
  <c r="S19" i="23"/>
  <c r="O19" i="23"/>
  <c r="U19" i="23"/>
  <c r="P11" i="23"/>
  <c r="T11" i="23"/>
  <c r="Q11" i="23"/>
  <c r="M11" i="23"/>
  <c r="R11" i="23"/>
  <c r="N11" i="23"/>
  <c r="S11" i="23"/>
  <c r="O11" i="23"/>
  <c r="U11" i="23"/>
  <c r="P3" i="23"/>
  <c r="T3" i="23"/>
  <c r="Q3" i="23"/>
  <c r="M3" i="23"/>
  <c r="R3" i="23"/>
  <c r="N3" i="23"/>
  <c r="S3" i="23"/>
  <c r="O3" i="23"/>
  <c r="U3" i="23"/>
  <c r="C96" i="26"/>
  <c r="G96" i="26"/>
  <c r="K96" i="26"/>
  <c r="E96" i="26"/>
  <c r="J96" i="26"/>
  <c r="F96" i="26"/>
  <c r="H96" i="26"/>
  <c r="D96" i="26"/>
  <c r="I96" i="26"/>
  <c r="C88" i="26"/>
  <c r="G88" i="26"/>
  <c r="K88" i="26"/>
  <c r="E88" i="26"/>
  <c r="J88" i="26"/>
  <c r="F88" i="26"/>
  <c r="H88" i="26"/>
  <c r="I88" i="26"/>
  <c r="D88" i="26"/>
  <c r="P77" i="26"/>
  <c r="T77" i="26"/>
  <c r="M77" i="26"/>
  <c r="R77" i="26"/>
  <c r="N77" i="26"/>
  <c r="S77" i="26"/>
  <c r="O77" i="26"/>
  <c r="U77" i="26"/>
  <c r="Q77" i="26"/>
  <c r="P69" i="26"/>
  <c r="T69" i="26"/>
  <c r="M69" i="26"/>
  <c r="R69" i="26"/>
  <c r="N69" i="26"/>
  <c r="S69" i="26"/>
  <c r="O69" i="26"/>
  <c r="U69" i="26"/>
  <c r="Q69" i="26"/>
  <c r="P57" i="26"/>
  <c r="T57" i="26"/>
  <c r="M57" i="26"/>
  <c r="R57" i="26"/>
  <c r="N57" i="26"/>
  <c r="S57" i="26"/>
  <c r="O57" i="26"/>
  <c r="U57" i="26"/>
  <c r="Q57" i="26"/>
  <c r="C48" i="26"/>
  <c r="G48" i="26"/>
  <c r="K48" i="26"/>
  <c r="E48" i="26"/>
  <c r="J48" i="26"/>
  <c r="F48" i="26"/>
  <c r="H48" i="26"/>
  <c r="D48" i="26"/>
  <c r="I48" i="26"/>
  <c r="C40" i="26"/>
  <c r="G40" i="26"/>
  <c r="K40" i="26"/>
  <c r="E40" i="26"/>
  <c r="J40" i="26"/>
  <c r="F40" i="26"/>
  <c r="H40" i="26"/>
  <c r="D40" i="26"/>
  <c r="I40" i="26"/>
  <c r="C32" i="26"/>
  <c r="G32" i="26"/>
  <c r="K32" i="26"/>
  <c r="E32" i="26"/>
  <c r="J32" i="26"/>
  <c r="F32" i="26"/>
  <c r="H32" i="26"/>
  <c r="I32" i="26"/>
  <c r="D32" i="26"/>
  <c r="C24" i="26"/>
  <c r="G24" i="26"/>
  <c r="K24" i="26"/>
  <c r="E24" i="26"/>
  <c r="J24" i="26"/>
  <c r="F24" i="26"/>
  <c r="H24" i="26"/>
  <c r="D24" i="26"/>
  <c r="I24" i="26"/>
  <c r="C16" i="26"/>
  <c r="G16" i="26"/>
  <c r="K16" i="26"/>
  <c r="E16" i="26"/>
  <c r="J16" i="26"/>
  <c r="F16" i="26"/>
  <c r="H16" i="26"/>
  <c r="I16" i="26"/>
  <c r="D16" i="26"/>
  <c r="C8" i="26"/>
  <c r="G8" i="26"/>
  <c r="K8" i="26"/>
  <c r="E8" i="26"/>
  <c r="J8" i="26"/>
  <c r="F8" i="26"/>
  <c r="H8" i="26"/>
  <c r="D8" i="26"/>
  <c r="I8" i="26"/>
  <c r="C175" i="23"/>
  <c r="G175" i="23"/>
  <c r="K175" i="23"/>
  <c r="E175" i="23"/>
  <c r="J175" i="23"/>
  <c r="F175" i="23"/>
  <c r="H175" i="23"/>
  <c r="I175" i="23"/>
  <c r="D175" i="23"/>
  <c r="C167" i="23"/>
  <c r="G167" i="23"/>
  <c r="K167" i="23"/>
  <c r="E167" i="23"/>
  <c r="J167" i="23"/>
  <c r="F167" i="23"/>
  <c r="H167" i="23"/>
  <c r="D167" i="23"/>
  <c r="I167" i="23"/>
  <c r="C159" i="23"/>
  <c r="G159" i="23"/>
  <c r="K159" i="23"/>
  <c r="E159" i="23"/>
  <c r="J159" i="23"/>
  <c r="F159" i="23"/>
  <c r="H159" i="23"/>
  <c r="I159" i="23"/>
  <c r="D159" i="23"/>
  <c r="C151" i="23"/>
  <c r="G151" i="23"/>
  <c r="K151" i="23"/>
  <c r="E151" i="23"/>
  <c r="J151" i="23"/>
  <c r="F151" i="23"/>
  <c r="H151" i="23"/>
  <c r="D151" i="23"/>
  <c r="I151" i="23"/>
  <c r="C143" i="23"/>
  <c r="G143" i="23"/>
  <c r="K143" i="23"/>
  <c r="E143" i="23"/>
  <c r="J143" i="23"/>
  <c r="F143" i="23"/>
  <c r="H143" i="23"/>
  <c r="I143" i="23"/>
  <c r="D143" i="23"/>
  <c r="C135" i="23"/>
  <c r="G135" i="23"/>
  <c r="K135" i="23"/>
  <c r="E135" i="23"/>
  <c r="J135" i="23"/>
  <c r="F135" i="23"/>
  <c r="H135" i="23"/>
  <c r="D135" i="23"/>
  <c r="I135" i="23"/>
  <c r="C127" i="23"/>
  <c r="G127" i="23"/>
  <c r="K127" i="23"/>
  <c r="E127" i="23"/>
  <c r="J127" i="23"/>
  <c r="F127" i="23"/>
  <c r="H127" i="23"/>
  <c r="I127" i="23"/>
  <c r="D127" i="23"/>
  <c r="C119" i="23"/>
  <c r="G119" i="23"/>
  <c r="K119" i="23"/>
  <c r="E119" i="23"/>
  <c r="J119" i="23"/>
  <c r="F119" i="23"/>
  <c r="H119" i="23"/>
  <c r="D119" i="23"/>
  <c r="I119" i="23"/>
  <c r="C111" i="23"/>
  <c r="G111" i="23"/>
  <c r="K111" i="23"/>
  <c r="E111" i="23"/>
  <c r="J111" i="23"/>
  <c r="F111" i="23"/>
  <c r="H111" i="23"/>
  <c r="I111" i="23"/>
  <c r="D111" i="23"/>
  <c r="C103" i="23"/>
  <c r="G103" i="23"/>
  <c r="K103" i="23"/>
  <c r="E103" i="23"/>
  <c r="J103" i="23"/>
  <c r="F103" i="23"/>
  <c r="H103" i="23"/>
  <c r="D103" i="23"/>
  <c r="I103" i="23"/>
  <c r="C95" i="23"/>
  <c r="G95" i="23"/>
  <c r="K95" i="23"/>
  <c r="E95" i="23"/>
  <c r="J95" i="23"/>
  <c r="F95" i="23"/>
  <c r="H95" i="23"/>
  <c r="I95" i="23"/>
  <c r="D95" i="23"/>
  <c r="C87" i="23"/>
  <c r="G87" i="23"/>
  <c r="K87" i="23"/>
  <c r="E87" i="23"/>
  <c r="J87" i="23"/>
  <c r="F87" i="23"/>
  <c r="H87" i="23"/>
  <c r="D87" i="23"/>
  <c r="I87" i="23"/>
  <c r="C79" i="23"/>
  <c r="G79" i="23"/>
  <c r="K79" i="23"/>
  <c r="E79" i="23"/>
  <c r="J79" i="23"/>
  <c r="F79" i="23"/>
  <c r="H79" i="23"/>
  <c r="I79" i="23"/>
  <c r="D79" i="23"/>
  <c r="C71" i="23"/>
  <c r="G71" i="23"/>
  <c r="K71" i="23"/>
  <c r="E71" i="23"/>
  <c r="J71" i="23"/>
  <c r="F71" i="23"/>
  <c r="H71" i="23"/>
  <c r="D71" i="23"/>
  <c r="I71" i="23"/>
  <c r="C63" i="23"/>
  <c r="G63" i="23"/>
  <c r="K63" i="23"/>
  <c r="E63" i="23"/>
  <c r="J63" i="23"/>
  <c r="F63" i="23"/>
  <c r="H63" i="23"/>
  <c r="D63" i="23"/>
  <c r="I63" i="23"/>
  <c r="C55" i="23"/>
  <c r="G55" i="23"/>
  <c r="K55" i="23"/>
  <c r="E55" i="23"/>
  <c r="J55" i="23"/>
  <c r="F55" i="23"/>
  <c r="H55" i="23"/>
  <c r="D55" i="23"/>
  <c r="I55" i="23"/>
  <c r="C47" i="23"/>
  <c r="G47" i="23"/>
  <c r="K47" i="23"/>
  <c r="E47" i="23"/>
  <c r="J47" i="23"/>
  <c r="F47" i="23"/>
  <c r="H47" i="23"/>
  <c r="D47" i="23"/>
  <c r="I47" i="23"/>
  <c r="C39" i="23"/>
  <c r="G39" i="23"/>
  <c r="K39" i="23"/>
  <c r="E39" i="23"/>
  <c r="J39" i="23"/>
  <c r="F39" i="23"/>
  <c r="H39" i="23"/>
  <c r="D39" i="23"/>
  <c r="I39" i="23"/>
  <c r="C31" i="23"/>
  <c r="G31" i="23"/>
  <c r="K31" i="23"/>
  <c r="E31" i="23"/>
  <c r="J31" i="23"/>
  <c r="F31" i="23"/>
  <c r="H31" i="23"/>
  <c r="D31" i="23"/>
  <c r="I31" i="23"/>
  <c r="C23" i="23"/>
  <c r="G23" i="23"/>
  <c r="K23" i="23"/>
  <c r="E23" i="23"/>
  <c r="J23" i="23"/>
  <c r="F23" i="23"/>
  <c r="H23" i="23"/>
  <c r="D23" i="23"/>
  <c r="I23" i="23"/>
  <c r="C15" i="23"/>
  <c r="G15" i="23"/>
  <c r="K15" i="23"/>
  <c r="E15" i="23"/>
  <c r="J15" i="23"/>
  <c r="F15" i="23"/>
  <c r="H15" i="23"/>
  <c r="D15" i="23"/>
  <c r="I15" i="23"/>
  <c r="C7" i="23"/>
  <c r="G7" i="23"/>
  <c r="K7" i="23"/>
  <c r="E7" i="23"/>
  <c r="J7" i="23"/>
  <c r="F7" i="23"/>
  <c r="H7" i="23"/>
  <c r="D7" i="23"/>
  <c r="I7" i="23"/>
  <c r="C50" i="25"/>
  <c r="G50" i="25"/>
  <c r="K50" i="25"/>
  <c r="F50" i="25"/>
  <c r="D50" i="25"/>
  <c r="I50" i="25"/>
  <c r="E50" i="25"/>
  <c r="H50" i="25"/>
  <c r="J50" i="25"/>
  <c r="P174" i="26"/>
  <c r="T174" i="26"/>
  <c r="N174" i="26"/>
  <c r="S174" i="26"/>
  <c r="Q174" i="26"/>
  <c r="R174" i="26"/>
  <c r="U174" i="26"/>
  <c r="M174" i="26"/>
  <c r="O174" i="26"/>
  <c r="P166" i="26"/>
  <c r="T166" i="26"/>
  <c r="N166" i="26"/>
  <c r="S166" i="26"/>
  <c r="Q166" i="26"/>
  <c r="U166" i="26"/>
  <c r="M166" i="26"/>
  <c r="O166" i="26"/>
  <c r="R166" i="26"/>
  <c r="P158" i="26"/>
  <c r="T158" i="26"/>
  <c r="N158" i="26"/>
  <c r="S158" i="26"/>
  <c r="Q158" i="26"/>
  <c r="M158" i="26"/>
  <c r="O158" i="26"/>
  <c r="R158" i="26"/>
  <c r="U158" i="26"/>
  <c r="P150" i="26"/>
  <c r="T150" i="26"/>
  <c r="N150" i="26"/>
  <c r="S150" i="26"/>
  <c r="Q150" i="26"/>
  <c r="M150" i="26"/>
  <c r="O150" i="26"/>
  <c r="R150" i="26"/>
  <c r="U150" i="26"/>
  <c r="P142" i="26"/>
  <c r="T142" i="26"/>
  <c r="N142" i="26"/>
  <c r="S142" i="26"/>
  <c r="Q142" i="26"/>
  <c r="M142" i="26"/>
  <c r="O142" i="26"/>
  <c r="R142" i="26"/>
  <c r="U142" i="26"/>
  <c r="P134" i="26"/>
  <c r="T134" i="26"/>
  <c r="N134" i="26"/>
  <c r="S134" i="26"/>
  <c r="Q134" i="26"/>
  <c r="M134" i="26"/>
  <c r="O134" i="26"/>
  <c r="R134" i="26"/>
  <c r="U134" i="26"/>
  <c r="P126" i="26"/>
  <c r="T126" i="26"/>
  <c r="N126" i="26"/>
  <c r="S126" i="26"/>
  <c r="Q126" i="26"/>
  <c r="M126" i="26"/>
  <c r="O126" i="26"/>
  <c r="R126" i="26"/>
  <c r="U126" i="26"/>
  <c r="P118" i="26"/>
  <c r="T118" i="26"/>
  <c r="N118" i="26"/>
  <c r="S118" i="26"/>
  <c r="Q118" i="26"/>
  <c r="M118" i="26"/>
  <c r="O118" i="26"/>
  <c r="R118" i="26"/>
  <c r="U118" i="26"/>
  <c r="P110" i="26"/>
  <c r="T110" i="26"/>
  <c r="N110" i="26"/>
  <c r="S110" i="26"/>
  <c r="Q110" i="26"/>
  <c r="M110" i="26"/>
  <c r="O110" i="26"/>
  <c r="R110" i="26"/>
  <c r="U110" i="26"/>
  <c r="C101" i="26"/>
  <c r="G101" i="26"/>
  <c r="K101" i="26"/>
  <c r="F101" i="26"/>
  <c r="D101" i="26"/>
  <c r="I101" i="26"/>
  <c r="E101" i="26"/>
  <c r="H101" i="26"/>
  <c r="J101" i="26"/>
  <c r="C93" i="26"/>
  <c r="G93" i="26"/>
  <c r="K93" i="26"/>
  <c r="F93" i="26"/>
  <c r="H93" i="26"/>
  <c r="D93" i="26"/>
  <c r="I93" i="26"/>
  <c r="E93" i="26"/>
  <c r="J93" i="26"/>
  <c r="C85" i="26"/>
  <c r="G85" i="26"/>
  <c r="K85" i="26"/>
  <c r="F85" i="26"/>
  <c r="H85" i="26"/>
  <c r="D85" i="26"/>
  <c r="I85" i="26"/>
  <c r="E85" i="26"/>
  <c r="J85" i="26"/>
  <c r="P74" i="26"/>
  <c r="T74" i="26"/>
  <c r="N74" i="26"/>
  <c r="S74" i="26"/>
  <c r="O74" i="26"/>
  <c r="U74" i="26"/>
  <c r="Q74" i="26"/>
  <c r="M74" i="26"/>
  <c r="R74" i="26"/>
  <c r="P66" i="26"/>
  <c r="T66" i="26"/>
  <c r="N66" i="26"/>
  <c r="S66" i="26"/>
  <c r="O66" i="26"/>
  <c r="U66" i="26"/>
  <c r="Q66" i="26"/>
  <c r="R66" i="26"/>
  <c r="M66" i="26"/>
  <c r="C57" i="26"/>
  <c r="G57" i="26"/>
  <c r="K57" i="26"/>
  <c r="F57" i="26"/>
  <c r="H57" i="26"/>
  <c r="D57" i="26"/>
  <c r="I57" i="26"/>
  <c r="E57" i="26"/>
  <c r="J57" i="26"/>
  <c r="P42" i="26"/>
  <c r="T42" i="26"/>
  <c r="N42" i="26"/>
  <c r="S42" i="26"/>
  <c r="O42" i="26"/>
  <c r="U42" i="26"/>
  <c r="Q42" i="26"/>
  <c r="M42" i="26"/>
  <c r="R42" i="26"/>
  <c r="P34" i="26"/>
  <c r="T34" i="26"/>
  <c r="N34" i="26"/>
  <c r="S34" i="26"/>
  <c r="O34" i="26"/>
  <c r="U34" i="26"/>
  <c r="Q34" i="26"/>
  <c r="M34" i="26"/>
  <c r="R34" i="26"/>
  <c r="P26" i="26"/>
  <c r="T26" i="26"/>
  <c r="N26" i="26"/>
  <c r="S26" i="26"/>
  <c r="O26" i="26"/>
  <c r="U26" i="26"/>
  <c r="Q26" i="26"/>
  <c r="M26" i="26"/>
  <c r="R26" i="26"/>
  <c r="P18" i="26"/>
  <c r="T18" i="26"/>
  <c r="N18" i="26"/>
  <c r="S18" i="26"/>
  <c r="O18" i="26"/>
  <c r="U18" i="26"/>
  <c r="Q18" i="26"/>
  <c r="M18" i="26"/>
  <c r="R18" i="26"/>
  <c r="P10" i="26"/>
  <c r="T10" i="26"/>
  <c r="N10" i="26"/>
  <c r="S10" i="26"/>
  <c r="O10" i="26"/>
  <c r="U10" i="26"/>
  <c r="Q10" i="26"/>
  <c r="M10" i="26"/>
  <c r="R10" i="26"/>
  <c r="P177" i="23"/>
  <c r="T177" i="23"/>
  <c r="N177" i="23"/>
  <c r="S177" i="23"/>
  <c r="O177" i="23"/>
  <c r="U177" i="23"/>
  <c r="Q177" i="23"/>
  <c r="M177" i="23"/>
  <c r="R177" i="23"/>
  <c r="P169" i="23"/>
  <c r="T169" i="23"/>
  <c r="N169" i="23"/>
  <c r="S169" i="23"/>
  <c r="O169" i="23"/>
  <c r="U169" i="23"/>
  <c r="Q169" i="23"/>
  <c r="M169" i="23"/>
  <c r="R169" i="23"/>
  <c r="P161" i="23"/>
  <c r="T161" i="23"/>
  <c r="N161" i="23"/>
  <c r="S161" i="23"/>
  <c r="O161" i="23"/>
  <c r="U161" i="23"/>
  <c r="Q161" i="23"/>
  <c r="M161" i="23"/>
  <c r="R161" i="23"/>
  <c r="P153" i="23"/>
  <c r="T153" i="23"/>
  <c r="N153" i="23"/>
  <c r="S153" i="23"/>
  <c r="O153" i="23"/>
  <c r="U153" i="23"/>
  <c r="Q153" i="23"/>
  <c r="M153" i="23"/>
  <c r="R153" i="23"/>
  <c r="P145" i="23"/>
  <c r="T145" i="23"/>
  <c r="N145" i="23"/>
  <c r="S145" i="23"/>
  <c r="O145" i="23"/>
  <c r="U145" i="23"/>
  <c r="Q145" i="23"/>
  <c r="M145" i="23"/>
  <c r="R145" i="23"/>
  <c r="P137" i="23"/>
  <c r="T137" i="23"/>
  <c r="N137" i="23"/>
  <c r="S137" i="23"/>
  <c r="O137" i="23"/>
  <c r="U137" i="23"/>
  <c r="Q137" i="23"/>
  <c r="M137" i="23"/>
  <c r="R137" i="23"/>
  <c r="P129" i="23"/>
  <c r="T129" i="23"/>
  <c r="N129" i="23"/>
  <c r="S129" i="23"/>
  <c r="O129" i="23"/>
  <c r="U129" i="23"/>
  <c r="Q129" i="23"/>
  <c r="M129" i="23"/>
  <c r="R129" i="23"/>
  <c r="P121" i="23"/>
  <c r="T121" i="23"/>
  <c r="N121" i="23"/>
  <c r="S121" i="23"/>
  <c r="O121" i="23"/>
  <c r="U121" i="23"/>
  <c r="Q121" i="23"/>
  <c r="M121" i="23"/>
  <c r="R121" i="23"/>
  <c r="P113" i="23"/>
  <c r="T113" i="23"/>
  <c r="N113" i="23"/>
  <c r="S113" i="23"/>
  <c r="O113" i="23"/>
  <c r="U113" i="23"/>
  <c r="Q113" i="23"/>
  <c r="M113" i="23"/>
  <c r="R113" i="23"/>
  <c r="P105" i="23"/>
  <c r="T105" i="23"/>
  <c r="N105" i="23"/>
  <c r="S105" i="23"/>
  <c r="O105" i="23"/>
  <c r="U105" i="23"/>
  <c r="Q105" i="23"/>
  <c r="M105" i="23"/>
  <c r="R105" i="23"/>
  <c r="P97" i="23"/>
  <c r="T97" i="23"/>
  <c r="N97" i="23"/>
  <c r="S97" i="23"/>
  <c r="O97" i="23"/>
  <c r="U97" i="23"/>
  <c r="Q97" i="23"/>
  <c r="M97" i="23"/>
  <c r="R97" i="23"/>
  <c r="P89" i="23"/>
  <c r="T89" i="23"/>
  <c r="N89" i="23"/>
  <c r="S89" i="23"/>
  <c r="O89" i="23"/>
  <c r="U89" i="23"/>
  <c r="Q89" i="23"/>
  <c r="M89" i="23"/>
  <c r="R89" i="23"/>
  <c r="P81" i="23"/>
  <c r="T81" i="23"/>
  <c r="N81" i="23"/>
  <c r="S81" i="23"/>
  <c r="O81" i="23"/>
  <c r="U81" i="23"/>
  <c r="Q81" i="23"/>
  <c r="M81" i="23"/>
  <c r="R81" i="23"/>
  <c r="P73" i="23"/>
  <c r="T73" i="23"/>
  <c r="N73" i="23"/>
  <c r="S73" i="23"/>
  <c r="O73" i="23"/>
  <c r="U73" i="23"/>
  <c r="Q73" i="23"/>
  <c r="M73" i="23"/>
  <c r="R73" i="23"/>
  <c r="P65" i="23"/>
  <c r="T65" i="23"/>
  <c r="N65" i="23"/>
  <c r="S65" i="23"/>
  <c r="O65" i="23"/>
  <c r="U65" i="23"/>
  <c r="Q65" i="23"/>
  <c r="M65" i="23"/>
  <c r="R65" i="23"/>
  <c r="P57" i="23"/>
  <c r="T57" i="23"/>
  <c r="N57" i="23"/>
  <c r="S57" i="23"/>
  <c r="O57" i="23"/>
  <c r="U57" i="23"/>
  <c r="Q57" i="23"/>
  <c r="M57" i="23"/>
  <c r="R57" i="23"/>
  <c r="P49" i="23"/>
  <c r="T49" i="23"/>
  <c r="N49" i="23"/>
  <c r="S49" i="23"/>
  <c r="O49" i="23"/>
  <c r="U49" i="23"/>
  <c r="Q49" i="23"/>
  <c r="M49" i="23"/>
  <c r="R49" i="23"/>
  <c r="P41" i="23"/>
  <c r="T41" i="23"/>
  <c r="N41" i="23"/>
  <c r="S41" i="23"/>
  <c r="O41" i="23"/>
  <c r="U41" i="23"/>
  <c r="Q41" i="23"/>
  <c r="M41" i="23"/>
  <c r="R41" i="23"/>
  <c r="P33" i="23"/>
  <c r="T33" i="23"/>
  <c r="N33" i="23"/>
  <c r="S33" i="23"/>
  <c r="O33" i="23"/>
  <c r="U33" i="23"/>
  <c r="Q33" i="23"/>
  <c r="M33" i="23"/>
  <c r="R33" i="23"/>
  <c r="P25" i="23"/>
  <c r="T25" i="23"/>
  <c r="N25" i="23"/>
  <c r="S25" i="23"/>
  <c r="O25" i="23"/>
  <c r="U25" i="23"/>
  <c r="Q25" i="23"/>
  <c r="M25" i="23"/>
  <c r="R25" i="23"/>
  <c r="P17" i="23"/>
  <c r="T17" i="23"/>
  <c r="N17" i="23"/>
  <c r="S17" i="23"/>
  <c r="O17" i="23"/>
  <c r="U17" i="23"/>
  <c r="Q17" i="23"/>
  <c r="M17" i="23"/>
  <c r="R17" i="23"/>
  <c r="P9" i="23"/>
  <c r="T9" i="23"/>
  <c r="N9" i="23"/>
  <c r="S9" i="23"/>
  <c r="O9" i="23"/>
  <c r="U9" i="23"/>
  <c r="Q9" i="23"/>
  <c r="M9" i="23"/>
  <c r="R9" i="23"/>
  <c r="T2" i="19"/>
  <c r="P2" i="19"/>
  <c r="S2" i="19"/>
  <c r="O2" i="19"/>
  <c r="R2" i="19"/>
  <c r="N2" i="19"/>
  <c r="M2" i="19"/>
  <c r="Q2" i="19"/>
  <c r="U2" i="19"/>
  <c r="Z30" i="19"/>
  <c r="AD30" i="19"/>
  <c r="AH30" i="19"/>
  <c r="AL30" i="19"/>
  <c r="W30" i="19"/>
  <c r="AB30" i="19"/>
  <c r="AG30" i="19"/>
  <c r="AM30" i="19"/>
  <c r="X30" i="19"/>
  <c r="AC30" i="19"/>
  <c r="AI30" i="19"/>
  <c r="AN30" i="19"/>
  <c r="Y30" i="19"/>
  <c r="AE30" i="19"/>
  <c r="AJ30" i="19"/>
  <c r="AO30" i="19"/>
  <c r="AA30" i="19"/>
  <c r="AF30" i="19"/>
  <c r="AK30" i="19"/>
  <c r="Z10" i="19"/>
  <c r="AD10" i="19"/>
  <c r="AH10" i="19"/>
  <c r="AL10" i="19"/>
  <c r="W10" i="19"/>
  <c r="AA10" i="19"/>
  <c r="AE10" i="19"/>
  <c r="AI10" i="19"/>
  <c r="AM10" i="19"/>
  <c r="X10" i="19"/>
  <c r="AF10" i="19"/>
  <c r="AN10" i="19"/>
  <c r="Y10" i="19"/>
  <c r="AG10" i="19"/>
  <c r="AO10" i="19"/>
  <c r="AB10" i="19"/>
  <c r="AJ10" i="19"/>
  <c r="AC10" i="19"/>
  <c r="AK10" i="19"/>
  <c r="AO91" i="21"/>
  <c r="AK91" i="21"/>
  <c r="AG91" i="21"/>
  <c r="AC91" i="21"/>
  <c r="Y91" i="21"/>
  <c r="AN91" i="21"/>
  <c r="AJ91" i="21"/>
  <c r="AF91" i="21"/>
  <c r="AB91" i="21"/>
  <c r="X91" i="21"/>
  <c r="AH91" i="21"/>
  <c r="Z91" i="21"/>
  <c r="AM91" i="21"/>
  <c r="AE91" i="21"/>
  <c r="W91" i="21"/>
  <c r="AL91" i="21"/>
  <c r="AD91" i="21"/>
  <c r="AI91" i="21"/>
  <c r="AA91" i="21"/>
  <c r="AO155" i="21"/>
  <c r="AK155" i="21"/>
  <c r="AG155" i="21"/>
  <c r="AC155" i="21"/>
  <c r="Y155" i="21"/>
  <c r="AN155" i="21"/>
  <c r="AJ155" i="21"/>
  <c r="AF155" i="21"/>
  <c r="AB155" i="21"/>
  <c r="X155" i="21"/>
  <c r="AH155" i="21"/>
  <c r="Z155" i="21"/>
  <c r="AM155" i="21"/>
  <c r="AE155" i="21"/>
  <c r="W155" i="21"/>
  <c r="AL155" i="21"/>
  <c r="AD155" i="21"/>
  <c r="AI155" i="21"/>
  <c r="AA155" i="21"/>
  <c r="AO75" i="21"/>
  <c r="AK75" i="21"/>
  <c r="AG75" i="21"/>
  <c r="AC75" i="21"/>
  <c r="Y75" i="21"/>
  <c r="AN75" i="21"/>
  <c r="AJ75" i="21"/>
  <c r="AF75" i="21"/>
  <c r="AB75" i="21"/>
  <c r="X75" i="21"/>
  <c r="AH75" i="21"/>
  <c r="Z75" i="21"/>
  <c r="AM75" i="21"/>
  <c r="AE75" i="21"/>
  <c r="W75" i="21"/>
  <c r="AL75" i="21"/>
  <c r="AD75" i="21"/>
  <c r="AI75" i="21"/>
  <c r="AA75" i="21"/>
  <c r="AO139" i="21"/>
  <c r="AK139" i="21"/>
  <c r="AG139" i="21"/>
  <c r="AC139" i="21"/>
  <c r="Y139" i="21"/>
  <c r="AN139" i="21"/>
  <c r="AJ139" i="21"/>
  <c r="AF139" i="21"/>
  <c r="AB139" i="21"/>
  <c r="X139" i="21"/>
  <c r="AH139" i="21"/>
  <c r="Z139" i="21"/>
  <c r="AM139" i="21"/>
  <c r="AE139" i="21"/>
  <c r="W139" i="21"/>
  <c r="AL139" i="21"/>
  <c r="AD139" i="21"/>
  <c r="AI139" i="21"/>
  <c r="AA139" i="21"/>
  <c r="W49" i="19"/>
  <c r="AA49" i="19"/>
  <c r="AE49" i="19"/>
  <c r="AI49" i="19"/>
  <c r="AM49" i="19"/>
  <c r="X49" i="19"/>
  <c r="AC49" i="19"/>
  <c r="AH49" i="19"/>
  <c r="AN49" i="19"/>
  <c r="Y49" i="19"/>
  <c r="AD49" i="19"/>
  <c r="AJ49" i="19"/>
  <c r="AO49" i="19"/>
  <c r="Z49" i="19"/>
  <c r="AF49" i="19"/>
  <c r="AK49" i="19"/>
  <c r="AB49" i="19"/>
  <c r="AG49" i="19"/>
  <c r="AL49" i="19"/>
  <c r="W21" i="19"/>
  <c r="AA21" i="19"/>
  <c r="AE21" i="19"/>
  <c r="AI21" i="19"/>
  <c r="AM21" i="19"/>
  <c r="X21" i="19"/>
  <c r="Y21" i="19"/>
  <c r="AD21" i="19"/>
  <c r="AJ21" i="19"/>
  <c r="AO21" i="19"/>
  <c r="Z21" i="19"/>
  <c r="AF21" i="19"/>
  <c r="AK21" i="19"/>
  <c r="AB21" i="19"/>
  <c r="AG21" i="19"/>
  <c r="AL21" i="19"/>
  <c r="AN21" i="19"/>
  <c r="AC21" i="19"/>
  <c r="AH21" i="19"/>
  <c r="W5" i="19"/>
  <c r="AA5" i="19"/>
  <c r="AE5" i="19"/>
  <c r="AI5" i="19"/>
  <c r="AM5" i="19"/>
  <c r="X5" i="19"/>
  <c r="AB5" i="19"/>
  <c r="AF5" i="19"/>
  <c r="AJ5" i="19"/>
  <c r="AN5" i="19"/>
  <c r="Y5" i="19"/>
  <c r="AG5" i="19"/>
  <c r="AO5" i="19"/>
  <c r="Z5" i="19"/>
  <c r="AH5" i="19"/>
  <c r="AC5" i="19"/>
  <c r="AK5" i="19"/>
  <c r="AD5" i="19"/>
  <c r="AL5" i="19"/>
  <c r="AL66" i="21"/>
  <c r="AH66" i="21"/>
  <c r="AD66" i="21"/>
  <c r="Z66" i="21"/>
  <c r="AO66" i="21"/>
  <c r="AK66" i="21"/>
  <c r="AG66" i="21"/>
  <c r="AC66" i="21"/>
  <c r="Y66" i="21"/>
  <c r="AM66" i="21"/>
  <c r="AE66" i="21"/>
  <c r="W66" i="21"/>
  <c r="AJ66" i="21"/>
  <c r="AB66" i="21"/>
  <c r="AI66" i="21"/>
  <c r="AA66" i="21"/>
  <c r="X66" i="21"/>
  <c r="AN66" i="21"/>
  <c r="AF66" i="21"/>
  <c r="AL82" i="21"/>
  <c r="AH82" i="21"/>
  <c r="AD82" i="21"/>
  <c r="Z82" i="21"/>
  <c r="AO82" i="21"/>
  <c r="AK82" i="21"/>
  <c r="AG82" i="21"/>
  <c r="AC82" i="21"/>
  <c r="Y82" i="21"/>
  <c r="AM82" i="21"/>
  <c r="AE82" i="21"/>
  <c r="W82" i="21"/>
  <c r="AJ82" i="21"/>
  <c r="AB82" i="21"/>
  <c r="AI82" i="21"/>
  <c r="AA82" i="21"/>
  <c r="AF82" i="21"/>
  <c r="X82" i="21"/>
  <c r="AN82" i="21"/>
  <c r="AL98" i="21"/>
  <c r="AH98" i="21"/>
  <c r="AD98" i="21"/>
  <c r="Z98" i="21"/>
  <c r="AO98" i="21"/>
  <c r="AK98" i="21"/>
  <c r="AG98" i="21"/>
  <c r="AC98" i="21"/>
  <c r="Y98" i="21"/>
  <c r="AM98" i="21"/>
  <c r="AE98" i="21"/>
  <c r="W98" i="21"/>
  <c r="AJ98" i="21"/>
  <c r="AB98" i="21"/>
  <c r="AI98" i="21"/>
  <c r="AA98" i="21"/>
  <c r="AN98" i="21"/>
  <c r="AF98" i="21"/>
  <c r="X98" i="21"/>
  <c r="AL114" i="21"/>
  <c r="AH114" i="21"/>
  <c r="AD114" i="21"/>
  <c r="Z114" i="21"/>
  <c r="AO114" i="21"/>
  <c r="AK114" i="21"/>
  <c r="AG114" i="21"/>
  <c r="AC114" i="21"/>
  <c r="Y114" i="21"/>
  <c r="AM114" i="21"/>
  <c r="AE114" i="21"/>
  <c r="W114" i="21"/>
  <c r="AJ114" i="21"/>
  <c r="AB114" i="21"/>
  <c r="AI114" i="21"/>
  <c r="AA114" i="21"/>
  <c r="AF114" i="21"/>
  <c r="X114" i="21"/>
  <c r="AN114" i="21"/>
  <c r="AL130" i="21"/>
  <c r="AH130" i="21"/>
  <c r="AD130" i="21"/>
  <c r="Z130" i="21"/>
  <c r="AO130" i="21"/>
  <c r="AK130" i="21"/>
  <c r="AG130" i="21"/>
  <c r="AC130" i="21"/>
  <c r="Y130" i="21"/>
  <c r="AM130" i="21"/>
  <c r="AE130" i="21"/>
  <c r="W130" i="21"/>
  <c r="AJ130" i="21"/>
  <c r="AB130" i="21"/>
  <c r="AI130" i="21"/>
  <c r="AA130" i="21"/>
  <c r="AN130" i="21"/>
  <c r="AF130" i="21"/>
  <c r="X130" i="21"/>
  <c r="AL146" i="21"/>
  <c r="AH146" i="21"/>
  <c r="AD146" i="21"/>
  <c r="Z146" i="21"/>
  <c r="AO146" i="21"/>
  <c r="AK146" i="21"/>
  <c r="AG146" i="21"/>
  <c r="AC146" i="21"/>
  <c r="Y146" i="21"/>
  <c r="AM146" i="21"/>
  <c r="AE146" i="21"/>
  <c r="W146" i="21"/>
  <c r="AJ146" i="21"/>
  <c r="AB146" i="21"/>
  <c r="AI146" i="21"/>
  <c r="AA146" i="21"/>
  <c r="AF146" i="21"/>
  <c r="X146" i="21"/>
  <c r="AN146" i="21"/>
  <c r="AL162" i="21"/>
  <c r="AH162" i="21"/>
  <c r="AD162" i="21"/>
  <c r="Z162" i="21"/>
  <c r="AO162" i="21"/>
  <c r="AK162" i="21"/>
  <c r="AG162" i="21"/>
  <c r="AC162" i="21"/>
  <c r="Y162" i="21"/>
  <c r="AM162" i="21"/>
  <c r="AE162" i="21"/>
  <c r="W162" i="21"/>
  <c r="AJ162" i="21"/>
  <c r="AB162" i="21"/>
  <c r="AI162" i="21"/>
  <c r="AA162" i="21"/>
  <c r="AN162" i="21"/>
  <c r="AF162" i="21"/>
  <c r="X162" i="21"/>
  <c r="AL12" i="26"/>
  <c r="AH12" i="26"/>
  <c r="AD12" i="26"/>
  <c r="Z12" i="26"/>
  <c r="AO12" i="26"/>
  <c r="AK12" i="26"/>
  <c r="AG12" i="26"/>
  <c r="AC12" i="26"/>
  <c r="Y12" i="26"/>
  <c r="AN12" i="26"/>
  <c r="AJ12" i="26"/>
  <c r="AF12" i="26"/>
  <c r="AB12" i="26"/>
  <c r="X12" i="26"/>
  <c r="AM12" i="26"/>
  <c r="W12" i="26"/>
  <c r="AI12" i="26"/>
  <c r="AE12" i="26"/>
  <c r="AA12" i="26"/>
  <c r="AL72" i="23"/>
  <c r="AH72" i="23"/>
  <c r="AD72" i="23"/>
  <c r="Z72" i="23"/>
  <c r="AO72" i="23"/>
  <c r="AK72" i="23"/>
  <c r="AG72" i="23"/>
  <c r="AC72" i="23"/>
  <c r="Y72" i="23"/>
  <c r="AN72" i="23"/>
  <c r="AJ72" i="23"/>
  <c r="AF72" i="23"/>
  <c r="AB72" i="23"/>
  <c r="X72" i="23"/>
  <c r="AM72" i="23"/>
  <c r="W72" i="23"/>
  <c r="AI72" i="23"/>
  <c r="AE72" i="23"/>
  <c r="AA72" i="23"/>
  <c r="W37" i="19"/>
  <c r="AA37" i="19"/>
  <c r="AE37" i="19"/>
  <c r="AI37" i="19"/>
  <c r="AM37" i="19"/>
  <c r="Y37" i="19"/>
  <c r="AD37" i="19"/>
  <c r="AJ37" i="19"/>
  <c r="AO37" i="19"/>
  <c r="Z37" i="19"/>
  <c r="AF37" i="19"/>
  <c r="AK37" i="19"/>
  <c r="AB37" i="19"/>
  <c r="AG37" i="19"/>
  <c r="AL37" i="19"/>
  <c r="X37" i="19"/>
  <c r="AC37" i="19"/>
  <c r="AH37" i="19"/>
  <c r="AN37" i="19"/>
  <c r="AO63" i="21"/>
  <c r="AK63" i="21"/>
  <c r="AG63" i="21"/>
  <c r="AC63" i="21"/>
  <c r="Y63" i="21"/>
  <c r="AN63" i="21"/>
  <c r="AJ63" i="21"/>
  <c r="AF63" i="21"/>
  <c r="AB63" i="21"/>
  <c r="X63" i="21"/>
  <c r="AL63" i="21"/>
  <c r="AD63" i="21"/>
  <c r="AI63" i="21"/>
  <c r="AA63" i="21"/>
  <c r="AH63" i="21"/>
  <c r="Z63" i="21"/>
  <c r="W63" i="21"/>
  <c r="AM63" i="21"/>
  <c r="AE63" i="21"/>
  <c r="AO79" i="21"/>
  <c r="AK79" i="21"/>
  <c r="AG79" i="21"/>
  <c r="AC79" i="21"/>
  <c r="Y79" i="21"/>
  <c r="AN79" i="21"/>
  <c r="AJ79" i="21"/>
  <c r="AF79" i="21"/>
  <c r="AB79" i="21"/>
  <c r="X79" i="21"/>
  <c r="AL79" i="21"/>
  <c r="AD79" i="21"/>
  <c r="AI79" i="21"/>
  <c r="AA79" i="21"/>
  <c r="AH79" i="21"/>
  <c r="Z79" i="21"/>
  <c r="AE79" i="21"/>
  <c r="W79" i="21"/>
  <c r="AM79" i="21"/>
  <c r="AO95" i="21"/>
  <c r="AK95" i="21"/>
  <c r="AG95" i="21"/>
  <c r="AC95" i="21"/>
  <c r="Y95" i="21"/>
  <c r="AN95" i="21"/>
  <c r="AJ95" i="21"/>
  <c r="AF95" i="21"/>
  <c r="AB95" i="21"/>
  <c r="X95" i="21"/>
  <c r="AL95" i="21"/>
  <c r="AD95" i="21"/>
  <c r="AI95" i="21"/>
  <c r="AA95" i="21"/>
  <c r="AH95" i="21"/>
  <c r="Z95" i="21"/>
  <c r="AM95" i="21"/>
  <c r="AE95" i="21"/>
  <c r="W95" i="21"/>
  <c r="AO111" i="21"/>
  <c r="AK111" i="21"/>
  <c r="AG111" i="21"/>
  <c r="AC111" i="21"/>
  <c r="Y111" i="21"/>
  <c r="AN111" i="21"/>
  <c r="AJ111" i="21"/>
  <c r="AF111" i="21"/>
  <c r="AB111" i="21"/>
  <c r="X111" i="21"/>
  <c r="AL111" i="21"/>
  <c r="AD111" i="21"/>
  <c r="AI111" i="21"/>
  <c r="AA111" i="21"/>
  <c r="AH111" i="21"/>
  <c r="Z111" i="21"/>
  <c r="AE111" i="21"/>
  <c r="W111" i="21"/>
  <c r="AM111" i="21"/>
  <c r="AO127" i="21"/>
  <c r="AK127" i="21"/>
  <c r="AG127" i="21"/>
  <c r="AC127" i="21"/>
  <c r="Y127" i="21"/>
  <c r="AN127" i="21"/>
  <c r="AJ127" i="21"/>
  <c r="AF127" i="21"/>
  <c r="AB127" i="21"/>
  <c r="X127" i="21"/>
  <c r="AL127" i="21"/>
  <c r="AD127" i="21"/>
  <c r="AI127" i="21"/>
  <c r="AA127" i="21"/>
  <c r="AH127" i="21"/>
  <c r="Z127" i="21"/>
  <c r="AM127" i="21"/>
  <c r="AE127" i="21"/>
  <c r="W127" i="21"/>
  <c r="AO143" i="21"/>
  <c r="AK143" i="21"/>
  <c r="AG143" i="21"/>
  <c r="AC143" i="21"/>
  <c r="Y143" i="21"/>
  <c r="AN143" i="21"/>
  <c r="AJ143" i="21"/>
  <c r="AF143" i="21"/>
  <c r="AB143" i="21"/>
  <c r="X143" i="21"/>
  <c r="AL143" i="21"/>
  <c r="AD143" i="21"/>
  <c r="AI143" i="21"/>
  <c r="AA143" i="21"/>
  <c r="AH143" i="21"/>
  <c r="Z143" i="21"/>
  <c r="AE143" i="21"/>
  <c r="W143" i="21"/>
  <c r="AM143" i="21"/>
  <c r="AO159" i="21"/>
  <c r="AK159" i="21"/>
  <c r="AG159" i="21"/>
  <c r="AC159" i="21"/>
  <c r="Y159" i="21"/>
  <c r="AN159" i="21"/>
  <c r="AJ159" i="21"/>
  <c r="AF159" i="21"/>
  <c r="AB159" i="21"/>
  <c r="X159" i="21"/>
  <c r="AL159" i="21"/>
  <c r="AD159" i="21"/>
  <c r="AI159" i="21"/>
  <c r="AA159" i="21"/>
  <c r="AH159" i="21"/>
  <c r="Z159" i="21"/>
  <c r="AM159" i="21"/>
  <c r="AE159" i="21"/>
  <c r="W159" i="21"/>
  <c r="AO175" i="21"/>
  <c r="AK175" i="21"/>
  <c r="AG175" i="21"/>
  <c r="AC175" i="21"/>
  <c r="Y175" i="21"/>
  <c r="AN175" i="21"/>
  <c r="AJ175" i="21"/>
  <c r="AF175" i="21"/>
  <c r="AB175" i="21"/>
  <c r="X175" i="21"/>
  <c r="AL175" i="21"/>
  <c r="AD175" i="21"/>
  <c r="AI175" i="21"/>
  <c r="AA175" i="21"/>
  <c r="AH175" i="21"/>
  <c r="Z175" i="21"/>
  <c r="AE175" i="21"/>
  <c r="W175" i="21"/>
  <c r="AM175" i="21"/>
  <c r="AL28" i="26"/>
  <c r="AH28" i="26"/>
  <c r="AD28" i="26"/>
  <c r="Z28" i="26"/>
  <c r="AO28" i="26"/>
  <c r="AK28" i="26"/>
  <c r="AG28" i="26"/>
  <c r="AC28" i="26"/>
  <c r="Y28" i="26"/>
  <c r="AN28" i="26"/>
  <c r="AJ28" i="26"/>
  <c r="AF28" i="26"/>
  <c r="AB28" i="26"/>
  <c r="X28" i="26"/>
  <c r="AM28" i="26"/>
  <c r="W28" i="26"/>
  <c r="AI28" i="26"/>
  <c r="AE28" i="26"/>
  <c r="AA28" i="26"/>
  <c r="W41" i="19"/>
  <c r="AA41" i="19"/>
  <c r="AE41" i="19"/>
  <c r="AI41" i="19"/>
  <c r="AM41" i="19"/>
  <c r="Z41" i="19"/>
  <c r="AF41" i="19"/>
  <c r="AK41" i="19"/>
  <c r="AB41" i="19"/>
  <c r="AG41" i="19"/>
  <c r="AL41" i="19"/>
  <c r="X41" i="19"/>
  <c r="AC41" i="19"/>
  <c r="AH41" i="19"/>
  <c r="AN41" i="19"/>
  <c r="Y41" i="19"/>
  <c r="AD41" i="19"/>
  <c r="AJ41" i="19"/>
  <c r="AO41" i="19"/>
  <c r="AL40" i="23"/>
  <c r="AH40" i="23"/>
  <c r="AD40" i="23"/>
  <c r="Z40" i="23"/>
  <c r="AO40" i="23"/>
  <c r="AK40" i="23"/>
  <c r="AG40" i="23"/>
  <c r="AC40" i="23"/>
  <c r="Y40" i="23"/>
  <c r="AN40" i="23"/>
  <c r="AJ40" i="23"/>
  <c r="AF40" i="23"/>
  <c r="AB40" i="23"/>
  <c r="X40" i="23"/>
  <c r="AM40" i="23"/>
  <c r="W40" i="23"/>
  <c r="AI40" i="23"/>
  <c r="AE40" i="23"/>
  <c r="AA40" i="23"/>
  <c r="AL43" i="25"/>
  <c r="AH43" i="25"/>
  <c r="AD43" i="25"/>
  <c r="Z43" i="25"/>
  <c r="AO43" i="25"/>
  <c r="AK43" i="25"/>
  <c r="AG43" i="25"/>
  <c r="AC43" i="25"/>
  <c r="Y43" i="25"/>
  <c r="AM43" i="25"/>
  <c r="AE43" i="25"/>
  <c r="W43" i="25"/>
  <c r="AJ43" i="25"/>
  <c r="AB43" i="25"/>
  <c r="AI43" i="25"/>
  <c r="AA43" i="25"/>
  <c r="X43" i="25"/>
  <c r="AN43" i="25"/>
  <c r="AF43" i="25"/>
  <c r="AL164" i="25"/>
  <c r="AH164" i="25"/>
  <c r="AD164" i="25"/>
  <c r="Z164" i="25"/>
  <c r="AO164" i="25"/>
  <c r="AK164" i="25"/>
  <c r="AG164" i="25"/>
  <c r="AC164" i="25"/>
  <c r="Y164" i="25"/>
  <c r="AN164" i="25"/>
  <c r="AJ164" i="25"/>
  <c r="AF164" i="25"/>
  <c r="AB164" i="25"/>
  <c r="X164" i="25"/>
  <c r="AI164" i="25"/>
  <c r="AE164" i="25"/>
  <c r="AA164" i="25"/>
  <c r="AM164" i="25"/>
  <c r="W164" i="25"/>
  <c r="AL32" i="26"/>
  <c r="AH32" i="26"/>
  <c r="AD32" i="26"/>
  <c r="Z32" i="26"/>
  <c r="AO32" i="26"/>
  <c r="AK32" i="26"/>
  <c r="AG32" i="26"/>
  <c r="AC32" i="26"/>
  <c r="Y32" i="26"/>
  <c r="AN32" i="26"/>
  <c r="AJ32" i="26"/>
  <c r="AF32" i="26"/>
  <c r="AB32" i="26"/>
  <c r="X32" i="26"/>
  <c r="AI32" i="26"/>
  <c r="AE32" i="26"/>
  <c r="AA32" i="26"/>
  <c r="AM32" i="26"/>
  <c r="W32" i="26"/>
  <c r="AL124" i="26"/>
  <c r="AH124" i="26"/>
  <c r="AD124" i="26"/>
  <c r="Z124" i="26"/>
  <c r="AO124" i="26"/>
  <c r="AK124" i="26"/>
  <c r="AG124" i="26"/>
  <c r="AC124" i="26"/>
  <c r="Y124" i="26"/>
  <c r="AN124" i="26"/>
  <c r="AJ124" i="26"/>
  <c r="AF124" i="26"/>
  <c r="AB124" i="26"/>
  <c r="X124" i="26"/>
  <c r="AI124" i="26"/>
  <c r="AE124" i="26"/>
  <c r="AA124" i="26"/>
  <c r="AM124" i="26"/>
  <c r="W124" i="26"/>
  <c r="AL12" i="23"/>
  <c r="AH12" i="23"/>
  <c r="AD12" i="23"/>
  <c r="Z12" i="23"/>
  <c r="AO12" i="23"/>
  <c r="AK12" i="23"/>
  <c r="AG12" i="23"/>
  <c r="AC12" i="23"/>
  <c r="Y12" i="23"/>
  <c r="AN12" i="23"/>
  <c r="AJ12" i="23"/>
  <c r="AF12" i="23"/>
  <c r="AB12" i="23"/>
  <c r="X12" i="23"/>
  <c r="AI12" i="23"/>
  <c r="AE12" i="23"/>
  <c r="AA12" i="23"/>
  <c r="AM12" i="23"/>
  <c r="W12" i="23"/>
  <c r="AL44" i="23"/>
  <c r="AH44" i="23"/>
  <c r="AD44" i="23"/>
  <c r="Z44" i="23"/>
  <c r="AO44" i="23"/>
  <c r="AK44" i="23"/>
  <c r="AG44" i="23"/>
  <c r="AC44" i="23"/>
  <c r="Y44" i="23"/>
  <c r="AN44" i="23"/>
  <c r="AJ44" i="23"/>
  <c r="AF44" i="23"/>
  <c r="AB44" i="23"/>
  <c r="X44" i="23"/>
  <c r="AI44" i="23"/>
  <c r="AE44" i="23"/>
  <c r="AA44" i="23"/>
  <c r="W44" i="23"/>
  <c r="AM44" i="23"/>
  <c r="AL76" i="23"/>
  <c r="AH76" i="23"/>
  <c r="AD76" i="23"/>
  <c r="Z76" i="23"/>
  <c r="AO76" i="23"/>
  <c r="AK76" i="23"/>
  <c r="AG76" i="23"/>
  <c r="AC76" i="23"/>
  <c r="Y76" i="23"/>
  <c r="AN76" i="23"/>
  <c r="AJ76" i="23"/>
  <c r="AF76" i="23"/>
  <c r="AB76" i="23"/>
  <c r="X76" i="23"/>
  <c r="AI76" i="23"/>
  <c r="AE76" i="23"/>
  <c r="AA76" i="23"/>
  <c r="AM76" i="23"/>
  <c r="W76" i="23"/>
  <c r="AL108" i="23"/>
  <c r="AH108" i="23"/>
  <c r="AD108" i="23"/>
  <c r="Z108" i="23"/>
  <c r="AO108" i="23"/>
  <c r="AK108" i="23"/>
  <c r="AG108" i="23"/>
  <c r="AC108" i="23"/>
  <c r="Y108" i="23"/>
  <c r="AN108" i="23"/>
  <c r="AJ108" i="23"/>
  <c r="AF108" i="23"/>
  <c r="AB108" i="23"/>
  <c r="X108" i="23"/>
  <c r="AI108" i="23"/>
  <c r="AE108" i="23"/>
  <c r="AA108" i="23"/>
  <c r="W108" i="23"/>
  <c r="AM108" i="23"/>
  <c r="AL156" i="23"/>
  <c r="AH156" i="23"/>
  <c r="AD156" i="23"/>
  <c r="Z156" i="23"/>
  <c r="AO156" i="23"/>
  <c r="AJ156" i="23"/>
  <c r="AE156" i="23"/>
  <c r="Y156" i="23"/>
  <c r="AN156" i="23"/>
  <c r="AI156" i="23"/>
  <c r="AC156" i="23"/>
  <c r="X156" i="23"/>
  <c r="AM156" i="23"/>
  <c r="AG156" i="23"/>
  <c r="AB156" i="23"/>
  <c r="W156" i="23"/>
  <c r="AF156" i="23"/>
  <c r="AA156" i="23"/>
  <c r="AK156" i="23"/>
  <c r="X20" i="19"/>
  <c r="AB20" i="19"/>
  <c r="AF20" i="19"/>
  <c r="AJ20" i="19"/>
  <c r="AN20" i="19"/>
  <c r="Y20" i="19"/>
  <c r="AC20" i="19"/>
  <c r="AG20" i="19"/>
  <c r="AK20" i="19"/>
  <c r="AO20" i="19"/>
  <c r="AD20" i="19"/>
  <c r="AL20" i="19"/>
  <c r="W20" i="19"/>
  <c r="AE20" i="19"/>
  <c r="AM20" i="19"/>
  <c r="Z20" i="19"/>
  <c r="AH20" i="19"/>
  <c r="AI20" i="19"/>
  <c r="AA20" i="19"/>
  <c r="X12" i="19"/>
  <c r="AB12" i="19"/>
  <c r="AF12" i="19"/>
  <c r="AJ12" i="19"/>
  <c r="AN12" i="19"/>
  <c r="Y12" i="19"/>
  <c r="AC12" i="19"/>
  <c r="AG12" i="19"/>
  <c r="AK12" i="19"/>
  <c r="AO12" i="19"/>
  <c r="AD12" i="19"/>
  <c r="AL12" i="19"/>
  <c r="W12" i="19"/>
  <c r="AE12" i="19"/>
  <c r="AM12" i="19"/>
  <c r="Z12" i="19"/>
  <c r="AH12" i="19"/>
  <c r="AA12" i="19"/>
  <c r="AI12" i="19"/>
  <c r="X4" i="19"/>
  <c r="AB4" i="19"/>
  <c r="AF4" i="19"/>
  <c r="AJ4" i="19"/>
  <c r="AN4" i="19"/>
  <c r="Y4" i="19"/>
  <c r="AC4" i="19"/>
  <c r="AG4" i="19"/>
  <c r="AK4" i="19"/>
  <c r="AO4" i="19"/>
  <c r="AD4" i="19"/>
  <c r="AL4" i="19"/>
  <c r="W4" i="19"/>
  <c r="AE4" i="19"/>
  <c r="AM4" i="19"/>
  <c r="Z4" i="19"/>
  <c r="AH4" i="19"/>
  <c r="AA4" i="19"/>
  <c r="AI4" i="19"/>
  <c r="AL20" i="26"/>
  <c r="AH20" i="26"/>
  <c r="AD20" i="26"/>
  <c r="Z20" i="26"/>
  <c r="AO20" i="26"/>
  <c r="AK20" i="26"/>
  <c r="AG20" i="26"/>
  <c r="AC20" i="26"/>
  <c r="Y20" i="26"/>
  <c r="AN20" i="26"/>
  <c r="AJ20" i="26"/>
  <c r="AF20" i="26"/>
  <c r="AB20" i="26"/>
  <c r="X20" i="26"/>
  <c r="AE20" i="26"/>
  <c r="AA20" i="26"/>
  <c r="AM20" i="26"/>
  <c r="W20" i="26"/>
  <c r="AI20" i="26"/>
  <c r="AL68" i="26"/>
  <c r="AH68" i="26"/>
  <c r="AD68" i="26"/>
  <c r="Z68" i="26"/>
  <c r="AO68" i="26"/>
  <c r="AK68" i="26"/>
  <c r="AG68" i="26"/>
  <c r="AC68" i="26"/>
  <c r="Y68" i="26"/>
  <c r="AN68" i="26"/>
  <c r="AJ68" i="26"/>
  <c r="AF68" i="26"/>
  <c r="AB68" i="26"/>
  <c r="X68" i="26"/>
  <c r="AE68" i="26"/>
  <c r="AA68" i="26"/>
  <c r="AM68" i="26"/>
  <c r="W68" i="26"/>
  <c r="AI68" i="26"/>
  <c r="AL128" i="26"/>
  <c r="AH128" i="26"/>
  <c r="AD128" i="26"/>
  <c r="Z128" i="26"/>
  <c r="AO128" i="26"/>
  <c r="AK128" i="26"/>
  <c r="AG128" i="26"/>
  <c r="AC128" i="26"/>
  <c r="Y128" i="26"/>
  <c r="AN128" i="26"/>
  <c r="AJ128" i="26"/>
  <c r="AF128" i="26"/>
  <c r="AB128" i="26"/>
  <c r="X128" i="26"/>
  <c r="AE128" i="26"/>
  <c r="AA128" i="26"/>
  <c r="AM128" i="26"/>
  <c r="W128" i="26"/>
  <c r="AI128" i="26"/>
  <c r="Y39" i="19"/>
  <c r="AC39" i="19"/>
  <c r="AG39" i="19"/>
  <c r="AK39" i="19"/>
  <c r="AO39" i="19"/>
  <c r="Z39" i="19"/>
  <c r="AE39" i="19"/>
  <c r="AJ39" i="19"/>
  <c r="AA39" i="19"/>
  <c r="AF39" i="19"/>
  <c r="AL39" i="19"/>
  <c r="W39" i="19"/>
  <c r="AB39" i="19"/>
  <c r="AH39" i="19"/>
  <c r="AM39" i="19"/>
  <c r="X39" i="19"/>
  <c r="AD39" i="19"/>
  <c r="AI39" i="19"/>
  <c r="AN39" i="19"/>
  <c r="Y7" i="19"/>
  <c r="AC7" i="19"/>
  <c r="AG7" i="19"/>
  <c r="AK7" i="19"/>
  <c r="AO7" i="19"/>
  <c r="Z7" i="19"/>
  <c r="AD7" i="19"/>
  <c r="AH7" i="19"/>
  <c r="AL7" i="19"/>
  <c r="W7" i="19"/>
  <c r="AE7" i="19"/>
  <c r="AM7" i="19"/>
  <c r="X7" i="19"/>
  <c r="AF7" i="19"/>
  <c r="AN7" i="19"/>
  <c r="AA7" i="19"/>
  <c r="AI7" i="19"/>
  <c r="AB7" i="19"/>
  <c r="AJ7" i="19"/>
  <c r="AL16" i="23"/>
  <c r="AH16" i="23"/>
  <c r="AD16" i="23"/>
  <c r="Z16" i="23"/>
  <c r="AO16" i="23"/>
  <c r="AK16" i="23"/>
  <c r="AG16" i="23"/>
  <c r="AC16" i="23"/>
  <c r="Y16" i="23"/>
  <c r="AN16" i="23"/>
  <c r="AJ16" i="23"/>
  <c r="AF16" i="23"/>
  <c r="AB16" i="23"/>
  <c r="X16" i="23"/>
  <c r="AE16" i="23"/>
  <c r="AA16" i="23"/>
  <c r="AM16" i="23"/>
  <c r="W16" i="23"/>
  <c r="AI16" i="23"/>
  <c r="AL48" i="23"/>
  <c r="AH48" i="23"/>
  <c r="AD48" i="23"/>
  <c r="Z48" i="23"/>
  <c r="AO48" i="23"/>
  <c r="AK48" i="23"/>
  <c r="AG48" i="23"/>
  <c r="AC48" i="23"/>
  <c r="Y48" i="23"/>
  <c r="AN48" i="23"/>
  <c r="AJ48" i="23"/>
  <c r="AF48" i="23"/>
  <c r="AB48" i="23"/>
  <c r="X48" i="23"/>
  <c r="AE48" i="23"/>
  <c r="AA48" i="23"/>
  <c r="AM48" i="23"/>
  <c r="W48" i="23"/>
  <c r="AI48" i="23"/>
  <c r="AL80" i="23"/>
  <c r="AH80" i="23"/>
  <c r="AD80" i="23"/>
  <c r="Z80" i="23"/>
  <c r="AO80" i="23"/>
  <c r="AK80" i="23"/>
  <c r="AG80" i="23"/>
  <c r="AC80" i="23"/>
  <c r="Y80" i="23"/>
  <c r="AN80" i="23"/>
  <c r="AJ80" i="23"/>
  <c r="AF80" i="23"/>
  <c r="AB80" i="23"/>
  <c r="X80" i="23"/>
  <c r="AE80" i="23"/>
  <c r="AA80" i="23"/>
  <c r="AM80" i="23"/>
  <c r="W80" i="23"/>
  <c r="AI80" i="23"/>
  <c r="AL112" i="23"/>
  <c r="AH112" i="23"/>
  <c r="AD112" i="23"/>
  <c r="Z112" i="23"/>
  <c r="AO112" i="23"/>
  <c r="AK112" i="23"/>
  <c r="AG112" i="23"/>
  <c r="AC112" i="23"/>
  <c r="Y112" i="23"/>
  <c r="AN112" i="23"/>
  <c r="AJ112" i="23"/>
  <c r="AF112" i="23"/>
  <c r="AB112" i="23"/>
  <c r="X112" i="23"/>
  <c r="AE112" i="23"/>
  <c r="AA112" i="23"/>
  <c r="AM112" i="23"/>
  <c r="W112" i="23"/>
  <c r="AI112" i="23"/>
  <c r="AL140" i="23"/>
  <c r="AH140" i="23"/>
  <c r="AD140" i="23"/>
  <c r="Z140" i="23"/>
  <c r="AO140" i="23"/>
  <c r="AJ140" i="23"/>
  <c r="AE140" i="23"/>
  <c r="Y140" i="23"/>
  <c r="AN140" i="23"/>
  <c r="AI140" i="23"/>
  <c r="AC140" i="23"/>
  <c r="X140" i="23"/>
  <c r="AM140" i="23"/>
  <c r="AG140" i="23"/>
  <c r="AB140" i="23"/>
  <c r="W140" i="23"/>
  <c r="AA140" i="23"/>
  <c r="AK140" i="23"/>
  <c r="AF140" i="23"/>
  <c r="AM57" i="21"/>
  <c r="AI57" i="21"/>
  <c r="AE57" i="21"/>
  <c r="AA57" i="21"/>
  <c r="W57" i="21"/>
  <c r="AL57" i="21"/>
  <c r="AH57" i="21"/>
  <c r="AD57" i="21"/>
  <c r="Z57" i="21"/>
  <c r="AJ57" i="21"/>
  <c r="AB57" i="21"/>
  <c r="AO57" i="21"/>
  <c r="AG57" i="21"/>
  <c r="Y57" i="21"/>
  <c r="AN57" i="21"/>
  <c r="AF57" i="21"/>
  <c r="X57" i="21"/>
  <c r="AK57" i="21"/>
  <c r="AC57" i="21"/>
  <c r="AM65" i="21"/>
  <c r="AI65" i="21"/>
  <c r="AE65" i="21"/>
  <c r="AA65" i="21"/>
  <c r="W65" i="21"/>
  <c r="AL65" i="21"/>
  <c r="AH65" i="21"/>
  <c r="AD65" i="21"/>
  <c r="Z65" i="21"/>
  <c r="AJ65" i="21"/>
  <c r="AB65" i="21"/>
  <c r="AO65" i="21"/>
  <c r="AG65" i="21"/>
  <c r="Y65" i="21"/>
  <c r="AN65" i="21"/>
  <c r="AF65" i="21"/>
  <c r="X65" i="21"/>
  <c r="AK65" i="21"/>
  <c r="AC65" i="21"/>
  <c r="AM73" i="21"/>
  <c r="AI73" i="21"/>
  <c r="AE73" i="21"/>
  <c r="AA73" i="21"/>
  <c r="W73" i="21"/>
  <c r="AL73" i="21"/>
  <c r="AH73" i="21"/>
  <c r="AD73" i="21"/>
  <c r="Z73" i="21"/>
  <c r="AJ73" i="21"/>
  <c r="AB73" i="21"/>
  <c r="AO73" i="21"/>
  <c r="AG73" i="21"/>
  <c r="Y73" i="21"/>
  <c r="AN73" i="21"/>
  <c r="AF73" i="21"/>
  <c r="X73" i="21"/>
  <c r="AC73" i="21"/>
  <c r="AK73" i="21"/>
  <c r="AM81" i="21"/>
  <c r="AI81" i="21"/>
  <c r="AE81" i="21"/>
  <c r="AA81" i="21"/>
  <c r="W81" i="21"/>
  <c r="AL81" i="21"/>
  <c r="AH81" i="21"/>
  <c r="AD81" i="21"/>
  <c r="Z81" i="21"/>
  <c r="AJ81" i="21"/>
  <c r="AB81" i="21"/>
  <c r="AO81" i="21"/>
  <c r="AG81" i="21"/>
  <c r="Y81" i="21"/>
  <c r="AN81" i="21"/>
  <c r="AF81" i="21"/>
  <c r="X81" i="21"/>
  <c r="AK81" i="21"/>
  <c r="AC81" i="21"/>
  <c r="AM89" i="21"/>
  <c r="AI89" i="21"/>
  <c r="AE89" i="21"/>
  <c r="AA89" i="21"/>
  <c r="W89" i="21"/>
  <c r="AL89" i="21"/>
  <c r="AH89" i="21"/>
  <c r="AD89" i="21"/>
  <c r="Z89" i="21"/>
  <c r="AJ89" i="21"/>
  <c r="AB89" i="21"/>
  <c r="AO89" i="21"/>
  <c r="AG89" i="21"/>
  <c r="Y89" i="21"/>
  <c r="AN89" i="21"/>
  <c r="AF89" i="21"/>
  <c r="X89" i="21"/>
  <c r="AK89" i="21"/>
  <c r="AC89" i="21"/>
  <c r="AM97" i="21"/>
  <c r="AI97" i="21"/>
  <c r="AE97" i="21"/>
  <c r="AA97" i="21"/>
  <c r="W97" i="21"/>
  <c r="AL97" i="21"/>
  <c r="AH97" i="21"/>
  <c r="AD97" i="21"/>
  <c r="Z97" i="21"/>
  <c r="AJ97" i="21"/>
  <c r="AB97" i="21"/>
  <c r="AO97" i="21"/>
  <c r="AG97" i="21"/>
  <c r="Y97" i="21"/>
  <c r="AN97" i="21"/>
  <c r="AF97" i="21"/>
  <c r="X97" i="21"/>
  <c r="AK97" i="21"/>
  <c r="AC97" i="21"/>
  <c r="AM105" i="21"/>
  <c r="AI105" i="21"/>
  <c r="AE105" i="21"/>
  <c r="AA105" i="21"/>
  <c r="W105" i="21"/>
  <c r="AL105" i="21"/>
  <c r="AH105" i="21"/>
  <c r="AD105" i="21"/>
  <c r="Z105" i="21"/>
  <c r="AJ105" i="21"/>
  <c r="AB105" i="21"/>
  <c r="AO105" i="21"/>
  <c r="AG105" i="21"/>
  <c r="Y105" i="21"/>
  <c r="AN105" i="21"/>
  <c r="AF105" i="21"/>
  <c r="X105" i="21"/>
  <c r="AC105" i="21"/>
  <c r="AK105" i="21"/>
  <c r="AM113" i="21"/>
  <c r="AI113" i="21"/>
  <c r="AE113" i="21"/>
  <c r="AA113" i="21"/>
  <c r="W113" i="21"/>
  <c r="AL113" i="21"/>
  <c r="AH113" i="21"/>
  <c r="AD113" i="21"/>
  <c r="Z113" i="21"/>
  <c r="AJ113" i="21"/>
  <c r="AB113" i="21"/>
  <c r="AO113" i="21"/>
  <c r="AG113" i="21"/>
  <c r="Y113" i="21"/>
  <c r="AN113" i="21"/>
  <c r="AF113" i="21"/>
  <c r="X113" i="21"/>
  <c r="AK113" i="21"/>
  <c r="AC113" i="21"/>
  <c r="AM121" i="21"/>
  <c r="AI121" i="21"/>
  <c r="AE121" i="21"/>
  <c r="AA121" i="21"/>
  <c r="W121" i="21"/>
  <c r="AL121" i="21"/>
  <c r="AH121" i="21"/>
  <c r="AD121" i="21"/>
  <c r="Z121" i="21"/>
  <c r="AJ121" i="21"/>
  <c r="AB121" i="21"/>
  <c r="AO121" i="21"/>
  <c r="AG121" i="21"/>
  <c r="Y121" i="21"/>
  <c r="AN121" i="21"/>
  <c r="AF121" i="21"/>
  <c r="X121" i="21"/>
  <c r="AK121" i="21"/>
  <c r="AC121" i="21"/>
  <c r="AM129" i="21"/>
  <c r="AI129" i="21"/>
  <c r="AE129" i="21"/>
  <c r="AA129" i="21"/>
  <c r="W129" i="21"/>
  <c r="AL129" i="21"/>
  <c r="AH129" i="21"/>
  <c r="AD129" i="21"/>
  <c r="Z129" i="21"/>
  <c r="AJ129" i="21"/>
  <c r="AB129" i="21"/>
  <c r="AO129" i="21"/>
  <c r="AG129" i="21"/>
  <c r="Y129" i="21"/>
  <c r="AN129" i="21"/>
  <c r="AF129" i="21"/>
  <c r="X129" i="21"/>
  <c r="AK129" i="21"/>
  <c r="AC129" i="21"/>
  <c r="AM137" i="21"/>
  <c r="AI137" i="21"/>
  <c r="AE137" i="21"/>
  <c r="AA137" i="21"/>
  <c r="W137" i="21"/>
  <c r="AL137" i="21"/>
  <c r="AH137" i="21"/>
  <c r="AD137" i="21"/>
  <c r="Z137" i="21"/>
  <c r="AJ137" i="21"/>
  <c r="AB137" i="21"/>
  <c r="AO137" i="21"/>
  <c r="AG137" i="21"/>
  <c r="Y137" i="21"/>
  <c r="AN137" i="21"/>
  <c r="AF137" i="21"/>
  <c r="X137" i="21"/>
  <c r="AC137" i="21"/>
  <c r="AK137" i="21"/>
  <c r="AM145" i="21"/>
  <c r="AI145" i="21"/>
  <c r="AE145" i="21"/>
  <c r="AA145" i="21"/>
  <c r="W145" i="21"/>
  <c r="AL145" i="21"/>
  <c r="AH145" i="21"/>
  <c r="AD145" i="21"/>
  <c r="Z145" i="21"/>
  <c r="AJ145" i="21"/>
  <c r="AB145" i="21"/>
  <c r="AO145" i="21"/>
  <c r="AG145" i="21"/>
  <c r="Y145" i="21"/>
  <c r="AN145" i="21"/>
  <c r="AF145" i="21"/>
  <c r="X145" i="21"/>
  <c r="AK145" i="21"/>
  <c r="AC145" i="21"/>
  <c r="AM153" i="21"/>
  <c r="AI153" i="21"/>
  <c r="AE153" i="21"/>
  <c r="AA153" i="21"/>
  <c r="W153" i="21"/>
  <c r="AL153" i="21"/>
  <c r="AH153" i="21"/>
  <c r="AD153" i="21"/>
  <c r="Z153" i="21"/>
  <c r="AJ153" i="21"/>
  <c r="AB153" i="21"/>
  <c r="AO153" i="21"/>
  <c r="AG153" i="21"/>
  <c r="Y153" i="21"/>
  <c r="AN153" i="21"/>
  <c r="AF153" i="21"/>
  <c r="X153" i="21"/>
  <c r="AK153" i="21"/>
  <c r="AC153" i="21"/>
  <c r="AM161" i="21"/>
  <c r="AI161" i="21"/>
  <c r="AE161" i="21"/>
  <c r="AA161" i="21"/>
  <c r="W161" i="21"/>
  <c r="AL161" i="21"/>
  <c r="AH161" i="21"/>
  <c r="AD161" i="21"/>
  <c r="Z161" i="21"/>
  <c r="AJ161" i="21"/>
  <c r="AB161" i="21"/>
  <c r="AO161" i="21"/>
  <c r="AG161" i="21"/>
  <c r="Y161" i="21"/>
  <c r="AN161" i="21"/>
  <c r="AF161" i="21"/>
  <c r="X161" i="21"/>
  <c r="AK161" i="21"/>
  <c r="AC161" i="21"/>
  <c r="AM169" i="21"/>
  <c r="AI169" i="21"/>
  <c r="AE169" i="21"/>
  <c r="AA169" i="21"/>
  <c r="W169" i="21"/>
  <c r="AL169" i="21"/>
  <c r="AH169" i="21"/>
  <c r="AD169" i="21"/>
  <c r="Z169" i="21"/>
  <c r="AJ169" i="21"/>
  <c r="AB169" i="21"/>
  <c r="AO169" i="21"/>
  <c r="AG169" i="21"/>
  <c r="Y169" i="21"/>
  <c r="AN169" i="21"/>
  <c r="AF169" i="21"/>
  <c r="X169" i="21"/>
  <c r="AC169" i="21"/>
  <c r="AK169" i="21"/>
  <c r="AM177" i="21"/>
  <c r="AI177" i="21"/>
  <c r="AE177" i="21"/>
  <c r="AA177" i="21"/>
  <c r="W177" i="21"/>
  <c r="AL177" i="21"/>
  <c r="AH177" i="21"/>
  <c r="AD177" i="21"/>
  <c r="Z177" i="21"/>
  <c r="AJ177" i="21"/>
  <c r="AB177" i="21"/>
  <c r="AO177" i="21"/>
  <c r="AG177" i="21"/>
  <c r="Y177" i="21"/>
  <c r="AN177" i="21"/>
  <c r="AF177" i="21"/>
  <c r="X177" i="21"/>
  <c r="AK177" i="21"/>
  <c r="AC177" i="21"/>
  <c r="AL156" i="25"/>
  <c r="AH156" i="25"/>
  <c r="AD156" i="25"/>
  <c r="Z156" i="25"/>
  <c r="AO156" i="25"/>
  <c r="AK156" i="25"/>
  <c r="AG156" i="25"/>
  <c r="AC156" i="25"/>
  <c r="Y156" i="25"/>
  <c r="AN156" i="25"/>
  <c r="AJ156" i="25"/>
  <c r="AF156" i="25"/>
  <c r="AB156" i="25"/>
  <c r="X156" i="25"/>
  <c r="AA156" i="25"/>
  <c r="AM156" i="25"/>
  <c r="W156" i="25"/>
  <c r="AI156" i="25"/>
  <c r="AE156" i="25"/>
  <c r="AL24" i="26"/>
  <c r="AH24" i="26"/>
  <c r="AD24" i="26"/>
  <c r="Z24" i="26"/>
  <c r="AO24" i="26"/>
  <c r="AK24" i="26"/>
  <c r="AG24" i="26"/>
  <c r="AC24" i="26"/>
  <c r="Y24" i="26"/>
  <c r="AN24" i="26"/>
  <c r="AJ24" i="26"/>
  <c r="AF24" i="26"/>
  <c r="AB24" i="26"/>
  <c r="X24" i="26"/>
  <c r="AA24" i="26"/>
  <c r="AM24" i="26"/>
  <c r="W24" i="26"/>
  <c r="AI24" i="26"/>
  <c r="AE24" i="26"/>
  <c r="AO125" i="23"/>
  <c r="AK125" i="23"/>
  <c r="AG125" i="23"/>
  <c r="AC125" i="23"/>
  <c r="Y125" i="23"/>
  <c r="AJ125" i="23"/>
  <c r="AE125" i="23"/>
  <c r="Z125" i="23"/>
  <c r="AN125" i="23"/>
  <c r="AI125" i="23"/>
  <c r="AD125" i="23"/>
  <c r="X125" i="23"/>
  <c r="AM125" i="23"/>
  <c r="AH125" i="23"/>
  <c r="AB125" i="23"/>
  <c r="W125" i="23"/>
  <c r="AL125" i="23"/>
  <c r="AF125" i="23"/>
  <c r="AA125" i="23"/>
  <c r="AO53" i="26"/>
  <c r="AK53" i="26"/>
  <c r="AG53" i="26"/>
  <c r="AC53" i="26"/>
  <c r="Y53" i="26"/>
  <c r="AN53" i="26"/>
  <c r="AJ53" i="26"/>
  <c r="AF53" i="26"/>
  <c r="AB53" i="26"/>
  <c r="X53" i="26"/>
  <c r="AM53" i="26"/>
  <c r="AI53" i="26"/>
  <c r="AE53" i="26"/>
  <c r="AA53" i="26"/>
  <c r="W53" i="26"/>
  <c r="Z53" i="26"/>
  <c r="AL53" i="26"/>
  <c r="AH53" i="26"/>
  <c r="AD53" i="26"/>
  <c r="AO81" i="26"/>
  <c r="AK81" i="26"/>
  <c r="AG81" i="26"/>
  <c r="AC81" i="26"/>
  <c r="Y81" i="26"/>
  <c r="AN81" i="26"/>
  <c r="AJ81" i="26"/>
  <c r="AF81" i="26"/>
  <c r="AB81" i="26"/>
  <c r="X81" i="26"/>
  <c r="AM81" i="26"/>
  <c r="AI81" i="26"/>
  <c r="AE81" i="26"/>
  <c r="AA81" i="26"/>
  <c r="W81" i="26"/>
  <c r="AD81" i="26"/>
  <c r="Z81" i="26"/>
  <c r="AL81" i="26"/>
  <c r="AH81" i="26"/>
  <c r="AO89" i="26"/>
  <c r="AK89" i="26"/>
  <c r="AG89" i="26"/>
  <c r="AC89" i="26"/>
  <c r="Y89" i="26"/>
  <c r="AN89" i="26"/>
  <c r="AJ89" i="26"/>
  <c r="AF89" i="26"/>
  <c r="AB89" i="26"/>
  <c r="X89" i="26"/>
  <c r="AM89" i="26"/>
  <c r="AI89" i="26"/>
  <c r="AE89" i="26"/>
  <c r="AA89" i="26"/>
  <c r="W89" i="26"/>
  <c r="Z89" i="26"/>
  <c r="AL89" i="26"/>
  <c r="AH89" i="26"/>
  <c r="AD89" i="26"/>
  <c r="AO97" i="26"/>
  <c r="AK97" i="26"/>
  <c r="AG97" i="26"/>
  <c r="AC97" i="26"/>
  <c r="Y97" i="26"/>
  <c r="AN97" i="26"/>
  <c r="AJ97" i="26"/>
  <c r="AF97" i="26"/>
  <c r="AB97" i="26"/>
  <c r="X97" i="26"/>
  <c r="AM97" i="26"/>
  <c r="AI97" i="26"/>
  <c r="AE97" i="26"/>
  <c r="AA97" i="26"/>
  <c r="W97" i="26"/>
  <c r="AH97" i="26"/>
  <c r="AD97" i="26"/>
  <c r="Z97" i="26"/>
  <c r="AL97" i="26"/>
  <c r="AO61" i="23"/>
  <c r="AK61" i="23"/>
  <c r="AG61" i="23"/>
  <c r="AC61" i="23"/>
  <c r="Y61" i="23"/>
  <c r="AN61" i="23"/>
  <c r="AJ61" i="23"/>
  <c r="AF61" i="23"/>
  <c r="AB61" i="23"/>
  <c r="X61" i="23"/>
  <c r="AM61" i="23"/>
  <c r="AI61" i="23"/>
  <c r="AE61" i="23"/>
  <c r="AA61" i="23"/>
  <c r="W61" i="23"/>
  <c r="AD61" i="23"/>
  <c r="Z61" i="23"/>
  <c r="AL61" i="23"/>
  <c r="AH61" i="23"/>
  <c r="AO69" i="23"/>
  <c r="AK69" i="23"/>
  <c r="AG69" i="23"/>
  <c r="AC69" i="23"/>
  <c r="Y69" i="23"/>
  <c r="AN69" i="23"/>
  <c r="AJ69" i="23"/>
  <c r="AF69" i="23"/>
  <c r="AB69" i="23"/>
  <c r="X69" i="23"/>
  <c r="AM69" i="23"/>
  <c r="AI69" i="23"/>
  <c r="AE69" i="23"/>
  <c r="AA69" i="23"/>
  <c r="W69" i="23"/>
  <c r="AL69" i="23"/>
  <c r="AH69" i="23"/>
  <c r="AD69" i="23"/>
  <c r="Z69" i="23"/>
  <c r="AO77" i="23"/>
  <c r="AK77" i="23"/>
  <c r="AG77" i="23"/>
  <c r="AC77" i="23"/>
  <c r="Y77" i="23"/>
  <c r="AN77" i="23"/>
  <c r="AJ77" i="23"/>
  <c r="AF77" i="23"/>
  <c r="AB77" i="23"/>
  <c r="X77" i="23"/>
  <c r="AM77" i="23"/>
  <c r="AI77" i="23"/>
  <c r="AE77" i="23"/>
  <c r="AA77" i="23"/>
  <c r="W77" i="23"/>
  <c r="AD77" i="23"/>
  <c r="Z77" i="23"/>
  <c r="AL77" i="23"/>
  <c r="AH77" i="23"/>
  <c r="AO85" i="23"/>
  <c r="AK85" i="23"/>
  <c r="AG85" i="23"/>
  <c r="AC85" i="23"/>
  <c r="Y85" i="23"/>
  <c r="AN85" i="23"/>
  <c r="AJ85" i="23"/>
  <c r="AF85" i="23"/>
  <c r="AB85" i="23"/>
  <c r="X85" i="23"/>
  <c r="AM85" i="23"/>
  <c r="AI85" i="23"/>
  <c r="AE85" i="23"/>
  <c r="AA85" i="23"/>
  <c r="W85" i="23"/>
  <c r="AL85" i="23"/>
  <c r="AH85" i="23"/>
  <c r="AD85" i="23"/>
  <c r="Z85" i="23"/>
  <c r="AO93" i="23"/>
  <c r="AK93" i="23"/>
  <c r="AG93" i="23"/>
  <c r="AC93" i="23"/>
  <c r="Y93" i="23"/>
  <c r="AN93" i="23"/>
  <c r="AJ93" i="23"/>
  <c r="AF93" i="23"/>
  <c r="AB93" i="23"/>
  <c r="X93" i="23"/>
  <c r="AM93" i="23"/>
  <c r="AI93" i="23"/>
  <c r="AE93" i="23"/>
  <c r="AA93" i="23"/>
  <c r="W93" i="23"/>
  <c r="AD93" i="23"/>
  <c r="Z93" i="23"/>
  <c r="AL93" i="23"/>
  <c r="AH93" i="23"/>
  <c r="AO101" i="23"/>
  <c r="AK101" i="23"/>
  <c r="AG101" i="23"/>
  <c r="AC101" i="23"/>
  <c r="Y101" i="23"/>
  <c r="AN101" i="23"/>
  <c r="AJ101" i="23"/>
  <c r="AF101" i="23"/>
  <c r="AB101" i="23"/>
  <c r="X101" i="23"/>
  <c r="AM101" i="23"/>
  <c r="AI101" i="23"/>
  <c r="AE101" i="23"/>
  <c r="AA101" i="23"/>
  <c r="W101" i="23"/>
  <c r="AL101" i="23"/>
  <c r="AH101" i="23"/>
  <c r="AD101" i="23"/>
  <c r="Z101" i="23"/>
  <c r="AO109" i="23"/>
  <c r="AK109" i="23"/>
  <c r="AG109" i="23"/>
  <c r="AC109" i="23"/>
  <c r="Y109" i="23"/>
  <c r="AN109" i="23"/>
  <c r="AJ109" i="23"/>
  <c r="AF109" i="23"/>
  <c r="AB109" i="23"/>
  <c r="X109" i="23"/>
  <c r="AM109" i="23"/>
  <c r="AI109" i="23"/>
  <c r="AE109" i="23"/>
  <c r="AA109" i="23"/>
  <c r="W109" i="23"/>
  <c r="AD109" i="23"/>
  <c r="Z109" i="23"/>
  <c r="AL109" i="23"/>
  <c r="AH109" i="23"/>
  <c r="AO117" i="23"/>
  <c r="AK117" i="23"/>
  <c r="AG117" i="23"/>
  <c r="AC117" i="23"/>
  <c r="Y117" i="23"/>
  <c r="AN117" i="23"/>
  <c r="AJ117" i="23"/>
  <c r="AF117" i="23"/>
  <c r="AB117" i="23"/>
  <c r="X117" i="23"/>
  <c r="AM117" i="23"/>
  <c r="AI117" i="23"/>
  <c r="AE117" i="23"/>
  <c r="AA117" i="23"/>
  <c r="W117" i="23"/>
  <c r="AL117" i="23"/>
  <c r="AH117" i="23"/>
  <c r="AD117" i="23"/>
  <c r="Z117" i="23"/>
  <c r="AN122" i="23"/>
  <c r="AJ122" i="23"/>
  <c r="AF122" i="23"/>
  <c r="AB122" i="23"/>
  <c r="X122" i="23"/>
  <c r="AO122" i="23"/>
  <c r="AI122" i="23"/>
  <c r="AD122" i="23"/>
  <c r="Y122" i="23"/>
  <c r="AM122" i="23"/>
  <c r="AH122" i="23"/>
  <c r="AC122" i="23"/>
  <c r="W122" i="23"/>
  <c r="AL122" i="23"/>
  <c r="AG122" i="23"/>
  <c r="AA122" i="23"/>
  <c r="AK122" i="23"/>
  <c r="AE122" i="23"/>
  <c r="Z122" i="23"/>
  <c r="AL136" i="23"/>
  <c r="AH136" i="23"/>
  <c r="AD136" i="23"/>
  <c r="Z136" i="23"/>
  <c r="AN136" i="23"/>
  <c r="AI136" i="23"/>
  <c r="AC136" i="23"/>
  <c r="X136" i="23"/>
  <c r="AM136" i="23"/>
  <c r="AG136" i="23"/>
  <c r="AB136" i="23"/>
  <c r="W136" i="23"/>
  <c r="AK136" i="23"/>
  <c r="AF136" i="23"/>
  <c r="AA136" i="23"/>
  <c r="Y136" i="23"/>
  <c r="AO136" i="23"/>
  <c r="AJ136" i="23"/>
  <c r="AE136" i="23"/>
  <c r="AN154" i="23"/>
  <c r="AJ154" i="23"/>
  <c r="AF154" i="23"/>
  <c r="AB154" i="23"/>
  <c r="X154" i="23"/>
  <c r="AO154" i="23"/>
  <c r="AI154" i="23"/>
  <c r="AD154" i="23"/>
  <c r="Y154" i="23"/>
  <c r="AM154" i="23"/>
  <c r="AH154" i="23"/>
  <c r="AC154" i="23"/>
  <c r="W154" i="23"/>
  <c r="AL154" i="23"/>
  <c r="AG154" i="23"/>
  <c r="AA154" i="23"/>
  <c r="AE154" i="23"/>
  <c r="Z154" i="23"/>
  <c r="AK154" i="23"/>
  <c r="AL168" i="23"/>
  <c r="AH168" i="23"/>
  <c r="AD168" i="23"/>
  <c r="Z168" i="23"/>
  <c r="AN168" i="23"/>
  <c r="AI168" i="23"/>
  <c r="AC168" i="23"/>
  <c r="X168" i="23"/>
  <c r="AM168" i="23"/>
  <c r="AG168" i="23"/>
  <c r="AB168" i="23"/>
  <c r="W168" i="23"/>
  <c r="AK168" i="23"/>
  <c r="AF168" i="23"/>
  <c r="AA168" i="23"/>
  <c r="AJ168" i="23"/>
  <c r="AE168" i="23"/>
  <c r="Y168" i="23"/>
  <c r="AO168" i="23"/>
  <c r="AL17" i="40"/>
  <c r="AH17" i="40"/>
  <c r="AD17" i="40"/>
  <c r="Z17" i="40"/>
  <c r="AO17" i="40"/>
  <c r="AK17" i="40"/>
  <c r="AG17" i="40"/>
  <c r="AC17" i="40"/>
  <c r="Y17" i="40"/>
  <c r="AN17" i="40"/>
  <c r="AJ17" i="40"/>
  <c r="AF17" i="40"/>
  <c r="AB17" i="40"/>
  <c r="X17" i="40"/>
  <c r="AM17" i="40"/>
  <c r="W17" i="40"/>
  <c r="AI17" i="40"/>
  <c r="AE17" i="40"/>
  <c r="AA17" i="40"/>
  <c r="AL145" i="40"/>
  <c r="AH145" i="40"/>
  <c r="AD145" i="40"/>
  <c r="Z145" i="40"/>
  <c r="AO145" i="40"/>
  <c r="AK145" i="40"/>
  <c r="AG145" i="40"/>
  <c r="AC145" i="40"/>
  <c r="Y145" i="40"/>
  <c r="AN145" i="40"/>
  <c r="AJ145" i="40"/>
  <c r="AF145" i="40"/>
  <c r="AB145" i="40"/>
  <c r="X145" i="40"/>
  <c r="AM145" i="40"/>
  <c r="W145" i="40"/>
  <c r="AI145" i="40"/>
  <c r="AE145" i="40"/>
  <c r="AA145" i="40"/>
  <c r="AM50" i="25"/>
  <c r="AI50" i="25"/>
  <c r="AE50" i="25"/>
  <c r="AA50" i="25"/>
  <c r="W50" i="25"/>
  <c r="AL50" i="25"/>
  <c r="AH50" i="25"/>
  <c r="AD50" i="25"/>
  <c r="Z50" i="25"/>
  <c r="AN50" i="25"/>
  <c r="AF50" i="25"/>
  <c r="X50" i="25"/>
  <c r="AK50" i="25"/>
  <c r="AC50" i="25"/>
  <c r="AJ50" i="25"/>
  <c r="AB50" i="25"/>
  <c r="AO50" i="25"/>
  <c r="AG50" i="25"/>
  <c r="Y50" i="25"/>
  <c r="AM78" i="25"/>
  <c r="AI78" i="25"/>
  <c r="AE78" i="25"/>
  <c r="AA78" i="25"/>
  <c r="W78" i="25"/>
  <c r="AL78" i="25"/>
  <c r="AH78" i="25"/>
  <c r="AD78" i="25"/>
  <c r="Z78" i="25"/>
  <c r="AN78" i="25"/>
  <c r="AF78" i="25"/>
  <c r="X78" i="25"/>
  <c r="AK78" i="25"/>
  <c r="AC78" i="25"/>
  <c r="AJ78" i="25"/>
  <c r="AB78" i="25"/>
  <c r="AG78" i="25"/>
  <c r="Y78" i="25"/>
  <c r="AO78" i="25"/>
  <c r="AN2" i="26"/>
  <c r="AJ2" i="26"/>
  <c r="AF2" i="26"/>
  <c r="AB2" i="26"/>
  <c r="X2" i="26"/>
  <c r="AM2" i="26"/>
  <c r="AI2" i="26"/>
  <c r="AE2" i="26"/>
  <c r="AA2" i="26"/>
  <c r="W2" i="26"/>
  <c r="AL2" i="26"/>
  <c r="AH2" i="26"/>
  <c r="AD2" i="26"/>
  <c r="Z2" i="26"/>
  <c r="AO2" i="26"/>
  <c r="Y2" i="26"/>
  <c r="AK2" i="26"/>
  <c r="AG2" i="26"/>
  <c r="AC2" i="26"/>
  <c r="AN10" i="26"/>
  <c r="AJ10" i="26"/>
  <c r="AF10" i="26"/>
  <c r="AB10" i="26"/>
  <c r="X10" i="26"/>
  <c r="AM10" i="26"/>
  <c r="AI10" i="26"/>
  <c r="AE10" i="26"/>
  <c r="AA10" i="26"/>
  <c r="W10" i="26"/>
  <c r="AL10" i="26"/>
  <c r="AH10" i="26"/>
  <c r="AD10" i="26"/>
  <c r="Z10" i="26"/>
  <c r="AG10" i="26"/>
  <c r="AC10" i="26"/>
  <c r="AO10" i="26"/>
  <c r="Y10" i="26"/>
  <c r="AK10" i="26"/>
  <c r="AN18" i="26"/>
  <c r="AJ18" i="26"/>
  <c r="AF18" i="26"/>
  <c r="AB18" i="26"/>
  <c r="X18" i="26"/>
  <c r="AM18" i="26"/>
  <c r="AI18" i="26"/>
  <c r="AE18" i="26"/>
  <c r="AA18" i="26"/>
  <c r="W18" i="26"/>
  <c r="AL18" i="26"/>
  <c r="AH18" i="26"/>
  <c r="AD18" i="26"/>
  <c r="Z18" i="26"/>
  <c r="AO18" i="26"/>
  <c r="Y18" i="26"/>
  <c r="AK18" i="26"/>
  <c r="AG18" i="26"/>
  <c r="AC18" i="26"/>
  <c r="AN26" i="26"/>
  <c r="AJ26" i="26"/>
  <c r="AF26" i="26"/>
  <c r="AB26" i="26"/>
  <c r="X26" i="26"/>
  <c r="AM26" i="26"/>
  <c r="AI26" i="26"/>
  <c r="AE26" i="26"/>
  <c r="AA26" i="26"/>
  <c r="W26" i="26"/>
  <c r="AL26" i="26"/>
  <c r="AH26" i="26"/>
  <c r="AD26" i="26"/>
  <c r="Z26" i="26"/>
  <c r="AG26" i="26"/>
  <c r="AC26" i="26"/>
  <c r="AO26" i="26"/>
  <c r="Y26" i="26"/>
  <c r="AK26" i="26"/>
  <c r="AN34" i="26"/>
  <c r="AJ34" i="26"/>
  <c r="AF34" i="26"/>
  <c r="AB34" i="26"/>
  <c r="X34" i="26"/>
  <c r="AM34" i="26"/>
  <c r="AI34" i="26"/>
  <c r="AE34" i="26"/>
  <c r="AA34" i="26"/>
  <c r="W34" i="26"/>
  <c r="AL34" i="26"/>
  <c r="AH34" i="26"/>
  <c r="AD34" i="26"/>
  <c r="Z34" i="26"/>
  <c r="AO34" i="26"/>
  <c r="Y34" i="26"/>
  <c r="AK34" i="26"/>
  <c r="AG34" i="26"/>
  <c r="AC34" i="26"/>
  <c r="AN42" i="26"/>
  <c r="AJ42" i="26"/>
  <c r="AF42" i="26"/>
  <c r="AB42" i="26"/>
  <c r="X42" i="26"/>
  <c r="AM42" i="26"/>
  <c r="AI42" i="26"/>
  <c r="AE42" i="26"/>
  <c r="AA42" i="26"/>
  <c r="W42" i="26"/>
  <c r="AL42" i="26"/>
  <c r="AH42" i="26"/>
  <c r="AD42" i="26"/>
  <c r="Z42" i="26"/>
  <c r="AG42" i="26"/>
  <c r="AC42" i="26"/>
  <c r="AO42" i="26"/>
  <c r="Y42" i="26"/>
  <c r="AK42" i="26"/>
  <c r="AN58" i="26"/>
  <c r="AJ58" i="26"/>
  <c r="AF58" i="26"/>
  <c r="AB58" i="26"/>
  <c r="X58" i="26"/>
  <c r="AM58" i="26"/>
  <c r="AI58" i="26"/>
  <c r="AE58" i="26"/>
  <c r="AA58" i="26"/>
  <c r="W58" i="26"/>
  <c r="AL58" i="26"/>
  <c r="AH58" i="26"/>
  <c r="AD58" i="26"/>
  <c r="Z58" i="26"/>
  <c r="AG58" i="26"/>
  <c r="AC58" i="26"/>
  <c r="AO58" i="26"/>
  <c r="Y58" i="26"/>
  <c r="AK58" i="26"/>
  <c r="AN70" i="26"/>
  <c r="AJ70" i="26"/>
  <c r="AF70" i="26"/>
  <c r="AB70" i="26"/>
  <c r="X70" i="26"/>
  <c r="AM70" i="26"/>
  <c r="AI70" i="26"/>
  <c r="AE70" i="26"/>
  <c r="AA70" i="26"/>
  <c r="W70" i="26"/>
  <c r="AL70" i="26"/>
  <c r="AH70" i="26"/>
  <c r="AD70" i="26"/>
  <c r="Z70" i="26"/>
  <c r="AK70" i="26"/>
  <c r="AG70" i="26"/>
  <c r="AC70" i="26"/>
  <c r="AO70" i="26"/>
  <c r="Y70" i="26"/>
  <c r="AN90" i="26"/>
  <c r="AJ90" i="26"/>
  <c r="AF90" i="26"/>
  <c r="AB90" i="26"/>
  <c r="X90" i="26"/>
  <c r="AM90" i="26"/>
  <c r="AI90" i="26"/>
  <c r="AE90" i="26"/>
  <c r="AA90" i="26"/>
  <c r="W90" i="26"/>
  <c r="AL90" i="26"/>
  <c r="AH90" i="26"/>
  <c r="AD90" i="26"/>
  <c r="Z90" i="26"/>
  <c r="AK90" i="26"/>
  <c r="AG90" i="26"/>
  <c r="AC90" i="26"/>
  <c r="Y90" i="26"/>
  <c r="AO90" i="26"/>
  <c r="AN98" i="26"/>
  <c r="AJ98" i="26"/>
  <c r="AF98" i="26"/>
  <c r="AB98" i="26"/>
  <c r="X98" i="26"/>
  <c r="AM98" i="26"/>
  <c r="AI98" i="26"/>
  <c r="AE98" i="26"/>
  <c r="AA98" i="26"/>
  <c r="W98" i="26"/>
  <c r="AL98" i="26"/>
  <c r="AH98" i="26"/>
  <c r="AD98" i="26"/>
  <c r="Z98" i="26"/>
  <c r="AC98" i="26"/>
  <c r="AO98" i="26"/>
  <c r="Y98" i="26"/>
  <c r="AK98" i="26"/>
  <c r="AG98" i="26"/>
  <c r="AN106" i="26"/>
  <c r="AJ106" i="26"/>
  <c r="AF106" i="26"/>
  <c r="AB106" i="26"/>
  <c r="X106" i="26"/>
  <c r="AM106" i="26"/>
  <c r="AI106" i="26"/>
  <c r="AE106" i="26"/>
  <c r="AA106" i="26"/>
  <c r="W106" i="26"/>
  <c r="AL106" i="26"/>
  <c r="AH106" i="26"/>
  <c r="AD106" i="26"/>
  <c r="Z106" i="26"/>
  <c r="AC106" i="26"/>
  <c r="AO106" i="26"/>
  <c r="Y106" i="26"/>
  <c r="AK106" i="26"/>
  <c r="AG106" i="26"/>
  <c r="AN114" i="26"/>
  <c r="AJ114" i="26"/>
  <c r="AF114" i="26"/>
  <c r="AB114" i="26"/>
  <c r="X114" i="26"/>
  <c r="AM114" i="26"/>
  <c r="AI114" i="26"/>
  <c r="AE114" i="26"/>
  <c r="AA114" i="26"/>
  <c r="W114" i="26"/>
  <c r="AL114" i="26"/>
  <c r="AH114" i="26"/>
  <c r="AD114" i="26"/>
  <c r="Z114" i="26"/>
  <c r="AK114" i="26"/>
  <c r="AG114" i="26"/>
  <c r="AC114" i="26"/>
  <c r="AO114" i="26"/>
  <c r="Y114" i="26"/>
  <c r="AN122" i="26"/>
  <c r="AJ122" i="26"/>
  <c r="AF122" i="26"/>
  <c r="AB122" i="26"/>
  <c r="X122" i="26"/>
  <c r="AM122" i="26"/>
  <c r="AI122" i="26"/>
  <c r="AE122" i="26"/>
  <c r="AA122" i="26"/>
  <c r="W122" i="26"/>
  <c r="AL122" i="26"/>
  <c r="AH122" i="26"/>
  <c r="AD122" i="26"/>
  <c r="Z122" i="26"/>
  <c r="AC122" i="26"/>
  <c r="AO122" i="26"/>
  <c r="Y122" i="26"/>
  <c r="AK122" i="26"/>
  <c r="AG122" i="26"/>
  <c r="AN130" i="26"/>
  <c r="AJ130" i="26"/>
  <c r="AF130" i="26"/>
  <c r="AB130" i="26"/>
  <c r="X130" i="26"/>
  <c r="AM130" i="26"/>
  <c r="AI130" i="26"/>
  <c r="AE130" i="26"/>
  <c r="AA130" i="26"/>
  <c r="W130" i="26"/>
  <c r="AL130" i="26"/>
  <c r="AH130" i="26"/>
  <c r="AD130" i="26"/>
  <c r="Z130" i="26"/>
  <c r="AK130" i="26"/>
  <c r="AG130" i="26"/>
  <c r="AC130" i="26"/>
  <c r="AO130" i="26"/>
  <c r="Y130" i="26"/>
  <c r="AN138" i="26"/>
  <c r="AJ138" i="26"/>
  <c r="AF138" i="26"/>
  <c r="AB138" i="26"/>
  <c r="X138" i="26"/>
  <c r="AM138" i="26"/>
  <c r="AI138" i="26"/>
  <c r="AE138" i="26"/>
  <c r="AA138" i="26"/>
  <c r="W138" i="26"/>
  <c r="AL138" i="26"/>
  <c r="AH138" i="26"/>
  <c r="AD138" i="26"/>
  <c r="Z138" i="26"/>
  <c r="AC138" i="26"/>
  <c r="AO138" i="26"/>
  <c r="Y138" i="26"/>
  <c r="AK138" i="26"/>
  <c r="AG138" i="26"/>
  <c r="AN146" i="26"/>
  <c r="AJ146" i="26"/>
  <c r="AF146" i="26"/>
  <c r="AB146" i="26"/>
  <c r="X146" i="26"/>
  <c r="AM146" i="26"/>
  <c r="AI146" i="26"/>
  <c r="AE146" i="26"/>
  <c r="AA146" i="26"/>
  <c r="W146" i="26"/>
  <c r="AL146" i="26"/>
  <c r="AH146" i="26"/>
  <c r="AD146" i="26"/>
  <c r="Z146" i="26"/>
  <c r="AK146" i="26"/>
  <c r="AG146" i="26"/>
  <c r="AC146" i="26"/>
  <c r="Y146" i="26"/>
  <c r="AO146" i="26"/>
  <c r="AN154" i="26"/>
  <c r="AJ154" i="26"/>
  <c r="AF154" i="26"/>
  <c r="AB154" i="26"/>
  <c r="X154" i="26"/>
  <c r="AM154" i="26"/>
  <c r="AI154" i="26"/>
  <c r="AE154" i="26"/>
  <c r="AA154" i="26"/>
  <c r="W154" i="26"/>
  <c r="AL154" i="26"/>
  <c r="AH154" i="26"/>
  <c r="AD154" i="26"/>
  <c r="Z154" i="26"/>
  <c r="AC154" i="26"/>
  <c r="AO154" i="26"/>
  <c r="Y154" i="26"/>
  <c r="AK154" i="26"/>
  <c r="AG154" i="26"/>
  <c r="AN174" i="26"/>
  <c r="AJ174" i="26"/>
  <c r="AF174" i="26"/>
  <c r="AB174" i="26"/>
  <c r="X174" i="26"/>
  <c r="AM174" i="26"/>
  <c r="AI174" i="26"/>
  <c r="AE174" i="26"/>
  <c r="AA174" i="26"/>
  <c r="W174" i="26"/>
  <c r="AL174" i="26"/>
  <c r="AH174" i="26"/>
  <c r="AD174" i="26"/>
  <c r="Z174" i="26"/>
  <c r="AO174" i="26"/>
  <c r="Y174" i="26"/>
  <c r="AK174" i="26"/>
  <c r="AG174" i="26"/>
  <c r="AC174" i="26"/>
  <c r="AN6" i="23"/>
  <c r="AJ6" i="23"/>
  <c r="AF6" i="23"/>
  <c r="AB6" i="23"/>
  <c r="X6" i="23"/>
  <c r="AM6" i="23"/>
  <c r="AI6" i="23"/>
  <c r="AE6" i="23"/>
  <c r="AA6" i="23"/>
  <c r="W6" i="23"/>
  <c r="AL6" i="23"/>
  <c r="AH6" i="23"/>
  <c r="AD6" i="23"/>
  <c r="Z6" i="23"/>
  <c r="AG6" i="23"/>
  <c r="AC6" i="23"/>
  <c r="AO6" i="23"/>
  <c r="Y6" i="23"/>
  <c r="AK6" i="23"/>
  <c r="AN14" i="23"/>
  <c r="AJ14" i="23"/>
  <c r="AF14" i="23"/>
  <c r="AB14" i="23"/>
  <c r="X14" i="23"/>
  <c r="AM14" i="23"/>
  <c r="AI14" i="23"/>
  <c r="AE14" i="23"/>
  <c r="AA14" i="23"/>
  <c r="W14" i="23"/>
  <c r="AL14" i="23"/>
  <c r="AH14" i="23"/>
  <c r="AD14" i="23"/>
  <c r="Z14" i="23"/>
  <c r="AO14" i="23"/>
  <c r="Y14" i="23"/>
  <c r="AK14" i="23"/>
  <c r="AG14" i="23"/>
  <c r="AC14" i="23"/>
  <c r="AN22" i="23"/>
  <c r="AJ22" i="23"/>
  <c r="AF22" i="23"/>
  <c r="AB22" i="23"/>
  <c r="X22" i="23"/>
  <c r="AM22" i="23"/>
  <c r="AI22" i="23"/>
  <c r="AE22" i="23"/>
  <c r="AA22" i="23"/>
  <c r="W22" i="23"/>
  <c r="AL22" i="23"/>
  <c r="AH22" i="23"/>
  <c r="AD22" i="23"/>
  <c r="Z22" i="23"/>
  <c r="AG22" i="23"/>
  <c r="AC22" i="23"/>
  <c r="AO22" i="23"/>
  <c r="Y22" i="23"/>
  <c r="AK22" i="23"/>
  <c r="AN30" i="23"/>
  <c r="AJ30" i="23"/>
  <c r="AF30" i="23"/>
  <c r="AB30" i="23"/>
  <c r="X30" i="23"/>
  <c r="AM30" i="23"/>
  <c r="AI30" i="23"/>
  <c r="AE30" i="23"/>
  <c r="AA30" i="23"/>
  <c r="W30" i="23"/>
  <c r="AL30" i="23"/>
  <c r="AH30" i="23"/>
  <c r="AD30" i="23"/>
  <c r="Z30" i="23"/>
  <c r="AO30" i="23"/>
  <c r="Y30" i="23"/>
  <c r="AK30" i="23"/>
  <c r="AG30" i="23"/>
  <c r="AC30" i="23"/>
  <c r="AN38" i="23"/>
  <c r="AJ38" i="23"/>
  <c r="AF38" i="23"/>
  <c r="AB38" i="23"/>
  <c r="X38" i="23"/>
  <c r="AM38" i="23"/>
  <c r="AI38" i="23"/>
  <c r="AE38" i="23"/>
  <c r="AA38" i="23"/>
  <c r="W38" i="23"/>
  <c r="AL38" i="23"/>
  <c r="AH38" i="23"/>
  <c r="AD38" i="23"/>
  <c r="Z38" i="23"/>
  <c r="AG38" i="23"/>
  <c r="AC38" i="23"/>
  <c r="AO38" i="23"/>
  <c r="Y38" i="23"/>
  <c r="AK38" i="23"/>
  <c r="AN46" i="23"/>
  <c r="AJ46" i="23"/>
  <c r="AF46" i="23"/>
  <c r="AB46" i="23"/>
  <c r="X46" i="23"/>
  <c r="AM46" i="23"/>
  <c r="AI46" i="23"/>
  <c r="AE46" i="23"/>
  <c r="AA46" i="23"/>
  <c r="W46" i="23"/>
  <c r="AL46" i="23"/>
  <c r="AH46" i="23"/>
  <c r="AD46" i="23"/>
  <c r="Z46" i="23"/>
  <c r="AO46" i="23"/>
  <c r="Y46" i="23"/>
  <c r="AK46" i="23"/>
  <c r="AG46" i="23"/>
  <c r="AC46" i="23"/>
  <c r="AN54" i="23"/>
  <c r="AJ54" i="23"/>
  <c r="AF54" i="23"/>
  <c r="AB54" i="23"/>
  <c r="X54" i="23"/>
  <c r="AM54" i="23"/>
  <c r="AI54" i="23"/>
  <c r="AE54" i="23"/>
  <c r="AA54" i="23"/>
  <c r="W54" i="23"/>
  <c r="AL54" i="23"/>
  <c r="AH54" i="23"/>
  <c r="AD54" i="23"/>
  <c r="Z54" i="23"/>
  <c r="AG54" i="23"/>
  <c r="AC54" i="23"/>
  <c r="AO54" i="23"/>
  <c r="Y54" i="23"/>
  <c r="AK54" i="23"/>
  <c r="AL132" i="23"/>
  <c r="AH132" i="23"/>
  <c r="AD132" i="23"/>
  <c r="Z132" i="23"/>
  <c r="AM132" i="23"/>
  <c r="AG132" i="23"/>
  <c r="AB132" i="23"/>
  <c r="W132" i="23"/>
  <c r="AK132" i="23"/>
  <c r="AF132" i="23"/>
  <c r="AA132" i="23"/>
  <c r="AO132" i="23"/>
  <c r="AJ132" i="23"/>
  <c r="AE132" i="23"/>
  <c r="Y132" i="23"/>
  <c r="X132" i="23"/>
  <c r="AN132" i="23"/>
  <c r="AI132" i="23"/>
  <c r="AC132" i="23"/>
  <c r="AN150" i="23"/>
  <c r="AJ150" i="23"/>
  <c r="AF150" i="23"/>
  <c r="AB150" i="23"/>
  <c r="X150" i="23"/>
  <c r="AM150" i="23"/>
  <c r="AH150" i="23"/>
  <c r="AC150" i="23"/>
  <c r="W150" i="23"/>
  <c r="AL150" i="23"/>
  <c r="AG150" i="23"/>
  <c r="AA150" i="23"/>
  <c r="AK150" i="23"/>
  <c r="AE150" i="23"/>
  <c r="Z150" i="23"/>
  <c r="AD150" i="23"/>
  <c r="Y150" i="23"/>
  <c r="AO150" i="23"/>
  <c r="AI150" i="23"/>
  <c r="AL164" i="23"/>
  <c r="AH164" i="23"/>
  <c r="AD164" i="23"/>
  <c r="Z164" i="23"/>
  <c r="AM164" i="23"/>
  <c r="AG164" i="23"/>
  <c r="AB164" i="23"/>
  <c r="W164" i="23"/>
  <c r="AK164" i="23"/>
  <c r="AF164" i="23"/>
  <c r="AA164" i="23"/>
  <c r="AO164" i="23"/>
  <c r="AJ164" i="23"/>
  <c r="AE164" i="23"/>
  <c r="Y164" i="23"/>
  <c r="AI164" i="23"/>
  <c r="AC164" i="23"/>
  <c r="X164" i="23"/>
  <c r="AN164" i="23"/>
  <c r="AM7" i="26"/>
  <c r="AI7" i="26"/>
  <c r="AE7" i="26"/>
  <c r="AA7" i="26"/>
  <c r="W7" i="26"/>
  <c r="AL7" i="26"/>
  <c r="AH7" i="26"/>
  <c r="AD7" i="26"/>
  <c r="Z7" i="26"/>
  <c r="AO7" i="26"/>
  <c r="AK7" i="26"/>
  <c r="AG7" i="26"/>
  <c r="AC7" i="26"/>
  <c r="Y7" i="26"/>
  <c r="AF7" i="26"/>
  <c r="AB7" i="26"/>
  <c r="AN7" i="26"/>
  <c r="X7" i="26"/>
  <c r="AJ7" i="26"/>
  <c r="AM15" i="26"/>
  <c r="AI15" i="26"/>
  <c r="AE15" i="26"/>
  <c r="AA15" i="26"/>
  <c r="W15" i="26"/>
  <c r="AL15" i="26"/>
  <c r="AH15" i="26"/>
  <c r="AD15" i="26"/>
  <c r="Z15" i="26"/>
  <c r="AO15" i="26"/>
  <c r="AK15" i="26"/>
  <c r="AG15" i="26"/>
  <c r="AC15" i="26"/>
  <c r="Y15" i="26"/>
  <c r="AN15" i="26"/>
  <c r="X15" i="26"/>
  <c r="AJ15" i="26"/>
  <c r="AF15" i="26"/>
  <c r="AB15" i="26"/>
  <c r="AM23" i="26"/>
  <c r="AI23" i="26"/>
  <c r="AE23" i="26"/>
  <c r="AA23" i="26"/>
  <c r="W23" i="26"/>
  <c r="AL23" i="26"/>
  <c r="AH23" i="26"/>
  <c r="AD23" i="26"/>
  <c r="Z23" i="26"/>
  <c r="AO23" i="26"/>
  <c r="AK23" i="26"/>
  <c r="AG23" i="26"/>
  <c r="AC23" i="26"/>
  <c r="Y23" i="26"/>
  <c r="AF23" i="26"/>
  <c r="AB23" i="26"/>
  <c r="AN23" i="26"/>
  <c r="X23" i="26"/>
  <c r="AJ23" i="26"/>
  <c r="AM31" i="26"/>
  <c r="AI31" i="26"/>
  <c r="AE31" i="26"/>
  <c r="AA31" i="26"/>
  <c r="W31" i="26"/>
  <c r="AL31" i="26"/>
  <c r="AH31" i="26"/>
  <c r="AD31" i="26"/>
  <c r="Z31" i="26"/>
  <c r="AO31" i="26"/>
  <c r="AK31" i="26"/>
  <c r="AG31" i="26"/>
  <c r="AC31" i="26"/>
  <c r="Y31" i="26"/>
  <c r="AN31" i="26"/>
  <c r="X31" i="26"/>
  <c r="AJ31" i="26"/>
  <c r="AF31" i="26"/>
  <c r="AB31" i="26"/>
  <c r="AM39" i="26"/>
  <c r="AI39" i="26"/>
  <c r="AE39" i="26"/>
  <c r="AA39" i="26"/>
  <c r="W39" i="26"/>
  <c r="AL39" i="26"/>
  <c r="AH39" i="26"/>
  <c r="AD39" i="26"/>
  <c r="Z39" i="26"/>
  <c r="AO39" i="26"/>
  <c r="AK39" i="26"/>
  <c r="AG39" i="26"/>
  <c r="AC39" i="26"/>
  <c r="Y39" i="26"/>
  <c r="AF39" i="26"/>
  <c r="AB39" i="26"/>
  <c r="AN39" i="26"/>
  <c r="X39" i="26"/>
  <c r="AJ39" i="26"/>
  <c r="AM111" i="26"/>
  <c r="AI111" i="26"/>
  <c r="AE111" i="26"/>
  <c r="AA111" i="26"/>
  <c r="W111" i="26"/>
  <c r="AL111" i="26"/>
  <c r="AH111" i="26"/>
  <c r="AD111" i="26"/>
  <c r="Z111" i="26"/>
  <c r="AO111" i="26"/>
  <c r="AK111" i="26"/>
  <c r="AG111" i="26"/>
  <c r="AC111" i="26"/>
  <c r="Y111" i="26"/>
  <c r="AJ111" i="26"/>
  <c r="AF111" i="26"/>
  <c r="AB111" i="26"/>
  <c r="AN111" i="26"/>
  <c r="X111" i="26"/>
  <c r="AM119" i="26"/>
  <c r="AI119" i="26"/>
  <c r="AE119" i="26"/>
  <c r="AA119" i="26"/>
  <c r="W119" i="26"/>
  <c r="AL119" i="26"/>
  <c r="AH119" i="26"/>
  <c r="AD119" i="26"/>
  <c r="Z119" i="26"/>
  <c r="AO119" i="26"/>
  <c r="AK119" i="26"/>
  <c r="AG119" i="26"/>
  <c r="AC119" i="26"/>
  <c r="Y119" i="26"/>
  <c r="AB119" i="26"/>
  <c r="AN119" i="26"/>
  <c r="X119" i="26"/>
  <c r="AJ119" i="26"/>
  <c r="AF119" i="26"/>
  <c r="AM127" i="26"/>
  <c r="AI127" i="26"/>
  <c r="AE127" i="26"/>
  <c r="AA127" i="26"/>
  <c r="W127" i="26"/>
  <c r="AL127" i="26"/>
  <c r="AH127" i="26"/>
  <c r="AD127" i="26"/>
  <c r="Z127" i="26"/>
  <c r="AO127" i="26"/>
  <c r="AK127" i="26"/>
  <c r="AG127" i="26"/>
  <c r="AC127" i="26"/>
  <c r="Y127" i="26"/>
  <c r="AJ127" i="26"/>
  <c r="AF127" i="26"/>
  <c r="AB127" i="26"/>
  <c r="AN127" i="26"/>
  <c r="X127" i="26"/>
  <c r="AM135" i="26"/>
  <c r="AI135" i="26"/>
  <c r="AE135" i="26"/>
  <c r="AA135" i="26"/>
  <c r="W135" i="26"/>
  <c r="AL135" i="26"/>
  <c r="AH135" i="26"/>
  <c r="AD135" i="26"/>
  <c r="Z135" i="26"/>
  <c r="AO135" i="26"/>
  <c r="AK135" i="26"/>
  <c r="AG135" i="26"/>
  <c r="AC135" i="26"/>
  <c r="Y135" i="26"/>
  <c r="AB135" i="26"/>
  <c r="AN135" i="26"/>
  <c r="X135" i="26"/>
  <c r="AJ135" i="26"/>
  <c r="AF135" i="26"/>
  <c r="AM143" i="26"/>
  <c r="AI143" i="26"/>
  <c r="AE143" i="26"/>
  <c r="AA143" i="26"/>
  <c r="W143" i="26"/>
  <c r="AL143" i="26"/>
  <c r="AH143" i="26"/>
  <c r="AD143" i="26"/>
  <c r="Z143" i="26"/>
  <c r="AO143" i="26"/>
  <c r="AK143" i="26"/>
  <c r="AG143" i="26"/>
  <c r="AC143" i="26"/>
  <c r="Y143" i="26"/>
  <c r="AJ143" i="26"/>
  <c r="AF143" i="26"/>
  <c r="AB143" i="26"/>
  <c r="X143" i="26"/>
  <c r="AN143" i="26"/>
  <c r="AM151" i="26"/>
  <c r="AI151" i="26"/>
  <c r="AE151" i="26"/>
  <c r="AA151" i="26"/>
  <c r="W151" i="26"/>
  <c r="AL151" i="26"/>
  <c r="AH151" i="26"/>
  <c r="AD151" i="26"/>
  <c r="Z151" i="26"/>
  <c r="AO151" i="26"/>
  <c r="AK151" i="26"/>
  <c r="AG151" i="26"/>
  <c r="AC151" i="26"/>
  <c r="Y151" i="26"/>
  <c r="AB151" i="26"/>
  <c r="AN151" i="26"/>
  <c r="X151" i="26"/>
  <c r="AJ151" i="26"/>
  <c r="AF151" i="26"/>
  <c r="AM163" i="26"/>
  <c r="AI163" i="26"/>
  <c r="AE163" i="26"/>
  <c r="AA163" i="26"/>
  <c r="W163" i="26"/>
  <c r="AL163" i="26"/>
  <c r="AH163" i="26"/>
  <c r="AD163" i="26"/>
  <c r="Z163" i="26"/>
  <c r="AO163" i="26"/>
  <c r="AK163" i="26"/>
  <c r="AG163" i="26"/>
  <c r="AC163" i="26"/>
  <c r="Y163" i="26"/>
  <c r="AF163" i="26"/>
  <c r="AB163" i="26"/>
  <c r="AN163" i="26"/>
  <c r="X163" i="26"/>
  <c r="AJ163" i="26"/>
  <c r="AM175" i="26"/>
  <c r="AI175" i="26"/>
  <c r="AE175" i="26"/>
  <c r="AA175" i="26"/>
  <c r="W175" i="26"/>
  <c r="AL175" i="26"/>
  <c r="AH175" i="26"/>
  <c r="AD175" i="26"/>
  <c r="Z175" i="26"/>
  <c r="AO175" i="26"/>
  <c r="AK175" i="26"/>
  <c r="AG175" i="26"/>
  <c r="AC175" i="26"/>
  <c r="Y175" i="26"/>
  <c r="AJ175" i="26"/>
  <c r="AF175" i="26"/>
  <c r="AB175" i="26"/>
  <c r="AN175" i="26"/>
  <c r="X175" i="26"/>
  <c r="AM7" i="23"/>
  <c r="AI7" i="23"/>
  <c r="AE7" i="23"/>
  <c r="AA7" i="23"/>
  <c r="W7" i="23"/>
  <c r="AL7" i="23"/>
  <c r="AH7" i="23"/>
  <c r="AD7" i="23"/>
  <c r="Z7" i="23"/>
  <c r="AO7" i="23"/>
  <c r="AK7" i="23"/>
  <c r="AG7" i="23"/>
  <c r="AC7" i="23"/>
  <c r="Y7" i="23"/>
  <c r="AB7" i="23"/>
  <c r="AN7" i="23"/>
  <c r="X7" i="23"/>
  <c r="AJ7" i="23"/>
  <c r="AF7" i="23"/>
  <c r="AM15" i="23"/>
  <c r="AI15" i="23"/>
  <c r="AE15" i="23"/>
  <c r="AA15" i="23"/>
  <c r="W15" i="23"/>
  <c r="AL15" i="23"/>
  <c r="AH15" i="23"/>
  <c r="AD15" i="23"/>
  <c r="Z15" i="23"/>
  <c r="AO15" i="23"/>
  <c r="AK15" i="23"/>
  <c r="AG15" i="23"/>
  <c r="AC15" i="23"/>
  <c r="Y15" i="23"/>
  <c r="AJ15" i="23"/>
  <c r="AF15" i="23"/>
  <c r="AB15" i="23"/>
  <c r="AN15" i="23"/>
  <c r="X15" i="23"/>
  <c r="AM23" i="23"/>
  <c r="AI23" i="23"/>
  <c r="AE23" i="23"/>
  <c r="AA23" i="23"/>
  <c r="W23" i="23"/>
  <c r="AL23" i="23"/>
  <c r="AH23" i="23"/>
  <c r="AD23" i="23"/>
  <c r="Z23" i="23"/>
  <c r="AO23" i="23"/>
  <c r="AK23" i="23"/>
  <c r="AG23" i="23"/>
  <c r="AC23" i="23"/>
  <c r="Y23" i="23"/>
  <c r="AB23" i="23"/>
  <c r="AN23" i="23"/>
  <c r="X23" i="23"/>
  <c r="AJ23" i="23"/>
  <c r="AF23" i="23"/>
  <c r="AM31" i="23"/>
  <c r="AI31" i="23"/>
  <c r="AE31" i="23"/>
  <c r="AA31" i="23"/>
  <c r="W31" i="23"/>
  <c r="AL31" i="23"/>
  <c r="AH31" i="23"/>
  <c r="AD31" i="23"/>
  <c r="Z31" i="23"/>
  <c r="AO31" i="23"/>
  <c r="AK31" i="23"/>
  <c r="AG31" i="23"/>
  <c r="AC31" i="23"/>
  <c r="Y31" i="23"/>
  <c r="AJ31" i="23"/>
  <c r="AF31" i="23"/>
  <c r="AB31" i="23"/>
  <c r="AN31" i="23"/>
  <c r="X31" i="23"/>
  <c r="AM39" i="23"/>
  <c r="AI39" i="23"/>
  <c r="AE39" i="23"/>
  <c r="AA39" i="23"/>
  <c r="W39" i="23"/>
  <c r="AL39" i="23"/>
  <c r="AH39" i="23"/>
  <c r="AD39" i="23"/>
  <c r="Z39" i="23"/>
  <c r="AO39" i="23"/>
  <c r="AK39" i="23"/>
  <c r="AG39" i="23"/>
  <c r="AC39" i="23"/>
  <c r="Y39" i="23"/>
  <c r="AB39" i="23"/>
  <c r="AN39" i="23"/>
  <c r="X39" i="23"/>
  <c r="AJ39" i="23"/>
  <c r="AF39" i="23"/>
  <c r="AM47" i="23"/>
  <c r="AI47" i="23"/>
  <c r="AE47" i="23"/>
  <c r="AA47" i="23"/>
  <c r="W47" i="23"/>
  <c r="AL47" i="23"/>
  <c r="AH47" i="23"/>
  <c r="AD47" i="23"/>
  <c r="Z47" i="23"/>
  <c r="AO47" i="23"/>
  <c r="AK47" i="23"/>
  <c r="AG47" i="23"/>
  <c r="AC47" i="23"/>
  <c r="Y47" i="23"/>
  <c r="AJ47" i="23"/>
  <c r="AF47" i="23"/>
  <c r="AB47" i="23"/>
  <c r="X47" i="23"/>
  <c r="AN47" i="23"/>
  <c r="AM55" i="23"/>
  <c r="AI55" i="23"/>
  <c r="AE55" i="23"/>
  <c r="AA55" i="23"/>
  <c r="W55" i="23"/>
  <c r="AL55" i="23"/>
  <c r="AH55" i="23"/>
  <c r="AD55" i="23"/>
  <c r="Z55" i="23"/>
  <c r="AO55" i="23"/>
  <c r="AK55" i="23"/>
  <c r="AG55" i="23"/>
  <c r="AC55" i="23"/>
  <c r="Y55" i="23"/>
  <c r="AB55" i="23"/>
  <c r="AN55" i="23"/>
  <c r="X55" i="23"/>
  <c r="AJ55" i="23"/>
  <c r="AF55" i="23"/>
  <c r="AM63" i="23"/>
  <c r="AI63" i="23"/>
  <c r="AE63" i="23"/>
  <c r="AA63" i="23"/>
  <c r="W63" i="23"/>
  <c r="AL63" i="23"/>
  <c r="AH63" i="23"/>
  <c r="AD63" i="23"/>
  <c r="Z63" i="23"/>
  <c r="AO63" i="23"/>
  <c r="AK63" i="23"/>
  <c r="AG63" i="23"/>
  <c r="AC63" i="23"/>
  <c r="Y63" i="23"/>
  <c r="AJ63" i="23"/>
  <c r="AF63" i="23"/>
  <c r="AB63" i="23"/>
  <c r="AN63" i="23"/>
  <c r="X63" i="23"/>
  <c r="AM71" i="23"/>
  <c r="AI71" i="23"/>
  <c r="AE71" i="23"/>
  <c r="AA71" i="23"/>
  <c r="W71" i="23"/>
  <c r="AL71" i="23"/>
  <c r="AH71" i="23"/>
  <c r="AD71" i="23"/>
  <c r="Z71" i="23"/>
  <c r="AO71" i="23"/>
  <c r="AK71" i="23"/>
  <c r="AG71" i="23"/>
  <c r="AC71" i="23"/>
  <c r="Y71" i="23"/>
  <c r="AB71" i="23"/>
  <c r="AN71" i="23"/>
  <c r="X71" i="23"/>
  <c r="AJ71" i="23"/>
  <c r="AF71" i="23"/>
  <c r="AM79" i="23"/>
  <c r="AI79" i="23"/>
  <c r="AE79" i="23"/>
  <c r="AA79" i="23"/>
  <c r="W79" i="23"/>
  <c r="AL79" i="23"/>
  <c r="AH79" i="23"/>
  <c r="AD79" i="23"/>
  <c r="Z79" i="23"/>
  <c r="AO79" i="23"/>
  <c r="AK79" i="23"/>
  <c r="AG79" i="23"/>
  <c r="AC79" i="23"/>
  <c r="Y79" i="23"/>
  <c r="AJ79" i="23"/>
  <c r="AF79" i="23"/>
  <c r="AB79" i="23"/>
  <c r="AN79" i="23"/>
  <c r="X79" i="23"/>
  <c r="AM87" i="23"/>
  <c r="AI87" i="23"/>
  <c r="AE87" i="23"/>
  <c r="AA87" i="23"/>
  <c r="W87" i="23"/>
  <c r="AL87" i="23"/>
  <c r="AH87" i="23"/>
  <c r="AD87" i="23"/>
  <c r="Z87" i="23"/>
  <c r="AO87" i="23"/>
  <c r="AK87" i="23"/>
  <c r="AG87" i="23"/>
  <c r="AC87" i="23"/>
  <c r="Y87" i="23"/>
  <c r="AB87" i="23"/>
  <c r="AN87" i="23"/>
  <c r="X87" i="23"/>
  <c r="AJ87" i="23"/>
  <c r="AF87" i="23"/>
  <c r="AM95" i="23"/>
  <c r="AI95" i="23"/>
  <c r="AE95" i="23"/>
  <c r="AA95" i="23"/>
  <c r="W95" i="23"/>
  <c r="AL95" i="23"/>
  <c r="AH95" i="23"/>
  <c r="AD95" i="23"/>
  <c r="Z95" i="23"/>
  <c r="AO95" i="23"/>
  <c r="AK95" i="23"/>
  <c r="AG95" i="23"/>
  <c r="AC95" i="23"/>
  <c r="Y95" i="23"/>
  <c r="AJ95" i="23"/>
  <c r="AF95" i="23"/>
  <c r="AB95" i="23"/>
  <c r="AN95" i="23"/>
  <c r="X95" i="23"/>
  <c r="AM103" i="23"/>
  <c r="AI103" i="23"/>
  <c r="AE103" i="23"/>
  <c r="AA103" i="23"/>
  <c r="W103" i="23"/>
  <c r="AL103" i="23"/>
  <c r="AH103" i="23"/>
  <c r="AD103" i="23"/>
  <c r="Z103" i="23"/>
  <c r="AO103" i="23"/>
  <c r="AK103" i="23"/>
  <c r="AG103" i="23"/>
  <c r="AC103" i="23"/>
  <c r="Y103" i="23"/>
  <c r="AB103" i="23"/>
  <c r="AN103" i="23"/>
  <c r="X103" i="23"/>
  <c r="AJ103" i="23"/>
  <c r="AF103" i="23"/>
  <c r="AM111" i="23"/>
  <c r="AI111" i="23"/>
  <c r="AE111" i="23"/>
  <c r="AA111" i="23"/>
  <c r="W111" i="23"/>
  <c r="AL111" i="23"/>
  <c r="AH111" i="23"/>
  <c r="AD111" i="23"/>
  <c r="Z111" i="23"/>
  <c r="AO111" i="23"/>
  <c r="AK111" i="23"/>
  <c r="AG111" i="23"/>
  <c r="AC111" i="23"/>
  <c r="Y111" i="23"/>
  <c r="AJ111" i="23"/>
  <c r="AF111" i="23"/>
  <c r="AB111" i="23"/>
  <c r="X111" i="23"/>
  <c r="AN111" i="23"/>
  <c r="AM119" i="23"/>
  <c r="AI119" i="23"/>
  <c r="AE119" i="23"/>
  <c r="AA119" i="23"/>
  <c r="W119" i="23"/>
  <c r="AL119" i="23"/>
  <c r="AH119" i="23"/>
  <c r="AD119" i="23"/>
  <c r="Z119" i="23"/>
  <c r="AO119" i="23"/>
  <c r="AK119" i="23"/>
  <c r="AG119" i="23"/>
  <c r="AC119" i="23"/>
  <c r="Y119" i="23"/>
  <c r="AB119" i="23"/>
  <c r="AN119" i="23"/>
  <c r="X119" i="23"/>
  <c r="AJ119" i="23"/>
  <c r="AF119" i="23"/>
  <c r="AL128" i="23"/>
  <c r="AH128" i="23"/>
  <c r="AD128" i="23"/>
  <c r="Z128" i="23"/>
  <c r="AK128" i="23"/>
  <c r="AF128" i="23"/>
  <c r="AA128" i="23"/>
  <c r="AO128" i="23"/>
  <c r="AJ128" i="23"/>
  <c r="AE128" i="23"/>
  <c r="Y128" i="23"/>
  <c r="AN128" i="23"/>
  <c r="AI128" i="23"/>
  <c r="AC128" i="23"/>
  <c r="X128" i="23"/>
  <c r="W128" i="23"/>
  <c r="AM128" i="23"/>
  <c r="AG128" i="23"/>
  <c r="AB128" i="23"/>
  <c r="AN146" i="23"/>
  <c r="AJ146" i="23"/>
  <c r="AF146" i="23"/>
  <c r="AB146" i="23"/>
  <c r="X146" i="23"/>
  <c r="AL146" i="23"/>
  <c r="AG146" i="23"/>
  <c r="AA146" i="23"/>
  <c r="AK146" i="23"/>
  <c r="AE146" i="23"/>
  <c r="Z146" i="23"/>
  <c r="AO146" i="23"/>
  <c r="AI146" i="23"/>
  <c r="AD146" i="23"/>
  <c r="Y146" i="23"/>
  <c r="AC146" i="23"/>
  <c r="W146" i="23"/>
  <c r="AM146" i="23"/>
  <c r="AH146" i="23"/>
  <c r="AL160" i="23"/>
  <c r="AH160" i="23"/>
  <c r="AD160" i="23"/>
  <c r="Z160" i="23"/>
  <c r="AK160" i="23"/>
  <c r="AF160" i="23"/>
  <c r="AA160" i="23"/>
  <c r="AO160" i="23"/>
  <c r="AJ160" i="23"/>
  <c r="AE160" i="23"/>
  <c r="Y160" i="23"/>
  <c r="AN160" i="23"/>
  <c r="AI160" i="23"/>
  <c r="AC160" i="23"/>
  <c r="X160" i="23"/>
  <c r="AG160" i="23"/>
  <c r="AB160" i="23"/>
  <c r="W160" i="23"/>
  <c r="AM160" i="23"/>
  <c r="AL113" i="40"/>
  <c r="AH113" i="40"/>
  <c r="AD113" i="40"/>
  <c r="Z113" i="40"/>
  <c r="AO113" i="40"/>
  <c r="AK113" i="40"/>
  <c r="AG113" i="40"/>
  <c r="AC113" i="40"/>
  <c r="Y113" i="40"/>
  <c r="AN113" i="40"/>
  <c r="AJ113" i="40"/>
  <c r="AF113" i="40"/>
  <c r="AB113" i="40"/>
  <c r="X113" i="40"/>
  <c r="AM113" i="40"/>
  <c r="W113" i="40"/>
  <c r="AI113" i="40"/>
  <c r="AE113" i="40"/>
  <c r="AA113" i="40"/>
  <c r="AL9" i="40"/>
  <c r="AH9" i="40"/>
  <c r="AD9" i="40"/>
  <c r="Z9" i="40"/>
  <c r="AO9" i="40"/>
  <c r="AK9" i="40"/>
  <c r="AG9" i="40"/>
  <c r="AC9" i="40"/>
  <c r="Y9" i="40"/>
  <c r="AN9" i="40"/>
  <c r="AJ9" i="40"/>
  <c r="AF9" i="40"/>
  <c r="AB9" i="40"/>
  <c r="X9" i="40"/>
  <c r="AE9" i="40"/>
  <c r="AA9" i="40"/>
  <c r="AM9" i="40"/>
  <c r="W9" i="40"/>
  <c r="AI9" i="40"/>
  <c r="AL41" i="40"/>
  <c r="AH41" i="40"/>
  <c r="AD41" i="40"/>
  <c r="Z41" i="40"/>
  <c r="AO41" i="40"/>
  <c r="AK41" i="40"/>
  <c r="AG41" i="40"/>
  <c r="AC41" i="40"/>
  <c r="Y41" i="40"/>
  <c r="AN41" i="40"/>
  <c r="AJ41" i="40"/>
  <c r="AF41" i="40"/>
  <c r="AB41" i="40"/>
  <c r="X41" i="40"/>
  <c r="AE41" i="40"/>
  <c r="AA41" i="40"/>
  <c r="AM41" i="40"/>
  <c r="W41" i="40"/>
  <c r="AI41" i="40"/>
  <c r="AL73" i="40"/>
  <c r="AH73" i="40"/>
  <c r="AD73" i="40"/>
  <c r="Z73" i="40"/>
  <c r="AO73" i="40"/>
  <c r="AK73" i="40"/>
  <c r="AG73" i="40"/>
  <c r="AC73" i="40"/>
  <c r="Y73" i="40"/>
  <c r="AN73" i="40"/>
  <c r="AJ73" i="40"/>
  <c r="AF73" i="40"/>
  <c r="AB73" i="40"/>
  <c r="X73" i="40"/>
  <c r="AE73" i="40"/>
  <c r="AA73" i="40"/>
  <c r="AM73" i="40"/>
  <c r="W73" i="40"/>
  <c r="AI73" i="40"/>
  <c r="AL105" i="40"/>
  <c r="AH105" i="40"/>
  <c r="AD105" i="40"/>
  <c r="Z105" i="40"/>
  <c r="AO105" i="40"/>
  <c r="AK105" i="40"/>
  <c r="AG105" i="40"/>
  <c r="AC105" i="40"/>
  <c r="Y105" i="40"/>
  <c r="AN105" i="40"/>
  <c r="AJ105" i="40"/>
  <c r="AF105" i="40"/>
  <c r="AB105" i="40"/>
  <c r="X105" i="40"/>
  <c r="AE105" i="40"/>
  <c r="AA105" i="40"/>
  <c r="AM105" i="40"/>
  <c r="W105" i="40"/>
  <c r="AI105" i="40"/>
  <c r="AL137" i="40"/>
  <c r="AH137" i="40"/>
  <c r="AD137" i="40"/>
  <c r="Z137" i="40"/>
  <c r="AO137" i="40"/>
  <c r="AK137" i="40"/>
  <c r="AG137" i="40"/>
  <c r="AC137" i="40"/>
  <c r="Y137" i="40"/>
  <c r="AN137" i="40"/>
  <c r="AJ137" i="40"/>
  <c r="AF137" i="40"/>
  <c r="AB137" i="40"/>
  <c r="X137" i="40"/>
  <c r="AE137" i="40"/>
  <c r="AA137" i="40"/>
  <c r="AM137" i="40"/>
  <c r="W137" i="40"/>
  <c r="AI137" i="40"/>
  <c r="AL169" i="40"/>
  <c r="AH169" i="40"/>
  <c r="AD169" i="40"/>
  <c r="Z169" i="40"/>
  <c r="AO169" i="40"/>
  <c r="AK169" i="40"/>
  <c r="AG169" i="40"/>
  <c r="AC169" i="40"/>
  <c r="Y169" i="40"/>
  <c r="AN169" i="40"/>
  <c r="AJ169" i="40"/>
  <c r="AF169" i="40"/>
  <c r="AB169" i="40"/>
  <c r="X169" i="40"/>
  <c r="AE169" i="40"/>
  <c r="AA169" i="40"/>
  <c r="AM169" i="40"/>
  <c r="W169" i="40"/>
  <c r="AI169" i="40"/>
  <c r="AL47" i="41"/>
  <c r="AH47" i="41"/>
  <c r="AD47" i="41"/>
  <c r="Z47" i="41"/>
  <c r="AO47" i="41"/>
  <c r="AK47" i="41"/>
  <c r="AG47" i="41"/>
  <c r="AC47" i="41"/>
  <c r="Y47" i="41"/>
  <c r="AN47" i="41"/>
  <c r="AJ47" i="41"/>
  <c r="AF47" i="41"/>
  <c r="AB47" i="41"/>
  <c r="X47" i="41"/>
  <c r="AM47" i="41"/>
  <c r="W47" i="41"/>
  <c r="AI47" i="41"/>
  <c r="AE47" i="41"/>
  <c r="AA47" i="41"/>
  <c r="AL7" i="42"/>
  <c r="AH7" i="42"/>
  <c r="AD7" i="42"/>
  <c r="Z7" i="42"/>
  <c r="AO7" i="42"/>
  <c r="AK7" i="42"/>
  <c r="AG7" i="42"/>
  <c r="AC7" i="42"/>
  <c r="Y7" i="42"/>
  <c r="AN7" i="42"/>
  <c r="AJ7" i="42"/>
  <c r="AF7" i="42"/>
  <c r="AB7" i="42"/>
  <c r="X7" i="42"/>
  <c r="AM7" i="42"/>
  <c r="W7" i="42"/>
  <c r="AE7" i="42"/>
  <c r="AI7" i="42"/>
  <c r="AA7" i="42"/>
  <c r="AL29" i="40"/>
  <c r="AH29" i="40"/>
  <c r="AD29" i="40"/>
  <c r="Z29" i="40"/>
  <c r="AO29" i="40"/>
  <c r="AK29" i="40"/>
  <c r="AG29" i="40"/>
  <c r="AC29" i="40"/>
  <c r="Y29" i="40"/>
  <c r="AN29" i="40"/>
  <c r="AJ29" i="40"/>
  <c r="AF29" i="40"/>
  <c r="AB29" i="40"/>
  <c r="X29" i="40"/>
  <c r="AA29" i="40"/>
  <c r="AM29" i="40"/>
  <c r="W29" i="40"/>
  <c r="AI29" i="40"/>
  <c r="AE29" i="40"/>
  <c r="AL61" i="40"/>
  <c r="AH61" i="40"/>
  <c r="AD61" i="40"/>
  <c r="Z61" i="40"/>
  <c r="AO61" i="40"/>
  <c r="AK61" i="40"/>
  <c r="AG61" i="40"/>
  <c r="AC61" i="40"/>
  <c r="Y61" i="40"/>
  <c r="AN61" i="40"/>
  <c r="AJ61" i="40"/>
  <c r="AF61" i="40"/>
  <c r="AB61" i="40"/>
  <c r="X61" i="40"/>
  <c r="AA61" i="40"/>
  <c r="AM61" i="40"/>
  <c r="W61" i="40"/>
  <c r="AI61" i="40"/>
  <c r="AE61" i="40"/>
  <c r="AL93" i="40"/>
  <c r="AH93" i="40"/>
  <c r="AD93" i="40"/>
  <c r="Z93" i="40"/>
  <c r="AO93" i="40"/>
  <c r="AK93" i="40"/>
  <c r="AG93" i="40"/>
  <c r="AC93" i="40"/>
  <c r="Y93" i="40"/>
  <c r="AN93" i="40"/>
  <c r="AJ93" i="40"/>
  <c r="AF93" i="40"/>
  <c r="AB93" i="40"/>
  <c r="X93" i="40"/>
  <c r="AA93" i="40"/>
  <c r="AM93" i="40"/>
  <c r="W93" i="40"/>
  <c r="AI93" i="40"/>
  <c r="AE93" i="40"/>
  <c r="AL125" i="40"/>
  <c r="AH125" i="40"/>
  <c r="AD125" i="40"/>
  <c r="Z125" i="40"/>
  <c r="AO125" i="40"/>
  <c r="AK125" i="40"/>
  <c r="AG125" i="40"/>
  <c r="AC125" i="40"/>
  <c r="Y125" i="40"/>
  <c r="AN125" i="40"/>
  <c r="AJ125" i="40"/>
  <c r="AF125" i="40"/>
  <c r="AB125" i="40"/>
  <c r="X125" i="40"/>
  <c r="AA125" i="40"/>
  <c r="AM125" i="40"/>
  <c r="W125" i="40"/>
  <c r="AI125" i="40"/>
  <c r="AE125" i="40"/>
  <c r="AL157" i="40"/>
  <c r="AH157" i="40"/>
  <c r="AD157" i="40"/>
  <c r="Z157" i="40"/>
  <c r="AO157" i="40"/>
  <c r="AK157" i="40"/>
  <c r="AG157" i="40"/>
  <c r="AC157" i="40"/>
  <c r="Y157" i="40"/>
  <c r="AN157" i="40"/>
  <c r="AJ157" i="40"/>
  <c r="AF157" i="40"/>
  <c r="AB157" i="40"/>
  <c r="X157" i="40"/>
  <c r="AA157" i="40"/>
  <c r="AM157" i="40"/>
  <c r="W157" i="40"/>
  <c r="AI157" i="40"/>
  <c r="AE157" i="40"/>
  <c r="AL27" i="41"/>
  <c r="AH27" i="41"/>
  <c r="AD27" i="41"/>
  <c r="Z27" i="41"/>
  <c r="AO27" i="41"/>
  <c r="AK27" i="41"/>
  <c r="AG27" i="41"/>
  <c r="AC27" i="41"/>
  <c r="Y27" i="41"/>
  <c r="AN27" i="41"/>
  <c r="AF27" i="41"/>
  <c r="X27" i="41"/>
  <c r="AM27" i="41"/>
  <c r="AE27" i="41"/>
  <c r="W27" i="41"/>
  <c r="AJ27" i="41"/>
  <c r="AB27" i="41"/>
  <c r="AI27" i="41"/>
  <c r="AA27" i="41"/>
  <c r="AL127" i="41"/>
  <c r="AH127" i="41"/>
  <c r="AD127" i="41"/>
  <c r="Z127" i="41"/>
  <c r="AO127" i="41"/>
  <c r="AK127" i="41"/>
  <c r="AG127" i="41"/>
  <c r="AC127" i="41"/>
  <c r="Y127" i="41"/>
  <c r="AN127" i="41"/>
  <c r="AJ127" i="41"/>
  <c r="AF127" i="41"/>
  <c r="AB127" i="41"/>
  <c r="X127" i="41"/>
  <c r="AM127" i="41"/>
  <c r="W127" i="41"/>
  <c r="AI127" i="41"/>
  <c r="AE127" i="41"/>
  <c r="AA127" i="41"/>
  <c r="U127" i="41"/>
  <c r="S127" i="41"/>
  <c r="O127" i="41"/>
  <c r="R127" i="41"/>
  <c r="M127" i="41"/>
  <c r="T127" i="41"/>
  <c r="N127" i="41"/>
  <c r="Q127" i="41"/>
  <c r="P127" i="41"/>
  <c r="AO6" i="40"/>
  <c r="AK6" i="40"/>
  <c r="AG6" i="40"/>
  <c r="AC6" i="40"/>
  <c r="Y6" i="40"/>
  <c r="AN6" i="40"/>
  <c r="AJ6" i="40"/>
  <c r="AF6" i="40"/>
  <c r="AB6" i="40"/>
  <c r="X6" i="40"/>
  <c r="AM6" i="40"/>
  <c r="AI6" i="40"/>
  <c r="AE6" i="40"/>
  <c r="AA6" i="40"/>
  <c r="W6" i="40"/>
  <c r="AD6" i="40"/>
  <c r="Z6" i="40"/>
  <c r="AL6" i="40"/>
  <c r="AH6" i="40"/>
  <c r="T6" i="40"/>
  <c r="N6" i="40"/>
  <c r="M6" i="40"/>
  <c r="S6" i="40"/>
  <c r="Q6" i="40"/>
  <c r="O6" i="40"/>
  <c r="P6" i="40"/>
  <c r="U6" i="40"/>
  <c r="R6" i="40"/>
  <c r="AO14" i="40"/>
  <c r="AK14" i="40"/>
  <c r="AG14" i="40"/>
  <c r="AC14" i="40"/>
  <c r="Y14" i="40"/>
  <c r="AN14" i="40"/>
  <c r="AJ14" i="40"/>
  <c r="AF14" i="40"/>
  <c r="AB14" i="40"/>
  <c r="X14" i="40"/>
  <c r="AM14" i="40"/>
  <c r="AI14" i="40"/>
  <c r="AE14" i="40"/>
  <c r="AA14" i="40"/>
  <c r="W14" i="40"/>
  <c r="AL14" i="40"/>
  <c r="AH14" i="40"/>
  <c r="AD14" i="40"/>
  <c r="Z14" i="40"/>
  <c r="T14" i="40"/>
  <c r="N14" i="40"/>
  <c r="M14" i="40"/>
  <c r="S14" i="40"/>
  <c r="Q14" i="40"/>
  <c r="O14" i="40"/>
  <c r="P14" i="40"/>
  <c r="U14" i="40"/>
  <c r="R14" i="40"/>
  <c r="AO22" i="40"/>
  <c r="AK22" i="40"/>
  <c r="AG22" i="40"/>
  <c r="AC22" i="40"/>
  <c r="Y22" i="40"/>
  <c r="AN22" i="40"/>
  <c r="AJ22" i="40"/>
  <c r="AF22" i="40"/>
  <c r="AB22" i="40"/>
  <c r="X22" i="40"/>
  <c r="AM22" i="40"/>
  <c r="AI22" i="40"/>
  <c r="AE22" i="40"/>
  <c r="AA22" i="40"/>
  <c r="W22" i="40"/>
  <c r="AD22" i="40"/>
  <c r="Z22" i="40"/>
  <c r="AL22" i="40"/>
  <c r="AH22" i="40"/>
  <c r="Q22" i="40"/>
  <c r="R22" i="40"/>
  <c r="P22" i="40"/>
  <c r="U22" i="40"/>
  <c r="S22" i="40"/>
  <c r="T22" i="40"/>
  <c r="N22" i="40"/>
  <c r="M22" i="40"/>
  <c r="O22" i="40"/>
  <c r="AO30" i="40"/>
  <c r="AK30" i="40"/>
  <c r="AG30" i="40"/>
  <c r="AC30" i="40"/>
  <c r="Y30" i="40"/>
  <c r="AN30" i="40"/>
  <c r="AJ30" i="40"/>
  <c r="AF30" i="40"/>
  <c r="AB30" i="40"/>
  <c r="X30" i="40"/>
  <c r="AM30" i="40"/>
  <c r="AI30" i="40"/>
  <c r="AE30" i="40"/>
  <c r="AA30" i="40"/>
  <c r="W30" i="40"/>
  <c r="AL30" i="40"/>
  <c r="AH30" i="40"/>
  <c r="AD30" i="40"/>
  <c r="Z30" i="40"/>
  <c r="P30" i="40"/>
  <c r="U30" i="40"/>
  <c r="S30" i="40"/>
  <c r="T30" i="40"/>
  <c r="N30" i="40"/>
  <c r="M30" i="40"/>
  <c r="O30" i="40"/>
  <c r="Q30" i="40"/>
  <c r="R30" i="40"/>
  <c r="AO38" i="40"/>
  <c r="AK38" i="40"/>
  <c r="AG38" i="40"/>
  <c r="AC38" i="40"/>
  <c r="Y38" i="40"/>
  <c r="AN38" i="40"/>
  <c r="AJ38" i="40"/>
  <c r="AF38" i="40"/>
  <c r="AB38" i="40"/>
  <c r="X38" i="40"/>
  <c r="AM38" i="40"/>
  <c r="AI38" i="40"/>
  <c r="AE38" i="40"/>
  <c r="AA38" i="40"/>
  <c r="W38" i="40"/>
  <c r="AD38" i="40"/>
  <c r="Z38" i="40"/>
  <c r="AL38" i="40"/>
  <c r="AH38" i="40"/>
  <c r="P38" i="40"/>
  <c r="U38" i="40"/>
  <c r="S38" i="40"/>
  <c r="T38" i="40"/>
  <c r="N38" i="40"/>
  <c r="M38" i="40"/>
  <c r="O38" i="40"/>
  <c r="Q38" i="40"/>
  <c r="R38" i="40"/>
  <c r="AO46" i="40"/>
  <c r="AK46" i="40"/>
  <c r="AG46" i="40"/>
  <c r="AC46" i="40"/>
  <c r="Y46" i="40"/>
  <c r="AN46" i="40"/>
  <c r="AJ46" i="40"/>
  <c r="AF46" i="40"/>
  <c r="AB46" i="40"/>
  <c r="X46" i="40"/>
  <c r="AM46" i="40"/>
  <c r="AI46" i="40"/>
  <c r="AE46" i="40"/>
  <c r="AA46" i="40"/>
  <c r="W46" i="40"/>
  <c r="AL46" i="40"/>
  <c r="AH46" i="40"/>
  <c r="AD46" i="40"/>
  <c r="Z46" i="40"/>
  <c r="T46" i="40"/>
  <c r="N46" i="40"/>
  <c r="M46" i="40"/>
  <c r="R46" i="40"/>
  <c r="Q46" i="40"/>
  <c r="O46" i="40"/>
  <c r="P46" i="40"/>
  <c r="U46" i="40"/>
  <c r="S46" i="40"/>
  <c r="AO54" i="40"/>
  <c r="AK54" i="40"/>
  <c r="AG54" i="40"/>
  <c r="AC54" i="40"/>
  <c r="Y54" i="40"/>
  <c r="AN54" i="40"/>
  <c r="AJ54" i="40"/>
  <c r="AF54" i="40"/>
  <c r="AB54" i="40"/>
  <c r="X54" i="40"/>
  <c r="AM54" i="40"/>
  <c r="AI54" i="40"/>
  <c r="AE54" i="40"/>
  <c r="AA54" i="40"/>
  <c r="W54" i="40"/>
  <c r="AD54" i="40"/>
  <c r="Z54" i="40"/>
  <c r="AL54" i="40"/>
  <c r="AH54" i="40"/>
  <c r="M54" i="40"/>
  <c r="O54" i="40"/>
  <c r="Q54" i="40"/>
  <c r="R54" i="40"/>
  <c r="P54" i="40"/>
  <c r="U54" i="40"/>
  <c r="S54" i="40"/>
  <c r="T54" i="40"/>
  <c r="N54" i="40"/>
  <c r="AO62" i="40"/>
  <c r="AK62" i="40"/>
  <c r="AG62" i="40"/>
  <c r="AC62" i="40"/>
  <c r="Y62" i="40"/>
  <c r="AN62" i="40"/>
  <c r="AJ62" i="40"/>
  <c r="AF62" i="40"/>
  <c r="AB62" i="40"/>
  <c r="X62" i="40"/>
  <c r="AM62" i="40"/>
  <c r="AI62" i="40"/>
  <c r="AE62" i="40"/>
  <c r="AA62" i="40"/>
  <c r="W62" i="40"/>
  <c r="AL62" i="40"/>
  <c r="AH62" i="40"/>
  <c r="AD62" i="40"/>
  <c r="Z62" i="40"/>
  <c r="P62" i="40"/>
  <c r="U62" i="40"/>
  <c r="R62" i="40"/>
  <c r="T62" i="40"/>
  <c r="N62" i="40"/>
  <c r="M62" i="40"/>
  <c r="O62" i="40"/>
  <c r="Q62" i="40"/>
  <c r="S62" i="40"/>
  <c r="AO70" i="40"/>
  <c r="AK70" i="40"/>
  <c r="AG70" i="40"/>
  <c r="AC70" i="40"/>
  <c r="Y70" i="40"/>
  <c r="AN70" i="40"/>
  <c r="AJ70" i="40"/>
  <c r="AF70" i="40"/>
  <c r="AB70" i="40"/>
  <c r="X70" i="40"/>
  <c r="AM70" i="40"/>
  <c r="AI70" i="40"/>
  <c r="AE70" i="40"/>
  <c r="AA70" i="40"/>
  <c r="W70" i="40"/>
  <c r="AD70" i="40"/>
  <c r="Z70" i="40"/>
  <c r="AL70" i="40"/>
  <c r="AH70" i="40"/>
  <c r="T70" i="40"/>
  <c r="N70" i="40"/>
  <c r="M70" i="40"/>
  <c r="R70" i="40"/>
  <c r="Q70" i="40"/>
  <c r="O70" i="40"/>
  <c r="P70" i="40"/>
  <c r="U70" i="40"/>
  <c r="S70" i="40"/>
  <c r="AO78" i="40"/>
  <c r="AK78" i="40"/>
  <c r="AG78" i="40"/>
  <c r="AC78" i="40"/>
  <c r="Y78" i="40"/>
  <c r="AN78" i="40"/>
  <c r="AJ78" i="40"/>
  <c r="AF78" i="40"/>
  <c r="AB78" i="40"/>
  <c r="X78" i="40"/>
  <c r="AM78" i="40"/>
  <c r="AI78" i="40"/>
  <c r="AE78" i="40"/>
  <c r="AA78" i="40"/>
  <c r="W78" i="40"/>
  <c r="AL78" i="40"/>
  <c r="AH78" i="40"/>
  <c r="AD78" i="40"/>
  <c r="Z78" i="40"/>
  <c r="P78" i="40"/>
  <c r="U78" i="40"/>
  <c r="R78" i="40"/>
  <c r="T78" i="40"/>
  <c r="N78" i="40"/>
  <c r="M78" i="40"/>
  <c r="S78" i="40"/>
  <c r="Q78" i="40"/>
  <c r="O78" i="40"/>
  <c r="AO86" i="40"/>
  <c r="AK86" i="40"/>
  <c r="AG86" i="40"/>
  <c r="AC86" i="40"/>
  <c r="Y86" i="40"/>
  <c r="AN86" i="40"/>
  <c r="AJ86" i="40"/>
  <c r="AF86" i="40"/>
  <c r="AB86" i="40"/>
  <c r="X86" i="40"/>
  <c r="AM86" i="40"/>
  <c r="AI86" i="40"/>
  <c r="AE86" i="40"/>
  <c r="AA86" i="40"/>
  <c r="W86" i="40"/>
  <c r="AD86" i="40"/>
  <c r="Z86" i="40"/>
  <c r="AL86" i="40"/>
  <c r="AH86" i="40"/>
  <c r="M86" i="40"/>
  <c r="O86" i="40"/>
  <c r="Q86" i="40"/>
  <c r="S86" i="40"/>
  <c r="P86" i="40"/>
  <c r="U86" i="40"/>
  <c r="R86" i="40"/>
  <c r="T86" i="40"/>
  <c r="N86" i="40"/>
  <c r="AO94" i="40"/>
  <c r="AK94" i="40"/>
  <c r="AG94" i="40"/>
  <c r="AC94" i="40"/>
  <c r="Y94" i="40"/>
  <c r="AN94" i="40"/>
  <c r="AJ94" i="40"/>
  <c r="AF94" i="40"/>
  <c r="AB94" i="40"/>
  <c r="X94" i="40"/>
  <c r="AM94" i="40"/>
  <c r="AI94" i="40"/>
  <c r="AE94" i="40"/>
  <c r="AA94" i="40"/>
  <c r="W94" i="40"/>
  <c r="AL94" i="40"/>
  <c r="AH94" i="40"/>
  <c r="AD94" i="40"/>
  <c r="Z94" i="40"/>
  <c r="P94" i="40"/>
  <c r="U94" i="40"/>
  <c r="S94" i="40"/>
  <c r="T94" i="40"/>
  <c r="N94" i="40"/>
  <c r="M94" i="40"/>
  <c r="O94" i="40"/>
  <c r="Q94" i="40"/>
  <c r="R94" i="40"/>
  <c r="AO102" i="40"/>
  <c r="AK102" i="40"/>
  <c r="AG102" i="40"/>
  <c r="AC102" i="40"/>
  <c r="Y102" i="40"/>
  <c r="AN102" i="40"/>
  <c r="AJ102" i="40"/>
  <c r="AF102" i="40"/>
  <c r="AB102" i="40"/>
  <c r="X102" i="40"/>
  <c r="AM102" i="40"/>
  <c r="AI102" i="40"/>
  <c r="AE102" i="40"/>
  <c r="AA102" i="40"/>
  <c r="W102" i="40"/>
  <c r="AD102" i="40"/>
  <c r="Z102" i="40"/>
  <c r="AL102" i="40"/>
  <c r="AH102" i="40"/>
  <c r="T102" i="40"/>
  <c r="N102" i="40"/>
  <c r="M102" i="40"/>
  <c r="O102" i="40"/>
  <c r="Q102" i="40"/>
  <c r="R102" i="40"/>
  <c r="P102" i="40"/>
  <c r="U102" i="40"/>
  <c r="S102" i="40"/>
  <c r="AO110" i="40"/>
  <c r="AK110" i="40"/>
  <c r="AG110" i="40"/>
  <c r="AC110" i="40"/>
  <c r="Y110" i="40"/>
  <c r="AN110" i="40"/>
  <c r="AJ110" i="40"/>
  <c r="AF110" i="40"/>
  <c r="AB110" i="40"/>
  <c r="X110" i="40"/>
  <c r="AM110" i="40"/>
  <c r="AI110" i="40"/>
  <c r="AE110" i="40"/>
  <c r="AA110" i="40"/>
  <c r="W110" i="40"/>
  <c r="AL110" i="40"/>
  <c r="AH110" i="40"/>
  <c r="AD110" i="40"/>
  <c r="Z110" i="40"/>
  <c r="M110" i="40"/>
  <c r="O110" i="40"/>
  <c r="Q110" i="40"/>
  <c r="S110" i="40"/>
  <c r="P110" i="40"/>
  <c r="U110" i="40"/>
  <c r="R110" i="40"/>
  <c r="T110" i="40"/>
  <c r="N110" i="40"/>
  <c r="AO118" i="40"/>
  <c r="AK118" i="40"/>
  <c r="AG118" i="40"/>
  <c r="AC118" i="40"/>
  <c r="Y118" i="40"/>
  <c r="AN118" i="40"/>
  <c r="AJ118" i="40"/>
  <c r="AF118" i="40"/>
  <c r="AB118" i="40"/>
  <c r="X118" i="40"/>
  <c r="AM118" i="40"/>
  <c r="AI118" i="40"/>
  <c r="AE118" i="40"/>
  <c r="AA118" i="40"/>
  <c r="W118" i="40"/>
  <c r="AD118" i="40"/>
  <c r="Z118" i="40"/>
  <c r="AL118" i="40"/>
  <c r="AH118" i="40"/>
  <c r="P118" i="40"/>
  <c r="U118" i="40"/>
  <c r="S118" i="40"/>
  <c r="T118" i="40"/>
  <c r="N118" i="40"/>
  <c r="M118" i="40"/>
  <c r="O118" i="40"/>
  <c r="Q118" i="40"/>
  <c r="R118" i="40"/>
  <c r="AO126" i="40"/>
  <c r="AK126" i="40"/>
  <c r="AG126" i="40"/>
  <c r="AC126" i="40"/>
  <c r="Y126" i="40"/>
  <c r="AN126" i="40"/>
  <c r="AJ126" i="40"/>
  <c r="AF126" i="40"/>
  <c r="AB126" i="40"/>
  <c r="X126" i="40"/>
  <c r="AM126" i="40"/>
  <c r="AI126" i="40"/>
  <c r="AE126" i="40"/>
  <c r="AA126" i="40"/>
  <c r="W126" i="40"/>
  <c r="AL126" i="40"/>
  <c r="AH126" i="40"/>
  <c r="AD126" i="40"/>
  <c r="Z126" i="40"/>
  <c r="M126" i="40"/>
  <c r="R126" i="40"/>
  <c r="Q126" i="40"/>
  <c r="S126" i="40"/>
  <c r="P126" i="40"/>
  <c r="U126" i="40"/>
  <c r="O126" i="40"/>
  <c r="T126" i="40"/>
  <c r="N126" i="40"/>
  <c r="AO134" i="40"/>
  <c r="AK134" i="40"/>
  <c r="AG134" i="40"/>
  <c r="AC134" i="40"/>
  <c r="Y134" i="40"/>
  <c r="AN134" i="40"/>
  <c r="AJ134" i="40"/>
  <c r="AF134" i="40"/>
  <c r="AB134" i="40"/>
  <c r="X134" i="40"/>
  <c r="AM134" i="40"/>
  <c r="AI134" i="40"/>
  <c r="AE134" i="40"/>
  <c r="AA134" i="40"/>
  <c r="W134" i="40"/>
  <c r="AD134" i="40"/>
  <c r="Z134" i="40"/>
  <c r="AL134" i="40"/>
  <c r="AH134" i="40"/>
  <c r="Q134" i="40"/>
  <c r="O134" i="40"/>
  <c r="P134" i="40"/>
  <c r="U134" i="40"/>
  <c r="S134" i="40"/>
  <c r="T134" i="40"/>
  <c r="N134" i="40"/>
  <c r="M134" i="40"/>
  <c r="R134" i="40"/>
  <c r="AO142" i="40"/>
  <c r="AK142" i="40"/>
  <c r="AG142" i="40"/>
  <c r="AC142" i="40"/>
  <c r="Y142" i="40"/>
  <c r="AN142" i="40"/>
  <c r="AJ142" i="40"/>
  <c r="AF142" i="40"/>
  <c r="AB142" i="40"/>
  <c r="X142" i="40"/>
  <c r="AM142" i="40"/>
  <c r="AI142" i="40"/>
  <c r="AE142" i="40"/>
  <c r="AA142" i="40"/>
  <c r="W142" i="40"/>
  <c r="AL142" i="40"/>
  <c r="AH142" i="40"/>
  <c r="AD142" i="40"/>
  <c r="Z142" i="40"/>
  <c r="T142" i="40"/>
  <c r="N142" i="40"/>
  <c r="M142" i="40"/>
  <c r="S142" i="40"/>
  <c r="Q142" i="40"/>
  <c r="O142" i="40"/>
  <c r="P142" i="40"/>
  <c r="U142" i="40"/>
  <c r="R142" i="40"/>
  <c r="AO150" i="40"/>
  <c r="AK150" i="40"/>
  <c r="AG150" i="40"/>
  <c r="AC150" i="40"/>
  <c r="Y150" i="40"/>
  <c r="AN150" i="40"/>
  <c r="AJ150" i="40"/>
  <c r="AF150" i="40"/>
  <c r="AB150" i="40"/>
  <c r="X150" i="40"/>
  <c r="AM150" i="40"/>
  <c r="AI150" i="40"/>
  <c r="AE150" i="40"/>
  <c r="AA150" i="40"/>
  <c r="W150" i="40"/>
  <c r="AD150" i="40"/>
  <c r="Z150" i="40"/>
  <c r="AL150" i="40"/>
  <c r="AH150" i="40"/>
  <c r="M150" i="40"/>
  <c r="S150" i="40"/>
  <c r="Q150" i="40"/>
  <c r="O150" i="40"/>
  <c r="P150" i="40"/>
  <c r="U150" i="40"/>
  <c r="R150" i="40"/>
  <c r="T150" i="40"/>
  <c r="N150" i="40"/>
  <c r="AO158" i="40"/>
  <c r="AK158" i="40"/>
  <c r="AG158" i="40"/>
  <c r="AC158" i="40"/>
  <c r="Y158" i="40"/>
  <c r="AN158" i="40"/>
  <c r="AJ158" i="40"/>
  <c r="AF158" i="40"/>
  <c r="AB158" i="40"/>
  <c r="X158" i="40"/>
  <c r="AM158" i="40"/>
  <c r="AI158" i="40"/>
  <c r="AE158" i="40"/>
  <c r="AA158" i="40"/>
  <c r="W158" i="40"/>
  <c r="AL158" i="40"/>
  <c r="AH158" i="40"/>
  <c r="AD158" i="40"/>
  <c r="Z158" i="40"/>
  <c r="Q158" i="40"/>
  <c r="R158" i="40"/>
  <c r="P158" i="40"/>
  <c r="U158" i="40"/>
  <c r="S158" i="40"/>
  <c r="T158" i="40"/>
  <c r="N158" i="40"/>
  <c r="M158" i="40"/>
  <c r="O158" i="40"/>
  <c r="AO166" i="40"/>
  <c r="AK166" i="40"/>
  <c r="AG166" i="40"/>
  <c r="AC166" i="40"/>
  <c r="Y166" i="40"/>
  <c r="AN166" i="40"/>
  <c r="AJ166" i="40"/>
  <c r="AF166" i="40"/>
  <c r="AB166" i="40"/>
  <c r="X166" i="40"/>
  <c r="AM166" i="40"/>
  <c r="AI166" i="40"/>
  <c r="AE166" i="40"/>
  <c r="AA166" i="40"/>
  <c r="W166" i="40"/>
  <c r="AD166" i="40"/>
  <c r="Z166" i="40"/>
  <c r="AL166" i="40"/>
  <c r="AH166" i="40"/>
  <c r="P166" i="40"/>
  <c r="U166" i="40"/>
  <c r="R166" i="40"/>
  <c r="T166" i="40"/>
  <c r="N166" i="40"/>
  <c r="M166" i="40"/>
  <c r="S166" i="40"/>
  <c r="Q166" i="40"/>
  <c r="O166" i="40"/>
  <c r="AO174" i="40"/>
  <c r="AK174" i="40"/>
  <c r="AG174" i="40"/>
  <c r="AC174" i="40"/>
  <c r="Y174" i="40"/>
  <c r="AN174" i="40"/>
  <c r="AJ174" i="40"/>
  <c r="AF174" i="40"/>
  <c r="AB174" i="40"/>
  <c r="X174" i="40"/>
  <c r="AM174" i="40"/>
  <c r="AI174" i="40"/>
  <c r="AE174" i="40"/>
  <c r="AA174" i="40"/>
  <c r="W174" i="40"/>
  <c r="AL174" i="40"/>
  <c r="AH174" i="40"/>
  <c r="AD174" i="40"/>
  <c r="Z174" i="40"/>
  <c r="M174" i="40"/>
  <c r="O174" i="40"/>
  <c r="Q174" i="40"/>
  <c r="R174" i="40"/>
  <c r="P174" i="40"/>
  <c r="U174" i="40"/>
  <c r="S174" i="40"/>
  <c r="T174" i="40"/>
  <c r="N174" i="40"/>
  <c r="AO8" i="41"/>
  <c r="AK8" i="41"/>
  <c r="AG8" i="41"/>
  <c r="AC8" i="41"/>
  <c r="Y8" i="41"/>
  <c r="AN8" i="41"/>
  <c r="AJ8" i="41"/>
  <c r="AF8" i="41"/>
  <c r="AB8" i="41"/>
  <c r="X8" i="41"/>
  <c r="AM8" i="41"/>
  <c r="AE8" i="41"/>
  <c r="W8" i="41"/>
  <c r="AL8" i="41"/>
  <c r="AD8" i="41"/>
  <c r="AI8" i="41"/>
  <c r="AA8" i="41"/>
  <c r="Z8" i="41"/>
  <c r="AH8" i="41"/>
  <c r="T8" i="41"/>
  <c r="N8" i="41"/>
  <c r="M8" i="41"/>
  <c r="R8" i="41"/>
  <c r="Q8" i="41"/>
  <c r="S8" i="41"/>
  <c r="P8" i="41"/>
  <c r="U8" i="41"/>
  <c r="O8" i="41"/>
  <c r="AO24" i="41"/>
  <c r="AK24" i="41"/>
  <c r="AG24" i="41"/>
  <c r="AC24" i="41"/>
  <c r="Y24" i="41"/>
  <c r="AN24" i="41"/>
  <c r="AJ24" i="41"/>
  <c r="AF24" i="41"/>
  <c r="AB24" i="41"/>
  <c r="X24" i="41"/>
  <c r="AM24" i="41"/>
  <c r="AE24" i="41"/>
  <c r="W24" i="41"/>
  <c r="AL24" i="41"/>
  <c r="AD24" i="41"/>
  <c r="AI24" i="41"/>
  <c r="AA24" i="41"/>
  <c r="AH24" i="41"/>
  <c r="Z24" i="41"/>
  <c r="P24" i="41"/>
  <c r="U24" i="41"/>
  <c r="S24" i="41"/>
  <c r="T24" i="41"/>
  <c r="N24" i="41"/>
  <c r="M24" i="41"/>
  <c r="R24" i="41"/>
  <c r="Q24" i="41"/>
  <c r="O24" i="41"/>
  <c r="AN7" i="40"/>
  <c r="AJ7" i="40"/>
  <c r="AF7" i="40"/>
  <c r="AB7" i="40"/>
  <c r="X7" i="40"/>
  <c r="AM7" i="40"/>
  <c r="AI7" i="40"/>
  <c r="AE7" i="40"/>
  <c r="AA7" i="40"/>
  <c r="W7" i="40"/>
  <c r="AL7" i="40"/>
  <c r="AH7" i="40"/>
  <c r="AD7" i="40"/>
  <c r="Z7" i="40"/>
  <c r="AO7" i="40"/>
  <c r="Y7" i="40"/>
  <c r="AK7" i="40"/>
  <c r="AG7" i="40"/>
  <c r="AC7" i="40"/>
  <c r="AN15" i="40"/>
  <c r="AJ15" i="40"/>
  <c r="AF15" i="40"/>
  <c r="AB15" i="40"/>
  <c r="X15" i="40"/>
  <c r="AM15" i="40"/>
  <c r="AI15" i="40"/>
  <c r="AE15" i="40"/>
  <c r="AA15" i="40"/>
  <c r="W15" i="40"/>
  <c r="AL15" i="40"/>
  <c r="AH15" i="40"/>
  <c r="AD15" i="40"/>
  <c r="Z15" i="40"/>
  <c r="AG15" i="40"/>
  <c r="AC15" i="40"/>
  <c r="AO15" i="40"/>
  <c r="Y15" i="40"/>
  <c r="AK15" i="40"/>
  <c r="AN23" i="40"/>
  <c r="AJ23" i="40"/>
  <c r="AF23" i="40"/>
  <c r="AB23" i="40"/>
  <c r="X23" i="40"/>
  <c r="AM23" i="40"/>
  <c r="AI23" i="40"/>
  <c r="AE23" i="40"/>
  <c r="AA23" i="40"/>
  <c r="W23" i="40"/>
  <c r="AL23" i="40"/>
  <c r="AH23" i="40"/>
  <c r="AD23" i="40"/>
  <c r="Z23" i="40"/>
  <c r="AO23" i="40"/>
  <c r="Y23" i="40"/>
  <c r="AK23" i="40"/>
  <c r="AG23" i="40"/>
  <c r="AC23" i="40"/>
  <c r="AN31" i="40"/>
  <c r="AJ31" i="40"/>
  <c r="AF31" i="40"/>
  <c r="AB31" i="40"/>
  <c r="X31" i="40"/>
  <c r="AM31" i="40"/>
  <c r="AI31" i="40"/>
  <c r="AE31" i="40"/>
  <c r="AA31" i="40"/>
  <c r="W31" i="40"/>
  <c r="AL31" i="40"/>
  <c r="AH31" i="40"/>
  <c r="AD31" i="40"/>
  <c r="Z31" i="40"/>
  <c r="AG31" i="40"/>
  <c r="AC31" i="40"/>
  <c r="AO31" i="40"/>
  <c r="Y31" i="40"/>
  <c r="AK31" i="40"/>
  <c r="AN39" i="40"/>
  <c r="AJ39" i="40"/>
  <c r="AF39" i="40"/>
  <c r="AB39" i="40"/>
  <c r="X39" i="40"/>
  <c r="AM39" i="40"/>
  <c r="AI39" i="40"/>
  <c r="AE39" i="40"/>
  <c r="AA39" i="40"/>
  <c r="W39" i="40"/>
  <c r="AL39" i="40"/>
  <c r="AH39" i="40"/>
  <c r="AD39" i="40"/>
  <c r="Z39" i="40"/>
  <c r="AO39" i="40"/>
  <c r="Y39" i="40"/>
  <c r="AK39" i="40"/>
  <c r="AG39" i="40"/>
  <c r="AC39" i="40"/>
  <c r="AN47" i="40"/>
  <c r="AJ47" i="40"/>
  <c r="AF47" i="40"/>
  <c r="AB47" i="40"/>
  <c r="X47" i="40"/>
  <c r="AM47" i="40"/>
  <c r="AI47" i="40"/>
  <c r="AE47" i="40"/>
  <c r="AA47" i="40"/>
  <c r="W47" i="40"/>
  <c r="AL47" i="40"/>
  <c r="AH47" i="40"/>
  <c r="AD47" i="40"/>
  <c r="Z47" i="40"/>
  <c r="AG47" i="40"/>
  <c r="AC47" i="40"/>
  <c r="AO47" i="40"/>
  <c r="Y47" i="40"/>
  <c r="AK47" i="40"/>
  <c r="AN55" i="40"/>
  <c r="AJ55" i="40"/>
  <c r="AF55" i="40"/>
  <c r="AB55" i="40"/>
  <c r="X55" i="40"/>
  <c r="AM55" i="40"/>
  <c r="AI55" i="40"/>
  <c r="AE55" i="40"/>
  <c r="AA55" i="40"/>
  <c r="W55" i="40"/>
  <c r="AL55" i="40"/>
  <c r="AH55" i="40"/>
  <c r="AD55" i="40"/>
  <c r="Z55" i="40"/>
  <c r="AO55" i="40"/>
  <c r="Y55" i="40"/>
  <c r="AK55" i="40"/>
  <c r="AG55" i="40"/>
  <c r="AC55" i="40"/>
  <c r="AN63" i="40"/>
  <c r="AJ63" i="40"/>
  <c r="AF63" i="40"/>
  <c r="AB63" i="40"/>
  <c r="X63" i="40"/>
  <c r="AM63" i="40"/>
  <c r="AI63" i="40"/>
  <c r="AE63" i="40"/>
  <c r="AA63" i="40"/>
  <c r="W63" i="40"/>
  <c r="AL63" i="40"/>
  <c r="AH63" i="40"/>
  <c r="AD63" i="40"/>
  <c r="Z63" i="40"/>
  <c r="AG63" i="40"/>
  <c r="AC63" i="40"/>
  <c r="AO63" i="40"/>
  <c r="Y63" i="40"/>
  <c r="AK63" i="40"/>
  <c r="AN71" i="40"/>
  <c r="AJ71" i="40"/>
  <c r="AF71" i="40"/>
  <c r="AB71" i="40"/>
  <c r="X71" i="40"/>
  <c r="AM71" i="40"/>
  <c r="AI71" i="40"/>
  <c r="AE71" i="40"/>
  <c r="AA71" i="40"/>
  <c r="W71" i="40"/>
  <c r="AL71" i="40"/>
  <c r="AH71" i="40"/>
  <c r="AD71" i="40"/>
  <c r="Z71" i="40"/>
  <c r="AO71" i="40"/>
  <c r="Y71" i="40"/>
  <c r="AK71" i="40"/>
  <c r="AG71" i="40"/>
  <c r="AC71" i="40"/>
  <c r="AN79" i="40"/>
  <c r="AJ79" i="40"/>
  <c r="AF79" i="40"/>
  <c r="AB79" i="40"/>
  <c r="X79" i="40"/>
  <c r="AM79" i="40"/>
  <c r="AI79" i="40"/>
  <c r="AE79" i="40"/>
  <c r="AA79" i="40"/>
  <c r="W79" i="40"/>
  <c r="AL79" i="40"/>
  <c r="AH79" i="40"/>
  <c r="AD79" i="40"/>
  <c r="Z79" i="40"/>
  <c r="AG79" i="40"/>
  <c r="AC79" i="40"/>
  <c r="AO79" i="40"/>
  <c r="Y79" i="40"/>
  <c r="AK79" i="40"/>
  <c r="AN87" i="40"/>
  <c r="AJ87" i="40"/>
  <c r="AF87" i="40"/>
  <c r="AB87" i="40"/>
  <c r="X87" i="40"/>
  <c r="AM87" i="40"/>
  <c r="AI87" i="40"/>
  <c r="AE87" i="40"/>
  <c r="AA87" i="40"/>
  <c r="W87" i="40"/>
  <c r="AL87" i="40"/>
  <c r="AH87" i="40"/>
  <c r="AD87" i="40"/>
  <c r="Z87" i="40"/>
  <c r="AO87" i="40"/>
  <c r="Y87" i="40"/>
  <c r="AK87" i="40"/>
  <c r="AG87" i="40"/>
  <c r="AC87" i="40"/>
  <c r="AN95" i="40"/>
  <c r="AJ95" i="40"/>
  <c r="AF95" i="40"/>
  <c r="AB95" i="40"/>
  <c r="X95" i="40"/>
  <c r="AM95" i="40"/>
  <c r="AI95" i="40"/>
  <c r="AE95" i="40"/>
  <c r="AA95" i="40"/>
  <c r="W95" i="40"/>
  <c r="AL95" i="40"/>
  <c r="AH95" i="40"/>
  <c r="AD95" i="40"/>
  <c r="Z95" i="40"/>
  <c r="AG95" i="40"/>
  <c r="AC95" i="40"/>
  <c r="AO95" i="40"/>
  <c r="Y95" i="40"/>
  <c r="AK95" i="40"/>
  <c r="AN103" i="40"/>
  <c r="AJ103" i="40"/>
  <c r="AF103" i="40"/>
  <c r="AB103" i="40"/>
  <c r="X103" i="40"/>
  <c r="AM103" i="40"/>
  <c r="AI103" i="40"/>
  <c r="AE103" i="40"/>
  <c r="AA103" i="40"/>
  <c r="W103" i="40"/>
  <c r="AL103" i="40"/>
  <c r="AH103" i="40"/>
  <c r="AD103" i="40"/>
  <c r="Z103" i="40"/>
  <c r="AO103" i="40"/>
  <c r="Y103" i="40"/>
  <c r="AK103" i="40"/>
  <c r="AG103" i="40"/>
  <c r="AC103" i="40"/>
  <c r="AN111" i="40"/>
  <c r="AJ111" i="40"/>
  <c r="AF111" i="40"/>
  <c r="AB111" i="40"/>
  <c r="X111" i="40"/>
  <c r="AM111" i="40"/>
  <c r="AI111" i="40"/>
  <c r="AE111" i="40"/>
  <c r="AA111" i="40"/>
  <c r="W111" i="40"/>
  <c r="AL111" i="40"/>
  <c r="AH111" i="40"/>
  <c r="AD111" i="40"/>
  <c r="Z111" i="40"/>
  <c r="AG111" i="40"/>
  <c r="AC111" i="40"/>
  <c r="AO111" i="40"/>
  <c r="Y111" i="40"/>
  <c r="AK111" i="40"/>
  <c r="AN119" i="40"/>
  <c r="AJ119" i="40"/>
  <c r="AF119" i="40"/>
  <c r="AB119" i="40"/>
  <c r="X119" i="40"/>
  <c r="AM119" i="40"/>
  <c r="AI119" i="40"/>
  <c r="AE119" i="40"/>
  <c r="AA119" i="40"/>
  <c r="W119" i="40"/>
  <c r="AL119" i="40"/>
  <c r="AH119" i="40"/>
  <c r="AD119" i="40"/>
  <c r="Z119" i="40"/>
  <c r="AO119" i="40"/>
  <c r="Y119" i="40"/>
  <c r="AK119" i="40"/>
  <c r="AG119" i="40"/>
  <c r="AC119" i="40"/>
  <c r="AN127" i="40"/>
  <c r="AJ127" i="40"/>
  <c r="AF127" i="40"/>
  <c r="AB127" i="40"/>
  <c r="X127" i="40"/>
  <c r="AM127" i="40"/>
  <c r="AI127" i="40"/>
  <c r="AE127" i="40"/>
  <c r="AA127" i="40"/>
  <c r="W127" i="40"/>
  <c r="AL127" i="40"/>
  <c r="AH127" i="40"/>
  <c r="AD127" i="40"/>
  <c r="Z127" i="40"/>
  <c r="AG127" i="40"/>
  <c r="AC127" i="40"/>
  <c r="AO127" i="40"/>
  <c r="Y127" i="40"/>
  <c r="AK127" i="40"/>
  <c r="AN135" i="40"/>
  <c r="AJ135" i="40"/>
  <c r="AF135" i="40"/>
  <c r="AB135" i="40"/>
  <c r="X135" i="40"/>
  <c r="AM135" i="40"/>
  <c r="AI135" i="40"/>
  <c r="AE135" i="40"/>
  <c r="AA135" i="40"/>
  <c r="W135" i="40"/>
  <c r="AL135" i="40"/>
  <c r="AH135" i="40"/>
  <c r="AD135" i="40"/>
  <c r="Z135" i="40"/>
  <c r="AO135" i="40"/>
  <c r="Y135" i="40"/>
  <c r="AK135" i="40"/>
  <c r="AG135" i="40"/>
  <c r="AC135" i="40"/>
  <c r="AN143" i="40"/>
  <c r="AJ143" i="40"/>
  <c r="AF143" i="40"/>
  <c r="AB143" i="40"/>
  <c r="X143" i="40"/>
  <c r="AM143" i="40"/>
  <c r="AI143" i="40"/>
  <c r="AE143" i="40"/>
  <c r="AA143" i="40"/>
  <c r="W143" i="40"/>
  <c r="AL143" i="40"/>
  <c r="AH143" i="40"/>
  <c r="AD143" i="40"/>
  <c r="Z143" i="40"/>
  <c r="AG143" i="40"/>
  <c r="AC143" i="40"/>
  <c r="AO143" i="40"/>
  <c r="Y143" i="40"/>
  <c r="AK143" i="40"/>
  <c r="AN151" i="40"/>
  <c r="AJ151" i="40"/>
  <c r="AF151" i="40"/>
  <c r="AB151" i="40"/>
  <c r="X151" i="40"/>
  <c r="AM151" i="40"/>
  <c r="AI151" i="40"/>
  <c r="AE151" i="40"/>
  <c r="AA151" i="40"/>
  <c r="W151" i="40"/>
  <c r="AL151" i="40"/>
  <c r="AH151" i="40"/>
  <c r="AD151" i="40"/>
  <c r="Z151" i="40"/>
  <c r="AO151" i="40"/>
  <c r="Y151" i="40"/>
  <c r="AK151" i="40"/>
  <c r="AG151" i="40"/>
  <c r="AC151" i="40"/>
  <c r="AN159" i="40"/>
  <c r="AJ159" i="40"/>
  <c r="AF159" i="40"/>
  <c r="AB159" i="40"/>
  <c r="X159" i="40"/>
  <c r="AM159" i="40"/>
  <c r="AI159" i="40"/>
  <c r="AE159" i="40"/>
  <c r="AA159" i="40"/>
  <c r="W159" i="40"/>
  <c r="AL159" i="40"/>
  <c r="AH159" i="40"/>
  <c r="AD159" i="40"/>
  <c r="Z159" i="40"/>
  <c r="AG159" i="40"/>
  <c r="AC159" i="40"/>
  <c r="AO159" i="40"/>
  <c r="Y159" i="40"/>
  <c r="AK159" i="40"/>
  <c r="AN167" i="40"/>
  <c r="AJ167" i="40"/>
  <c r="AF167" i="40"/>
  <c r="AB167" i="40"/>
  <c r="X167" i="40"/>
  <c r="AM167" i="40"/>
  <c r="AI167" i="40"/>
  <c r="AE167" i="40"/>
  <c r="AA167" i="40"/>
  <c r="W167" i="40"/>
  <c r="AL167" i="40"/>
  <c r="AH167" i="40"/>
  <c r="AD167" i="40"/>
  <c r="Z167" i="40"/>
  <c r="AO167" i="40"/>
  <c r="Y167" i="40"/>
  <c r="AK167" i="40"/>
  <c r="AG167" i="40"/>
  <c r="AC167" i="40"/>
  <c r="AN175" i="40"/>
  <c r="AJ175" i="40"/>
  <c r="AF175" i="40"/>
  <c r="AB175" i="40"/>
  <c r="X175" i="40"/>
  <c r="AM175" i="40"/>
  <c r="AI175" i="40"/>
  <c r="AE175" i="40"/>
  <c r="AA175" i="40"/>
  <c r="W175" i="40"/>
  <c r="AL175" i="40"/>
  <c r="AH175" i="40"/>
  <c r="AD175" i="40"/>
  <c r="Z175" i="40"/>
  <c r="AG175" i="40"/>
  <c r="AC175" i="40"/>
  <c r="AO175" i="40"/>
  <c r="Y175" i="40"/>
  <c r="AK175" i="40"/>
  <c r="AL7" i="41"/>
  <c r="AH7" i="41"/>
  <c r="AD7" i="41"/>
  <c r="Z7" i="41"/>
  <c r="AO7" i="41"/>
  <c r="AK7" i="41"/>
  <c r="AG7" i="41"/>
  <c r="AC7" i="41"/>
  <c r="Y7" i="41"/>
  <c r="AJ7" i="41"/>
  <c r="AB7" i="41"/>
  <c r="AI7" i="41"/>
  <c r="AA7" i="41"/>
  <c r="AN7" i="41"/>
  <c r="AF7" i="41"/>
  <c r="X7" i="41"/>
  <c r="AM7" i="41"/>
  <c r="AE7" i="41"/>
  <c r="W7" i="41"/>
  <c r="AL23" i="41"/>
  <c r="AH23" i="41"/>
  <c r="AD23" i="41"/>
  <c r="Z23" i="41"/>
  <c r="AO23" i="41"/>
  <c r="AK23" i="41"/>
  <c r="AG23" i="41"/>
  <c r="AC23" i="41"/>
  <c r="Y23" i="41"/>
  <c r="AJ23" i="41"/>
  <c r="AB23" i="41"/>
  <c r="AI23" i="41"/>
  <c r="AA23" i="41"/>
  <c r="AN23" i="41"/>
  <c r="AF23" i="41"/>
  <c r="X23" i="41"/>
  <c r="AE23" i="41"/>
  <c r="W23" i="41"/>
  <c r="AM23" i="41"/>
  <c r="AL39" i="41"/>
  <c r="AH39" i="41"/>
  <c r="AD39" i="41"/>
  <c r="Z39" i="41"/>
  <c r="AO39" i="41"/>
  <c r="AK39" i="41"/>
  <c r="AG39" i="41"/>
  <c r="AC39" i="41"/>
  <c r="Y39" i="41"/>
  <c r="AN39" i="41"/>
  <c r="AJ39" i="41"/>
  <c r="AF39" i="41"/>
  <c r="AB39" i="41"/>
  <c r="X39" i="41"/>
  <c r="AE39" i="41"/>
  <c r="AA39" i="41"/>
  <c r="AM39" i="41"/>
  <c r="W39" i="41"/>
  <c r="AI39" i="41"/>
  <c r="AL71" i="41"/>
  <c r="AH71" i="41"/>
  <c r="AD71" i="41"/>
  <c r="Z71" i="41"/>
  <c r="AO71" i="41"/>
  <c r="AK71" i="41"/>
  <c r="AG71" i="41"/>
  <c r="AC71" i="41"/>
  <c r="Y71" i="41"/>
  <c r="AN71" i="41"/>
  <c r="AJ71" i="41"/>
  <c r="AF71" i="41"/>
  <c r="AB71" i="41"/>
  <c r="X71" i="41"/>
  <c r="AE71" i="41"/>
  <c r="AA71" i="41"/>
  <c r="AM71" i="41"/>
  <c r="W71" i="41"/>
  <c r="AI71" i="41"/>
  <c r="Q71" i="41"/>
  <c r="R71" i="41"/>
  <c r="U71" i="41"/>
  <c r="P71" i="41"/>
  <c r="O71" i="41"/>
  <c r="N71" i="41"/>
  <c r="M71" i="41"/>
  <c r="T71" i="41"/>
  <c r="S71" i="41"/>
  <c r="AL103" i="41"/>
  <c r="AH103" i="41"/>
  <c r="AD103" i="41"/>
  <c r="Z103" i="41"/>
  <c r="AO103" i="41"/>
  <c r="AK103" i="41"/>
  <c r="AG103" i="41"/>
  <c r="AC103" i="41"/>
  <c r="Y103" i="41"/>
  <c r="AN103" i="41"/>
  <c r="AJ103" i="41"/>
  <c r="AF103" i="41"/>
  <c r="AB103" i="41"/>
  <c r="X103" i="41"/>
  <c r="AE103" i="41"/>
  <c r="AA103" i="41"/>
  <c r="AM103" i="41"/>
  <c r="W103" i="41"/>
  <c r="AI103" i="41"/>
  <c r="U103" i="41"/>
  <c r="N103" i="41"/>
  <c r="O103" i="41"/>
  <c r="R103" i="41"/>
  <c r="M103" i="41"/>
  <c r="T103" i="41"/>
  <c r="S103" i="41"/>
  <c r="Q103" i="41"/>
  <c r="P103" i="41"/>
  <c r="AL135" i="41"/>
  <c r="AH135" i="41"/>
  <c r="AD135" i="41"/>
  <c r="Z135" i="41"/>
  <c r="AO135" i="41"/>
  <c r="AK135" i="41"/>
  <c r="AG135" i="41"/>
  <c r="AC135" i="41"/>
  <c r="Y135" i="41"/>
  <c r="AN135" i="41"/>
  <c r="AJ135" i="41"/>
  <c r="AF135" i="41"/>
  <c r="AB135" i="41"/>
  <c r="X135" i="41"/>
  <c r="AE135" i="41"/>
  <c r="AA135" i="41"/>
  <c r="AM135" i="41"/>
  <c r="W135" i="41"/>
  <c r="AI135" i="41"/>
  <c r="O135" i="41"/>
  <c r="N135" i="41"/>
  <c r="M135" i="41"/>
  <c r="T135" i="41"/>
  <c r="R135" i="41"/>
  <c r="Q135" i="41"/>
  <c r="S135" i="41"/>
  <c r="U135" i="41"/>
  <c r="P135" i="41"/>
  <c r="AL167" i="41"/>
  <c r="AH167" i="41"/>
  <c r="AD167" i="41"/>
  <c r="Z167" i="41"/>
  <c r="AO167" i="41"/>
  <c r="AK167" i="41"/>
  <c r="AG167" i="41"/>
  <c r="AC167" i="41"/>
  <c r="Y167" i="41"/>
  <c r="AN167" i="41"/>
  <c r="AJ167" i="41"/>
  <c r="AF167" i="41"/>
  <c r="AB167" i="41"/>
  <c r="X167" i="41"/>
  <c r="AE167" i="41"/>
  <c r="AA167" i="41"/>
  <c r="AM167" i="41"/>
  <c r="W167" i="41"/>
  <c r="AI167" i="41"/>
  <c r="U167" i="41"/>
  <c r="P167" i="41"/>
  <c r="O167" i="41"/>
  <c r="R167" i="41"/>
  <c r="M167" i="41"/>
  <c r="T167" i="41"/>
  <c r="N167" i="41"/>
  <c r="Q167" i="41"/>
  <c r="S167" i="41"/>
  <c r="AO20" i="41"/>
  <c r="AK20" i="41"/>
  <c r="AG20" i="41"/>
  <c r="AC20" i="41"/>
  <c r="Y20" i="41"/>
  <c r="AN20" i="41"/>
  <c r="AJ20" i="41"/>
  <c r="AF20" i="41"/>
  <c r="AB20" i="41"/>
  <c r="X20" i="41"/>
  <c r="AI20" i="41"/>
  <c r="AA20" i="41"/>
  <c r="AH20" i="41"/>
  <c r="Z20" i="41"/>
  <c r="AM20" i="41"/>
  <c r="AE20" i="41"/>
  <c r="W20" i="41"/>
  <c r="AD20" i="41"/>
  <c r="AL20" i="41"/>
  <c r="T20" i="41"/>
  <c r="N20" i="41"/>
  <c r="M20" i="41"/>
  <c r="S20" i="41"/>
  <c r="Q20" i="41"/>
  <c r="O20" i="41"/>
  <c r="P20" i="41"/>
  <c r="U20" i="41"/>
  <c r="R20" i="41"/>
  <c r="AO167" i="42"/>
  <c r="AK167" i="42"/>
  <c r="AG167" i="42"/>
  <c r="AC167" i="42"/>
  <c r="Y167" i="42"/>
  <c r="AN167" i="42"/>
  <c r="AJ167" i="42"/>
  <c r="AF167" i="42"/>
  <c r="AB167" i="42"/>
  <c r="X167" i="42"/>
  <c r="AH167" i="42"/>
  <c r="Z167" i="42"/>
  <c r="AL167" i="42"/>
  <c r="AD167" i="42"/>
  <c r="AM167" i="42"/>
  <c r="W167" i="42"/>
  <c r="AI167" i="42"/>
  <c r="AE167" i="42"/>
  <c r="AA167" i="42"/>
  <c r="AL49" i="42"/>
  <c r="AH49" i="42"/>
  <c r="AD49" i="42"/>
  <c r="Z49" i="42"/>
  <c r="AO49" i="42"/>
  <c r="AJ49" i="42"/>
  <c r="AE49" i="42"/>
  <c r="Y49" i="42"/>
  <c r="AN49" i="42"/>
  <c r="AI49" i="42"/>
  <c r="AC49" i="42"/>
  <c r="X49" i="42"/>
  <c r="AM49" i="42"/>
  <c r="AG49" i="42"/>
  <c r="AB49" i="42"/>
  <c r="W49" i="42"/>
  <c r="AK49" i="42"/>
  <c r="AA49" i="42"/>
  <c r="AF49" i="42"/>
  <c r="AL85" i="42"/>
  <c r="AH85" i="42"/>
  <c r="AD85" i="42"/>
  <c r="Z85" i="42"/>
  <c r="AN85" i="42"/>
  <c r="AJ85" i="42"/>
  <c r="AF85" i="42"/>
  <c r="AB85" i="42"/>
  <c r="X85" i="42"/>
  <c r="AO85" i="42"/>
  <c r="AG85" i="42"/>
  <c r="Y85" i="42"/>
  <c r="AM85" i="42"/>
  <c r="AE85" i="42"/>
  <c r="W85" i="42"/>
  <c r="AK85" i="42"/>
  <c r="AC85" i="42"/>
  <c r="AI85" i="42"/>
  <c r="AA85" i="42"/>
  <c r="AL11" i="42"/>
  <c r="AH11" i="42"/>
  <c r="AD11" i="42"/>
  <c r="Z11" i="42"/>
  <c r="AO11" i="42"/>
  <c r="AK11" i="42"/>
  <c r="AG11" i="42"/>
  <c r="AC11" i="42"/>
  <c r="Y11" i="42"/>
  <c r="AN11" i="42"/>
  <c r="AJ11" i="42"/>
  <c r="AF11" i="42"/>
  <c r="AB11" i="42"/>
  <c r="X11" i="42"/>
  <c r="AI11" i="42"/>
  <c r="AA11" i="42"/>
  <c r="AM11" i="42"/>
  <c r="AE11" i="42"/>
  <c r="W11" i="42"/>
  <c r="AL33" i="42"/>
  <c r="AH33" i="42"/>
  <c r="AD33" i="42"/>
  <c r="Z33" i="42"/>
  <c r="AO33" i="42"/>
  <c r="AJ33" i="42"/>
  <c r="AE33" i="42"/>
  <c r="Y33" i="42"/>
  <c r="AN33" i="42"/>
  <c r="AI33" i="42"/>
  <c r="AC33" i="42"/>
  <c r="X33" i="42"/>
  <c r="AM33" i="42"/>
  <c r="AG33" i="42"/>
  <c r="AB33" i="42"/>
  <c r="W33" i="42"/>
  <c r="AF33" i="42"/>
  <c r="AK33" i="42"/>
  <c r="AA33" i="42"/>
  <c r="AL77" i="42"/>
  <c r="AH77" i="42"/>
  <c r="AD77" i="42"/>
  <c r="Z77" i="42"/>
  <c r="AN77" i="42"/>
  <c r="AJ77" i="42"/>
  <c r="AF77" i="42"/>
  <c r="AB77" i="42"/>
  <c r="X77" i="42"/>
  <c r="AO77" i="42"/>
  <c r="AG77" i="42"/>
  <c r="Y77" i="42"/>
  <c r="AM77" i="42"/>
  <c r="AE77" i="42"/>
  <c r="W77" i="42"/>
  <c r="AK77" i="42"/>
  <c r="AC77" i="42"/>
  <c r="AA77" i="42"/>
  <c r="AI77" i="42"/>
  <c r="AO36" i="41"/>
  <c r="AK36" i="41"/>
  <c r="AG36" i="41"/>
  <c r="AC36" i="41"/>
  <c r="Y36" i="41"/>
  <c r="AN36" i="41"/>
  <c r="AJ36" i="41"/>
  <c r="AF36" i="41"/>
  <c r="AB36" i="41"/>
  <c r="X36" i="41"/>
  <c r="AM36" i="41"/>
  <c r="AI36" i="41"/>
  <c r="AE36" i="41"/>
  <c r="AA36" i="41"/>
  <c r="W36" i="41"/>
  <c r="AD36" i="41"/>
  <c r="Z36" i="41"/>
  <c r="AL36" i="41"/>
  <c r="AH36" i="41"/>
  <c r="Q36" i="41"/>
  <c r="R36" i="41"/>
  <c r="P36" i="41"/>
  <c r="U36" i="41"/>
  <c r="S36" i="41"/>
  <c r="T36" i="41"/>
  <c r="N36" i="41"/>
  <c r="M36" i="41"/>
  <c r="O36" i="41"/>
  <c r="AO44" i="41"/>
  <c r="AK44" i="41"/>
  <c r="AG44" i="41"/>
  <c r="AC44" i="41"/>
  <c r="Y44" i="41"/>
  <c r="AN44" i="41"/>
  <c r="AJ44" i="41"/>
  <c r="AF44" i="41"/>
  <c r="AB44" i="41"/>
  <c r="X44" i="41"/>
  <c r="AM44" i="41"/>
  <c r="AI44" i="41"/>
  <c r="AE44" i="41"/>
  <c r="AA44" i="41"/>
  <c r="W44" i="41"/>
  <c r="AL44" i="41"/>
  <c r="AH44" i="41"/>
  <c r="AD44" i="41"/>
  <c r="Z44" i="41"/>
  <c r="T44" i="41"/>
  <c r="N44" i="41"/>
  <c r="M44" i="41"/>
  <c r="S44" i="41"/>
  <c r="Q44" i="41"/>
  <c r="O44" i="41"/>
  <c r="P44" i="41"/>
  <c r="U44" i="41"/>
  <c r="R44" i="41"/>
  <c r="AO52" i="41"/>
  <c r="AK52" i="41"/>
  <c r="AG52" i="41"/>
  <c r="AC52" i="41"/>
  <c r="Y52" i="41"/>
  <c r="AN52" i="41"/>
  <c r="AJ52" i="41"/>
  <c r="AF52" i="41"/>
  <c r="AB52" i="41"/>
  <c r="X52" i="41"/>
  <c r="AM52" i="41"/>
  <c r="AI52" i="41"/>
  <c r="AE52" i="41"/>
  <c r="AA52" i="41"/>
  <c r="W52" i="41"/>
  <c r="AD52" i="41"/>
  <c r="Z52" i="41"/>
  <c r="AL52" i="41"/>
  <c r="AH52" i="41"/>
  <c r="M52" i="41"/>
  <c r="O52" i="41"/>
  <c r="Q52" i="41"/>
  <c r="R52" i="41"/>
  <c r="P52" i="41"/>
  <c r="U52" i="41"/>
  <c r="S52" i="41"/>
  <c r="T52" i="41"/>
  <c r="N52" i="41"/>
  <c r="AO60" i="41"/>
  <c r="AK60" i="41"/>
  <c r="AG60" i="41"/>
  <c r="AC60" i="41"/>
  <c r="Y60" i="41"/>
  <c r="AN60" i="41"/>
  <c r="AJ60" i="41"/>
  <c r="AF60" i="41"/>
  <c r="AB60" i="41"/>
  <c r="X60" i="41"/>
  <c r="AM60" i="41"/>
  <c r="AI60" i="41"/>
  <c r="AE60" i="41"/>
  <c r="AA60" i="41"/>
  <c r="W60" i="41"/>
  <c r="AL60" i="41"/>
  <c r="AH60" i="41"/>
  <c r="AD60" i="41"/>
  <c r="Z60" i="41"/>
  <c r="P60" i="41"/>
  <c r="U60" i="41"/>
  <c r="S60" i="41"/>
  <c r="T60" i="41"/>
  <c r="N60" i="41"/>
  <c r="M60" i="41"/>
  <c r="O60" i="41"/>
  <c r="Q60" i="41"/>
  <c r="R60" i="41"/>
  <c r="AO68" i="41"/>
  <c r="AK68" i="41"/>
  <c r="AG68" i="41"/>
  <c r="AC68" i="41"/>
  <c r="Y68" i="41"/>
  <c r="AN68" i="41"/>
  <c r="AJ68" i="41"/>
  <c r="AF68" i="41"/>
  <c r="AB68" i="41"/>
  <c r="X68" i="41"/>
  <c r="AM68" i="41"/>
  <c r="AI68" i="41"/>
  <c r="AE68" i="41"/>
  <c r="AA68" i="41"/>
  <c r="W68" i="41"/>
  <c r="AD68" i="41"/>
  <c r="Z68" i="41"/>
  <c r="AL68" i="41"/>
  <c r="AH68" i="41"/>
  <c r="AO76" i="41"/>
  <c r="AK76" i="41"/>
  <c r="AG76" i="41"/>
  <c r="AC76" i="41"/>
  <c r="Y76" i="41"/>
  <c r="AN76" i="41"/>
  <c r="AJ76" i="41"/>
  <c r="AF76" i="41"/>
  <c r="AB76" i="41"/>
  <c r="X76" i="41"/>
  <c r="AM76" i="41"/>
  <c r="AI76" i="41"/>
  <c r="AE76" i="41"/>
  <c r="AA76" i="41"/>
  <c r="W76" i="41"/>
  <c r="AL76" i="41"/>
  <c r="AH76" i="41"/>
  <c r="AD76" i="41"/>
  <c r="Z76" i="41"/>
  <c r="AO84" i="41"/>
  <c r="AK84" i="41"/>
  <c r="AG84" i="41"/>
  <c r="AC84" i="41"/>
  <c r="Y84" i="41"/>
  <c r="AN84" i="41"/>
  <c r="AJ84" i="41"/>
  <c r="AF84" i="41"/>
  <c r="AB84" i="41"/>
  <c r="X84" i="41"/>
  <c r="AM84" i="41"/>
  <c r="AI84" i="41"/>
  <c r="AE84" i="41"/>
  <c r="AA84" i="41"/>
  <c r="W84" i="41"/>
  <c r="AD84" i="41"/>
  <c r="Z84" i="41"/>
  <c r="AL84" i="41"/>
  <c r="AH84" i="41"/>
  <c r="AO92" i="41"/>
  <c r="AK92" i="41"/>
  <c r="AG92" i="41"/>
  <c r="AC92" i="41"/>
  <c r="Y92" i="41"/>
  <c r="AN92" i="41"/>
  <c r="AJ92" i="41"/>
  <c r="AF92" i="41"/>
  <c r="AB92" i="41"/>
  <c r="X92" i="41"/>
  <c r="AM92" i="41"/>
  <c r="AI92" i="41"/>
  <c r="AE92" i="41"/>
  <c r="AA92" i="41"/>
  <c r="W92" i="41"/>
  <c r="AL92" i="41"/>
  <c r="AH92" i="41"/>
  <c r="AD92" i="41"/>
  <c r="Z92" i="41"/>
  <c r="AO100" i="41"/>
  <c r="AK100" i="41"/>
  <c r="AG100" i="41"/>
  <c r="AC100" i="41"/>
  <c r="Y100" i="41"/>
  <c r="AN100" i="41"/>
  <c r="AJ100" i="41"/>
  <c r="AF100" i="41"/>
  <c r="AB100" i="41"/>
  <c r="X100" i="41"/>
  <c r="AM100" i="41"/>
  <c r="AI100" i="41"/>
  <c r="AE100" i="41"/>
  <c r="AA100" i="41"/>
  <c r="W100" i="41"/>
  <c r="AD100" i="41"/>
  <c r="Z100" i="41"/>
  <c r="AL100" i="41"/>
  <c r="AH100" i="41"/>
  <c r="AO108" i="41"/>
  <c r="AK108" i="41"/>
  <c r="AG108" i="41"/>
  <c r="AC108" i="41"/>
  <c r="Y108" i="41"/>
  <c r="AN108" i="41"/>
  <c r="AJ108" i="41"/>
  <c r="AF108" i="41"/>
  <c r="AB108" i="41"/>
  <c r="X108" i="41"/>
  <c r="AM108" i="41"/>
  <c r="AI108" i="41"/>
  <c r="AE108" i="41"/>
  <c r="AA108" i="41"/>
  <c r="W108" i="41"/>
  <c r="AL108" i="41"/>
  <c r="AH108" i="41"/>
  <c r="AD108" i="41"/>
  <c r="Z108" i="41"/>
  <c r="AO116" i="41"/>
  <c r="AK116" i="41"/>
  <c r="AG116" i="41"/>
  <c r="AC116" i="41"/>
  <c r="Y116" i="41"/>
  <c r="AN116" i="41"/>
  <c r="AJ116" i="41"/>
  <c r="AF116" i="41"/>
  <c r="AB116" i="41"/>
  <c r="X116" i="41"/>
  <c r="AM116" i="41"/>
  <c r="AI116" i="41"/>
  <c r="AE116" i="41"/>
  <c r="AA116" i="41"/>
  <c r="W116" i="41"/>
  <c r="AD116" i="41"/>
  <c r="Z116" i="41"/>
  <c r="AL116" i="41"/>
  <c r="AH116" i="41"/>
  <c r="AO124" i="41"/>
  <c r="AK124" i="41"/>
  <c r="AG124" i="41"/>
  <c r="AC124" i="41"/>
  <c r="Y124" i="41"/>
  <c r="AN124" i="41"/>
  <c r="AJ124" i="41"/>
  <c r="AF124" i="41"/>
  <c r="AB124" i="41"/>
  <c r="X124" i="41"/>
  <c r="AM124" i="41"/>
  <c r="AI124" i="41"/>
  <c r="AE124" i="41"/>
  <c r="AA124" i="41"/>
  <c r="W124" i="41"/>
  <c r="AL124" i="41"/>
  <c r="AH124" i="41"/>
  <c r="AD124" i="41"/>
  <c r="Z124" i="41"/>
  <c r="AO132" i="41"/>
  <c r="AK132" i="41"/>
  <c r="AG132" i="41"/>
  <c r="AC132" i="41"/>
  <c r="Y132" i="41"/>
  <c r="AN132" i="41"/>
  <c r="AJ132" i="41"/>
  <c r="AF132" i="41"/>
  <c r="AB132" i="41"/>
  <c r="X132" i="41"/>
  <c r="AM132" i="41"/>
  <c r="AI132" i="41"/>
  <c r="AE132" i="41"/>
  <c r="AA132" i="41"/>
  <c r="W132" i="41"/>
  <c r="AD132" i="41"/>
  <c r="Z132" i="41"/>
  <c r="AL132" i="41"/>
  <c r="AH132" i="41"/>
  <c r="AO140" i="41"/>
  <c r="AK140" i="41"/>
  <c r="AG140" i="41"/>
  <c r="AC140" i="41"/>
  <c r="Y140" i="41"/>
  <c r="AN140" i="41"/>
  <c r="AJ140" i="41"/>
  <c r="AF140" i="41"/>
  <c r="AB140" i="41"/>
  <c r="X140" i="41"/>
  <c r="AM140" i="41"/>
  <c r="AI140" i="41"/>
  <c r="AE140" i="41"/>
  <c r="AA140" i="41"/>
  <c r="W140" i="41"/>
  <c r="AL140" i="41"/>
  <c r="AH140" i="41"/>
  <c r="AD140" i="41"/>
  <c r="Z140" i="41"/>
  <c r="AO148" i="41"/>
  <c r="AK148" i="41"/>
  <c r="AG148" i="41"/>
  <c r="AC148" i="41"/>
  <c r="Y148" i="41"/>
  <c r="AN148" i="41"/>
  <c r="AJ148" i="41"/>
  <c r="AF148" i="41"/>
  <c r="AB148" i="41"/>
  <c r="X148" i="41"/>
  <c r="AM148" i="41"/>
  <c r="AI148" i="41"/>
  <c r="AE148" i="41"/>
  <c r="AA148" i="41"/>
  <c r="W148" i="41"/>
  <c r="AD148" i="41"/>
  <c r="Z148" i="41"/>
  <c r="AL148" i="41"/>
  <c r="AH148" i="41"/>
  <c r="AO156" i="41"/>
  <c r="AK156" i="41"/>
  <c r="AG156" i="41"/>
  <c r="AC156" i="41"/>
  <c r="Y156" i="41"/>
  <c r="AN156" i="41"/>
  <c r="AJ156" i="41"/>
  <c r="AF156" i="41"/>
  <c r="AB156" i="41"/>
  <c r="X156" i="41"/>
  <c r="AM156" i="41"/>
  <c r="AI156" i="41"/>
  <c r="AE156" i="41"/>
  <c r="AA156" i="41"/>
  <c r="W156" i="41"/>
  <c r="AL156" i="41"/>
  <c r="AH156" i="41"/>
  <c r="AD156" i="41"/>
  <c r="Z156" i="41"/>
  <c r="AO164" i="41"/>
  <c r="AK164" i="41"/>
  <c r="AG164" i="41"/>
  <c r="AC164" i="41"/>
  <c r="Y164" i="41"/>
  <c r="AN164" i="41"/>
  <c r="AJ164" i="41"/>
  <c r="AF164" i="41"/>
  <c r="AB164" i="41"/>
  <c r="X164" i="41"/>
  <c r="AM164" i="41"/>
  <c r="AI164" i="41"/>
  <c r="AE164" i="41"/>
  <c r="AA164" i="41"/>
  <c r="W164" i="41"/>
  <c r="AD164" i="41"/>
  <c r="Z164" i="41"/>
  <c r="AL164" i="41"/>
  <c r="AH164" i="41"/>
  <c r="AO172" i="41"/>
  <c r="AK172" i="41"/>
  <c r="AG172" i="41"/>
  <c r="AC172" i="41"/>
  <c r="Y172" i="41"/>
  <c r="AN172" i="41"/>
  <c r="AJ172" i="41"/>
  <c r="AF172" i="41"/>
  <c r="AB172" i="41"/>
  <c r="X172" i="41"/>
  <c r="AM172" i="41"/>
  <c r="AI172" i="41"/>
  <c r="AE172" i="41"/>
  <c r="AA172" i="41"/>
  <c r="W172" i="41"/>
  <c r="AL172" i="41"/>
  <c r="AH172" i="41"/>
  <c r="AD172" i="41"/>
  <c r="Z172" i="41"/>
  <c r="AO4" i="42"/>
  <c r="AK4" i="42"/>
  <c r="AG4" i="42"/>
  <c r="AC4" i="42"/>
  <c r="Y4" i="42"/>
  <c r="AN4" i="42"/>
  <c r="AJ4" i="42"/>
  <c r="AF4" i="42"/>
  <c r="AB4" i="42"/>
  <c r="X4" i="42"/>
  <c r="AM4" i="42"/>
  <c r="AI4" i="42"/>
  <c r="AE4" i="42"/>
  <c r="AA4" i="42"/>
  <c r="W4" i="42"/>
  <c r="AL4" i="42"/>
  <c r="AD4" i="42"/>
  <c r="AH4" i="42"/>
  <c r="Z4" i="42"/>
  <c r="AO12" i="42"/>
  <c r="AK12" i="42"/>
  <c r="AG12" i="42"/>
  <c r="AC12" i="42"/>
  <c r="Y12" i="42"/>
  <c r="AN12" i="42"/>
  <c r="AJ12" i="42"/>
  <c r="AF12" i="42"/>
  <c r="AB12" i="42"/>
  <c r="X12" i="42"/>
  <c r="AM12" i="42"/>
  <c r="AI12" i="42"/>
  <c r="AE12" i="42"/>
  <c r="AA12" i="42"/>
  <c r="W12" i="42"/>
  <c r="AD12" i="42"/>
  <c r="AL12" i="42"/>
  <c r="Z12" i="42"/>
  <c r="AH12" i="42"/>
  <c r="AO30" i="42"/>
  <c r="AK30" i="42"/>
  <c r="AG30" i="42"/>
  <c r="AC30" i="42"/>
  <c r="Y30" i="42"/>
  <c r="AN30" i="42"/>
  <c r="AI30" i="42"/>
  <c r="AD30" i="42"/>
  <c r="X30" i="42"/>
  <c r="AM30" i="42"/>
  <c r="AH30" i="42"/>
  <c r="AB30" i="42"/>
  <c r="W30" i="42"/>
  <c r="AL30" i="42"/>
  <c r="AF30" i="42"/>
  <c r="AA30" i="42"/>
  <c r="AE30" i="42"/>
  <c r="AJ30" i="42"/>
  <c r="Z30" i="42"/>
  <c r="AO103" i="42"/>
  <c r="AK103" i="42"/>
  <c r="AG103" i="42"/>
  <c r="AC103" i="42"/>
  <c r="Y103" i="42"/>
  <c r="AM103" i="42"/>
  <c r="AH103" i="42"/>
  <c r="AB103" i="42"/>
  <c r="W103" i="42"/>
  <c r="AJ103" i="42"/>
  <c r="AE103" i="42"/>
  <c r="Z103" i="42"/>
  <c r="AL103" i="42"/>
  <c r="AA103" i="42"/>
  <c r="AI103" i="42"/>
  <c r="X103" i="42"/>
  <c r="AF103" i="42"/>
  <c r="AN103" i="42"/>
  <c r="AD103" i="42"/>
  <c r="AL25" i="42"/>
  <c r="AH25" i="42"/>
  <c r="AD25" i="42"/>
  <c r="Z25" i="42"/>
  <c r="AM25" i="42"/>
  <c r="AG25" i="42"/>
  <c r="AB25" i="42"/>
  <c r="W25" i="42"/>
  <c r="AK25" i="42"/>
  <c r="AF25" i="42"/>
  <c r="AA25" i="42"/>
  <c r="AO25" i="42"/>
  <c r="AJ25" i="42"/>
  <c r="AE25" i="42"/>
  <c r="Y25" i="42"/>
  <c r="AC25" i="42"/>
  <c r="AN25" i="42"/>
  <c r="AI25" i="42"/>
  <c r="X25" i="42"/>
  <c r="AN43" i="42"/>
  <c r="AJ43" i="42"/>
  <c r="AF43" i="42"/>
  <c r="AB43" i="42"/>
  <c r="X43" i="42"/>
  <c r="AM43" i="42"/>
  <c r="AH43" i="42"/>
  <c r="AC43" i="42"/>
  <c r="W43" i="42"/>
  <c r="AL43" i="42"/>
  <c r="AG43" i="42"/>
  <c r="AA43" i="42"/>
  <c r="AK43" i="42"/>
  <c r="AE43" i="42"/>
  <c r="Z43" i="42"/>
  <c r="AI43" i="42"/>
  <c r="Y43" i="42"/>
  <c r="AO43" i="42"/>
  <c r="AD43" i="42"/>
  <c r="AL57" i="42"/>
  <c r="AH57" i="42"/>
  <c r="AD57" i="42"/>
  <c r="Z57" i="42"/>
  <c r="AM57" i="42"/>
  <c r="AG57" i="42"/>
  <c r="AB57" i="42"/>
  <c r="W57" i="42"/>
  <c r="AK57" i="42"/>
  <c r="AF57" i="42"/>
  <c r="AA57" i="42"/>
  <c r="AO57" i="42"/>
  <c r="AJ57" i="42"/>
  <c r="AE57" i="42"/>
  <c r="Y57" i="42"/>
  <c r="AN57" i="42"/>
  <c r="AC57" i="42"/>
  <c r="X57" i="42"/>
  <c r="AI57" i="42"/>
  <c r="AL65" i="42"/>
  <c r="AH65" i="42"/>
  <c r="AD65" i="42"/>
  <c r="Z65" i="42"/>
  <c r="AN65" i="42"/>
  <c r="AJ65" i="42"/>
  <c r="AF65" i="42"/>
  <c r="AB65" i="42"/>
  <c r="X65" i="42"/>
  <c r="AK65" i="42"/>
  <c r="AC65" i="42"/>
  <c r="AI65" i="42"/>
  <c r="AA65" i="42"/>
  <c r="AO65" i="42"/>
  <c r="AG65" i="42"/>
  <c r="Y65" i="42"/>
  <c r="AM65" i="42"/>
  <c r="W65" i="42"/>
  <c r="AE65" i="42"/>
  <c r="AL81" i="42"/>
  <c r="AH81" i="42"/>
  <c r="AD81" i="42"/>
  <c r="Z81" i="42"/>
  <c r="AN81" i="42"/>
  <c r="AJ81" i="42"/>
  <c r="AF81" i="42"/>
  <c r="AB81" i="42"/>
  <c r="X81" i="42"/>
  <c r="AK81" i="42"/>
  <c r="AC81" i="42"/>
  <c r="AI81" i="42"/>
  <c r="AA81" i="42"/>
  <c r="AO81" i="42"/>
  <c r="AG81" i="42"/>
  <c r="Y81" i="42"/>
  <c r="W81" i="42"/>
  <c r="AM81" i="42"/>
  <c r="AE81" i="42"/>
  <c r="AL21" i="42"/>
  <c r="AH21" i="42"/>
  <c r="AD21" i="42"/>
  <c r="Z21" i="42"/>
  <c r="AK21" i="42"/>
  <c r="AF21" i="42"/>
  <c r="AA21" i="42"/>
  <c r="AO21" i="42"/>
  <c r="AJ21" i="42"/>
  <c r="AE21" i="42"/>
  <c r="Y21" i="42"/>
  <c r="AN21" i="42"/>
  <c r="AI21" i="42"/>
  <c r="AC21" i="42"/>
  <c r="X21" i="42"/>
  <c r="AB21" i="42"/>
  <c r="AM21" i="42"/>
  <c r="AG21" i="42"/>
  <c r="W21" i="42"/>
  <c r="AN39" i="42"/>
  <c r="AJ39" i="42"/>
  <c r="AF39" i="42"/>
  <c r="AB39" i="42"/>
  <c r="X39" i="42"/>
  <c r="AL39" i="42"/>
  <c r="AG39" i="42"/>
  <c r="AA39" i="42"/>
  <c r="AK39" i="42"/>
  <c r="AE39" i="42"/>
  <c r="Z39" i="42"/>
  <c r="AO39" i="42"/>
  <c r="AI39" i="42"/>
  <c r="AD39" i="42"/>
  <c r="Y39" i="42"/>
  <c r="AH39" i="42"/>
  <c r="W39" i="42"/>
  <c r="AM39" i="42"/>
  <c r="AC39" i="42"/>
  <c r="AL53" i="42"/>
  <c r="AH53" i="42"/>
  <c r="AD53" i="42"/>
  <c r="Z53" i="42"/>
  <c r="AK53" i="42"/>
  <c r="AF53" i="42"/>
  <c r="AA53" i="42"/>
  <c r="AO53" i="42"/>
  <c r="AJ53" i="42"/>
  <c r="AE53" i="42"/>
  <c r="Y53" i="42"/>
  <c r="AN53" i="42"/>
  <c r="AI53" i="42"/>
  <c r="AC53" i="42"/>
  <c r="X53" i="42"/>
  <c r="AM53" i="42"/>
  <c r="AB53" i="42"/>
  <c r="W53" i="42"/>
  <c r="AG53" i="42"/>
  <c r="AN67" i="42"/>
  <c r="AJ67" i="42"/>
  <c r="AF67" i="42"/>
  <c r="AB67" i="42"/>
  <c r="X67" i="42"/>
  <c r="AL67" i="42"/>
  <c r="AH67" i="42"/>
  <c r="AD67" i="42"/>
  <c r="Z67" i="42"/>
  <c r="AI67" i="42"/>
  <c r="AA67" i="42"/>
  <c r="AO67" i="42"/>
  <c r="AG67" i="42"/>
  <c r="Y67" i="42"/>
  <c r="AM67" i="42"/>
  <c r="AE67" i="42"/>
  <c r="W67" i="42"/>
  <c r="AC67" i="42"/>
  <c r="AK67" i="42"/>
  <c r="AN83" i="42"/>
  <c r="AJ83" i="42"/>
  <c r="AF83" i="42"/>
  <c r="AB83" i="42"/>
  <c r="X83" i="42"/>
  <c r="AL83" i="42"/>
  <c r="AH83" i="42"/>
  <c r="AD83" i="42"/>
  <c r="Z83" i="42"/>
  <c r="AI83" i="42"/>
  <c r="AA83" i="42"/>
  <c r="AO83" i="42"/>
  <c r="AG83" i="42"/>
  <c r="Y83" i="42"/>
  <c r="AM83" i="42"/>
  <c r="AE83" i="42"/>
  <c r="W83" i="42"/>
  <c r="AC83" i="42"/>
  <c r="AK83" i="42"/>
  <c r="AO62" i="42"/>
  <c r="AK62" i="42"/>
  <c r="AG62" i="42"/>
  <c r="AC62" i="42"/>
  <c r="Y62" i="42"/>
  <c r="AM62" i="42"/>
  <c r="AI62" i="42"/>
  <c r="AE62" i="42"/>
  <c r="AA62" i="42"/>
  <c r="W62" i="42"/>
  <c r="AJ62" i="42"/>
  <c r="AB62" i="42"/>
  <c r="AH62" i="42"/>
  <c r="Z62" i="42"/>
  <c r="AN62" i="42"/>
  <c r="AF62" i="42"/>
  <c r="X62" i="42"/>
  <c r="AL62" i="42"/>
  <c r="AD62" i="42"/>
  <c r="AO70" i="42"/>
  <c r="AK70" i="42"/>
  <c r="AG70" i="42"/>
  <c r="AC70" i="42"/>
  <c r="Y70" i="42"/>
  <c r="AM70" i="42"/>
  <c r="AI70" i="42"/>
  <c r="AE70" i="42"/>
  <c r="AA70" i="42"/>
  <c r="W70" i="42"/>
  <c r="AJ70" i="42"/>
  <c r="AB70" i="42"/>
  <c r="AH70" i="42"/>
  <c r="Z70" i="42"/>
  <c r="AN70" i="42"/>
  <c r="AF70" i="42"/>
  <c r="X70" i="42"/>
  <c r="AD70" i="42"/>
  <c r="AL70" i="42"/>
  <c r="AO78" i="42"/>
  <c r="AK78" i="42"/>
  <c r="AG78" i="42"/>
  <c r="AC78" i="42"/>
  <c r="Y78" i="42"/>
  <c r="AM78" i="42"/>
  <c r="AI78" i="42"/>
  <c r="AE78" i="42"/>
  <c r="AA78" i="42"/>
  <c r="W78" i="42"/>
  <c r="AJ78" i="42"/>
  <c r="AB78" i="42"/>
  <c r="AH78" i="42"/>
  <c r="Z78" i="42"/>
  <c r="AN78" i="42"/>
  <c r="AF78" i="42"/>
  <c r="X78" i="42"/>
  <c r="AL78" i="42"/>
  <c r="AD78" i="42"/>
  <c r="AO86" i="42"/>
  <c r="AK86" i="42"/>
  <c r="AG86" i="42"/>
  <c r="AC86" i="42"/>
  <c r="Y86" i="42"/>
  <c r="AM86" i="42"/>
  <c r="AI86" i="42"/>
  <c r="AE86" i="42"/>
  <c r="AA86" i="42"/>
  <c r="W86" i="42"/>
  <c r="AJ86" i="42"/>
  <c r="AB86" i="42"/>
  <c r="AH86" i="42"/>
  <c r="Z86" i="42"/>
  <c r="AN86" i="42"/>
  <c r="AF86" i="42"/>
  <c r="X86" i="42"/>
  <c r="AD86" i="42"/>
  <c r="AL86" i="42"/>
  <c r="AO94" i="42"/>
  <c r="AK94" i="42"/>
  <c r="AG94" i="42"/>
  <c r="AC94" i="42"/>
  <c r="Y94" i="42"/>
  <c r="AM94" i="42"/>
  <c r="AI94" i="42"/>
  <c r="AE94" i="42"/>
  <c r="AA94" i="42"/>
  <c r="W94" i="42"/>
  <c r="AJ94" i="42"/>
  <c r="AB94" i="42"/>
  <c r="AH94" i="42"/>
  <c r="Z94" i="42"/>
  <c r="AN94" i="42"/>
  <c r="AF94" i="42"/>
  <c r="X94" i="42"/>
  <c r="AL94" i="42"/>
  <c r="AD94" i="42"/>
  <c r="AM20" i="42"/>
  <c r="AI20" i="42"/>
  <c r="AE20" i="42"/>
  <c r="AA20" i="42"/>
  <c r="W20" i="42"/>
  <c r="AK20" i="42"/>
  <c r="AF20" i="42"/>
  <c r="Z20" i="42"/>
  <c r="AO20" i="42"/>
  <c r="AJ20" i="42"/>
  <c r="AD20" i="42"/>
  <c r="Y20" i="42"/>
  <c r="AN20" i="42"/>
  <c r="AH20" i="42"/>
  <c r="AC20" i="42"/>
  <c r="X20" i="42"/>
  <c r="AB20" i="42"/>
  <c r="AL20" i="42"/>
  <c r="AG20" i="42"/>
  <c r="AM28" i="42"/>
  <c r="AI28" i="42"/>
  <c r="AE28" i="42"/>
  <c r="AA28" i="42"/>
  <c r="W28" i="42"/>
  <c r="AN28" i="42"/>
  <c r="AH28" i="42"/>
  <c r="AC28" i="42"/>
  <c r="X28" i="42"/>
  <c r="AL28" i="42"/>
  <c r="AG28" i="42"/>
  <c r="AB28" i="42"/>
  <c r="AK28" i="42"/>
  <c r="AF28" i="42"/>
  <c r="Z28" i="42"/>
  <c r="AD28" i="42"/>
  <c r="AO28" i="42"/>
  <c r="AJ28" i="42"/>
  <c r="Y28" i="42"/>
  <c r="AM36" i="42"/>
  <c r="AI36" i="42"/>
  <c r="AE36" i="42"/>
  <c r="AA36" i="42"/>
  <c r="W36" i="42"/>
  <c r="AK36" i="42"/>
  <c r="AF36" i="42"/>
  <c r="Z36" i="42"/>
  <c r="AO36" i="42"/>
  <c r="AJ36" i="42"/>
  <c r="AD36" i="42"/>
  <c r="Y36" i="42"/>
  <c r="AN36" i="42"/>
  <c r="AH36" i="42"/>
  <c r="AC36" i="42"/>
  <c r="X36" i="42"/>
  <c r="AG36" i="42"/>
  <c r="AL36" i="42"/>
  <c r="AB36" i="42"/>
  <c r="AM44" i="42"/>
  <c r="AI44" i="42"/>
  <c r="AE44" i="42"/>
  <c r="AA44" i="42"/>
  <c r="W44" i="42"/>
  <c r="AN44" i="42"/>
  <c r="AH44" i="42"/>
  <c r="AC44" i="42"/>
  <c r="X44" i="42"/>
  <c r="AL44" i="42"/>
  <c r="AG44" i="42"/>
  <c r="AB44" i="42"/>
  <c r="AK44" i="42"/>
  <c r="AF44" i="42"/>
  <c r="Z44" i="42"/>
  <c r="AJ44" i="42"/>
  <c r="Y44" i="42"/>
  <c r="AO44" i="42"/>
  <c r="AD44" i="42"/>
  <c r="AM52" i="42"/>
  <c r="AI52" i="42"/>
  <c r="AE52" i="42"/>
  <c r="AA52" i="42"/>
  <c r="W52" i="42"/>
  <c r="AK52" i="42"/>
  <c r="AF52" i="42"/>
  <c r="Z52" i="42"/>
  <c r="AO52" i="42"/>
  <c r="AJ52" i="42"/>
  <c r="AD52" i="42"/>
  <c r="Y52" i="42"/>
  <c r="AN52" i="42"/>
  <c r="AH52" i="42"/>
  <c r="AC52" i="42"/>
  <c r="X52" i="42"/>
  <c r="AL52" i="42"/>
  <c r="AB52" i="42"/>
  <c r="AG52" i="42"/>
  <c r="AM60" i="42"/>
  <c r="AI60" i="42"/>
  <c r="AE60" i="42"/>
  <c r="AA60" i="42"/>
  <c r="W60" i="42"/>
  <c r="AO60" i="42"/>
  <c r="AK60" i="42"/>
  <c r="AG60" i="42"/>
  <c r="AC60" i="42"/>
  <c r="AL60" i="42"/>
  <c r="AD60" i="42"/>
  <c r="X60" i="42"/>
  <c r="AJ60" i="42"/>
  <c r="AB60" i="42"/>
  <c r="AH60" i="42"/>
  <c r="Z60" i="42"/>
  <c r="AF60" i="42"/>
  <c r="Y60" i="42"/>
  <c r="AN60" i="42"/>
  <c r="AM68" i="42"/>
  <c r="AI68" i="42"/>
  <c r="AE68" i="42"/>
  <c r="AA68" i="42"/>
  <c r="W68" i="42"/>
  <c r="AO68" i="42"/>
  <c r="AK68" i="42"/>
  <c r="AG68" i="42"/>
  <c r="AC68" i="42"/>
  <c r="Y68" i="42"/>
  <c r="AL68" i="42"/>
  <c r="AD68" i="42"/>
  <c r="AJ68" i="42"/>
  <c r="AB68" i="42"/>
  <c r="AH68" i="42"/>
  <c r="Z68" i="42"/>
  <c r="AN68" i="42"/>
  <c r="X68" i="42"/>
  <c r="AF68" i="42"/>
  <c r="AM76" i="42"/>
  <c r="AI76" i="42"/>
  <c r="AE76" i="42"/>
  <c r="AA76" i="42"/>
  <c r="W76" i="42"/>
  <c r="AO76" i="42"/>
  <c r="AK76" i="42"/>
  <c r="AG76" i="42"/>
  <c r="AC76" i="42"/>
  <c r="Y76" i="42"/>
  <c r="AL76" i="42"/>
  <c r="AD76" i="42"/>
  <c r="AJ76" i="42"/>
  <c r="AB76" i="42"/>
  <c r="AH76" i="42"/>
  <c r="Z76" i="42"/>
  <c r="AF76" i="42"/>
  <c r="AN76" i="42"/>
  <c r="X76" i="42"/>
  <c r="AM84" i="42"/>
  <c r="AI84" i="42"/>
  <c r="AE84" i="42"/>
  <c r="AA84" i="42"/>
  <c r="W84" i="42"/>
  <c r="AO84" i="42"/>
  <c r="AK84" i="42"/>
  <c r="AG84" i="42"/>
  <c r="AC84" i="42"/>
  <c r="Y84" i="42"/>
  <c r="AL84" i="42"/>
  <c r="AD84" i="42"/>
  <c r="AJ84" i="42"/>
  <c r="AB84" i="42"/>
  <c r="AH84" i="42"/>
  <c r="Z84" i="42"/>
  <c r="X84" i="42"/>
  <c r="AN84" i="42"/>
  <c r="AF84" i="42"/>
  <c r="AM92" i="42"/>
  <c r="AI92" i="42"/>
  <c r="AE92" i="42"/>
  <c r="AA92" i="42"/>
  <c r="W92" i="42"/>
  <c r="AO92" i="42"/>
  <c r="AK92" i="42"/>
  <c r="AG92" i="42"/>
  <c r="AC92" i="42"/>
  <c r="Y92" i="42"/>
  <c r="AL92" i="42"/>
  <c r="AD92" i="42"/>
  <c r="AJ92" i="42"/>
  <c r="AB92" i="42"/>
  <c r="AH92" i="42"/>
  <c r="Z92" i="42"/>
  <c r="AF92" i="42"/>
  <c r="X92" i="42"/>
  <c r="AN92" i="42"/>
  <c r="AL98" i="42"/>
  <c r="AH98" i="42"/>
  <c r="AD98" i="42"/>
  <c r="Z98" i="42"/>
  <c r="AK98" i="42"/>
  <c r="AF98" i="42"/>
  <c r="AA98" i="42"/>
  <c r="AN98" i="42"/>
  <c r="AI98" i="42"/>
  <c r="AC98" i="42"/>
  <c r="X98" i="42"/>
  <c r="AJ98" i="42"/>
  <c r="Y98" i="42"/>
  <c r="AG98" i="42"/>
  <c r="W98" i="42"/>
  <c r="AO98" i="42"/>
  <c r="AE98" i="42"/>
  <c r="AM98" i="42"/>
  <c r="AB98" i="42"/>
  <c r="AL114" i="42"/>
  <c r="AH114" i="42"/>
  <c r="AD114" i="42"/>
  <c r="Z114" i="42"/>
  <c r="AO114" i="42"/>
  <c r="AK114" i="42"/>
  <c r="AG114" i="42"/>
  <c r="AC114" i="42"/>
  <c r="Y114" i="42"/>
  <c r="AI114" i="42"/>
  <c r="AA114" i="42"/>
  <c r="AM114" i="42"/>
  <c r="AE114" i="42"/>
  <c r="W114" i="42"/>
  <c r="AF114" i="42"/>
  <c r="AB114" i="42"/>
  <c r="AN114" i="42"/>
  <c r="X114" i="42"/>
  <c r="AJ114" i="42"/>
  <c r="AL130" i="42"/>
  <c r="AH130" i="42"/>
  <c r="AD130" i="42"/>
  <c r="Z130" i="42"/>
  <c r="AO130" i="42"/>
  <c r="AK130" i="42"/>
  <c r="AG130" i="42"/>
  <c r="AC130" i="42"/>
  <c r="Y130" i="42"/>
  <c r="AI130" i="42"/>
  <c r="AA130" i="42"/>
  <c r="AM130" i="42"/>
  <c r="AE130" i="42"/>
  <c r="W130" i="42"/>
  <c r="AF130" i="42"/>
  <c r="AB130" i="42"/>
  <c r="AN130" i="42"/>
  <c r="X130" i="42"/>
  <c r="AJ130" i="42"/>
  <c r="AL146" i="42"/>
  <c r="AH146" i="42"/>
  <c r="AD146" i="42"/>
  <c r="Z146" i="42"/>
  <c r="AO146" i="42"/>
  <c r="AK146" i="42"/>
  <c r="AG146" i="42"/>
  <c r="AC146" i="42"/>
  <c r="Y146" i="42"/>
  <c r="AI146" i="42"/>
  <c r="AA146" i="42"/>
  <c r="AM146" i="42"/>
  <c r="AE146" i="42"/>
  <c r="W146" i="42"/>
  <c r="AF146" i="42"/>
  <c r="AB146" i="42"/>
  <c r="AN146" i="42"/>
  <c r="X146" i="42"/>
  <c r="AJ146" i="42"/>
  <c r="AL162" i="42"/>
  <c r="AH162" i="42"/>
  <c r="AD162" i="42"/>
  <c r="Z162" i="42"/>
  <c r="AO162" i="42"/>
  <c r="AK162" i="42"/>
  <c r="AG162" i="42"/>
  <c r="AC162" i="42"/>
  <c r="Y162" i="42"/>
  <c r="AI162" i="42"/>
  <c r="AA162" i="42"/>
  <c r="AM162" i="42"/>
  <c r="AE162" i="42"/>
  <c r="W162" i="42"/>
  <c r="AF162" i="42"/>
  <c r="AB162" i="42"/>
  <c r="AN162" i="42"/>
  <c r="X162" i="42"/>
  <c r="AJ162" i="42"/>
  <c r="AL22" i="28"/>
  <c r="AH22" i="28"/>
  <c r="AD22" i="28"/>
  <c r="Z22" i="28"/>
  <c r="AO22" i="28"/>
  <c r="AK22" i="28"/>
  <c r="AG22" i="28"/>
  <c r="AC22" i="28"/>
  <c r="Y22" i="28"/>
  <c r="AN22" i="28"/>
  <c r="AF22" i="28"/>
  <c r="X22" i="28"/>
  <c r="AM22" i="28"/>
  <c r="AE22" i="28"/>
  <c r="W22" i="28"/>
  <c r="AJ22" i="28"/>
  <c r="AI22" i="28"/>
  <c r="AB22" i="28"/>
  <c r="AA22" i="28"/>
  <c r="Q22" i="28"/>
  <c r="S22" i="28"/>
  <c r="P22" i="28"/>
  <c r="U22" i="28"/>
  <c r="R22" i="28"/>
  <c r="T22" i="28"/>
  <c r="N22" i="28"/>
  <c r="M22" i="28"/>
  <c r="O22" i="28"/>
  <c r="AM101" i="42"/>
  <c r="AI101" i="42"/>
  <c r="AE101" i="42"/>
  <c r="AA101" i="42"/>
  <c r="W101" i="42"/>
  <c r="AL101" i="42"/>
  <c r="AG101" i="42"/>
  <c r="AB101" i="42"/>
  <c r="AO101" i="42"/>
  <c r="AJ101" i="42"/>
  <c r="AD101" i="42"/>
  <c r="Y101" i="42"/>
  <c r="AK101" i="42"/>
  <c r="Z101" i="42"/>
  <c r="AH101" i="42"/>
  <c r="X101" i="42"/>
  <c r="AF101" i="42"/>
  <c r="AN101" i="42"/>
  <c r="AC101" i="42"/>
  <c r="AM109" i="42"/>
  <c r="AI109" i="42"/>
  <c r="AE109" i="42"/>
  <c r="AA109" i="42"/>
  <c r="W109" i="42"/>
  <c r="AL109" i="42"/>
  <c r="AH109" i="42"/>
  <c r="AD109" i="42"/>
  <c r="Z109" i="42"/>
  <c r="AJ109" i="42"/>
  <c r="AB109" i="42"/>
  <c r="AN109" i="42"/>
  <c r="AF109" i="42"/>
  <c r="X109" i="42"/>
  <c r="AO109" i="42"/>
  <c r="Y109" i="42"/>
  <c r="AK109" i="42"/>
  <c r="AG109" i="42"/>
  <c r="AC109" i="42"/>
  <c r="AM117" i="42"/>
  <c r="AI117" i="42"/>
  <c r="AE117" i="42"/>
  <c r="AA117" i="42"/>
  <c r="W117" i="42"/>
  <c r="AL117" i="42"/>
  <c r="AH117" i="42"/>
  <c r="AD117" i="42"/>
  <c r="Z117" i="42"/>
  <c r="AJ117" i="42"/>
  <c r="AB117" i="42"/>
  <c r="AN117" i="42"/>
  <c r="AF117" i="42"/>
  <c r="X117" i="42"/>
  <c r="AG117" i="42"/>
  <c r="AC117" i="42"/>
  <c r="AO117" i="42"/>
  <c r="Y117" i="42"/>
  <c r="AK117" i="42"/>
  <c r="AM125" i="42"/>
  <c r="AI125" i="42"/>
  <c r="AE125" i="42"/>
  <c r="AA125" i="42"/>
  <c r="W125" i="42"/>
  <c r="AL125" i="42"/>
  <c r="AH125" i="42"/>
  <c r="AD125" i="42"/>
  <c r="Z125" i="42"/>
  <c r="AJ125" i="42"/>
  <c r="AB125" i="42"/>
  <c r="AN125" i="42"/>
  <c r="AF125" i="42"/>
  <c r="X125" i="42"/>
  <c r="AO125" i="42"/>
  <c r="Y125" i="42"/>
  <c r="AK125" i="42"/>
  <c r="AG125" i="42"/>
  <c r="AC125" i="42"/>
  <c r="AM133" i="42"/>
  <c r="AI133" i="42"/>
  <c r="AE133" i="42"/>
  <c r="AA133" i="42"/>
  <c r="W133" i="42"/>
  <c r="AL133" i="42"/>
  <c r="AH133" i="42"/>
  <c r="AD133" i="42"/>
  <c r="Z133" i="42"/>
  <c r="AJ133" i="42"/>
  <c r="AB133" i="42"/>
  <c r="AN133" i="42"/>
  <c r="AF133" i="42"/>
  <c r="X133" i="42"/>
  <c r="AG133" i="42"/>
  <c r="AC133" i="42"/>
  <c r="AO133" i="42"/>
  <c r="Y133" i="42"/>
  <c r="AK133" i="42"/>
  <c r="AM141" i="42"/>
  <c r="AI141" i="42"/>
  <c r="AE141" i="42"/>
  <c r="AA141" i="42"/>
  <c r="W141" i="42"/>
  <c r="AL141" i="42"/>
  <c r="AH141" i="42"/>
  <c r="AD141" i="42"/>
  <c r="Z141" i="42"/>
  <c r="AJ141" i="42"/>
  <c r="AB141" i="42"/>
  <c r="AN141" i="42"/>
  <c r="AF141" i="42"/>
  <c r="X141" i="42"/>
  <c r="AO141" i="42"/>
  <c r="Y141" i="42"/>
  <c r="AK141" i="42"/>
  <c r="AG141" i="42"/>
  <c r="AC141" i="42"/>
  <c r="AM149" i="42"/>
  <c r="AI149" i="42"/>
  <c r="AE149" i="42"/>
  <c r="AA149" i="42"/>
  <c r="W149" i="42"/>
  <c r="AL149" i="42"/>
  <c r="AH149" i="42"/>
  <c r="AD149" i="42"/>
  <c r="Z149" i="42"/>
  <c r="AJ149" i="42"/>
  <c r="AB149" i="42"/>
  <c r="AN149" i="42"/>
  <c r="AF149" i="42"/>
  <c r="X149" i="42"/>
  <c r="AG149" i="42"/>
  <c r="AC149" i="42"/>
  <c r="AO149" i="42"/>
  <c r="Y149" i="42"/>
  <c r="AK149" i="42"/>
  <c r="AM157" i="42"/>
  <c r="AI157" i="42"/>
  <c r="AE157" i="42"/>
  <c r="AA157" i="42"/>
  <c r="W157" i="42"/>
  <c r="AL157" i="42"/>
  <c r="AH157" i="42"/>
  <c r="AD157" i="42"/>
  <c r="Z157" i="42"/>
  <c r="AJ157" i="42"/>
  <c r="AB157" i="42"/>
  <c r="AN157" i="42"/>
  <c r="AF157" i="42"/>
  <c r="X157" i="42"/>
  <c r="AO157" i="42"/>
  <c r="Y157" i="42"/>
  <c r="AK157" i="42"/>
  <c r="AG157" i="42"/>
  <c r="AC157" i="42"/>
  <c r="AM165" i="42"/>
  <c r="AI165" i="42"/>
  <c r="AE165" i="42"/>
  <c r="AA165" i="42"/>
  <c r="W165" i="42"/>
  <c r="AL165" i="42"/>
  <c r="AH165" i="42"/>
  <c r="AD165" i="42"/>
  <c r="Z165" i="42"/>
  <c r="AJ165" i="42"/>
  <c r="AB165" i="42"/>
  <c r="AN165" i="42"/>
  <c r="AF165" i="42"/>
  <c r="X165" i="42"/>
  <c r="AG165" i="42"/>
  <c r="AC165" i="42"/>
  <c r="AO165" i="42"/>
  <c r="Y165" i="42"/>
  <c r="AK165" i="42"/>
  <c r="AM173" i="42"/>
  <c r="AI173" i="42"/>
  <c r="AE173" i="42"/>
  <c r="AA173" i="42"/>
  <c r="W173" i="42"/>
  <c r="AL173" i="42"/>
  <c r="AH173" i="42"/>
  <c r="AD173" i="42"/>
  <c r="Z173" i="42"/>
  <c r="AJ173" i="42"/>
  <c r="AB173" i="42"/>
  <c r="AN173" i="42"/>
  <c r="AF173" i="42"/>
  <c r="X173" i="42"/>
  <c r="AO173" i="42"/>
  <c r="Y173" i="42"/>
  <c r="AK173" i="42"/>
  <c r="AG173" i="42"/>
  <c r="AC173" i="42"/>
  <c r="AL6" i="28"/>
  <c r="AH6" i="28"/>
  <c r="AD6" i="28"/>
  <c r="Z6" i="28"/>
  <c r="AO6" i="28"/>
  <c r="AK6" i="28"/>
  <c r="AG6" i="28"/>
  <c r="AC6" i="28"/>
  <c r="Y6" i="28"/>
  <c r="AN6" i="28"/>
  <c r="AF6" i="28"/>
  <c r="X6" i="28"/>
  <c r="AM6" i="28"/>
  <c r="AE6" i="28"/>
  <c r="W6" i="28"/>
  <c r="AJ6" i="28"/>
  <c r="AI6" i="28"/>
  <c r="AB6" i="28"/>
  <c r="AA6" i="28"/>
  <c r="Q6" i="28"/>
  <c r="R6" i="28"/>
  <c r="P6" i="28"/>
  <c r="U6" i="28"/>
  <c r="S6" i="28"/>
  <c r="T6" i="28"/>
  <c r="N6" i="28"/>
  <c r="M6" i="28"/>
  <c r="O6" i="28"/>
  <c r="AO19" i="28"/>
  <c r="AK19" i="28"/>
  <c r="AG19" i="28"/>
  <c r="AC19" i="28"/>
  <c r="Y19" i="28"/>
  <c r="AN19" i="28"/>
  <c r="AJ19" i="28"/>
  <c r="AF19" i="28"/>
  <c r="AB19" i="28"/>
  <c r="X19" i="28"/>
  <c r="AM19" i="28"/>
  <c r="AE19" i="28"/>
  <c r="W19" i="28"/>
  <c r="AL19" i="28"/>
  <c r="AD19" i="28"/>
  <c r="AI19" i="28"/>
  <c r="AH19" i="28"/>
  <c r="AA19" i="28"/>
  <c r="Z19" i="28"/>
  <c r="AL30" i="28"/>
  <c r="AH30" i="28"/>
  <c r="AD30" i="28"/>
  <c r="Z30" i="28"/>
  <c r="AO30" i="28"/>
  <c r="AK30" i="28"/>
  <c r="AG30" i="28"/>
  <c r="AC30" i="28"/>
  <c r="Y30" i="28"/>
  <c r="AN30" i="28"/>
  <c r="AF30" i="28"/>
  <c r="X30" i="28"/>
  <c r="AM30" i="28"/>
  <c r="AE30" i="28"/>
  <c r="W30" i="28"/>
  <c r="AB30" i="28"/>
  <c r="AA30" i="28"/>
  <c r="AJ30" i="28"/>
  <c r="AI30" i="28"/>
  <c r="M30" i="28"/>
  <c r="R30" i="28"/>
  <c r="Q30" i="28"/>
  <c r="O30" i="28"/>
  <c r="P30" i="28"/>
  <c r="U30" i="28"/>
  <c r="S30" i="28"/>
  <c r="T30" i="28"/>
  <c r="N30" i="28"/>
  <c r="AO11" i="28"/>
  <c r="AK11" i="28"/>
  <c r="AG11" i="28"/>
  <c r="AC11" i="28"/>
  <c r="Y11" i="28"/>
  <c r="AN11" i="28"/>
  <c r="AJ11" i="28"/>
  <c r="AF11" i="28"/>
  <c r="AB11" i="28"/>
  <c r="X11" i="28"/>
  <c r="AM11" i="28"/>
  <c r="AE11" i="28"/>
  <c r="W11" i="28"/>
  <c r="AL11" i="28"/>
  <c r="AD11" i="28"/>
  <c r="AA11" i="28"/>
  <c r="Z11" i="28"/>
  <c r="AI11" i="28"/>
  <c r="AH11" i="28"/>
  <c r="AL121" i="28"/>
  <c r="AH121" i="28"/>
  <c r="AD121" i="28"/>
  <c r="Z121" i="28"/>
  <c r="AO121" i="28"/>
  <c r="AK121" i="28"/>
  <c r="AG121" i="28"/>
  <c r="AC121" i="28"/>
  <c r="Y121" i="28"/>
  <c r="AN121" i="28"/>
  <c r="AF121" i="28"/>
  <c r="X121" i="28"/>
  <c r="AM121" i="28"/>
  <c r="AE121" i="28"/>
  <c r="W121" i="28"/>
  <c r="AJ121" i="28"/>
  <c r="AI121" i="28"/>
  <c r="AB121" i="28"/>
  <c r="AA121" i="28"/>
  <c r="AO67" i="28"/>
  <c r="AK67" i="28"/>
  <c r="AG67" i="28"/>
  <c r="AC67" i="28"/>
  <c r="Y67" i="28"/>
  <c r="AN67" i="28"/>
  <c r="AJ67" i="28"/>
  <c r="AF67" i="28"/>
  <c r="AB67" i="28"/>
  <c r="X67" i="28"/>
  <c r="AM67" i="28"/>
  <c r="AE67" i="28"/>
  <c r="W67" i="28"/>
  <c r="AL67" i="28"/>
  <c r="AD67" i="28"/>
  <c r="AI67" i="28"/>
  <c r="AH67" i="28"/>
  <c r="AA67" i="28"/>
  <c r="Z67" i="28"/>
  <c r="AO118" i="28"/>
  <c r="AK118" i="28"/>
  <c r="AG118" i="28"/>
  <c r="AC118" i="28"/>
  <c r="Y118" i="28"/>
  <c r="AN118" i="28"/>
  <c r="AJ118" i="28"/>
  <c r="AF118" i="28"/>
  <c r="AB118" i="28"/>
  <c r="X118" i="28"/>
  <c r="AM118" i="28"/>
  <c r="AE118" i="28"/>
  <c r="W118" i="28"/>
  <c r="AL118" i="28"/>
  <c r="AD118" i="28"/>
  <c r="AI118" i="28"/>
  <c r="AH118" i="28"/>
  <c r="AA118" i="28"/>
  <c r="Z118" i="28"/>
  <c r="M118" i="28"/>
  <c r="O118" i="28"/>
  <c r="Q118" i="28"/>
  <c r="R118" i="28"/>
  <c r="P118" i="28"/>
  <c r="U118" i="28"/>
  <c r="S118" i="28"/>
  <c r="T118" i="28"/>
  <c r="N118" i="28"/>
  <c r="AL10" i="28"/>
  <c r="AH10" i="28"/>
  <c r="AD10" i="28"/>
  <c r="Z10" i="28"/>
  <c r="AO10" i="28"/>
  <c r="AK10" i="28"/>
  <c r="AG10" i="28"/>
  <c r="AC10" i="28"/>
  <c r="Y10" i="28"/>
  <c r="AJ10" i="28"/>
  <c r="AB10" i="28"/>
  <c r="AI10" i="28"/>
  <c r="AA10" i="28"/>
  <c r="AF10" i="28"/>
  <c r="AE10" i="28"/>
  <c r="AN10" i="28"/>
  <c r="X10" i="28"/>
  <c r="W10" i="28"/>
  <c r="AM10" i="28"/>
  <c r="Q10" i="28"/>
  <c r="O10" i="28"/>
  <c r="P10" i="28"/>
  <c r="U10" i="28"/>
  <c r="R10" i="28"/>
  <c r="T10" i="28"/>
  <c r="N10" i="28"/>
  <c r="M10" i="28"/>
  <c r="S10" i="28"/>
  <c r="AL26" i="28"/>
  <c r="AH26" i="28"/>
  <c r="AD26" i="28"/>
  <c r="Z26" i="28"/>
  <c r="AO26" i="28"/>
  <c r="AK26" i="28"/>
  <c r="AG26" i="28"/>
  <c r="AC26" i="28"/>
  <c r="Y26" i="28"/>
  <c r="AJ26" i="28"/>
  <c r="AB26" i="28"/>
  <c r="AI26" i="28"/>
  <c r="AA26" i="28"/>
  <c r="AF26" i="28"/>
  <c r="AE26" i="28"/>
  <c r="AN26" i="28"/>
  <c r="X26" i="28"/>
  <c r="AM26" i="28"/>
  <c r="W26" i="28"/>
  <c r="T26" i="28"/>
  <c r="N26" i="28"/>
  <c r="M26" i="28"/>
  <c r="R26" i="28"/>
  <c r="Q26" i="28"/>
  <c r="O26" i="28"/>
  <c r="P26" i="28"/>
  <c r="U26" i="28"/>
  <c r="S26" i="28"/>
  <c r="AL130" i="28"/>
  <c r="AH130" i="28"/>
  <c r="AD130" i="28"/>
  <c r="Z130" i="28"/>
  <c r="AO130" i="28"/>
  <c r="AJ130" i="28"/>
  <c r="AE130" i="28"/>
  <c r="Y130" i="28"/>
  <c r="AN130" i="28"/>
  <c r="AI130" i="28"/>
  <c r="AC130" i="28"/>
  <c r="X130" i="28"/>
  <c r="AM130" i="28"/>
  <c r="AB130" i="28"/>
  <c r="AK130" i="28"/>
  <c r="AA130" i="28"/>
  <c r="AG130" i="28"/>
  <c r="AF130" i="28"/>
  <c r="W130" i="28"/>
  <c r="P130" i="28"/>
  <c r="U130" i="28"/>
  <c r="S130" i="28"/>
  <c r="T130" i="28"/>
  <c r="N130" i="28"/>
  <c r="M130" i="28"/>
  <c r="R130" i="28"/>
  <c r="Q130" i="28"/>
  <c r="O130" i="28"/>
  <c r="AO15" i="28"/>
  <c r="AK15" i="28"/>
  <c r="AG15" i="28"/>
  <c r="AC15" i="28"/>
  <c r="Y15" i="28"/>
  <c r="AN15" i="28"/>
  <c r="AJ15" i="28"/>
  <c r="AF15" i="28"/>
  <c r="AB15" i="28"/>
  <c r="X15" i="28"/>
  <c r="AI15" i="28"/>
  <c r="AA15" i="28"/>
  <c r="AH15" i="28"/>
  <c r="Z15" i="28"/>
  <c r="AM15" i="28"/>
  <c r="W15" i="28"/>
  <c r="AL15" i="28"/>
  <c r="AE15" i="28"/>
  <c r="AD15" i="28"/>
  <c r="AO31" i="28"/>
  <c r="AK31" i="28"/>
  <c r="AG31" i="28"/>
  <c r="AC31" i="28"/>
  <c r="Y31" i="28"/>
  <c r="AN31" i="28"/>
  <c r="AJ31" i="28"/>
  <c r="AF31" i="28"/>
  <c r="AB31" i="28"/>
  <c r="X31" i="28"/>
  <c r="AI31" i="28"/>
  <c r="AA31" i="28"/>
  <c r="AH31" i="28"/>
  <c r="Z31" i="28"/>
  <c r="AM31" i="28"/>
  <c r="W31" i="28"/>
  <c r="AL31" i="28"/>
  <c r="AE31" i="28"/>
  <c r="AD31" i="28"/>
  <c r="AO59" i="28"/>
  <c r="AK59" i="28"/>
  <c r="AG59" i="28"/>
  <c r="AC59" i="28"/>
  <c r="Y59" i="28"/>
  <c r="AN59" i="28"/>
  <c r="AJ59" i="28"/>
  <c r="AF59" i="28"/>
  <c r="AB59" i="28"/>
  <c r="X59" i="28"/>
  <c r="AM59" i="28"/>
  <c r="AE59" i="28"/>
  <c r="W59" i="28"/>
  <c r="AL59" i="28"/>
  <c r="AD59" i="28"/>
  <c r="AA59" i="28"/>
  <c r="Z59" i="28"/>
  <c r="AI59" i="28"/>
  <c r="AH59" i="28"/>
  <c r="AL126" i="28"/>
  <c r="AH126" i="28"/>
  <c r="AD126" i="28"/>
  <c r="Z126" i="28"/>
  <c r="AN126" i="28"/>
  <c r="AI126" i="28"/>
  <c r="AC126" i="28"/>
  <c r="X126" i="28"/>
  <c r="AM126" i="28"/>
  <c r="AG126" i="28"/>
  <c r="AB126" i="28"/>
  <c r="W126" i="28"/>
  <c r="AK126" i="28"/>
  <c r="AA126" i="28"/>
  <c r="AJ126" i="28"/>
  <c r="Y126" i="28"/>
  <c r="AF126" i="28"/>
  <c r="AE126" i="28"/>
  <c r="AO126" i="28"/>
  <c r="Q126" i="28"/>
  <c r="S126" i="28"/>
  <c r="P126" i="28"/>
  <c r="U126" i="28"/>
  <c r="R126" i="28"/>
  <c r="T126" i="28"/>
  <c r="N126" i="28"/>
  <c r="M126" i="28"/>
  <c r="O126" i="28"/>
  <c r="AO47" i="28"/>
  <c r="AK47" i="28"/>
  <c r="AG47" i="28"/>
  <c r="AC47" i="28"/>
  <c r="Y47" i="28"/>
  <c r="AN47" i="28"/>
  <c r="AJ47" i="28"/>
  <c r="AF47" i="28"/>
  <c r="AB47" i="28"/>
  <c r="X47" i="28"/>
  <c r="AL47" i="28"/>
  <c r="AD47" i="28"/>
  <c r="AI47" i="28"/>
  <c r="AA47" i="28"/>
  <c r="AH47" i="28"/>
  <c r="AE47" i="28"/>
  <c r="Z47" i="28"/>
  <c r="AM47" i="28"/>
  <c r="W47" i="28"/>
  <c r="AL66" i="28"/>
  <c r="AH66" i="28"/>
  <c r="AD66" i="28"/>
  <c r="Z66" i="28"/>
  <c r="AO66" i="28"/>
  <c r="AK66" i="28"/>
  <c r="AG66" i="28"/>
  <c r="AC66" i="28"/>
  <c r="Y66" i="28"/>
  <c r="AJ66" i="28"/>
  <c r="AB66" i="28"/>
  <c r="AI66" i="28"/>
  <c r="AA66" i="28"/>
  <c r="AN66" i="28"/>
  <c r="X66" i="28"/>
  <c r="AM66" i="28"/>
  <c r="W66" i="28"/>
  <c r="AF66" i="28"/>
  <c r="AE66" i="28"/>
  <c r="Q66" i="28"/>
  <c r="S66" i="28"/>
  <c r="P66" i="28"/>
  <c r="U66" i="28"/>
  <c r="O66" i="28"/>
  <c r="T66" i="28"/>
  <c r="N66" i="28"/>
  <c r="M66" i="28"/>
  <c r="R66" i="28"/>
  <c r="AL96" i="28"/>
  <c r="AH96" i="28"/>
  <c r="AD96" i="28"/>
  <c r="Z96" i="28"/>
  <c r="AO96" i="28"/>
  <c r="AK96" i="28"/>
  <c r="AG96" i="28"/>
  <c r="AC96" i="28"/>
  <c r="Y96" i="28"/>
  <c r="AN96" i="28"/>
  <c r="AF96" i="28"/>
  <c r="X96" i="28"/>
  <c r="AM96" i="28"/>
  <c r="AE96" i="28"/>
  <c r="W96" i="28"/>
  <c r="AB96" i="28"/>
  <c r="AA96" i="28"/>
  <c r="AJ96" i="28"/>
  <c r="AI96" i="28"/>
  <c r="T96" i="28"/>
  <c r="N96" i="28"/>
  <c r="M96" i="28"/>
  <c r="O96" i="28"/>
  <c r="Q96" i="28"/>
  <c r="R96" i="28"/>
  <c r="P96" i="28"/>
  <c r="U96" i="28"/>
  <c r="S96" i="28"/>
  <c r="AL38" i="28"/>
  <c r="AH38" i="28"/>
  <c r="AD38" i="28"/>
  <c r="Z38" i="28"/>
  <c r="AO38" i="28"/>
  <c r="AK38" i="28"/>
  <c r="AG38" i="28"/>
  <c r="AC38" i="28"/>
  <c r="Y38" i="28"/>
  <c r="AI38" i="28"/>
  <c r="AA38" i="28"/>
  <c r="AN38" i="28"/>
  <c r="AF38" i="28"/>
  <c r="X38" i="28"/>
  <c r="AE38" i="28"/>
  <c r="AB38" i="28"/>
  <c r="AM38" i="28"/>
  <c r="W38" i="28"/>
  <c r="AJ38" i="28"/>
  <c r="Q38" i="28"/>
  <c r="R38" i="28"/>
  <c r="P38" i="28"/>
  <c r="U38" i="28"/>
  <c r="S38" i="28"/>
  <c r="T38" i="28"/>
  <c r="N38" i="28"/>
  <c r="M38" i="28"/>
  <c r="O38" i="28"/>
  <c r="AO55" i="28"/>
  <c r="AK55" i="28"/>
  <c r="AG55" i="28"/>
  <c r="AC55" i="28"/>
  <c r="Y55" i="28"/>
  <c r="AN55" i="28"/>
  <c r="AJ55" i="28"/>
  <c r="AF55" i="28"/>
  <c r="AB55" i="28"/>
  <c r="X55" i="28"/>
  <c r="AI55" i="28"/>
  <c r="AA55" i="28"/>
  <c r="AH55" i="28"/>
  <c r="Z55" i="28"/>
  <c r="AE55" i="28"/>
  <c r="AD55" i="28"/>
  <c r="AM55" i="28"/>
  <c r="W55" i="28"/>
  <c r="AL55" i="28"/>
  <c r="AO77" i="28"/>
  <c r="AK77" i="28"/>
  <c r="AG77" i="28"/>
  <c r="AC77" i="28"/>
  <c r="Y77" i="28"/>
  <c r="AN77" i="28"/>
  <c r="AJ77" i="28"/>
  <c r="AF77" i="28"/>
  <c r="AB77" i="28"/>
  <c r="X77" i="28"/>
  <c r="AM77" i="28"/>
  <c r="AE77" i="28"/>
  <c r="W77" i="28"/>
  <c r="AL77" i="28"/>
  <c r="AD77" i="28"/>
  <c r="AA77" i="28"/>
  <c r="Z77" i="28"/>
  <c r="AI77" i="28"/>
  <c r="AH77" i="28"/>
  <c r="AO109" i="28"/>
  <c r="AK109" i="28"/>
  <c r="AG109" i="28"/>
  <c r="AC109" i="28"/>
  <c r="Y109" i="28"/>
  <c r="AN109" i="28"/>
  <c r="AJ109" i="28"/>
  <c r="AF109" i="28"/>
  <c r="AB109" i="28"/>
  <c r="X109" i="28"/>
  <c r="AM109" i="28"/>
  <c r="AE109" i="28"/>
  <c r="W109" i="28"/>
  <c r="AL109" i="28"/>
  <c r="AD109" i="28"/>
  <c r="AA109" i="28"/>
  <c r="Z109" i="28"/>
  <c r="AI109" i="28"/>
  <c r="AH109" i="28"/>
  <c r="AN56" i="28"/>
  <c r="AJ56" i="28"/>
  <c r="AF56" i="28"/>
  <c r="AB56" i="28"/>
  <c r="X56" i="28"/>
  <c r="AM56" i="28"/>
  <c r="AI56" i="28"/>
  <c r="AE56" i="28"/>
  <c r="AA56" i="28"/>
  <c r="W56" i="28"/>
  <c r="AL56" i="28"/>
  <c r="AD56" i="28"/>
  <c r="AK56" i="28"/>
  <c r="AC56" i="28"/>
  <c r="Z56" i="28"/>
  <c r="AO56" i="28"/>
  <c r="Y56" i="28"/>
  <c r="AH56" i="28"/>
  <c r="AG56" i="28"/>
  <c r="T56" i="28"/>
  <c r="N56" i="28"/>
  <c r="M56" i="28"/>
  <c r="S56" i="28"/>
  <c r="Q56" i="28"/>
  <c r="O56" i="28"/>
  <c r="P56" i="28"/>
  <c r="U56" i="28"/>
  <c r="R56" i="28"/>
  <c r="AN64" i="28"/>
  <c r="AJ64" i="28"/>
  <c r="AF64" i="28"/>
  <c r="AB64" i="28"/>
  <c r="X64" i="28"/>
  <c r="AM64" i="28"/>
  <c r="AI64" i="28"/>
  <c r="AE64" i="28"/>
  <c r="AA64" i="28"/>
  <c r="W64" i="28"/>
  <c r="AL64" i="28"/>
  <c r="AD64" i="28"/>
  <c r="AK64" i="28"/>
  <c r="AC64" i="28"/>
  <c r="AH64" i="28"/>
  <c r="AG64" i="28"/>
  <c r="Z64" i="28"/>
  <c r="AO64" i="28"/>
  <c r="Y64" i="28"/>
  <c r="M64" i="28"/>
  <c r="S64" i="28"/>
  <c r="Q64" i="28"/>
  <c r="O64" i="28"/>
  <c r="P64" i="28"/>
  <c r="U64" i="28"/>
  <c r="R64" i="28"/>
  <c r="T64" i="28"/>
  <c r="N64" i="28"/>
  <c r="AL76" i="28"/>
  <c r="AH76" i="28"/>
  <c r="AD76" i="28"/>
  <c r="Z76" i="28"/>
  <c r="AO76" i="28"/>
  <c r="AK76" i="28"/>
  <c r="AG76" i="28"/>
  <c r="AC76" i="28"/>
  <c r="Y76" i="28"/>
  <c r="AJ76" i="28"/>
  <c r="AB76" i="28"/>
  <c r="AI76" i="28"/>
  <c r="AA76" i="28"/>
  <c r="AF76" i="28"/>
  <c r="AE76" i="28"/>
  <c r="X76" i="28"/>
  <c r="W76" i="28"/>
  <c r="AN76" i="28"/>
  <c r="AM76" i="28"/>
  <c r="P76" i="28"/>
  <c r="U76" i="28"/>
  <c r="R76" i="28"/>
  <c r="T76" i="28"/>
  <c r="N76" i="28"/>
  <c r="M76" i="28"/>
  <c r="O76" i="28"/>
  <c r="Q76" i="28"/>
  <c r="S76" i="28"/>
  <c r="AL92" i="28"/>
  <c r="AH92" i="28"/>
  <c r="AD92" i="28"/>
  <c r="Z92" i="28"/>
  <c r="AO92" i="28"/>
  <c r="AK92" i="28"/>
  <c r="AG92" i="28"/>
  <c r="AC92" i="28"/>
  <c r="Y92" i="28"/>
  <c r="AJ92" i="28"/>
  <c r="AB92" i="28"/>
  <c r="AI92" i="28"/>
  <c r="AA92" i="28"/>
  <c r="AF92" i="28"/>
  <c r="AE92" i="28"/>
  <c r="AN92" i="28"/>
  <c r="AM92" i="28"/>
  <c r="X92" i="28"/>
  <c r="W92" i="28"/>
  <c r="P92" i="28"/>
  <c r="U92" i="28"/>
  <c r="R92" i="28"/>
  <c r="T92" i="28"/>
  <c r="N92" i="28"/>
  <c r="M92" i="28"/>
  <c r="S92" i="28"/>
  <c r="Q92" i="28"/>
  <c r="O92" i="28"/>
  <c r="AL108" i="28"/>
  <c r="AH108" i="28"/>
  <c r="AD108" i="28"/>
  <c r="Z108" i="28"/>
  <c r="AO108" i="28"/>
  <c r="AK108" i="28"/>
  <c r="AG108" i="28"/>
  <c r="AC108" i="28"/>
  <c r="Y108" i="28"/>
  <c r="AJ108" i="28"/>
  <c r="AB108" i="28"/>
  <c r="AI108" i="28"/>
  <c r="AA108" i="28"/>
  <c r="AF108" i="28"/>
  <c r="AE108" i="28"/>
  <c r="X108" i="28"/>
  <c r="W108" i="28"/>
  <c r="AN108" i="28"/>
  <c r="AM108" i="28"/>
  <c r="P108" i="28"/>
  <c r="U108" i="28"/>
  <c r="R108" i="28"/>
  <c r="T108" i="28"/>
  <c r="N108" i="28"/>
  <c r="M108" i="28"/>
  <c r="O108" i="28"/>
  <c r="Q108" i="28"/>
  <c r="S108" i="28"/>
  <c r="AO81" i="28"/>
  <c r="AK81" i="28"/>
  <c r="AG81" i="28"/>
  <c r="AC81" i="28"/>
  <c r="Y81" i="28"/>
  <c r="AN81" i="28"/>
  <c r="AJ81" i="28"/>
  <c r="AF81" i="28"/>
  <c r="AB81" i="28"/>
  <c r="X81" i="28"/>
  <c r="AI81" i="28"/>
  <c r="AA81" i="28"/>
  <c r="AH81" i="28"/>
  <c r="Z81" i="28"/>
  <c r="AM81" i="28"/>
  <c r="W81" i="28"/>
  <c r="AL81" i="28"/>
  <c r="AE81" i="28"/>
  <c r="AD81" i="28"/>
  <c r="AO97" i="28"/>
  <c r="AK97" i="28"/>
  <c r="AG97" i="28"/>
  <c r="AC97" i="28"/>
  <c r="Y97" i="28"/>
  <c r="AN97" i="28"/>
  <c r="AJ97" i="28"/>
  <c r="AF97" i="28"/>
  <c r="AB97" i="28"/>
  <c r="X97" i="28"/>
  <c r="AI97" i="28"/>
  <c r="AA97" i="28"/>
  <c r="AH97" i="28"/>
  <c r="Z97" i="28"/>
  <c r="AM97" i="28"/>
  <c r="W97" i="28"/>
  <c r="AL97" i="28"/>
  <c r="AE97" i="28"/>
  <c r="AD97" i="28"/>
  <c r="AO113" i="28"/>
  <c r="AK113" i="28"/>
  <c r="AG113" i="28"/>
  <c r="AC113" i="28"/>
  <c r="Y113" i="28"/>
  <c r="AN113" i="28"/>
  <c r="AJ113" i="28"/>
  <c r="AF113" i="28"/>
  <c r="AB113" i="28"/>
  <c r="X113" i="28"/>
  <c r="AI113" i="28"/>
  <c r="AA113" i="28"/>
  <c r="AH113" i="28"/>
  <c r="Z113" i="28"/>
  <c r="AM113" i="28"/>
  <c r="W113" i="28"/>
  <c r="AL113" i="28"/>
  <c r="AE113" i="28"/>
  <c r="AD113" i="28"/>
  <c r="AN74" i="28"/>
  <c r="AJ74" i="28"/>
  <c r="AF74" i="28"/>
  <c r="AB74" i="28"/>
  <c r="X74" i="28"/>
  <c r="AM74" i="28"/>
  <c r="AI74" i="28"/>
  <c r="AE74" i="28"/>
  <c r="AA74" i="28"/>
  <c r="W74" i="28"/>
  <c r="AL74" i="28"/>
  <c r="AD74" i="28"/>
  <c r="AK74" i="28"/>
  <c r="AC74" i="28"/>
  <c r="Z74" i="28"/>
  <c r="AO74" i="28"/>
  <c r="Y74" i="28"/>
  <c r="AH74" i="28"/>
  <c r="AG74" i="28"/>
  <c r="T74" i="28"/>
  <c r="N74" i="28"/>
  <c r="M74" i="28"/>
  <c r="R74" i="28"/>
  <c r="Q74" i="28"/>
  <c r="O74" i="28"/>
  <c r="P74" i="28"/>
  <c r="U74" i="28"/>
  <c r="S74" i="28"/>
  <c r="AN82" i="28"/>
  <c r="AJ82" i="28"/>
  <c r="AF82" i="28"/>
  <c r="AB82" i="28"/>
  <c r="X82" i="28"/>
  <c r="AM82" i="28"/>
  <c r="AI82" i="28"/>
  <c r="AE82" i="28"/>
  <c r="AA82" i="28"/>
  <c r="W82" i="28"/>
  <c r="AL82" i="28"/>
  <c r="AD82" i="28"/>
  <c r="AK82" i="28"/>
  <c r="AC82" i="28"/>
  <c r="AH82" i="28"/>
  <c r="AG82" i="28"/>
  <c r="Z82" i="28"/>
  <c r="Y82" i="28"/>
  <c r="AO82" i="28"/>
  <c r="T82" i="28"/>
  <c r="N82" i="28"/>
  <c r="M82" i="28"/>
  <c r="S82" i="28"/>
  <c r="Q82" i="28"/>
  <c r="O82" i="28"/>
  <c r="P82" i="28"/>
  <c r="U82" i="28"/>
  <c r="R82" i="28"/>
  <c r="AN90" i="28"/>
  <c r="AJ90" i="28"/>
  <c r="AF90" i="28"/>
  <c r="AB90" i="28"/>
  <c r="X90" i="28"/>
  <c r="AM90" i="28"/>
  <c r="AI90" i="28"/>
  <c r="AE90" i="28"/>
  <c r="AA90" i="28"/>
  <c r="W90" i="28"/>
  <c r="AL90" i="28"/>
  <c r="AD90" i="28"/>
  <c r="AK90" i="28"/>
  <c r="AC90" i="28"/>
  <c r="Z90" i="28"/>
  <c r="AO90" i="28"/>
  <c r="Y90" i="28"/>
  <c r="AH90" i="28"/>
  <c r="AG90" i="28"/>
  <c r="P90" i="28"/>
  <c r="U90" i="28"/>
  <c r="R90" i="28"/>
  <c r="T90" i="28"/>
  <c r="N90" i="28"/>
  <c r="M90" i="28"/>
  <c r="S90" i="28"/>
  <c r="Q90" i="28"/>
  <c r="O90" i="28"/>
  <c r="AN98" i="28"/>
  <c r="AJ98" i="28"/>
  <c r="AF98" i="28"/>
  <c r="AB98" i="28"/>
  <c r="X98" i="28"/>
  <c r="AM98" i="28"/>
  <c r="AI98" i="28"/>
  <c r="AE98" i="28"/>
  <c r="AA98" i="28"/>
  <c r="W98" i="28"/>
  <c r="AL98" i="28"/>
  <c r="AD98" i="28"/>
  <c r="AK98" i="28"/>
  <c r="AC98" i="28"/>
  <c r="AH98" i="28"/>
  <c r="AG98" i="28"/>
  <c r="AO98" i="28"/>
  <c r="Z98" i="28"/>
  <c r="Y98" i="28"/>
  <c r="M98" i="28"/>
  <c r="O98" i="28"/>
  <c r="Q98" i="28"/>
  <c r="R98" i="28"/>
  <c r="P98" i="28"/>
  <c r="U98" i="28"/>
  <c r="S98" i="28"/>
  <c r="T98" i="28"/>
  <c r="N98" i="28"/>
  <c r="AN106" i="28"/>
  <c r="AJ106" i="28"/>
  <c r="AF106" i="28"/>
  <c r="AB106" i="28"/>
  <c r="X106" i="28"/>
  <c r="AM106" i="28"/>
  <c r="AI106" i="28"/>
  <c r="AE106" i="28"/>
  <c r="AA106" i="28"/>
  <c r="W106" i="28"/>
  <c r="AL106" i="28"/>
  <c r="AD106" i="28"/>
  <c r="AK106" i="28"/>
  <c r="AC106" i="28"/>
  <c r="Z106" i="28"/>
  <c r="AO106" i="28"/>
  <c r="Y106" i="28"/>
  <c r="AH106" i="28"/>
  <c r="AG106" i="28"/>
  <c r="M106" i="28"/>
  <c r="S106" i="28"/>
  <c r="Q106" i="28"/>
  <c r="O106" i="28"/>
  <c r="P106" i="28"/>
  <c r="U106" i="28"/>
  <c r="R106" i="28"/>
  <c r="T106" i="28"/>
  <c r="N106" i="28"/>
  <c r="AN114" i="28"/>
  <c r="AJ114" i="28"/>
  <c r="AF114" i="28"/>
  <c r="AB114" i="28"/>
  <c r="X114" i="28"/>
  <c r="AM114" i="28"/>
  <c r="AI114" i="28"/>
  <c r="AE114" i="28"/>
  <c r="AA114" i="28"/>
  <c r="W114" i="28"/>
  <c r="AL114" i="28"/>
  <c r="AD114" i="28"/>
  <c r="AK114" i="28"/>
  <c r="AC114" i="28"/>
  <c r="AH114" i="28"/>
  <c r="AG114" i="28"/>
  <c r="Z114" i="28"/>
  <c r="Y114" i="28"/>
  <c r="AO114" i="28"/>
  <c r="T114" i="28"/>
  <c r="N114" i="28"/>
  <c r="M114" i="28"/>
  <c r="O114" i="28"/>
  <c r="Q114" i="28"/>
  <c r="R114" i="28"/>
  <c r="P114" i="28"/>
  <c r="U114" i="28"/>
  <c r="S114" i="28"/>
  <c r="AO147" i="28"/>
  <c r="AK147" i="28"/>
  <c r="AG147" i="28"/>
  <c r="AC147" i="28"/>
  <c r="Y147" i="28"/>
  <c r="AJ147" i="28"/>
  <c r="AE147" i="28"/>
  <c r="Z147" i="28"/>
  <c r="AN147" i="28"/>
  <c r="AI147" i="28"/>
  <c r="AD147" i="28"/>
  <c r="X147" i="28"/>
  <c r="AH147" i="28"/>
  <c r="W147" i="28"/>
  <c r="AF147" i="28"/>
  <c r="AM147" i="28"/>
  <c r="AL147" i="28"/>
  <c r="AB147" i="28"/>
  <c r="AA147" i="28"/>
  <c r="AL174" i="28"/>
  <c r="AH174" i="28"/>
  <c r="AD174" i="28"/>
  <c r="Z174" i="28"/>
  <c r="AO174" i="28"/>
  <c r="AK174" i="28"/>
  <c r="AG174" i="28"/>
  <c r="AC174" i="28"/>
  <c r="Y174" i="28"/>
  <c r="AN174" i="28"/>
  <c r="AF174" i="28"/>
  <c r="X174" i="28"/>
  <c r="AM174" i="28"/>
  <c r="AE174" i="28"/>
  <c r="W174" i="28"/>
  <c r="AJ174" i="28"/>
  <c r="AB174" i="28"/>
  <c r="AI174" i="28"/>
  <c r="AA174" i="28"/>
  <c r="M174" i="28"/>
  <c r="R174" i="28"/>
  <c r="Q174" i="28"/>
  <c r="O174" i="28"/>
  <c r="P174" i="28"/>
  <c r="U174" i="28"/>
  <c r="S174" i="28"/>
  <c r="T174" i="28"/>
  <c r="N174" i="28"/>
  <c r="AM75" i="28"/>
  <c r="AI75" i="28"/>
  <c r="AE75" i="28"/>
  <c r="AA75" i="28"/>
  <c r="W75" i="28"/>
  <c r="AL75" i="28"/>
  <c r="AH75" i="28"/>
  <c r="AD75" i="28"/>
  <c r="Z75" i="28"/>
  <c r="AO75" i="28"/>
  <c r="AG75" i="28"/>
  <c r="Y75" i="28"/>
  <c r="AN75" i="28"/>
  <c r="AF75" i="28"/>
  <c r="X75" i="28"/>
  <c r="AK75" i="28"/>
  <c r="AJ75" i="28"/>
  <c r="AC75" i="28"/>
  <c r="AB75" i="28"/>
  <c r="AM83" i="28"/>
  <c r="AI83" i="28"/>
  <c r="AE83" i="28"/>
  <c r="AA83" i="28"/>
  <c r="W83" i="28"/>
  <c r="AL83" i="28"/>
  <c r="AH83" i="28"/>
  <c r="AD83" i="28"/>
  <c r="Z83" i="28"/>
  <c r="AO83" i="28"/>
  <c r="AG83" i="28"/>
  <c r="Y83" i="28"/>
  <c r="AN83" i="28"/>
  <c r="AF83" i="28"/>
  <c r="X83" i="28"/>
  <c r="AC83" i="28"/>
  <c r="AB83" i="28"/>
  <c r="AK83" i="28"/>
  <c r="AJ83" i="28"/>
  <c r="AM91" i="28"/>
  <c r="AI91" i="28"/>
  <c r="AE91" i="28"/>
  <c r="AA91" i="28"/>
  <c r="W91" i="28"/>
  <c r="AL91" i="28"/>
  <c r="AH91" i="28"/>
  <c r="AD91" i="28"/>
  <c r="Z91" i="28"/>
  <c r="AO91" i="28"/>
  <c r="AG91" i="28"/>
  <c r="Y91" i="28"/>
  <c r="AN91" i="28"/>
  <c r="AF91" i="28"/>
  <c r="X91" i="28"/>
  <c r="AK91" i="28"/>
  <c r="AJ91" i="28"/>
  <c r="AC91" i="28"/>
  <c r="AB91" i="28"/>
  <c r="AM99" i="28"/>
  <c r="AI99" i="28"/>
  <c r="AE99" i="28"/>
  <c r="AA99" i="28"/>
  <c r="W99" i="28"/>
  <c r="AL99" i="28"/>
  <c r="AH99" i="28"/>
  <c r="AD99" i="28"/>
  <c r="Z99" i="28"/>
  <c r="AO99" i="28"/>
  <c r="AG99" i="28"/>
  <c r="Y99" i="28"/>
  <c r="AN99" i="28"/>
  <c r="AF99" i="28"/>
  <c r="X99" i="28"/>
  <c r="AC99" i="28"/>
  <c r="AB99" i="28"/>
  <c r="AK99" i="28"/>
  <c r="AJ99" i="28"/>
  <c r="AM107" i="28"/>
  <c r="AI107" i="28"/>
  <c r="AE107" i="28"/>
  <c r="AA107" i="28"/>
  <c r="W107" i="28"/>
  <c r="AL107" i="28"/>
  <c r="AH107" i="28"/>
  <c r="AD107" i="28"/>
  <c r="Z107" i="28"/>
  <c r="AO107" i="28"/>
  <c r="AG107" i="28"/>
  <c r="Y107" i="28"/>
  <c r="AN107" i="28"/>
  <c r="AF107" i="28"/>
  <c r="X107" i="28"/>
  <c r="AK107" i="28"/>
  <c r="AJ107" i="28"/>
  <c r="AC107" i="28"/>
  <c r="AB107" i="28"/>
  <c r="AM115" i="28"/>
  <c r="AI115" i="28"/>
  <c r="AE115" i="28"/>
  <c r="AA115" i="28"/>
  <c r="W115" i="28"/>
  <c r="AL115" i="28"/>
  <c r="AH115" i="28"/>
  <c r="AD115" i="28"/>
  <c r="Z115" i="28"/>
  <c r="AO115" i="28"/>
  <c r="AG115" i="28"/>
  <c r="Y115" i="28"/>
  <c r="AN115" i="28"/>
  <c r="AF115" i="28"/>
  <c r="X115" i="28"/>
  <c r="AC115" i="28"/>
  <c r="AB115" i="28"/>
  <c r="AK115" i="28"/>
  <c r="AJ115" i="28"/>
  <c r="AO143" i="28"/>
  <c r="AK143" i="28"/>
  <c r="AG143" i="28"/>
  <c r="AC143" i="28"/>
  <c r="Y143" i="28"/>
  <c r="AN143" i="28"/>
  <c r="AI143" i="28"/>
  <c r="AD143" i="28"/>
  <c r="X143" i="28"/>
  <c r="AM143" i="28"/>
  <c r="AH143" i="28"/>
  <c r="AB143" i="28"/>
  <c r="W143" i="28"/>
  <c r="AF143" i="28"/>
  <c r="AE143" i="28"/>
  <c r="AL143" i="28"/>
  <c r="AJ143" i="28"/>
  <c r="AA143" i="28"/>
  <c r="Z143" i="28"/>
  <c r="AN123" i="28"/>
  <c r="AJ123" i="28"/>
  <c r="AF123" i="28"/>
  <c r="AB123" i="28"/>
  <c r="X123" i="28"/>
  <c r="AM123" i="28"/>
  <c r="AI123" i="28"/>
  <c r="AE123" i="28"/>
  <c r="AA123" i="28"/>
  <c r="W123" i="28"/>
  <c r="AL123" i="28"/>
  <c r="AD123" i="28"/>
  <c r="AK123" i="28"/>
  <c r="AC123" i="28"/>
  <c r="Z123" i="28"/>
  <c r="AO123" i="28"/>
  <c r="Y123" i="28"/>
  <c r="AH123" i="28"/>
  <c r="AG123" i="28"/>
  <c r="AM120" i="28"/>
  <c r="AI120" i="28"/>
  <c r="AE120" i="28"/>
  <c r="AA120" i="28"/>
  <c r="W120" i="28"/>
  <c r="AL120" i="28"/>
  <c r="AH120" i="28"/>
  <c r="AD120" i="28"/>
  <c r="Z120" i="28"/>
  <c r="AK120" i="28"/>
  <c r="AC120" i="28"/>
  <c r="AJ120" i="28"/>
  <c r="AB120" i="28"/>
  <c r="AO120" i="28"/>
  <c r="Y120" i="28"/>
  <c r="AN120" i="28"/>
  <c r="X120" i="28"/>
  <c r="AG120" i="28"/>
  <c r="AF120" i="28"/>
  <c r="P120" i="28"/>
  <c r="U120" i="28"/>
  <c r="S120" i="28"/>
  <c r="T120" i="28"/>
  <c r="N120" i="28"/>
  <c r="M120" i="28"/>
  <c r="O120" i="28"/>
  <c r="Q120" i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36" i="28"/>
  <c r="AO136" i="28"/>
  <c r="AD136" i="28"/>
  <c r="AM136" i="28"/>
  <c r="AC136" i="28"/>
  <c r="AI136" i="28"/>
  <c r="AH136" i="28"/>
  <c r="Y136" i="28"/>
  <c r="W136" i="28"/>
  <c r="M136" i="28"/>
  <c r="O136" i="28"/>
  <c r="Q136" i="28"/>
  <c r="R136" i="28"/>
  <c r="P136" i="28"/>
  <c r="U136" i="28"/>
  <c r="S136" i="28"/>
  <c r="T136" i="28"/>
  <c r="N136" i="28"/>
  <c r="AL150" i="28"/>
  <c r="AH150" i="28"/>
  <c r="AD150" i="28"/>
  <c r="Z150" i="28"/>
  <c r="AK150" i="28"/>
  <c r="AF150" i="28"/>
  <c r="AA150" i="28"/>
  <c r="AO150" i="28"/>
  <c r="AJ150" i="28"/>
  <c r="AE150" i="28"/>
  <c r="Y150" i="28"/>
  <c r="AI150" i="28"/>
  <c r="X150" i="28"/>
  <c r="AG150" i="28"/>
  <c r="W150" i="28"/>
  <c r="AN150" i="28"/>
  <c r="AM150" i="28"/>
  <c r="AC150" i="28"/>
  <c r="AB150" i="28"/>
  <c r="P150" i="28"/>
  <c r="U150" i="28"/>
  <c r="S150" i="28"/>
  <c r="T150" i="28"/>
  <c r="N150" i="28"/>
  <c r="M150" i="28"/>
  <c r="O150" i="28"/>
  <c r="Q150" i="28"/>
  <c r="R150" i="28"/>
  <c r="AO167" i="28"/>
  <c r="AK167" i="28"/>
  <c r="AG167" i="28"/>
  <c r="AC167" i="28"/>
  <c r="Y167" i="28"/>
  <c r="AN167" i="28"/>
  <c r="AJ167" i="28"/>
  <c r="AF167" i="28"/>
  <c r="AB167" i="28"/>
  <c r="X167" i="28"/>
  <c r="AI167" i="28"/>
  <c r="AA167" i="28"/>
  <c r="AH167" i="28"/>
  <c r="Z167" i="28"/>
  <c r="AM167" i="28"/>
  <c r="AE167" i="28"/>
  <c r="W167" i="28"/>
  <c r="AL167" i="28"/>
  <c r="AD167" i="28"/>
  <c r="AN164" i="28"/>
  <c r="AJ164" i="28"/>
  <c r="AF164" i="28"/>
  <c r="AB164" i="28"/>
  <c r="X164" i="28"/>
  <c r="AM164" i="28"/>
  <c r="AI164" i="28"/>
  <c r="AE164" i="28"/>
  <c r="AA164" i="28"/>
  <c r="W164" i="28"/>
  <c r="AH164" i="28"/>
  <c r="Z164" i="28"/>
  <c r="AO164" i="28"/>
  <c r="AG164" i="28"/>
  <c r="Y164" i="28"/>
  <c r="AL164" i="28"/>
  <c r="AD164" i="28"/>
  <c r="AK164" i="28"/>
  <c r="AC164" i="28"/>
  <c r="P164" i="28"/>
  <c r="U164" i="28"/>
  <c r="S164" i="28"/>
  <c r="T164" i="28"/>
  <c r="N164" i="28"/>
  <c r="M164" i="28"/>
  <c r="O164" i="28"/>
  <c r="Q164" i="28"/>
  <c r="R164" i="28"/>
  <c r="AN172" i="28"/>
  <c r="AJ172" i="28"/>
  <c r="AF172" i="28"/>
  <c r="AB172" i="28"/>
  <c r="X172" i="28"/>
  <c r="AM172" i="28"/>
  <c r="AI172" i="28"/>
  <c r="AE172" i="28"/>
  <c r="AA172" i="28"/>
  <c r="W172" i="28"/>
  <c r="AH172" i="28"/>
  <c r="Z172" i="28"/>
  <c r="AO172" i="28"/>
  <c r="AG172" i="28"/>
  <c r="Y172" i="28"/>
  <c r="AL172" i="28"/>
  <c r="AD172" i="28"/>
  <c r="AK172" i="28"/>
  <c r="AC172" i="28"/>
  <c r="P172" i="28"/>
  <c r="U172" i="28"/>
  <c r="S172" i="28"/>
  <c r="T172" i="28"/>
  <c r="N172" i="28"/>
  <c r="M172" i="28"/>
  <c r="O172" i="28"/>
  <c r="Q172" i="28"/>
  <c r="R172" i="28"/>
  <c r="AO161" i="28"/>
  <c r="AK161" i="28"/>
  <c r="AG161" i="28"/>
  <c r="AC161" i="28"/>
  <c r="Y161" i="28"/>
  <c r="AN161" i="28"/>
  <c r="AJ161" i="28"/>
  <c r="AF161" i="28"/>
  <c r="AB161" i="28"/>
  <c r="X161" i="28"/>
  <c r="AM161" i="28"/>
  <c r="AI161" i="28"/>
  <c r="AE161" i="28"/>
  <c r="AA161" i="28"/>
  <c r="W161" i="28"/>
  <c r="AD161" i="28"/>
  <c r="AL161" i="28"/>
  <c r="AH161" i="28"/>
  <c r="Z161" i="28"/>
  <c r="AM169" i="28"/>
  <c r="AI169" i="28"/>
  <c r="AE169" i="28"/>
  <c r="AA169" i="28"/>
  <c r="W169" i="28"/>
  <c r="AL169" i="28"/>
  <c r="AH169" i="28"/>
  <c r="AD169" i="28"/>
  <c r="Z169" i="28"/>
  <c r="AO169" i="28"/>
  <c r="AG169" i="28"/>
  <c r="Y169" i="28"/>
  <c r="AN169" i="28"/>
  <c r="AF169" i="28"/>
  <c r="X169" i="28"/>
  <c r="AK169" i="28"/>
  <c r="AC169" i="28"/>
  <c r="AJ169" i="28"/>
  <c r="AB169" i="28"/>
  <c r="AM177" i="28"/>
  <c r="AI177" i="28"/>
  <c r="AE177" i="28"/>
  <c r="AA177" i="28"/>
  <c r="W177" i="28"/>
  <c r="AL177" i="28"/>
  <c r="AH177" i="28"/>
  <c r="AD177" i="28"/>
  <c r="Z177" i="28"/>
  <c r="AO177" i="28"/>
  <c r="AG177" i="28"/>
  <c r="Y177" i="28"/>
  <c r="AN177" i="28"/>
  <c r="AF177" i="28"/>
  <c r="X177" i="28"/>
  <c r="AK177" i="28"/>
  <c r="AC177" i="28"/>
  <c r="AJ177" i="28"/>
  <c r="AB177" i="28"/>
  <c r="F56" i="21"/>
  <c r="J56" i="21"/>
  <c r="C56" i="21"/>
  <c r="G56" i="21"/>
  <c r="K56" i="21"/>
  <c r="D56" i="21"/>
  <c r="H56" i="21"/>
  <c r="E56" i="21"/>
  <c r="I56" i="21"/>
  <c r="F72" i="21"/>
  <c r="J72" i="21"/>
  <c r="C72" i="21"/>
  <c r="G72" i="21"/>
  <c r="K72" i="21"/>
  <c r="D72" i="21"/>
  <c r="H72" i="21"/>
  <c r="E72" i="21"/>
  <c r="I72" i="21"/>
  <c r="F88" i="21"/>
  <c r="J88" i="21"/>
  <c r="C88" i="21"/>
  <c r="G88" i="21"/>
  <c r="K88" i="21"/>
  <c r="D88" i="21"/>
  <c r="H88" i="21"/>
  <c r="E88" i="21"/>
  <c r="I88" i="21"/>
  <c r="F104" i="21"/>
  <c r="J104" i="21"/>
  <c r="C104" i="21"/>
  <c r="G104" i="21"/>
  <c r="K104" i="21"/>
  <c r="D104" i="21"/>
  <c r="H104" i="21"/>
  <c r="E104" i="21"/>
  <c r="I104" i="21"/>
  <c r="F120" i="21"/>
  <c r="J120" i="21"/>
  <c r="C120" i="21"/>
  <c r="G120" i="21"/>
  <c r="K120" i="21"/>
  <c r="D120" i="21"/>
  <c r="H120" i="21"/>
  <c r="E120" i="21"/>
  <c r="I120" i="21"/>
  <c r="F136" i="21"/>
  <c r="J136" i="21"/>
  <c r="C136" i="21"/>
  <c r="G136" i="21"/>
  <c r="K136" i="21"/>
  <c r="D136" i="21"/>
  <c r="H136" i="21"/>
  <c r="E136" i="21"/>
  <c r="I136" i="21"/>
  <c r="F152" i="21"/>
  <c r="J152" i="21"/>
  <c r="C152" i="21"/>
  <c r="G152" i="21"/>
  <c r="K152" i="21"/>
  <c r="D152" i="21"/>
  <c r="H152" i="21"/>
  <c r="E152" i="21"/>
  <c r="I152" i="21"/>
  <c r="F168" i="21"/>
  <c r="J168" i="21"/>
  <c r="C168" i="21"/>
  <c r="G168" i="21"/>
  <c r="K168" i="21"/>
  <c r="D168" i="21"/>
  <c r="H168" i="21"/>
  <c r="E168" i="21"/>
  <c r="I168" i="21"/>
  <c r="F9" i="19"/>
  <c r="J9" i="19"/>
  <c r="C9" i="19"/>
  <c r="G9" i="19"/>
  <c r="K9" i="19"/>
  <c r="D9" i="19"/>
  <c r="H9" i="19"/>
  <c r="E9" i="19"/>
  <c r="I9" i="19"/>
  <c r="F25" i="19"/>
  <c r="J25" i="19"/>
  <c r="C25" i="19"/>
  <c r="G25" i="19"/>
  <c r="K25" i="19"/>
  <c r="D25" i="19"/>
  <c r="H25" i="19"/>
  <c r="E25" i="19"/>
  <c r="I25" i="19"/>
  <c r="F41" i="19"/>
  <c r="J41" i="19"/>
  <c r="C41" i="19"/>
  <c r="G41" i="19"/>
  <c r="K41" i="19"/>
  <c r="D41" i="19"/>
  <c r="H41" i="19"/>
  <c r="E41" i="19"/>
  <c r="I41" i="19"/>
  <c r="AO141" i="23"/>
  <c r="AK141" i="23"/>
  <c r="AG141" i="23"/>
  <c r="AC141" i="23"/>
  <c r="Y141" i="23"/>
  <c r="AJ141" i="23"/>
  <c r="AE141" i="23"/>
  <c r="Z141" i="23"/>
  <c r="AN141" i="23"/>
  <c r="AI141" i="23"/>
  <c r="AD141" i="23"/>
  <c r="X141" i="23"/>
  <c r="AM141" i="23"/>
  <c r="AH141" i="23"/>
  <c r="AB141" i="23"/>
  <c r="W141" i="23"/>
  <c r="AA141" i="23"/>
  <c r="AL141" i="23"/>
  <c r="AF141" i="23"/>
  <c r="Y51" i="19"/>
  <c r="AC51" i="19"/>
  <c r="AG51" i="19"/>
  <c r="AK51" i="19"/>
  <c r="AO51" i="19"/>
  <c r="X51" i="19"/>
  <c r="AD51" i="19"/>
  <c r="AI51" i="19"/>
  <c r="AN51" i="19"/>
  <c r="Z51" i="19"/>
  <c r="AE51" i="19"/>
  <c r="AJ51" i="19"/>
  <c r="AA51" i="19"/>
  <c r="AF51" i="19"/>
  <c r="AL51" i="19"/>
  <c r="AB51" i="19"/>
  <c r="AH51" i="19"/>
  <c r="AM51" i="19"/>
  <c r="W51" i="19"/>
  <c r="Y43" i="19"/>
  <c r="AC43" i="19"/>
  <c r="AG43" i="19"/>
  <c r="AK43" i="19"/>
  <c r="AO43" i="19"/>
  <c r="AA43" i="19"/>
  <c r="AF43" i="19"/>
  <c r="AL43" i="19"/>
  <c r="W43" i="19"/>
  <c r="AB43" i="19"/>
  <c r="AH43" i="19"/>
  <c r="AM43" i="19"/>
  <c r="X43" i="19"/>
  <c r="AD43" i="19"/>
  <c r="AI43" i="19"/>
  <c r="AN43" i="19"/>
  <c r="Z43" i="19"/>
  <c r="AE43" i="19"/>
  <c r="AJ43" i="19"/>
  <c r="Y35" i="19"/>
  <c r="AC35" i="19"/>
  <c r="AG35" i="19"/>
  <c r="AK35" i="19"/>
  <c r="AO35" i="19"/>
  <c r="X35" i="19"/>
  <c r="AD35" i="19"/>
  <c r="AI35" i="19"/>
  <c r="AN35" i="19"/>
  <c r="Z35" i="19"/>
  <c r="AE35" i="19"/>
  <c r="AJ35" i="19"/>
  <c r="AA35" i="19"/>
  <c r="AF35" i="19"/>
  <c r="AL35" i="19"/>
  <c r="W35" i="19"/>
  <c r="AB35" i="19"/>
  <c r="AH35" i="19"/>
  <c r="AM35" i="19"/>
  <c r="Y27" i="19"/>
  <c r="AC27" i="19"/>
  <c r="AG27" i="19"/>
  <c r="AK27" i="19"/>
  <c r="AO27" i="19"/>
  <c r="AA27" i="19"/>
  <c r="AF27" i="19"/>
  <c r="AL27" i="19"/>
  <c r="W27" i="19"/>
  <c r="AB27" i="19"/>
  <c r="AH27" i="19"/>
  <c r="AM27" i="19"/>
  <c r="X27" i="19"/>
  <c r="AD27" i="19"/>
  <c r="AI27" i="19"/>
  <c r="AN27" i="19"/>
  <c r="Z27" i="19"/>
  <c r="AE27" i="19"/>
  <c r="AJ27" i="19"/>
  <c r="Y19" i="19"/>
  <c r="AC19" i="19"/>
  <c r="AG19" i="19"/>
  <c r="AK19" i="19"/>
  <c r="AO19" i="19"/>
  <c r="Z19" i="19"/>
  <c r="AD19" i="19"/>
  <c r="AH19" i="19"/>
  <c r="AL19" i="19"/>
  <c r="AA19" i="19"/>
  <c r="AI19" i="19"/>
  <c r="AB19" i="19"/>
  <c r="AJ19" i="19"/>
  <c r="W19" i="19"/>
  <c r="AE19" i="19"/>
  <c r="AM19" i="19"/>
  <c r="X19" i="19"/>
  <c r="AF19" i="19"/>
  <c r="AN19" i="19"/>
  <c r="Y11" i="19"/>
  <c r="AC11" i="19"/>
  <c r="AG11" i="19"/>
  <c r="AK11" i="19"/>
  <c r="AO11" i="19"/>
  <c r="Z11" i="19"/>
  <c r="AD11" i="19"/>
  <c r="AH11" i="19"/>
  <c r="AL11" i="19"/>
  <c r="AA11" i="19"/>
  <c r="AI11" i="19"/>
  <c r="AB11" i="19"/>
  <c r="AJ11" i="19"/>
  <c r="W11" i="19"/>
  <c r="AE11" i="19"/>
  <c r="AM11" i="19"/>
  <c r="AF11" i="19"/>
  <c r="AN11" i="19"/>
  <c r="X11" i="19"/>
  <c r="Y3" i="19"/>
  <c r="AC3" i="19"/>
  <c r="AG3" i="19"/>
  <c r="AK3" i="19"/>
  <c r="AO3" i="19"/>
  <c r="Z3" i="19"/>
  <c r="AD3" i="19"/>
  <c r="AH3" i="19"/>
  <c r="AL3" i="19"/>
  <c r="AA3" i="19"/>
  <c r="AI3" i="19"/>
  <c r="AB3" i="19"/>
  <c r="AJ3" i="19"/>
  <c r="W3" i="19"/>
  <c r="AE3" i="19"/>
  <c r="AM3" i="19"/>
  <c r="AN3" i="19"/>
  <c r="X3" i="19"/>
  <c r="AF3" i="19"/>
  <c r="AL51" i="25"/>
  <c r="AH51" i="25"/>
  <c r="AD51" i="25"/>
  <c r="Z51" i="25"/>
  <c r="AO51" i="25"/>
  <c r="AK51" i="25"/>
  <c r="AG51" i="25"/>
  <c r="AC51" i="25"/>
  <c r="Y51" i="25"/>
  <c r="AI51" i="25"/>
  <c r="AA51" i="25"/>
  <c r="AN51" i="25"/>
  <c r="AF51" i="25"/>
  <c r="X51" i="25"/>
  <c r="AM51" i="25"/>
  <c r="AE51" i="25"/>
  <c r="W51" i="25"/>
  <c r="AB51" i="25"/>
  <c r="AJ51" i="25"/>
  <c r="AL56" i="26"/>
  <c r="AH56" i="26"/>
  <c r="AD56" i="26"/>
  <c r="Z56" i="26"/>
  <c r="AO56" i="26"/>
  <c r="AK56" i="26"/>
  <c r="AG56" i="26"/>
  <c r="AC56" i="26"/>
  <c r="Y56" i="26"/>
  <c r="AN56" i="26"/>
  <c r="AJ56" i="26"/>
  <c r="AF56" i="26"/>
  <c r="AB56" i="26"/>
  <c r="X56" i="26"/>
  <c r="AA56" i="26"/>
  <c r="AM56" i="26"/>
  <c r="W56" i="26"/>
  <c r="AI56" i="26"/>
  <c r="AE56" i="26"/>
  <c r="AL72" i="26"/>
  <c r="AH72" i="26"/>
  <c r="AD72" i="26"/>
  <c r="Z72" i="26"/>
  <c r="AO72" i="26"/>
  <c r="AK72" i="26"/>
  <c r="AG72" i="26"/>
  <c r="AC72" i="26"/>
  <c r="Y72" i="26"/>
  <c r="AN72" i="26"/>
  <c r="AJ72" i="26"/>
  <c r="AF72" i="26"/>
  <c r="AB72" i="26"/>
  <c r="X72" i="26"/>
  <c r="AA72" i="26"/>
  <c r="AM72" i="26"/>
  <c r="W72" i="26"/>
  <c r="AI72" i="26"/>
  <c r="AE72" i="26"/>
  <c r="AL116" i="26"/>
  <c r="AH116" i="26"/>
  <c r="AD116" i="26"/>
  <c r="Z116" i="26"/>
  <c r="AO116" i="26"/>
  <c r="AK116" i="26"/>
  <c r="AG116" i="26"/>
  <c r="AC116" i="26"/>
  <c r="Y116" i="26"/>
  <c r="AN116" i="26"/>
  <c r="AJ116" i="26"/>
  <c r="AF116" i="26"/>
  <c r="AB116" i="26"/>
  <c r="X116" i="26"/>
  <c r="AA116" i="26"/>
  <c r="AM116" i="26"/>
  <c r="W116" i="26"/>
  <c r="AI116" i="26"/>
  <c r="AE116" i="26"/>
  <c r="AL148" i="26"/>
  <c r="AH148" i="26"/>
  <c r="AD148" i="26"/>
  <c r="Z148" i="26"/>
  <c r="AO148" i="26"/>
  <c r="AK148" i="26"/>
  <c r="AG148" i="26"/>
  <c r="AC148" i="26"/>
  <c r="Y148" i="26"/>
  <c r="AN148" i="26"/>
  <c r="AJ148" i="26"/>
  <c r="AF148" i="26"/>
  <c r="AB148" i="26"/>
  <c r="X148" i="26"/>
  <c r="AA148" i="26"/>
  <c r="AM148" i="26"/>
  <c r="W148" i="26"/>
  <c r="AI148" i="26"/>
  <c r="AE148" i="26"/>
  <c r="AL4" i="23"/>
  <c r="AH4" i="23"/>
  <c r="AD4" i="23"/>
  <c r="Z4" i="23"/>
  <c r="AO4" i="23"/>
  <c r="AK4" i="23"/>
  <c r="AG4" i="23"/>
  <c r="AC4" i="23"/>
  <c r="Y4" i="23"/>
  <c r="AN4" i="23"/>
  <c r="AJ4" i="23"/>
  <c r="AF4" i="23"/>
  <c r="AB4" i="23"/>
  <c r="X4" i="23"/>
  <c r="AA4" i="23"/>
  <c r="AM4" i="23"/>
  <c r="W4" i="23"/>
  <c r="AI4" i="23"/>
  <c r="AE4" i="23"/>
  <c r="AL36" i="23"/>
  <c r="AH36" i="23"/>
  <c r="AD36" i="23"/>
  <c r="Z36" i="23"/>
  <c r="AO36" i="23"/>
  <c r="AK36" i="23"/>
  <c r="AG36" i="23"/>
  <c r="AC36" i="23"/>
  <c r="Y36" i="23"/>
  <c r="AN36" i="23"/>
  <c r="AJ36" i="23"/>
  <c r="AF36" i="23"/>
  <c r="AB36" i="23"/>
  <c r="X36" i="23"/>
  <c r="AA36" i="23"/>
  <c r="AM36" i="23"/>
  <c r="W36" i="23"/>
  <c r="AI36" i="23"/>
  <c r="AE36" i="23"/>
  <c r="AL68" i="23"/>
  <c r="AH68" i="23"/>
  <c r="AD68" i="23"/>
  <c r="Z68" i="23"/>
  <c r="AO68" i="23"/>
  <c r="AK68" i="23"/>
  <c r="AG68" i="23"/>
  <c r="AC68" i="23"/>
  <c r="Y68" i="23"/>
  <c r="AN68" i="23"/>
  <c r="AJ68" i="23"/>
  <c r="AF68" i="23"/>
  <c r="AB68" i="23"/>
  <c r="X68" i="23"/>
  <c r="AA68" i="23"/>
  <c r="AM68" i="23"/>
  <c r="W68" i="23"/>
  <c r="AI68" i="23"/>
  <c r="AE68" i="23"/>
  <c r="AL100" i="23"/>
  <c r="AH100" i="23"/>
  <c r="AD100" i="23"/>
  <c r="Z100" i="23"/>
  <c r="AO100" i="23"/>
  <c r="AK100" i="23"/>
  <c r="AG100" i="23"/>
  <c r="AC100" i="23"/>
  <c r="Y100" i="23"/>
  <c r="AN100" i="23"/>
  <c r="AJ100" i="23"/>
  <c r="AF100" i="23"/>
  <c r="AB100" i="23"/>
  <c r="X100" i="23"/>
  <c r="AA100" i="23"/>
  <c r="AM100" i="23"/>
  <c r="W100" i="23"/>
  <c r="AI100" i="23"/>
  <c r="AE100" i="23"/>
  <c r="AN126" i="23"/>
  <c r="AJ126" i="23"/>
  <c r="AF126" i="23"/>
  <c r="AB126" i="23"/>
  <c r="X126" i="23"/>
  <c r="AK126" i="23"/>
  <c r="AE126" i="23"/>
  <c r="Z126" i="23"/>
  <c r="AO126" i="23"/>
  <c r="AI126" i="23"/>
  <c r="AD126" i="23"/>
  <c r="Y126" i="23"/>
  <c r="AM126" i="23"/>
  <c r="AH126" i="23"/>
  <c r="AC126" i="23"/>
  <c r="W126" i="23"/>
  <c r="AL126" i="23"/>
  <c r="AG126" i="23"/>
  <c r="AA126" i="23"/>
  <c r="AN49" i="25"/>
  <c r="AJ49" i="25"/>
  <c r="AF49" i="25"/>
  <c r="AB49" i="25"/>
  <c r="X49" i="25"/>
  <c r="AM49" i="25"/>
  <c r="AI49" i="25"/>
  <c r="AE49" i="25"/>
  <c r="AA49" i="25"/>
  <c r="W49" i="25"/>
  <c r="AK49" i="25"/>
  <c r="AC49" i="25"/>
  <c r="AH49" i="25"/>
  <c r="Z49" i="25"/>
  <c r="AO49" i="25"/>
  <c r="AG49" i="25"/>
  <c r="Y49" i="25"/>
  <c r="AL49" i="25"/>
  <c r="AD49" i="25"/>
  <c r="AN105" i="25"/>
  <c r="AJ105" i="25"/>
  <c r="AF105" i="25"/>
  <c r="AB105" i="25"/>
  <c r="X105" i="25"/>
  <c r="AM105" i="25"/>
  <c r="AI105" i="25"/>
  <c r="AE105" i="25"/>
  <c r="AA105" i="25"/>
  <c r="W105" i="25"/>
  <c r="AO105" i="25"/>
  <c r="AG105" i="25"/>
  <c r="Y105" i="25"/>
  <c r="AL105" i="25"/>
  <c r="AD105" i="25"/>
  <c r="AK105" i="25"/>
  <c r="AC105" i="25"/>
  <c r="AH105" i="25"/>
  <c r="Z105" i="25"/>
  <c r="AO9" i="26"/>
  <c r="AK9" i="26"/>
  <c r="AG9" i="26"/>
  <c r="AC9" i="26"/>
  <c r="Y9" i="26"/>
  <c r="AN9" i="26"/>
  <c r="AJ9" i="26"/>
  <c r="AF9" i="26"/>
  <c r="AB9" i="26"/>
  <c r="X9" i="26"/>
  <c r="AM9" i="26"/>
  <c r="AI9" i="26"/>
  <c r="AE9" i="26"/>
  <c r="AA9" i="26"/>
  <c r="W9" i="26"/>
  <c r="AL9" i="26"/>
  <c r="AH9" i="26"/>
  <c r="AD9" i="26"/>
  <c r="Z9" i="26"/>
  <c r="AO17" i="26"/>
  <c r="AK17" i="26"/>
  <c r="AG17" i="26"/>
  <c r="AC17" i="26"/>
  <c r="Y17" i="26"/>
  <c r="AN17" i="26"/>
  <c r="AJ17" i="26"/>
  <c r="AF17" i="26"/>
  <c r="AB17" i="26"/>
  <c r="X17" i="26"/>
  <c r="AM17" i="26"/>
  <c r="AI17" i="26"/>
  <c r="AE17" i="26"/>
  <c r="AA17" i="26"/>
  <c r="W17" i="26"/>
  <c r="AD17" i="26"/>
  <c r="Z17" i="26"/>
  <c r="AL17" i="26"/>
  <c r="AH17" i="26"/>
  <c r="AO25" i="26"/>
  <c r="AK25" i="26"/>
  <c r="AG25" i="26"/>
  <c r="AC25" i="26"/>
  <c r="Y25" i="26"/>
  <c r="AN25" i="26"/>
  <c r="AJ25" i="26"/>
  <c r="AF25" i="26"/>
  <c r="AB25" i="26"/>
  <c r="X25" i="26"/>
  <c r="AM25" i="26"/>
  <c r="AI25" i="26"/>
  <c r="AE25" i="26"/>
  <c r="AA25" i="26"/>
  <c r="W25" i="26"/>
  <c r="AL25" i="26"/>
  <c r="AH25" i="26"/>
  <c r="AD25" i="26"/>
  <c r="Z25" i="26"/>
  <c r="AO33" i="26"/>
  <c r="AK33" i="26"/>
  <c r="AG33" i="26"/>
  <c r="AC33" i="26"/>
  <c r="Y33" i="26"/>
  <c r="AN33" i="26"/>
  <c r="AJ33" i="26"/>
  <c r="AF33" i="26"/>
  <c r="AB33" i="26"/>
  <c r="X33" i="26"/>
  <c r="AM33" i="26"/>
  <c r="AI33" i="26"/>
  <c r="AE33" i="26"/>
  <c r="AA33" i="26"/>
  <c r="W33" i="26"/>
  <c r="AD33" i="26"/>
  <c r="Z33" i="26"/>
  <c r="AL33" i="26"/>
  <c r="AH33" i="26"/>
  <c r="AO41" i="26"/>
  <c r="AK41" i="26"/>
  <c r="AG41" i="26"/>
  <c r="AC41" i="26"/>
  <c r="Y41" i="26"/>
  <c r="AN41" i="26"/>
  <c r="AJ41" i="26"/>
  <c r="AF41" i="26"/>
  <c r="AB41" i="26"/>
  <c r="X41" i="26"/>
  <c r="AM41" i="26"/>
  <c r="AI41" i="26"/>
  <c r="AE41" i="26"/>
  <c r="AA41" i="26"/>
  <c r="W41" i="26"/>
  <c r="AL41" i="26"/>
  <c r="AH41" i="26"/>
  <c r="AD41" i="26"/>
  <c r="Z41" i="26"/>
  <c r="AO65" i="26"/>
  <c r="AK65" i="26"/>
  <c r="AG65" i="26"/>
  <c r="AC65" i="26"/>
  <c r="Y65" i="26"/>
  <c r="AN65" i="26"/>
  <c r="AJ65" i="26"/>
  <c r="AF65" i="26"/>
  <c r="AB65" i="26"/>
  <c r="X65" i="26"/>
  <c r="AM65" i="26"/>
  <c r="AI65" i="26"/>
  <c r="AE65" i="26"/>
  <c r="AA65" i="26"/>
  <c r="W65" i="26"/>
  <c r="Z65" i="26"/>
  <c r="AL65" i="26"/>
  <c r="AH65" i="26"/>
  <c r="AD65" i="26"/>
  <c r="AO73" i="26"/>
  <c r="AK73" i="26"/>
  <c r="AG73" i="26"/>
  <c r="AC73" i="26"/>
  <c r="Y73" i="26"/>
  <c r="AN73" i="26"/>
  <c r="AJ73" i="26"/>
  <c r="AF73" i="26"/>
  <c r="AB73" i="26"/>
  <c r="X73" i="26"/>
  <c r="AM73" i="26"/>
  <c r="AI73" i="26"/>
  <c r="AE73" i="26"/>
  <c r="AA73" i="26"/>
  <c r="W73" i="26"/>
  <c r="AL73" i="26"/>
  <c r="AH73" i="26"/>
  <c r="AD73" i="26"/>
  <c r="Z73" i="26"/>
  <c r="AO109" i="26"/>
  <c r="AK109" i="26"/>
  <c r="AG109" i="26"/>
  <c r="AC109" i="26"/>
  <c r="Y109" i="26"/>
  <c r="AN109" i="26"/>
  <c r="AJ109" i="26"/>
  <c r="AF109" i="26"/>
  <c r="AB109" i="26"/>
  <c r="X109" i="26"/>
  <c r="AM109" i="26"/>
  <c r="AI109" i="26"/>
  <c r="AE109" i="26"/>
  <c r="AA109" i="26"/>
  <c r="W109" i="26"/>
  <c r="AD109" i="26"/>
  <c r="Z109" i="26"/>
  <c r="AL109" i="26"/>
  <c r="AH109" i="26"/>
  <c r="AO117" i="26"/>
  <c r="AK117" i="26"/>
  <c r="AG117" i="26"/>
  <c r="AC117" i="26"/>
  <c r="Y117" i="26"/>
  <c r="AN117" i="26"/>
  <c r="AJ117" i="26"/>
  <c r="AF117" i="26"/>
  <c r="AB117" i="26"/>
  <c r="X117" i="26"/>
  <c r="AM117" i="26"/>
  <c r="AI117" i="26"/>
  <c r="AE117" i="26"/>
  <c r="AA117" i="26"/>
  <c r="W117" i="26"/>
  <c r="AL117" i="26"/>
  <c r="AH117" i="26"/>
  <c r="AD117" i="26"/>
  <c r="Z117" i="26"/>
  <c r="AO125" i="26"/>
  <c r="AK125" i="26"/>
  <c r="AG125" i="26"/>
  <c r="AC125" i="26"/>
  <c r="Y125" i="26"/>
  <c r="AN125" i="26"/>
  <c r="AJ125" i="26"/>
  <c r="AF125" i="26"/>
  <c r="AB125" i="26"/>
  <c r="X125" i="26"/>
  <c r="AM125" i="26"/>
  <c r="AI125" i="26"/>
  <c r="AE125" i="26"/>
  <c r="AA125" i="26"/>
  <c r="W125" i="26"/>
  <c r="AD125" i="26"/>
  <c r="Z125" i="26"/>
  <c r="AL125" i="26"/>
  <c r="AH125" i="26"/>
  <c r="AO133" i="26"/>
  <c r="AK133" i="26"/>
  <c r="AG133" i="26"/>
  <c r="AC133" i="26"/>
  <c r="Y133" i="26"/>
  <c r="AN133" i="26"/>
  <c r="AJ133" i="26"/>
  <c r="AF133" i="26"/>
  <c r="AB133" i="26"/>
  <c r="X133" i="26"/>
  <c r="AM133" i="26"/>
  <c r="AI133" i="26"/>
  <c r="AE133" i="26"/>
  <c r="AA133" i="26"/>
  <c r="W133" i="26"/>
  <c r="AL133" i="26"/>
  <c r="AH133" i="26"/>
  <c r="AD133" i="26"/>
  <c r="Z133" i="26"/>
  <c r="AO141" i="26"/>
  <c r="AK141" i="26"/>
  <c r="AG141" i="26"/>
  <c r="AC141" i="26"/>
  <c r="Y141" i="26"/>
  <c r="AN141" i="26"/>
  <c r="AJ141" i="26"/>
  <c r="AF141" i="26"/>
  <c r="AB141" i="26"/>
  <c r="X141" i="26"/>
  <c r="AM141" i="26"/>
  <c r="AI141" i="26"/>
  <c r="AE141" i="26"/>
  <c r="AA141" i="26"/>
  <c r="W141" i="26"/>
  <c r="AD141" i="26"/>
  <c r="Z141" i="26"/>
  <c r="AL141" i="26"/>
  <c r="AH141" i="26"/>
  <c r="AO149" i="26"/>
  <c r="AK149" i="26"/>
  <c r="AG149" i="26"/>
  <c r="AC149" i="26"/>
  <c r="Y149" i="26"/>
  <c r="AN149" i="26"/>
  <c r="AJ149" i="26"/>
  <c r="AF149" i="26"/>
  <c r="AB149" i="26"/>
  <c r="X149" i="26"/>
  <c r="AM149" i="26"/>
  <c r="AI149" i="26"/>
  <c r="AE149" i="26"/>
  <c r="AA149" i="26"/>
  <c r="W149" i="26"/>
  <c r="AL149" i="26"/>
  <c r="AH149" i="26"/>
  <c r="AD149" i="26"/>
  <c r="Z149" i="26"/>
  <c r="AO157" i="26"/>
  <c r="AK157" i="26"/>
  <c r="AG157" i="26"/>
  <c r="AC157" i="26"/>
  <c r="Y157" i="26"/>
  <c r="AN157" i="26"/>
  <c r="AJ157" i="26"/>
  <c r="AF157" i="26"/>
  <c r="AB157" i="26"/>
  <c r="X157" i="26"/>
  <c r="AM157" i="26"/>
  <c r="AI157" i="26"/>
  <c r="AE157" i="26"/>
  <c r="AA157" i="26"/>
  <c r="W157" i="26"/>
  <c r="Z157" i="26"/>
  <c r="AL157" i="26"/>
  <c r="AH157" i="26"/>
  <c r="AD157" i="26"/>
  <c r="AO165" i="26"/>
  <c r="AK165" i="26"/>
  <c r="AG165" i="26"/>
  <c r="AC165" i="26"/>
  <c r="Y165" i="26"/>
  <c r="AN165" i="26"/>
  <c r="AJ165" i="26"/>
  <c r="AF165" i="26"/>
  <c r="AB165" i="26"/>
  <c r="X165" i="26"/>
  <c r="AM165" i="26"/>
  <c r="AI165" i="26"/>
  <c r="AE165" i="26"/>
  <c r="AA165" i="26"/>
  <c r="W165" i="26"/>
  <c r="AH165" i="26"/>
  <c r="AD165" i="26"/>
  <c r="Z165" i="26"/>
  <c r="AL165" i="26"/>
  <c r="AO173" i="26"/>
  <c r="AK173" i="26"/>
  <c r="AG173" i="26"/>
  <c r="AC173" i="26"/>
  <c r="Y173" i="26"/>
  <c r="AN173" i="26"/>
  <c r="AJ173" i="26"/>
  <c r="AF173" i="26"/>
  <c r="AB173" i="26"/>
  <c r="X173" i="26"/>
  <c r="AM173" i="26"/>
  <c r="AI173" i="26"/>
  <c r="AE173" i="26"/>
  <c r="AA173" i="26"/>
  <c r="W173" i="26"/>
  <c r="AD173" i="26"/>
  <c r="Z173" i="26"/>
  <c r="AL173" i="26"/>
  <c r="AH173" i="26"/>
  <c r="AO5" i="23"/>
  <c r="AK5" i="23"/>
  <c r="AG5" i="23"/>
  <c r="AC5" i="23"/>
  <c r="Y5" i="23"/>
  <c r="AN5" i="23"/>
  <c r="AJ5" i="23"/>
  <c r="AF5" i="23"/>
  <c r="AB5" i="23"/>
  <c r="X5" i="23"/>
  <c r="AM5" i="23"/>
  <c r="AI5" i="23"/>
  <c r="AE5" i="23"/>
  <c r="AA5" i="23"/>
  <c r="W5" i="23"/>
  <c r="AL5" i="23"/>
  <c r="AH5" i="23"/>
  <c r="AD5" i="23"/>
  <c r="Z5" i="23"/>
  <c r="AO13" i="23"/>
  <c r="AK13" i="23"/>
  <c r="AG13" i="23"/>
  <c r="AC13" i="23"/>
  <c r="Y13" i="23"/>
  <c r="AN13" i="23"/>
  <c r="AJ13" i="23"/>
  <c r="AF13" i="23"/>
  <c r="AB13" i="23"/>
  <c r="X13" i="23"/>
  <c r="AM13" i="23"/>
  <c r="AI13" i="23"/>
  <c r="AE13" i="23"/>
  <c r="AA13" i="23"/>
  <c r="W13" i="23"/>
  <c r="AD13" i="23"/>
  <c r="Z13" i="23"/>
  <c r="AL13" i="23"/>
  <c r="AH13" i="23"/>
  <c r="AO21" i="23"/>
  <c r="AK21" i="23"/>
  <c r="AG21" i="23"/>
  <c r="AC21" i="23"/>
  <c r="Y21" i="23"/>
  <c r="AN21" i="23"/>
  <c r="AJ21" i="23"/>
  <c r="AF21" i="23"/>
  <c r="AB21" i="23"/>
  <c r="X21" i="23"/>
  <c r="AM21" i="23"/>
  <c r="AI21" i="23"/>
  <c r="AE21" i="23"/>
  <c r="AA21" i="23"/>
  <c r="W21" i="23"/>
  <c r="AL21" i="23"/>
  <c r="AH21" i="23"/>
  <c r="AD21" i="23"/>
  <c r="Z21" i="23"/>
  <c r="AO29" i="23"/>
  <c r="AK29" i="23"/>
  <c r="AG29" i="23"/>
  <c r="AC29" i="23"/>
  <c r="Y29" i="23"/>
  <c r="AN29" i="23"/>
  <c r="AJ29" i="23"/>
  <c r="AF29" i="23"/>
  <c r="AB29" i="23"/>
  <c r="X29" i="23"/>
  <c r="AM29" i="23"/>
  <c r="AI29" i="23"/>
  <c r="AE29" i="23"/>
  <c r="AA29" i="23"/>
  <c r="W29" i="23"/>
  <c r="AD29" i="23"/>
  <c r="Z29" i="23"/>
  <c r="AL29" i="23"/>
  <c r="AH29" i="23"/>
  <c r="AO37" i="23"/>
  <c r="AK37" i="23"/>
  <c r="AG37" i="23"/>
  <c r="AC37" i="23"/>
  <c r="Y37" i="23"/>
  <c r="AN37" i="23"/>
  <c r="AJ37" i="23"/>
  <c r="AF37" i="23"/>
  <c r="AB37" i="23"/>
  <c r="X37" i="23"/>
  <c r="AM37" i="23"/>
  <c r="AI37" i="23"/>
  <c r="AE37" i="23"/>
  <c r="AA37" i="23"/>
  <c r="W37" i="23"/>
  <c r="AL37" i="23"/>
  <c r="AH37" i="23"/>
  <c r="AD37" i="23"/>
  <c r="Z37" i="23"/>
  <c r="AO45" i="23"/>
  <c r="AK45" i="23"/>
  <c r="AG45" i="23"/>
  <c r="AC45" i="23"/>
  <c r="Y45" i="23"/>
  <c r="AN45" i="23"/>
  <c r="AJ45" i="23"/>
  <c r="AF45" i="23"/>
  <c r="AB45" i="23"/>
  <c r="X45" i="23"/>
  <c r="AM45" i="23"/>
  <c r="AI45" i="23"/>
  <c r="AE45" i="23"/>
  <c r="AA45" i="23"/>
  <c r="W45" i="23"/>
  <c r="AD45" i="23"/>
  <c r="Z45" i="23"/>
  <c r="AL45" i="23"/>
  <c r="AH45" i="23"/>
  <c r="AO53" i="23"/>
  <c r="AK53" i="23"/>
  <c r="AG53" i="23"/>
  <c r="AC53" i="23"/>
  <c r="Y53" i="23"/>
  <c r="AN53" i="23"/>
  <c r="AJ53" i="23"/>
  <c r="AF53" i="23"/>
  <c r="AB53" i="23"/>
  <c r="X53" i="23"/>
  <c r="AM53" i="23"/>
  <c r="AI53" i="23"/>
  <c r="AE53" i="23"/>
  <c r="AA53" i="23"/>
  <c r="W53" i="23"/>
  <c r="AL53" i="23"/>
  <c r="AH53" i="23"/>
  <c r="AD53" i="23"/>
  <c r="Z53" i="23"/>
  <c r="AO137" i="23"/>
  <c r="AK137" i="23"/>
  <c r="AG137" i="23"/>
  <c r="AC137" i="23"/>
  <c r="Y137" i="23"/>
  <c r="AN137" i="23"/>
  <c r="AI137" i="23"/>
  <c r="AD137" i="23"/>
  <c r="X137" i="23"/>
  <c r="AM137" i="23"/>
  <c r="AH137" i="23"/>
  <c r="AB137" i="23"/>
  <c r="W137" i="23"/>
  <c r="AL137" i="23"/>
  <c r="AF137" i="23"/>
  <c r="AA137" i="23"/>
  <c r="Z137" i="23"/>
  <c r="AJ137" i="23"/>
  <c r="AE137" i="23"/>
  <c r="AO169" i="23"/>
  <c r="AK169" i="23"/>
  <c r="AG169" i="23"/>
  <c r="AC169" i="23"/>
  <c r="Y169" i="23"/>
  <c r="AN169" i="23"/>
  <c r="AI169" i="23"/>
  <c r="AD169" i="23"/>
  <c r="X169" i="23"/>
  <c r="AM169" i="23"/>
  <c r="AH169" i="23"/>
  <c r="AB169" i="23"/>
  <c r="W169" i="23"/>
  <c r="AL169" i="23"/>
  <c r="AF169" i="23"/>
  <c r="AA169" i="23"/>
  <c r="AJ169" i="23"/>
  <c r="AE169" i="23"/>
  <c r="Z169" i="23"/>
  <c r="AN62" i="26"/>
  <c r="AJ62" i="26"/>
  <c r="AF62" i="26"/>
  <c r="AB62" i="26"/>
  <c r="X62" i="26"/>
  <c r="AM62" i="26"/>
  <c r="AI62" i="26"/>
  <c r="AE62" i="26"/>
  <c r="AA62" i="26"/>
  <c r="W62" i="26"/>
  <c r="AL62" i="26"/>
  <c r="AH62" i="26"/>
  <c r="AD62" i="26"/>
  <c r="Z62" i="26"/>
  <c r="AC62" i="26"/>
  <c r="AO62" i="26"/>
  <c r="Y62" i="26"/>
  <c r="AK62" i="26"/>
  <c r="AG62" i="26"/>
  <c r="AN82" i="26"/>
  <c r="AJ82" i="26"/>
  <c r="AF82" i="26"/>
  <c r="AB82" i="26"/>
  <c r="X82" i="26"/>
  <c r="AM82" i="26"/>
  <c r="AI82" i="26"/>
  <c r="AE82" i="26"/>
  <c r="AA82" i="26"/>
  <c r="W82" i="26"/>
  <c r="AL82" i="26"/>
  <c r="AH82" i="26"/>
  <c r="AD82" i="26"/>
  <c r="Z82" i="26"/>
  <c r="AO82" i="26"/>
  <c r="Y82" i="26"/>
  <c r="AK82" i="26"/>
  <c r="AG82" i="26"/>
  <c r="AC82" i="26"/>
  <c r="AN166" i="26"/>
  <c r="AJ166" i="26"/>
  <c r="AF166" i="26"/>
  <c r="AB166" i="26"/>
  <c r="X166" i="26"/>
  <c r="AM166" i="26"/>
  <c r="AI166" i="26"/>
  <c r="AE166" i="26"/>
  <c r="AA166" i="26"/>
  <c r="W166" i="26"/>
  <c r="AL166" i="26"/>
  <c r="AH166" i="26"/>
  <c r="AD166" i="26"/>
  <c r="Z166" i="26"/>
  <c r="AC166" i="26"/>
  <c r="AO166" i="26"/>
  <c r="Y166" i="26"/>
  <c r="AK166" i="26"/>
  <c r="AG166" i="26"/>
  <c r="AN66" i="23"/>
  <c r="AJ66" i="23"/>
  <c r="AF66" i="23"/>
  <c r="AB66" i="23"/>
  <c r="X66" i="23"/>
  <c r="AM66" i="23"/>
  <c r="AI66" i="23"/>
  <c r="AE66" i="23"/>
  <c r="AA66" i="23"/>
  <c r="W66" i="23"/>
  <c r="AL66" i="23"/>
  <c r="AH66" i="23"/>
  <c r="AD66" i="23"/>
  <c r="Z66" i="23"/>
  <c r="AK66" i="23"/>
  <c r="AG66" i="23"/>
  <c r="AC66" i="23"/>
  <c r="AO66" i="23"/>
  <c r="Y66" i="23"/>
  <c r="AN74" i="23"/>
  <c r="AJ74" i="23"/>
  <c r="AF74" i="23"/>
  <c r="AB74" i="23"/>
  <c r="X74" i="23"/>
  <c r="AM74" i="23"/>
  <c r="AI74" i="23"/>
  <c r="AE74" i="23"/>
  <c r="AA74" i="23"/>
  <c r="W74" i="23"/>
  <c r="AL74" i="23"/>
  <c r="AH74" i="23"/>
  <c r="AD74" i="23"/>
  <c r="Z74" i="23"/>
  <c r="AC74" i="23"/>
  <c r="AO74" i="23"/>
  <c r="Y74" i="23"/>
  <c r="AK74" i="23"/>
  <c r="AG74" i="23"/>
  <c r="AN82" i="23"/>
  <c r="AJ82" i="23"/>
  <c r="AF82" i="23"/>
  <c r="AB82" i="23"/>
  <c r="X82" i="23"/>
  <c r="AM82" i="23"/>
  <c r="AI82" i="23"/>
  <c r="AE82" i="23"/>
  <c r="AA82" i="23"/>
  <c r="W82" i="23"/>
  <c r="AL82" i="23"/>
  <c r="AH82" i="23"/>
  <c r="AD82" i="23"/>
  <c r="Z82" i="23"/>
  <c r="AK82" i="23"/>
  <c r="AG82" i="23"/>
  <c r="AC82" i="23"/>
  <c r="AO82" i="23"/>
  <c r="Y82" i="23"/>
  <c r="AN90" i="23"/>
  <c r="AJ90" i="23"/>
  <c r="AF90" i="23"/>
  <c r="AB90" i="23"/>
  <c r="X90" i="23"/>
  <c r="AM90" i="23"/>
  <c r="AI90" i="23"/>
  <c r="AE90" i="23"/>
  <c r="AA90" i="23"/>
  <c r="W90" i="23"/>
  <c r="AL90" i="23"/>
  <c r="AH90" i="23"/>
  <c r="AD90" i="23"/>
  <c r="Z90" i="23"/>
  <c r="AC90" i="23"/>
  <c r="AO90" i="23"/>
  <c r="Y90" i="23"/>
  <c r="AK90" i="23"/>
  <c r="AG90" i="23"/>
  <c r="AN98" i="23"/>
  <c r="AJ98" i="23"/>
  <c r="AF98" i="23"/>
  <c r="AB98" i="23"/>
  <c r="X98" i="23"/>
  <c r="AM98" i="23"/>
  <c r="AI98" i="23"/>
  <c r="AE98" i="23"/>
  <c r="AA98" i="23"/>
  <c r="W98" i="23"/>
  <c r="AL98" i="23"/>
  <c r="AH98" i="23"/>
  <c r="AD98" i="23"/>
  <c r="Z98" i="23"/>
  <c r="AK98" i="23"/>
  <c r="AG98" i="23"/>
  <c r="AC98" i="23"/>
  <c r="AO98" i="23"/>
  <c r="Y98" i="23"/>
  <c r="AN106" i="23"/>
  <c r="AJ106" i="23"/>
  <c r="AF106" i="23"/>
  <c r="AB106" i="23"/>
  <c r="X106" i="23"/>
  <c r="AM106" i="23"/>
  <c r="AI106" i="23"/>
  <c r="AE106" i="23"/>
  <c r="AA106" i="23"/>
  <c r="W106" i="23"/>
  <c r="AL106" i="23"/>
  <c r="AH106" i="23"/>
  <c r="AD106" i="23"/>
  <c r="Z106" i="23"/>
  <c r="AC106" i="23"/>
  <c r="AO106" i="23"/>
  <c r="Y106" i="23"/>
  <c r="AK106" i="23"/>
  <c r="AG106" i="23"/>
  <c r="AN114" i="23"/>
  <c r="AJ114" i="23"/>
  <c r="AF114" i="23"/>
  <c r="AB114" i="23"/>
  <c r="X114" i="23"/>
  <c r="AM114" i="23"/>
  <c r="AI114" i="23"/>
  <c r="AE114" i="23"/>
  <c r="AA114" i="23"/>
  <c r="W114" i="23"/>
  <c r="AL114" i="23"/>
  <c r="AH114" i="23"/>
  <c r="AD114" i="23"/>
  <c r="Z114" i="23"/>
  <c r="AK114" i="23"/>
  <c r="AG114" i="23"/>
  <c r="AC114" i="23"/>
  <c r="Y114" i="23"/>
  <c r="AO114" i="23"/>
  <c r="AO133" i="23"/>
  <c r="AK133" i="23"/>
  <c r="AG133" i="23"/>
  <c r="AC133" i="23"/>
  <c r="Y133" i="23"/>
  <c r="AM133" i="23"/>
  <c r="AH133" i="23"/>
  <c r="AB133" i="23"/>
  <c r="W133" i="23"/>
  <c r="AL133" i="23"/>
  <c r="AF133" i="23"/>
  <c r="AA133" i="23"/>
  <c r="AJ133" i="23"/>
  <c r="AE133" i="23"/>
  <c r="Z133" i="23"/>
  <c r="X133" i="23"/>
  <c r="AN133" i="23"/>
  <c r="AI133" i="23"/>
  <c r="AD133" i="23"/>
  <c r="AO165" i="23"/>
  <c r="AK165" i="23"/>
  <c r="AG165" i="23"/>
  <c r="AC165" i="23"/>
  <c r="Y165" i="23"/>
  <c r="AM165" i="23"/>
  <c r="AH165" i="23"/>
  <c r="AB165" i="23"/>
  <c r="W165" i="23"/>
  <c r="AL165" i="23"/>
  <c r="AF165" i="23"/>
  <c r="AA165" i="23"/>
  <c r="AJ165" i="23"/>
  <c r="AE165" i="23"/>
  <c r="Z165" i="23"/>
  <c r="AI165" i="23"/>
  <c r="AD165" i="23"/>
  <c r="X165" i="23"/>
  <c r="AN165" i="23"/>
  <c r="AL33" i="40"/>
  <c r="AH33" i="40"/>
  <c r="AD33" i="40"/>
  <c r="Z33" i="40"/>
  <c r="AO33" i="40"/>
  <c r="AK33" i="40"/>
  <c r="AG33" i="40"/>
  <c r="AC33" i="40"/>
  <c r="Y33" i="40"/>
  <c r="AN33" i="40"/>
  <c r="AJ33" i="40"/>
  <c r="AF33" i="40"/>
  <c r="AB33" i="40"/>
  <c r="X33" i="40"/>
  <c r="AM33" i="40"/>
  <c r="W33" i="40"/>
  <c r="AI33" i="40"/>
  <c r="AE33" i="40"/>
  <c r="AA33" i="40"/>
  <c r="AL161" i="40"/>
  <c r="AH161" i="40"/>
  <c r="AD161" i="40"/>
  <c r="Z161" i="40"/>
  <c r="AO161" i="40"/>
  <c r="AK161" i="40"/>
  <c r="AG161" i="40"/>
  <c r="AC161" i="40"/>
  <c r="Y161" i="40"/>
  <c r="AN161" i="40"/>
  <c r="AJ161" i="40"/>
  <c r="AF161" i="40"/>
  <c r="AB161" i="40"/>
  <c r="X161" i="40"/>
  <c r="AM161" i="40"/>
  <c r="W161" i="40"/>
  <c r="AI161" i="40"/>
  <c r="AE161" i="40"/>
  <c r="AA161" i="40"/>
  <c r="AM171" i="25"/>
  <c r="AI171" i="25"/>
  <c r="AE171" i="25"/>
  <c r="AA171" i="25"/>
  <c r="W171" i="25"/>
  <c r="AL171" i="25"/>
  <c r="AH171" i="25"/>
  <c r="AD171" i="25"/>
  <c r="Z171" i="25"/>
  <c r="AO171" i="25"/>
  <c r="AK171" i="25"/>
  <c r="AG171" i="25"/>
  <c r="AC171" i="25"/>
  <c r="Y171" i="25"/>
  <c r="AN171" i="25"/>
  <c r="X171" i="25"/>
  <c r="AJ171" i="25"/>
  <c r="AF171" i="25"/>
  <c r="AB171" i="25"/>
  <c r="AM63" i="26"/>
  <c r="AI63" i="26"/>
  <c r="AE63" i="26"/>
  <c r="AA63" i="26"/>
  <c r="W63" i="26"/>
  <c r="AL63" i="26"/>
  <c r="AH63" i="26"/>
  <c r="AD63" i="26"/>
  <c r="Z63" i="26"/>
  <c r="AO63" i="26"/>
  <c r="AK63" i="26"/>
  <c r="AG63" i="26"/>
  <c r="AC63" i="26"/>
  <c r="Y63" i="26"/>
  <c r="AN63" i="26"/>
  <c r="X63" i="26"/>
  <c r="AJ63" i="26"/>
  <c r="AF63" i="26"/>
  <c r="AB63" i="26"/>
  <c r="AM75" i="26"/>
  <c r="AI75" i="26"/>
  <c r="AE75" i="26"/>
  <c r="AA75" i="26"/>
  <c r="W75" i="26"/>
  <c r="AL75" i="26"/>
  <c r="AH75" i="26"/>
  <c r="AD75" i="26"/>
  <c r="Z75" i="26"/>
  <c r="AO75" i="26"/>
  <c r="AK75" i="26"/>
  <c r="AG75" i="26"/>
  <c r="AC75" i="26"/>
  <c r="Y75" i="26"/>
  <c r="AB75" i="26"/>
  <c r="AN75" i="26"/>
  <c r="X75" i="26"/>
  <c r="AJ75" i="26"/>
  <c r="AF75" i="26"/>
  <c r="AM87" i="26"/>
  <c r="AI87" i="26"/>
  <c r="AE87" i="26"/>
  <c r="AA87" i="26"/>
  <c r="W87" i="26"/>
  <c r="AL87" i="26"/>
  <c r="AH87" i="26"/>
  <c r="AD87" i="26"/>
  <c r="Z87" i="26"/>
  <c r="AO87" i="26"/>
  <c r="AK87" i="26"/>
  <c r="AG87" i="26"/>
  <c r="AC87" i="26"/>
  <c r="Y87" i="26"/>
  <c r="AJ87" i="26"/>
  <c r="AF87" i="26"/>
  <c r="AB87" i="26"/>
  <c r="X87" i="26"/>
  <c r="AN87" i="26"/>
  <c r="AM95" i="26"/>
  <c r="AI95" i="26"/>
  <c r="AE95" i="26"/>
  <c r="AA95" i="26"/>
  <c r="W95" i="26"/>
  <c r="AL95" i="26"/>
  <c r="AH95" i="26"/>
  <c r="AD95" i="26"/>
  <c r="Z95" i="26"/>
  <c r="AO95" i="26"/>
  <c r="AK95" i="26"/>
  <c r="AG95" i="26"/>
  <c r="AC95" i="26"/>
  <c r="Y95" i="26"/>
  <c r="AB95" i="26"/>
  <c r="AN95" i="26"/>
  <c r="X95" i="26"/>
  <c r="AJ95" i="26"/>
  <c r="AF95" i="26"/>
  <c r="AM103" i="26"/>
  <c r="AI103" i="26"/>
  <c r="AE103" i="26"/>
  <c r="AA103" i="26"/>
  <c r="W103" i="26"/>
  <c r="AL103" i="26"/>
  <c r="AH103" i="26"/>
  <c r="AD103" i="26"/>
  <c r="Z103" i="26"/>
  <c r="AO103" i="26"/>
  <c r="AK103" i="26"/>
  <c r="AG103" i="26"/>
  <c r="AC103" i="26"/>
  <c r="Y103" i="26"/>
  <c r="AJ103" i="26"/>
  <c r="AF103" i="26"/>
  <c r="AB103" i="26"/>
  <c r="AN103" i="26"/>
  <c r="X103" i="26"/>
  <c r="AM167" i="26"/>
  <c r="AI167" i="26"/>
  <c r="AE167" i="26"/>
  <c r="AA167" i="26"/>
  <c r="W167" i="26"/>
  <c r="AL167" i="26"/>
  <c r="AH167" i="26"/>
  <c r="AD167" i="26"/>
  <c r="Z167" i="26"/>
  <c r="AO167" i="26"/>
  <c r="AK167" i="26"/>
  <c r="AG167" i="26"/>
  <c r="AC167" i="26"/>
  <c r="Y167" i="26"/>
  <c r="AN167" i="26"/>
  <c r="X167" i="26"/>
  <c r="AJ167" i="26"/>
  <c r="AF167" i="26"/>
  <c r="AB167" i="26"/>
  <c r="AO129" i="23"/>
  <c r="AK129" i="23"/>
  <c r="AG129" i="23"/>
  <c r="AC129" i="23"/>
  <c r="Y129" i="23"/>
  <c r="AL129" i="23"/>
  <c r="AF129" i="23"/>
  <c r="AA129" i="23"/>
  <c r="AJ129" i="23"/>
  <c r="AE129" i="23"/>
  <c r="Z129" i="23"/>
  <c r="AN129" i="23"/>
  <c r="AI129" i="23"/>
  <c r="AD129" i="23"/>
  <c r="X129" i="23"/>
  <c r="W129" i="23"/>
  <c r="AM129" i="23"/>
  <c r="AH129" i="23"/>
  <c r="AB129" i="23"/>
  <c r="AO161" i="23"/>
  <c r="AK161" i="23"/>
  <c r="AG161" i="23"/>
  <c r="AC161" i="23"/>
  <c r="Y161" i="23"/>
  <c r="AL161" i="23"/>
  <c r="AF161" i="23"/>
  <c r="AA161" i="23"/>
  <c r="AJ161" i="23"/>
  <c r="AE161" i="23"/>
  <c r="Z161" i="23"/>
  <c r="AN161" i="23"/>
  <c r="AI161" i="23"/>
  <c r="AD161" i="23"/>
  <c r="X161" i="23"/>
  <c r="AH161" i="23"/>
  <c r="AB161" i="23"/>
  <c r="W161" i="23"/>
  <c r="AM161" i="23"/>
  <c r="AL5" i="40"/>
  <c r="AH5" i="40"/>
  <c r="AD5" i="40"/>
  <c r="Z5" i="40"/>
  <c r="AO5" i="40"/>
  <c r="AK5" i="40"/>
  <c r="AG5" i="40"/>
  <c r="AC5" i="40"/>
  <c r="Y5" i="40"/>
  <c r="AN5" i="40"/>
  <c r="AJ5" i="40"/>
  <c r="AF5" i="40"/>
  <c r="AB5" i="40"/>
  <c r="X5" i="40"/>
  <c r="AI5" i="40"/>
  <c r="AE5" i="40"/>
  <c r="AA5" i="40"/>
  <c r="AM5" i="40"/>
  <c r="W5" i="40"/>
  <c r="AL37" i="40"/>
  <c r="AH37" i="40"/>
  <c r="AD37" i="40"/>
  <c r="Z37" i="40"/>
  <c r="AO37" i="40"/>
  <c r="AK37" i="40"/>
  <c r="AG37" i="40"/>
  <c r="AC37" i="40"/>
  <c r="Y37" i="40"/>
  <c r="AN37" i="40"/>
  <c r="AJ37" i="40"/>
  <c r="AF37" i="40"/>
  <c r="AB37" i="40"/>
  <c r="X37" i="40"/>
  <c r="AI37" i="40"/>
  <c r="AE37" i="40"/>
  <c r="AA37" i="40"/>
  <c r="AM37" i="40"/>
  <c r="W37" i="40"/>
  <c r="AL69" i="40"/>
  <c r="AH69" i="40"/>
  <c r="AD69" i="40"/>
  <c r="Z69" i="40"/>
  <c r="AO69" i="40"/>
  <c r="AK69" i="40"/>
  <c r="AG69" i="40"/>
  <c r="AC69" i="40"/>
  <c r="Y69" i="40"/>
  <c r="AN69" i="40"/>
  <c r="AJ69" i="40"/>
  <c r="AF69" i="40"/>
  <c r="AB69" i="40"/>
  <c r="X69" i="40"/>
  <c r="AI69" i="40"/>
  <c r="AE69" i="40"/>
  <c r="AA69" i="40"/>
  <c r="AM69" i="40"/>
  <c r="W69" i="40"/>
  <c r="AL101" i="40"/>
  <c r="AH101" i="40"/>
  <c r="AD101" i="40"/>
  <c r="Z101" i="40"/>
  <c r="AO101" i="40"/>
  <c r="AK101" i="40"/>
  <c r="AG101" i="40"/>
  <c r="AC101" i="40"/>
  <c r="Y101" i="40"/>
  <c r="AN101" i="40"/>
  <c r="AJ101" i="40"/>
  <c r="AF101" i="40"/>
  <c r="AB101" i="40"/>
  <c r="X101" i="40"/>
  <c r="AI101" i="40"/>
  <c r="AE101" i="40"/>
  <c r="AA101" i="40"/>
  <c r="AM101" i="40"/>
  <c r="W101" i="40"/>
  <c r="AL133" i="40"/>
  <c r="AH133" i="40"/>
  <c r="AD133" i="40"/>
  <c r="Z133" i="40"/>
  <c r="AO133" i="40"/>
  <c r="AK133" i="40"/>
  <c r="AG133" i="40"/>
  <c r="AC133" i="40"/>
  <c r="Y133" i="40"/>
  <c r="AN133" i="40"/>
  <c r="AJ133" i="40"/>
  <c r="AF133" i="40"/>
  <c r="AB133" i="40"/>
  <c r="X133" i="40"/>
  <c r="AI133" i="40"/>
  <c r="AE133" i="40"/>
  <c r="AA133" i="40"/>
  <c r="AM133" i="40"/>
  <c r="W133" i="40"/>
  <c r="AL165" i="40"/>
  <c r="AH165" i="40"/>
  <c r="AD165" i="40"/>
  <c r="Z165" i="40"/>
  <c r="AO165" i="40"/>
  <c r="AK165" i="40"/>
  <c r="AG165" i="40"/>
  <c r="AC165" i="40"/>
  <c r="Y165" i="40"/>
  <c r="AN165" i="40"/>
  <c r="AJ165" i="40"/>
  <c r="AF165" i="40"/>
  <c r="AB165" i="40"/>
  <c r="X165" i="40"/>
  <c r="AI165" i="40"/>
  <c r="AE165" i="40"/>
  <c r="AA165" i="40"/>
  <c r="AM165" i="40"/>
  <c r="W165" i="40"/>
  <c r="AL11" i="41"/>
  <c r="AH11" i="41"/>
  <c r="AD11" i="41"/>
  <c r="Z11" i="41"/>
  <c r="AO11" i="41"/>
  <c r="AK11" i="41"/>
  <c r="AG11" i="41"/>
  <c r="AC11" i="41"/>
  <c r="Y11" i="41"/>
  <c r="AN11" i="41"/>
  <c r="AF11" i="41"/>
  <c r="X11" i="41"/>
  <c r="AM11" i="41"/>
  <c r="AE11" i="41"/>
  <c r="W11" i="41"/>
  <c r="AJ11" i="41"/>
  <c r="AB11" i="41"/>
  <c r="AA11" i="41"/>
  <c r="AI11" i="41"/>
  <c r="AL159" i="41"/>
  <c r="AH159" i="41"/>
  <c r="AD159" i="41"/>
  <c r="Z159" i="41"/>
  <c r="AO159" i="41"/>
  <c r="AK159" i="41"/>
  <c r="AG159" i="41"/>
  <c r="AC159" i="41"/>
  <c r="Y159" i="41"/>
  <c r="AN159" i="41"/>
  <c r="AJ159" i="41"/>
  <c r="AF159" i="41"/>
  <c r="AB159" i="41"/>
  <c r="X159" i="41"/>
  <c r="AM159" i="41"/>
  <c r="W159" i="41"/>
  <c r="AI159" i="41"/>
  <c r="AE159" i="41"/>
  <c r="AA159" i="41"/>
  <c r="Q159" i="41"/>
  <c r="N159" i="41"/>
  <c r="U159" i="41"/>
  <c r="P159" i="41"/>
  <c r="O159" i="41"/>
  <c r="R159" i="41"/>
  <c r="M159" i="41"/>
  <c r="T159" i="41"/>
  <c r="S159" i="41"/>
  <c r="AM127" i="23"/>
  <c r="AI127" i="23"/>
  <c r="AE127" i="23"/>
  <c r="AA127" i="23"/>
  <c r="W127" i="23"/>
  <c r="AK127" i="23"/>
  <c r="AF127" i="23"/>
  <c r="Z127" i="23"/>
  <c r="AO127" i="23"/>
  <c r="AJ127" i="23"/>
  <c r="AD127" i="23"/>
  <c r="Y127" i="23"/>
  <c r="AN127" i="23"/>
  <c r="AH127" i="23"/>
  <c r="AC127" i="23"/>
  <c r="X127" i="23"/>
  <c r="AL127" i="23"/>
  <c r="AG127" i="23"/>
  <c r="AB127" i="23"/>
  <c r="AM135" i="23"/>
  <c r="AI135" i="23"/>
  <c r="AE135" i="23"/>
  <c r="AA135" i="23"/>
  <c r="W135" i="23"/>
  <c r="AN135" i="23"/>
  <c r="AH135" i="23"/>
  <c r="AC135" i="23"/>
  <c r="X135" i="23"/>
  <c r="AL135" i="23"/>
  <c r="AG135" i="23"/>
  <c r="AB135" i="23"/>
  <c r="AK135" i="23"/>
  <c r="AF135" i="23"/>
  <c r="Z135" i="23"/>
  <c r="Y135" i="23"/>
  <c r="AO135" i="23"/>
  <c r="AJ135" i="23"/>
  <c r="AD135" i="23"/>
  <c r="AM143" i="23"/>
  <c r="AI143" i="23"/>
  <c r="AE143" i="23"/>
  <c r="AA143" i="23"/>
  <c r="W143" i="23"/>
  <c r="AK143" i="23"/>
  <c r="AF143" i="23"/>
  <c r="Z143" i="23"/>
  <c r="AO143" i="23"/>
  <c r="AJ143" i="23"/>
  <c r="AD143" i="23"/>
  <c r="Y143" i="23"/>
  <c r="AN143" i="23"/>
  <c r="AH143" i="23"/>
  <c r="AC143" i="23"/>
  <c r="X143" i="23"/>
  <c r="AB143" i="23"/>
  <c r="AL143" i="23"/>
  <c r="AG143" i="23"/>
  <c r="AM151" i="23"/>
  <c r="AI151" i="23"/>
  <c r="AE151" i="23"/>
  <c r="AA151" i="23"/>
  <c r="W151" i="23"/>
  <c r="AN151" i="23"/>
  <c r="AH151" i="23"/>
  <c r="AC151" i="23"/>
  <c r="X151" i="23"/>
  <c r="AL151" i="23"/>
  <c r="AG151" i="23"/>
  <c r="AB151" i="23"/>
  <c r="AK151" i="23"/>
  <c r="AF151" i="23"/>
  <c r="Z151" i="23"/>
  <c r="AD151" i="23"/>
  <c r="Y151" i="23"/>
  <c r="AO151" i="23"/>
  <c r="AJ151" i="23"/>
  <c r="AM159" i="23"/>
  <c r="AI159" i="23"/>
  <c r="AE159" i="23"/>
  <c r="AA159" i="23"/>
  <c r="W159" i="23"/>
  <c r="AK159" i="23"/>
  <c r="AF159" i="23"/>
  <c r="Z159" i="23"/>
  <c r="AO159" i="23"/>
  <c r="AJ159" i="23"/>
  <c r="AD159" i="23"/>
  <c r="Y159" i="23"/>
  <c r="AN159" i="23"/>
  <c r="AH159" i="23"/>
  <c r="AC159" i="23"/>
  <c r="X159" i="23"/>
  <c r="AG159" i="23"/>
  <c r="AB159" i="23"/>
  <c r="AL159" i="23"/>
  <c r="AM167" i="23"/>
  <c r="AI167" i="23"/>
  <c r="AE167" i="23"/>
  <c r="AA167" i="23"/>
  <c r="W167" i="23"/>
  <c r="AN167" i="23"/>
  <c r="AH167" i="23"/>
  <c r="AC167" i="23"/>
  <c r="X167" i="23"/>
  <c r="AL167" i="23"/>
  <c r="AG167" i="23"/>
  <c r="AB167" i="23"/>
  <c r="AK167" i="23"/>
  <c r="AF167" i="23"/>
  <c r="Z167" i="23"/>
  <c r="AJ167" i="23"/>
  <c r="AD167" i="23"/>
  <c r="Y167" i="23"/>
  <c r="AO167" i="23"/>
  <c r="AM175" i="23"/>
  <c r="AI175" i="23"/>
  <c r="AE175" i="23"/>
  <c r="AA175" i="23"/>
  <c r="W175" i="23"/>
  <c r="AK175" i="23"/>
  <c r="AF175" i="23"/>
  <c r="Z175" i="23"/>
  <c r="AO175" i="23"/>
  <c r="AJ175" i="23"/>
  <c r="AD175" i="23"/>
  <c r="Y175" i="23"/>
  <c r="AN175" i="23"/>
  <c r="AH175" i="23"/>
  <c r="AC175" i="23"/>
  <c r="X175" i="23"/>
  <c r="AL175" i="23"/>
  <c r="AG175" i="23"/>
  <c r="AB175" i="23"/>
  <c r="AL69" i="42"/>
  <c r="AH69" i="42"/>
  <c r="AD69" i="42"/>
  <c r="Z69" i="42"/>
  <c r="AN69" i="42"/>
  <c r="AJ69" i="42"/>
  <c r="AF69" i="42"/>
  <c r="AB69" i="42"/>
  <c r="X69" i="42"/>
  <c r="AO69" i="42"/>
  <c r="AG69" i="42"/>
  <c r="Y69" i="42"/>
  <c r="AM69" i="42"/>
  <c r="AE69" i="42"/>
  <c r="W69" i="42"/>
  <c r="AK69" i="42"/>
  <c r="AC69" i="42"/>
  <c r="AI69" i="42"/>
  <c r="AA69" i="42"/>
  <c r="AL51" i="41"/>
  <c r="AH51" i="41"/>
  <c r="AD51" i="41"/>
  <c r="Z51" i="41"/>
  <c r="AO51" i="41"/>
  <c r="AK51" i="41"/>
  <c r="AG51" i="41"/>
  <c r="AC51" i="41"/>
  <c r="Y51" i="41"/>
  <c r="AN51" i="41"/>
  <c r="AJ51" i="41"/>
  <c r="AF51" i="41"/>
  <c r="AB51" i="41"/>
  <c r="X51" i="41"/>
  <c r="AI51" i="41"/>
  <c r="AE51" i="41"/>
  <c r="AA51" i="41"/>
  <c r="AM51" i="41"/>
  <c r="W51" i="41"/>
  <c r="AL83" i="41"/>
  <c r="AH83" i="41"/>
  <c r="AD83" i="41"/>
  <c r="Z83" i="41"/>
  <c r="AO83" i="41"/>
  <c r="AK83" i="41"/>
  <c r="AG83" i="41"/>
  <c r="AC83" i="41"/>
  <c r="Y83" i="41"/>
  <c r="AN83" i="41"/>
  <c r="AJ83" i="41"/>
  <c r="AF83" i="41"/>
  <c r="AB83" i="41"/>
  <c r="X83" i="41"/>
  <c r="AI83" i="41"/>
  <c r="AE83" i="41"/>
  <c r="AA83" i="41"/>
  <c r="AM83" i="41"/>
  <c r="W83" i="41"/>
  <c r="M83" i="41"/>
  <c r="T83" i="41"/>
  <c r="P83" i="41"/>
  <c r="Q83" i="41"/>
  <c r="R83" i="41"/>
  <c r="U83" i="41"/>
  <c r="N83" i="41"/>
  <c r="O83" i="41"/>
  <c r="S83" i="41"/>
  <c r="AL115" i="41"/>
  <c r="AH115" i="41"/>
  <c r="AD115" i="41"/>
  <c r="Z115" i="41"/>
  <c r="AO115" i="41"/>
  <c r="AK115" i="41"/>
  <c r="AG115" i="41"/>
  <c r="AC115" i="41"/>
  <c r="Y115" i="41"/>
  <c r="AN115" i="41"/>
  <c r="AJ115" i="41"/>
  <c r="AF115" i="41"/>
  <c r="AB115" i="41"/>
  <c r="X115" i="41"/>
  <c r="AI115" i="41"/>
  <c r="AE115" i="41"/>
  <c r="AA115" i="41"/>
  <c r="AM115" i="41"/>
  <c r="W115" i="41"/>
  <c r="M115" i="41"/>
  <c r="T115" i="41"/>
  <c r="S115" i="41"/>
  <c r="Q115" i="41"/>
  <c r="R115" i="41"/>
  <c r="U115" i="41"/>
  <c r="P115" i="41"/>
  <c r="O115" i="41"/>
  <c r="N115" i="41"/>
  <c r="AL147" i="41"/>
  <c r="AH147" i="41"/>
  <c r="AD147" i="41"/>
  <c r="Z147" i="41"/>
  <c r="AO147" i="41"/>
  <c r="AK147" i="41"/>
  <c r="AG147" i="41"/>
  <c r="AC147" i="41"/>
  <c r="Y147" i="41"/>
  <c r="AN147" i="41"/>
  <c r="AJ147" i="41"/>
  <c r="AF147" i="41"/>
  <c r="AB147" i="41"/>
  <c r="X147" i="41"/>
  <c r="AI147" i="41"/>
  <c r="AE147" i="41"/>
  <c r="AA147" i="41"/>
  <c r="AM147" i="41"/>
  <c r="W147" i="41"/>
  <c r="Q147" i="41"/>
  <c r="S147" i="41"/>
  <c r="U147" i="41"/>
  <c r="P147" i="41"/>
  <c r="O147" i="41"/>
  <c r="R147" i="41"/>
  <c r="M147" i="41"/>
  <c r="T147" i="41"/>
  <c r="N147" i="41"/>
  <c r="AL15" i="42"/>
  <c r="AH15" i="42"/>
  <c r="AD15" i="42"/>
  <c r="Z15" i="42"/>
  <c r="AO15" i="42"/>
  <c r="AK15" i="42"/>
  <c r="AG15" i="42"/>
  <c r="AC15" i="42"/>
  <c r="Y15" i="42"/>
  <c r="AN15" i="42"/>
  <c r="AJ15" i="42"/>
  <c r="AF15" i="42"/>
  <c r="AB15" i="42"/>
  <c r="X15" i="42"/>
  <c r="AE15" i="42"/>
  <c r="AM15" i="42"/>
  <c r="W15" i="42"/>
  <c r="AA15" i="42"/>
  <c r="AI15" i="42"/>
  <c r="AM8" i="40"/>
  <c r="AI8" i="40"/>
  <c r="AE8" i="40"/>
  <c r="AA8" i="40"/>
  <c r="W8" i="40"/>
  <c r="AL8" i="40"/>
  <c r="AH8" i="40"/>
  <c r="AD8" i="40"/>
  <c r="Z8" i="40"/>
  <c r="AO8" i="40"/>
  <c r="AK8" i="40"/>
  <c r="AG8" i="40"/>
  <c r="AC8" i="40"/>
  <c r="Y8" i="40"/>
  <c r="AJ8" i="40"/>
  <c r="AF8" i="40"/>
  <c r="AB8" i="40"/>
  <c r="AN8" i="40"/>
  <c r="X8" i="40"/>
  <c r="P8" i="40"/>
  <c r="U8" i="40"/>
  <c r="S8" i="40"/>
  <c r="T8" i="40"/>
  <c r="N8" i="40"/>
  <c r="M8" i="40"/>
  <c r="R8" i="40"/>
  <c r="Q8" i="40"/>
  <c r="O8" i="40"/>
  <c r="AM16" i="40"/>
  <c r="AI16" i="40"/>
  <c r="AE16" i="40"/>
  <c r="AA16" i="40"/>
  <c r="W16" i="40"/>
  <c r="AL16" i="40"/>
  <c r="AH16" i="40"/>
  <c r="AD16" i="40"/>
  <c r="Z16" i="40"/>
  <c r="AO16" i="40"/>
  <c r="AK16" i="40"/>
  <c r="AG16" i="40"/>
  <c r="AC16" i="40"/>
  <c r="Y16" i="40"/>
  <c r="AB16" i="40"/>
  <c r="AN16" i="40"/>
  <c r="X16" i="40"/>
  <c r="AJ16" i="40"/>
  <c r="AF16" i="40"/>
  <c r="M16" i="40"/>
  <c r="O16" i="40"/>
  <c r="Q16" i="40"/>
  <c r="R16" i="40"/>
  <c r="P16" i="40"/>
  <c r="U16" i="40"/>
  <c r="S16" i="40"/>
  <c r="T16" i="40"/>
  <c r="N16" i="40"/>
  <c r="AM24" i="40"/>
  <c r="AI24" i="40"/>
  <c r="AE24" i="40"/>
  <c r="AA24" i="40"/>
  <c r="W24" i="40"/>
  <c r="AL24" i="40"/>
  <c r="AH24" i="40"/>
  <c r="AD24" i="40"/>
  <c r="Z24" i="40"/>
  <c r="AO24" i="40"/>
  <c r="AK24" i="40"/>
  <c r="AG24" i="40"/>
  <c r="AC24" i="40"/>
  <c r="Y24" i="40"/>
  <c r="AJ24" i="40"/>
  <c r="AF24" i="40"/>
  <c r="AB24" i="40"/>
  <c r="AN24" i="40"/>
  <c r="X24" i="40"/>
  <c r="M24" i="40"/>
  <c r="O24" i="40"/>
  <c r="Q24" i="40"/>
  <c r="R24" i="40"/>
  <c r="P24" i="40"/>
  <c r="U24" i="40"/>
  <c r="S24" i="40"/>
  <c r="T24" i="40"/>
  <c r="N24" i="40"/>
  <c r="AM32" i="40"/>
  <c r="AI32" i="40"/>
  <c r="AE32" i="40"/>
  <c r="AA32" i="40"/>
  <c r="W32" i="40"/>
  <c r="AL32" i="40"/>
  <c r="AH32" i="40"/>
  <c r="AD32" i="40"/>
  <c r="Z32" i="40"/>
  <c r="AO32" i="40"/>
  <c r="AK32" i="40"/>
  <c r="AG32" i="40"/>
  <c r="AC32" i="40"/>
  <c r="Y32" i="40"/>
  <c r="AB32" i="40"/>
  <c r="AN32" i="40"/>
  <c r="X32" i="40"/>
  <c r="AJ32" i="40"/>
  <c r="AF32" i="40"/>
  <c r="Q32" i="40"/>
  <c r="S32" i="40"/>
  <c r="P32" i="40"/>
  <c r="U32" i="40"/>
  <c r="O32" i="40"/>
  <c r="T32" i="40"/>
  <c r="N32" i="40"/>
  <c r="M32" i="40"/>
  <c r="R32" i="40"/>
  <c r="AM40" i="40"/>
  <c r="AI40" i="40"/>
  <c r="AE40" i="40"/>
  <c r="AA40" i="40"/>
  <c r="W40" i="40"/>
  <c r="AL40" i="40"/>
  <c r="AH40" i="40"/>
  <c r="AD40" i="40"/>
  <c r="Z40" i="40"/>
  <c r="AO40" i="40"/>
  <c r="AK40" i="40"/>
  <c r="AG40" i="40"/>
  <c r="AC40" i="40"/>
  <c r="Y40" i="40"/>
  <c r="AJ40" i="40"/>
  <c r="AF40" i="40"/>
  <c r="AB40" i="40"/>
  <c r="AN40" i="40"/>
  <c r="X40" i="40"/>
  <c r="T40" i="40"/>
  <c r="N40" i="40"/>
  <c r="M40" i="40"/>
  <c r="S40" i="40"/>
  <c r="Q40" i="40"/>
  <c r="O40" i="40"/>
  <c r="P40" i="40"/>
  <c r="U40" i="40"/>
  <c r="R40" i="40"/>
  <c r="AM48" i="40"/>
  <c r="AI48" i="40"/>
  <c r="AE48" i="40"/>
  <c r="AA48" i="40"/>
  <c r="W48" i="40"/>
  <c r="AL48" i="40"/>
  <c r="AH48" i="40"/>
  <c r="AD48" i="40"/>
  <c r="Z48" i="40"/>
  <c r="AO48" i="40"/>
  <c r="AK48" i="40"/>
  <c r="AG48" i="40"/>
  <c r="AC48" i="40"/>
  <c r="Y48" i="40"/>
  <c r="AB48" i="40"/>
  <c r="AN48" i="40"/>
  <c r="X48" i="40"/>
  <c r="AJ48" i="40"/>
  <c r="AF48" i="40"/>
  <c r="M48" i="40"/>
  <c r="R48" i="40"/>
  <c r="Q48" i="40"/>
  <c r="O48" i="40"/>
  <c r="P48" i="40"/>
  <c r="U48" i="40"/>
  <c r="S48" i="40"/>
  <c r="T48" i="40"/>
  <c r="N48" i="40"/>
  <c r="AM56" i="40"/>
  <c r="AI56" i="40"/>
  <c r="AE56" i="40"/>
  <c r="AA56" i="40"/>
  <c r="W56" i="40"/>
  <c r="AL56" i="40"/>
  <c r="AH56" i="40"/>
  <c r="AD56" i="40"/>
  <c r="Z56" i="40"/>
  <c r="AO56" i="40"/>
  <c r="AK56" i="40"/>
  <c r="AG56" i="40"/>
  <c r="AC56" i="40"/>
  <c r="Y56" i="40"/>
  <c r="AJ56" i="40"/>
  <c r="AF56" i="40"/>
  <c r="AB56" i="40"/>
  <c r="X56" i="40"/>
  <c r="AN56" i="40"/>
  <c r="Q56" i="40"/>
  <c r="O56" i="40"/>
  <c r="P56" i="40"/>
  <c r="U56" i="40"/>
  <c r="S56" i="40"/>
  <c r="T56" i="40"/>
  <c r="N56" i="40"/>
  <c r="M56" i="40"/>
  <c r="R56" i="40"/>
  <c r="AM64" i="40"/>
  <c r="AI64" i="40"/>
  <c r="AE64" i="40"/>
  <c r="AA64" i="40"/>
  <c r="W64" i="40"/>
  <c r="AL64" i="40"/>
  <c r="AH64" i="40"/>
  <c r="AD64" i="40"/>
  <c r="Z64" i="40"/>
  <c r="AO64" i="40"/>
  <c r="AK64" i="40"/>
  <c r="AG64" i="40"/>
  <c r="AC64" i="40"/>
  <c r="Y64" i="40"/>
  <c r="AB64" i="40"/>
  <c r="AN64" i="40"/>
  <c r="X64" i="40"/>
  <c r="AJ64" i="40"/>
  <c r="AF64" i="40"/>
  <c r="P64" i="40"/>
  <c r="U64" i="40"/>
  <c r="S64" i="40"/>
  <c r="T64" i="40"/>
  <c r="N64" i="40"/>
  <c r="M64" i="40"/>
  <c r="R64" i="40"/>
  <c r="Q64" i="40"/>
  <c r="O64" i="40"/>
  <c r="AM72" i="40"/>
  <c r="AI72" i="40"/>
  <c r="AE72" i="40"/>
  <c r="AA72" i="40"/>
  <c r="W72" i="40"/>
  <c r="AL72" i="40"/>
  <c r="AH72" i="40"/>
  <c r="AD72" i="40"/>
  <c r="Z72" i="40"/>
  <c r="AO72" i="40"/>
  <c r="AK72" i="40"/>
  <c r="AG72" i="40"/>
  <c r="AC72" i="40"/>
  <c r="Y72" i="40"/>
  <c r="AJ72" i="40"/>
  <c r="AF72" i="40"/>
  <c r="AB72" i="40"/>
  <c r="AN72" i="40"/>
  <c r="X72" i="40"/>
  <c r="T72" i="40"/>
  <c r="N72" i="40"/>
  <c r="M72" i="40"/>
  <c r="O72" i="40"/>
  <c r="Q72" i="40"/>
  <c r="S72" i="40"/>
  <c r="P72" i="40"/>
  <c r="U72" i="40"/>
  <c r="R72" i="40"/>
  <c r="AM80" i="40"/>
  <c r="AI80" i="40"/>
  <c r="AE80" i="40"/>
  <c r="AA80" i="40"/>
  <c r="W80" i="40"/>
  <c r="AL80" i="40"/>
  <c r="AH80" i="40"/>
  <c r="AD80" i="40"/>
  <c r="Z80" i="40"/>
  <c r="AO80" i="40"/>
  <c r="AK80" i="40"/>
  <c r="AG80" i="40"/>
  <c r="AC80" i="40"/>
  <c r="Y80" i="40"/>
  <c r="AB80" i="40"/>
  <c r="AN80" i="40"/>
  <c r="X80" i="40"/>
  <c r="AJ80" i="40"/>
  <c r="AF80" i="40"/>
  <c r="Q80" i="40"/>
  <c r="S80" i="40"/>
  <c r="P80" i="40"/>
  <c r="U80" i="40"/>
  <c r="O80" i="40"/>
  <c r="T80" i="40"/>
  <c r="N80" i="40"/>
  <c r="M80" i="40"/>
  <c r="R80" i="40"/>
  <c r="AM88" i="40"/>
  <c r="AI88" i="40"/>
  <c r="AE88" i="40"/>
  <c r="AA88" i="40"/>
  <c r="W88" i="40"/>
  <c r="AL88" i="40"/>
  <c r="AH88" i="40"/>
  <c r="AD88" i="40"/>
  <c r="Z88" i="40"/>
  <c r="AO88" i="40"/>
  <c r="AK88" i="40"/>
  <c r="AG88" i="40"/>
  <c r="AC88" i="40"/>
  <c r="Y88" i="40"/>
  <c r="AJ88" i="40"/>
  <c r="AF88" i="40"/>
  <c r="AB88" i="40"/>
  <c r="AN88" i="40"/>
  <c r="X88" i="40"/>
  <c r="Q88" i="40"/>
  <c r="R88" i="40"/>
  <c r="P88" i="40"/>
  <c r="U88" i="40"/>
  <c r="S88" i="40"/>
  <c r="T88" i="40"/>
  <c r="N88" i="40"/>
  <c r="M88" i="40"/>
  <c r="O88" i="40"/>
  <c r="AM96" i="40"/>
  <c r="AI96" i="40"/>
  <c r="AE96" i="40"/>
  <c r="AA96" i="40"/>
  <c r="W96" i="40"/>
  <c r="AL96" i="40"/>
  <c r="AH96" i="40"/>
  <c r="AD96" i="40"/>
  <c r="Z96" i="40"/>
  <c r="AO96" i="40"/>
  <c r="AK96" i="40"/>
  <c r="AG96" i="40"/>
  <c r="AC96" i="40"/>
  <c r="Y96" i="40"/>
  <c r="AB96" i="40"/>
  <c r="AN96" i="40"/>
  <c r="X96" i="40"/>
  <c r="AJ96" i="40"/>
  <c r="AF96" i="40"/>
  <c r="Q96" i="40"/>
  <c r="O96" i="40"/>
  <c r="P96" i="40"/>
  <c r="U96" i="40"/>
  <c r="R96" i="40"/>
  <c r="T96" i="40"/>
  <c r="N96" i="40"/>
  <c r="M96" i="40"/>
  <c r="S96" i="40"/>
  <c r="AM104" i="40"/>
  <c r="AI104" i="40"/>
  <c r="AE104" i="40"/>
  <c r="AA104" i="40"/>
  <c r="W104" i="40"/>
  <c r="AL104" i="40"/>
  <c r="AH104" i="40"/>
  <c r="AD104" i="40"/>
  <c r="Z104" i="40"/>
  <c r="AO104" i="40"/>
  <c r="AK104" i="40"/>
  <c r="AG104" i="40"/>
  <c r="AC104" i="40"/>
  <c r="Y104" i="40"/>
  <c r="AJ104" i="40"/>
  <c r="AF104" i="40"/>
  <c r="AB104" i="40"/>
  <c r="AN104" i="40"/>
  <c r="X104" i="40"/>
  <c r="T104" i="40"/>
  <c r="N104" i="40"/>
  <c r="M104" i="40"/>
  <c r="R104" i="40"/>
  <c r="Q104" i="40"/>
  <c r="O104" i="40"/>
  <c r="P104" i="40"/>
  <c r="U104" i="40"/>
  <c r="S104" i="40"/>
  <c r="AM112" i="40"/>
  <c r="AI112" i="40"/>
  <c r="AE112" i="40"/>
  <c r="AA112" i="40"/>
  <c r="W112" i="40"/>
  <c r="AL112" i="40"/>
  <c r="AH112" i="40"/>
  <c r="AD112" i="40"/>
  <c r="Z112" i="40"/>
  <c r="AO112" i="40"/>
  <c r="AK112" i="40"/>
  <c r="AG112" i="40"/>
  <c r="AC112" i="40"/>
  <c r="Y112" i="40"/>
  <c r="AB112" i="40"/>
  <c r="AN112" i="40"/>
  <c r="X112" i="40"/>
  <c r="AJ112" i="40"/>
  <c r="AF112" i="40"/>
  <c r="T112" i="40"/>
  <c r="N112" i="40"/>
  <c r="M112" i="40"/>
  <c r="R112" i="40"/>
  <c r="Q112" i="40"/>
  <c r="O112" i="40"/>
  <c r="P112" i="40"/>
  <c r="U112" i="40"/>
  <c r="S112" i="40"/>
  <c r="AM120" i="40"/>
  <c r="AI120" i="40"/>
  <c r="AE120" i="40"/>
  <c r="AA120" i="40"/>
  <c r="W120" i="40"/>
  <c r="AL120" i="40"/>
  <c r="AH120" i="40"/>
  <c r="AD120" i="40"/>
  <c r="Z120" i="40"/>
  <c r="AO120" i="40"/>
  <c r="AK120" i="40"/>
  <c r="AG120" i="40"/>
  <c r="AC120" i="40"/>
  <c r="Y120" i="40"/>
  <c r="AJ120" i="40"/>
  <c r="AF120" i="40"/>
  <c r="AB120" i="40"/>
  <c r="X120" i="40"/>
  <c r="AN120" i="40"/>
  <c r="Q120" i="40"/>
  <c r="R120" i="40"/>
  <c r="P120" i="40"/>
  <c r="U120" i="40"/>
  <c r="S120" i="40"/>
  <c r="T120" i="40"/>
  <c r="N120" i="40"/>
  <c r="M120" i="40"/>
  <c r="O120" i="40"/>
  <c r="AM128" i="40"/>
  <c r="AI128" i="40"/>
  <c r="AE128" i="40"/>
  <c r="AA128" i="40"/>
  <c r="W128" i="40"/>
  <c r="AL128" i="40"/>
  <c r="AH128" i="40"/>
  <c r="AD128" i="40"/>
  <c r="Z128" i="40"/>
  <c r="AO128" i="40"/>
  <c r="AK128" i="40"/>
  <c r="AG128" i="40"/>
  <c r="AC128" i="40"/>
  <c r="Y128" i="40"/>
  <c r="AB128" i="40"/>
  <c r="AN128" i="40"/>
  <c r="X128" i="40"/>
  <c r="AJ128" i="40"/>
  <c r="AF128" i="40"/>
  <c r="T128" i="40"/>
  <c r="N128" i="40"/>
  <c r="M128" i="40"/>
  <c r="O128" i="40"/>
  <c r="Q128" i="40"/>
  <c r="S128" i="40"/>
  <c r="P128" i="40"/>
  <c r="U128" i="40"/>
  <c r="R128" i="40"/>
  <c r="AM136" i="40"/>
  <c r="AI136" i="40"/>
  <c r="AE136" i="40"/>
  <c r="AA136" i="40"/>
  <c r="W136" i="40"/>
  <c r="AL136" i="40"/>
  <c r="AH136" i="40"/>
  <c r="AD136" i="40"/>
  <c r="Z136" i="40"/>
  <c r="AO136" i="40"/>
  <c r="AK136" i="40"/>
  <c r="AG136" i="40"/>
  <c r="AC136" i="40"/>
  <c r="Y136" i="40"/>
  <c r="AJ136" i="40"/>
  <c r="AF136" i="40"/>
  <c r="AB136" i="40"/>
  <c r="AN136" i="40"/>
  <c r="X136" i="40"/>
  <c r="T136" i="40"/>
  <c r="N136" i="40"/>
  <c r="M136" i="40"/>
  <c r="O136" i="40"/>
  <c r="Q136" i="40"/>
  <c r="S136" i="40"/>
  <c r="P136" i="40"/>
  <c r="U136" i="40"/>
  <c r="R136" i="40"/>
  <c r="AM144" i="40"/>
  <c r="AI144" i="40"/>
  <c r="AE144" i="40"/>
  <c r="AA144" i="40"/>
  <c r="W144" i="40"/>
  <c r="AL144" i="40"/>
  <c r="AH144" i="40"/>
  <c r="AD144" i="40"/>
  <c r="Z144" i="40"/>
  <c r="AO144" i="40"/>
  <c r="AK144" i="40"/>
  <c r="AG144" i="40"/>
  <c r="AC144" i="40"/>
  <c r="Y144" i="40"/>
  <c r="AB144" i="40"/>
  <c r="AN144" i="40"/>
  <c r="X144" i="40"/>
  <c r="AJ144" i="40"/>
  <c r="AF144" i="40"/>
  <c r="Q144" i="40"/>
  <c r="R144" i="40"/>
  <c r="P144" i="40"/>
  <c r="U144" i="40"/>
  <c r="S144" i="40"/>
  <c r="T144" i="40"/>
  <c r="N144" i="40"/>
  <c r="M144" i="40"/>
  <c r="O144" i="40"/>
  <c r="AM152" i="40"/>
  <c r="AI152" i="40"/>
  <c r="AE152" i="40"/>
  <c r="AA152" i="40"/>
  <c r="W152" i="40"/>
  <c r="AL152" i="40"/>
  <c r="AH152" i="40"/>
  <c r="AD152" i="40"/>
  <c r="Z152" i="40"/>
  <c r="AO152" i="40"/>
  <c r="AK152" i="40"/>
  <c r="AG152" i="40"/>
  <c r="AC152" i="40"/>
  <c r="Y152" i="40"/>
  <c r="AJ152" i="40"/>
  <c r="AF152" i="40"/>
  <c r="AB152" i="40"/>
  <c r="AN152" i="40"/>
  <c r="X152" i="40"/>
  <c r="P152" i="40"/>
  <c r="U152" i="40"/>
  <c r="S152" i="40"/>
  <c r="T152" i="40"/>
  <c r="N152" i="40"/>
  <c r="M152" i="40"/>
  <c r="O152" i="40"/>
  <c r="Q152" i="40"/>
  <c r="R152" i="40"/>
  <c r="AM160" i="40"/>
  <c r="AI160" i="40"/>
  <c r="AE160" i="40"/>
  <c r="AA160" i="40"/>
  <c r="W160" i="40"/>
  <c r="AL160" i="40"/>
  <c r="AH160" i="40"/>
  <c r="AD160" i="40"/>
  <c r="Z160" i="40"/>
  <c r="AO160" i="40"/>
  <c r="AK160" i="40"/>
  <c r="AG160" i="40"/>
  <c r="AC160" i="40"/>
  <c r="Y160" i="40"/>
  <c r="AB160" i="40"/>
  <c r="AN160" i="40"/>
  <c r="X160" i="40"/>
  <c r="AJ160" i="40"/>
  <c r="AF160" i="40"/>
  <c r="Q160" i="40"/>
  <c r="O160" i="40"/>
  <c r="P160" i="40"/>
  <c r="U160" i="40"/>
  <c r="S160" i="40"/>
  <c r="T160" i="40"/>
  <c r="N160" i="40"/>
  <c r="M160" i="40"/>
  <c r="R160" i="40"/>
  <c r="AM168" i="40"/>
  <c r="AI168" i="40"/>
  <c r="AE168" i="40"/>
  <c r="AA168" i="40"/>
  <c r="W168" i="40"/>
  <c r="AL168" i="40"/>
  <c r="AH168" i="40"/>
  <c r="AD168" i="40"/>
  <c r="Z168" i="40"/>
  <c r="AO168" i="40"/>
  <c r="AK168" i="40"/>
  <c r="AG168" i="40"/>
  <c r="AC168" i="40"/>
  <c r="Y168" i="40"/>
  <c r="AJ168" i="40"/>
  <c r="AF168" i="40"/>
  <c r="AB168" i="40"/>
  <c r="AN168" i="40"/>
  <c r="X168" i="40"/>
  <c r="T168" i="40"/>
  <c r="N168" i="40"/>
  <c r="M168" i="40"/>
  <c r="R168" i="40"/>
  <c r="Q168" i="40"/>
  <c r="O168" i="40"/>
  <c r="P168" i="40"/>
  <c r="U168" i="40"/>
  <c r="S168" i="40"/>
  <c r="AM176" i="40"/>
  <c r="AI176" i="40"/>
  <c r="AE176" i="40"/>
  <c r="AA176" i="40"/>
  <c r="W176" i="40"/>
  <c r="AL176" i="40"/>
  <c r="AH176" i="40"/>
  <c r="AD176" i="40"/>
  <c r="Z176" i="40"/>
  <c r="AO176" i="40"/>
  <c r="AK176" i="40"/>
  <c r="AG176" i="40"/>
  <c r="AC176" i="40"/>
  <c r="Y176" i="40"/>
  <c r="AB176" i="40"/>
  <c r="AN176" i="40"/>
  <c r="X176" i="40"/>
  <c r="AJ176" i="40"/>
  <c r="AF176" i="40"/>
  <c r="M176" i="40"/>
  <c r="R176" i="40"/>
  <c r="Q176" i="40"/>
  <c r="O176" i="40"/>
  <c r="P176" i="40"/>
  <c r="U176" i="40"/>
  <c r="S176" i="40"/>
  <c r="T176" i="40"/>
  <c r="N176" i="40"/>
  <c r="AL43" i="41"/>
  <c r="AH43" i="41"/>
  <c r="AD43" i="41"/>
  <c r="Z43" i="41"/>
  <c r="AO43" i="41"/>
  <c r="AK43" i="41"/>
  <c r="AG43" i="41"/>
  <c r="AC43" i="41"/>
  <c r="Y43" i="41"/>
  <c r="AN43" i="41"/>
  <c r="AJ43" i="41"/>
  <c r="AF43" i="41"/>
  <c r="AB43" i="41"/>
  <c r="X43" i="41"/>
  <c r="AA43" i="41"/>
  <c r="AM43" i="41"/>
  <c r="W43" i="41"/>
  <c r="AI43" i="41"/>
  <c r="AE43" i="41"/>
  <c r="AL75" i="41"/>
  <c r="AH75" i="41"/>
  <c r="AD75" i="41"/>
  <c r="Z75" i="41"/>
  <c r="AO75" i="41"/>
  <c r="AK75" i="41"/>
  <c r="AG75" i="41"/>
  <c r="AC75" i="41"/>
  <c r="Y75" i="41"/>
  <c r="AN75" i="41"/>
  <c r="AJ75" i="41"/>
  <c r="AF75" i="41"/>
  <c r="AB75" i="41"/>
  <c r="X75" i="41"/>
  <c r="AA75" i="41"/>
  <c r="AM75" i="41"/>
  <c r="W75" i="41"/>
  <c r="AI75" i="41"/>
  <c r="AE75" i="41"/>
  <c r="U75" i="41"/>
  <c r="R75" i="41"/>
  <c r="O75" i="41"/>
  <c r="N75" i="41"/>
  <c r="M75" i="41"/>
  <c r="T75" i="41"/>
  <c r="S75" i="41"/>
  <c r="Q75" i="41"/>
  <c r="P75" i="41"/>
  <c r="AL107" i="41"/>
  <c r="AH107" i="41"/>
  <c r="AD107" i="41"/>
  <c r="Z107" i="41"/>
  <c r="AO107" i="41"/>
  <c r="AK107" i="41"/>
  <c r="AG107" i="41"/>
  <c r="AC107" i="41"/>
  <c r="Y107" i="41"/>
  <c r="AN107" i="41"/>
  <c r="AJ107" i="41"/>
  <c r="AF107" i="41"/>
  <c r="AB107" i="41"/>
  <c r="X107" i="41"/>
  <c r="AA107" i="41"/>
  <c r="AM107" i="41"/>
  <c r="W107" i="41"/>
  <c r="AI107" i="41"/>
  <c r="AE107" i="41"/>
  <c r="M107" i="41"/>
  <c r="T107" i="41"/>
  <c r="S107" i="41"/>
  <c r="Q107" i="41"/>
  <c r="P107" i="41"/>
  <c r="U107" i="41"/>
  <c r="R107" i="41"/>
  <c r="O107" i="41"/>
  <c r="N107" i="41"/>
  <c r="AL139" i="41"/>
  <c r="AH139" i="41"/>
  <c r="AD139" i="41"/>
  <c r="Z139" i="41"/>
  <c r="AO139" i="41"/>
  <c r="AK139" i="41"/>
  <c r="AG139" i="41"/>
  <c r="AC139" i="41"/>
  <c r="Y139" i="41"/>
  <c r="AN139" i="41"/>
  <c r="AJ139" i="41"/>
  <c r="AF139" i="41"/>
  <c r="AB139" i="41"/>
  <c r="X139" i="41"/>
  <c r="AA139" i="41"/>
  <c r="AM139" i="41"/>
  <c r="W139" i="41"/>
  <c r="AI139" i="41"/>
  <c r="AE139" i="41"/>
  <c r="M139" i="41"/>
  <c r="T139" i="41"/>
  <c r="N139" i="41"/>
  <c r="Q139" i="41"/>
  <c r="P139" i="41"/>
  <c r="U139" i="41"/>
  <c r="R139" i="41"/>
  <c r="O139" i="41"/>
  <c r="S139" i="41"/>
  <c r="AL171" i="41"/>
  <c r="AH171" i="41"/>
  <c r="AD171" i="41"/>
  <c r="Z171" i="41"/>
  <c r="AO171" i="41"/>
  <c r="AK171" i="41"/>
  <c r="AG171" i="41"/>
  <c r="AC171" i="41"/>
  <c r="Y171" i="41"/>
  <c r="AN171" i="41"/>
  <c r="AJ171" i="41"/>
  <c r="AF171" i="41"/>
  <c r="AB171" i="41"/>
  <c r="X171" i="41"/>
  <c r="AA171" i="41"/>
  <c r="AM171" i="41"/>
  <c r="W171" i="41"/>
  <c r="AI171" i="41"/>
  <c r="AE171" i="41"/>
  <c r="Q171" i="41"/>
  <c r="R171" i="41"/>
  <c r="U171" i="41"/>
  <c r="P171" i="41"/>
  <c r="O171" i="41"/>
  <c r="S171" i="41"/>
  <c r="M171" i="41"/>
  <c r="T171" i="41"/>
  <c r="N171" i="41"/>
  <c r="AO50" i="42"/>
  <c r="AK50" i="42"/>
  <c r="AG50" i="42"/>
  <c r="AC50" i="42"/>
  <c r="Y50" i="42"/>
  <c r="AJ50" i="42"/>
  <c r="AE50" i="42"/>
  <c r="Z50" i="42"/>
  <c r="AN50" i="42"/>
  <c r="AI50" i="42"/>
  <c r="AD50" i="42"/>
  <c r="X50" i="42"/>
  <c r="AM50" i="42"/>
  <c r="AH50" i="42"/>
  <c r="AB50" i="42"/>
  <c r="W50" i="42"/>
  <c r="AL50" i="42"/>
  <c r="AA50" i="42"/>
  <c r="AF50" i="42"/>
  <c r="AO34" i="42"/>
  <c r="AK34" i="42"/>
  <c r="AG34" i="42"/>
  <c r="AC34" i="42"/>
  <c r="Y34" i="42"/>
  <c r="AJ34" i="42"/>
  <c r="AE34" i="42"/>
  <c r="Z34" i="42"/>
  <c r="AN34" i="42"/>
  <c r="AI34" i="42"/>
  <c r="AD34" i="42"/>
  <c r="X34" i="42"/>
  <c r="AM34" i="42"/>
  <c r="AH34" i="42"/>
  <c r="AB34" i="42"/>
  <c r="W34" i="42"/>
  <c r="AF34" i="42"/>
  <c r="AL34" i="42"/>
  <c r="AA34" i="42"/>
  <c r="AL93" i="42"/>
  <c r="AH93" i="42"/>
  <c r="AD93" i="42"/>
  <c r="Z93" i="42"/>
  <c r="AN93" i="42"/>
  <c r="AJ93" i="42"/>
  <c r="AF93" i="42"/>
  <c r="AB93" i="42"/>
  <c r="X93" i="42"/>
  <c r="AO93" i="42"/>
  <c r="AG93" i="42"/>
  <c r="Y93" i="42"/>
  <c r="AM93" i="42"/>
  <c r="AE93" i="42"/>
  <c r="W93" i="42"/>
  <c r="AK93" i="42"/>
  <c r="AC93" i="42"/>
  <c r="AA93" i="42"/>
  <c r="AI93" i="42"/>
  <c r="AL3" i="42"/>
  <c r="AH3" i="42"/>
  <c r="AD3" i="42"/>
  <c r="Z3" i="42"/>
  <c r="AO3" i="42"/>
  <c r="AK3" i="42"/>
  <c r="AG3" i="42"/>
  <c r="AC3" i="42"/>
  <c r="Y3" i="42"/>
  <c r="AN3" i="42"/>
  <c r="AJ3" i="42"/>
  <c r="AF3" i="42"/>
  <c r="AB3" i="42"/>
  <c r="X3" i="42"/>
  <c r="AA3" i="42"/>
  <c r="AI3" i="42"/>
  <c r="W3" i="42"/>
  <c r="AM3" i="42"/>
  <c r="AE3" i="42"/>
  <c r="AN31" i="42"/>
  <c r="AJ31" i="42"/>
  <c r="AF31" i="42"/>
  <c r="AB31" i="42"/>
  <c r="X31" i="42"/>
  <c r="AO31" i="42"/>
  <c r="AI31" i="42"/>
  <c r="AD31" i="42"/>
  <c r="Y31" i="42"/>
  <c r="AM31" i="42"/>
  <c r="AH31" i="42"/>
  <c r="AC31" i="42"/>
  <c r="W31" i="42"/>
  <c r="AL31" i="42"/>
  <c r="AG31" i="42"/>
  <c r="AA31" i="42"/>
  <c r="AE31" i="42"/>
  <c r="AK31" i="42"/>
  <c r="Z31" i="42"/>
  <c r="AL45" i="42"/>
  <c r="AH45" i="42"/>
  <c r="AD45" i="42"/>
  <c r="Z45" i="42"/>
  <c r="AN45" i="42"/>
  <c r="AI45" i="42"/>
  <c r="AC45" i="42"/>
  <c r="X45" i="42"/>
  <c r="AM45" i="42"/>
  <c r="AG45" i="42"/>
  <c r="AB45" i="42"/>
  <c r="W45" i="42"/>
  <c r="AK45" i="42"/>
  <c r="AF45" i="42"/>
  <c r="AA45" i="42"/>
  <c r="AJ45" i="42"/>
  <c r="Y45" i="42"/>
  <c r="AO45" i="42"/>
  <c r="AE45" i="42"/>
  <c r="AN71" i="42"/>
  <c r="AJ71" i="42"/>
  <c r="AF71" i="42"/>
  <c r="AB71" i="42"/>
  <c r="X71" i="42"/>
  <c r="AL71" i="42"/>
  <c r="AH71" i="42"/>
  <c r="AD71" i="42"/>
  <c r="Z71" i="42"/>
  <c r="AM71" i="42"/>
  <c r="AE71" i="42"/>
  <c r="W71" i="42"/>
  <c r="AK71" i="42"/>
  <c r="AC71" i="42"/>
  <c r="AI71" i="42"/>
  <c r="AA71" i="42"/>
  <c r="AO71" i="42"/>
  <c r="Y71" i="42"/>
  <c r="AG71" i="42"/>
  <c r="AN87" i="42"/>
  <c r="AJ87" i="42"/>
  <c r="AF87" i="42"/>
  <c r="AB87" i="42"/>
  <c r="X87" i="42"/>
  <c r="AL87" i="42"/>
  <c r="AH87" i="42"/>
  <c r="AD87" i="42"/>
  <c r="Z87" i="42"/>
  <c r="AM87" i="42"/>
  <c r="AE87" i="42"/>
  <c r="W87" i="42"/>
  <c r="AK87" i="42"/>
  <c r="AC87" i="42"/>
  <c r="AI87" i="42"/>
  <c r="AA87" i="42"/>
  <c r="Y87" i="42"/>
  <c r="AO87" i="42"/>
  <c r="AG87" i="42"/>
  <c r="AN104" i="42"/>
  <c r="AJ104" i="42"/>
  <c r="AF104" i="42"/>
  <c r="AB104" i="42"/>
  <c r="X104" i="42"/>
  <c r="AM104" i="42"/>
  <c r="AH104" i="42"/>
  <c r="AC104" i="42"/>
  <c r="W104" i="42"/>
  <c r="AK104" i="42"/>
  <c r="AE104" i="42"/>
  <c r="Z104" i="42"/>
  <c r="AL104" i="42"/>
  <c r="AA104" i="42"/>
  <c r="AI104" i="42"/>
  <c r="Y104" i="42"/>
  <c r="AG104" i="42"/>
  <c r="AO104" i="42"/>
  <c r="AD104" i="42"/>
  <c r="AO139" i="42"/>
  <c r="AK139" i="42"/>
  <c r="AG139" i="42"/>
  <c r="AC139" i="42"/>
  <c r="Y139" i="42"/>
  <c r="AN139" i="42"/>
  <c r="AJ139" i="42"/>
  <c r="AF139" i="42"/>
  <c r="AB139" i="42"/>
  <c r="X139" i="42"/>
  <c r="AL139" i="42"/>
  <c r="AD139" i="42"/>
  <c r="AH139" i="42"/>
  <c r="Z139" i="42"/>
  <c r="AI139" i="42"/>
  <c r="AE139" i="42"/>
  <c r="AA139" i="42"/>
  <c r="AM139" i="42"/>
  <c r="W139" i="42"/>
  <c r="AO171" i="42"/>
  <c r="AK171" i="42"/>
  <c r="AG171" i="42"/>
  <c r="AC171" i="42"/>
  <c r="Y171" i="42"/>
  <c r="AN171" i="42"/>
  <c r="AJ171" i="42"/>
  <c r="AF171" i="42"/>
  <c r="AB171" i="42"/>
  <c r="X171" i="42"/>
  <c r="AL171" i="42"/>
  <c r="AD171" i="42"/>
  <c r="AH171" i="42"/>
  <c r="Z171" i="42"/>
  <c r="AI171" i="42"/>
  <c r="AE171" i="42"/>
  <c r="AA171" i="42"/>
  <c r="AM171" i="42"/>
  <c r="W171" i="42"/>
  <c r="AN13" i="41"/>
  <c r="AJ13" i="41"/>
  <c r="AF13" i="41"/>
  <c r="AB13" i="41"/>
  <c r="X13" i="41"/>
  <c r="AM13" i="41"/>
  <c r="AI13" i="41"/>
  <c r="AE13" i="41"/>
  <c r="AA13" i="41"/>
  <c r="W13" i="41"/>
  <c r="AL13" i="41"/>
  <c r="AD13" i="41"/>
  <c r="AK13" i="41"/>
  <c r="AC13" i="41"/>
  <c r="AH13" i="41"/>
  <c r="Z13" i="41"/>
  <c r="AO13" i="41"/>
  <c r="AG13" i="41"/>
  <c r="Y13" i="41"/>
  <c r="AN21" i="41"/>
  <c r="AJ21" i="41"/>
  <c r="AF21" i="41"/>
  <c r="AB21" i="41"/>
  <c r="X21" i="41"/>
  <c r="AM21" i="41"/>
  <c r="AI21" i="41"/>
  <c r="AE21" i="41"/>
  <c r="AA21" i="41"/>
  <c r="W21" i="41"/>
  <c r="AL21" i="41"/>
  <c r="AD21" i="41"/>
  <c r="AK21" i="41"/>
  <c r="AC21" i="41"/>
  <c r="AH21" i="41"/>
  <c r="Z21" i="41"/>
  <c r="AO21" i="41"/>
  <c r="AG21" i="41"/>
  <c r="Y21" i="41"/>
  <c r="AN29" i="41"/>
  <c r="AJ29" i="41"/>
  <c r="AF29" i="41"/>
  <c r="AB29" i="41"/>
  <c r="X29" i="41"/>
  <c r="AM29" i="41"/>
  <c r="AI29" i="41"/>
  <c r="AE29" i="41"/>
  <c r="AA29" i="41"/>
  <c r="W29" i="41"/>
  <c r="AL29" i="41"/>
  <c r="AD29" i="41"/>
  <c r="AK29" i="41"/>
  <c r="AC29" i="41"/>
  <c r="AH29" i="41"/>
  <c r="Z29" i="41"/>
  <c r="AG29" i="41"/>
  <c r="Y29" i="41"/>
  <c r="AO29" i="41"/>
  <c r="AN37" i="41"/>
  <c r="AJ37" i="41"/>
  <c r="AF37" i="41"/>
  <c r="AB37" i="41"/>
  <c r="X37" i="41"/>
  <c r="AM37" i="41"/>
  <c r="AI37" i="41"/>
  <c r="AE37" i="41"/>
  <c r="AA37" i="41"/>
  <c r="W37" i="41"/>
  <c r="AL37" i="41"/>
  <c r="AH37" i="41"/>
  <c r="AD37" i="41"/>
  <c r="Z37" i="41"/>
  <c r="AO37" i="41"/>
  <c r="Y37" i="41"/>
  <c r="AK37" i="41"/>
  <c r="AG37" i="41"/>
  <c r="AC37" i="41"/>
  <c r="AN45" i="41"/>
  <c r="AJ45" i="41"/>
  <c r="AF45" i="41"/>
  <c r="AB45" i="41"/>
  <c r="X45" i="41"/>
  <c r="AM45" i="41"/>
  <c r="AI45" i="41"/>
  <c r="AE45" i="41"/>
  <c r="AA45" i="41"/>
  <c r="W45" i="41"/>
  <c r="AL45" i="41"/>
  <c r="AH45" i="41"/>
  <c r="AD45" i="41"/>
  <c r="Z45" i="41"/>
  <c r="AG45" i="41"/>
  <c r="AC45" i="41"/>
  <c r="AO45" i="41"/>
  <c r="Y45" i="41"/>
  <c r="AK45" i="41"/>
  <c r="AN53" i="41"/>
  <c r="AJ53" i="41"/>
  <c r="AF53" i="41"/>
  <c r="AB53" i="41"/>
  <c r="X53" i="41"/>
  <c r="AM53" i="41"/>
  <c r="AI53" i="41"/>
  <c r="AE53" i="41"/>
  <c r="AA53" i="41"/>
  <c r="W53" i="41"/>
  <c r="AL53" i="41"/>
  <c r="AH53" i="41"/>
  <c r="AD53" i="41"/>
  <c r="Z53" i="41"/>
  <c r="AO53" i="41"/>
  <c r="Y53" i="41"/>
  <c r="AK53" i="41"/>
  <c r="AG53" i="41"/>
  <c r="AC53" i="41"/>
  <c r="AN61" i="41"/>
  <c r="AJ61" i="41"/>
  <c r="AF61" i="41"/>
  <c r="AB61" i="41"/>
  <c r="X61" i="41"/>
  <c r="AM61" i="41"/>
  <c r="AI61" i="41"/>
  <c r="AE61" i="41"/>
  <c r="AA61" i="41"/>
  <c r="W61" i="41"/>
  <c r="AL61" i="41"/>
  <c r="AH61" i="41"/>
  <c r="AD61" i="41"/>
  <c r="Z61" i="41"/>
  <c r="AG61" i="41"/>
  <c r="AC61" i="41"/>
  <c r="AO61" i="41"/>
  <c r="Y61" i="41"/>
  <c r="AK61" i="41"/>
  <c r="AN69" i="41"/>
  <c r="AJ69" i="41"/>
  <c r="AF69" i="41"/>
  <c r="AB69" i="41"/>
  <c r="X69" i="41"/>
  <c r="AM69" i="41"/>
  <c r="AI69" i="41"/>
  <c r="AE69" i="41"/>
  <c r="AA69" i="41"/>
  <c r="W69" i="41"/>
  <c r="AL69" i="41"/>
  <c r="AH69" i="41"/>
  <c r="AD69" i="41"/>
  <c r="Z69" i="41"/>
  <c r="AO69" i="41"/>
  <c r="Y69" i="41"/>
  <c r="AK69" i="41"/>
  <c r="AG69" i="41"/>
  <c r="AC69" i="41"/>
  <c r="AN77" i="41"/>
  <c r="AJ77" i="41"/>
  <c r="AF77" i="41"/>
  <c r="AB77" i="41"/>
  <c r="X77" i="41"/>
  <c r="AM77" i="41"/>
  <c r="AI77" i="41"/>
  <c r="AE77" i="41"/>
  <c r="AA77" i="41"/>
  <c r="W77" i="41"/>
  <c r="AL77" i="41"/>
  <c r="AH77" i="41"/>
  <c r="AD77" i="41"/>
  <c r="Z77" i="41"/>
  <c r="AG77" i="41"/>
  <c r="AC77" i="41"/>
  <c r="AO77" i="41"/>
  <c r="Y77" i="41"/>
  <c r="AK77" i="41"/>
  <c r="AN85" i="41"/>
  <c r="AJ85" i="41"/>
  <c r="AF85" i="41"/>
  <c r="AB85" i="41"/>
  <c r="X85" i="41"/>
  <c r="AM85" i="41"/>
  <c r="AI85" i="41"/>
  <c r="AE85" i="41"/>
  <c r="AA85" i="41"/>
  <c r="W85" i="41"/>
  <c r="AL85" i="41"/>
  <c r="AH85" i="41"/>
  <c r="AD85" i="41"/>
  <c r="Z85" i="41"/>
  <c r="AO85" i="41"/>
  <c r="Y85" i="41"/>
  <c r="AK85" i="41"/>
  <c r="AG85" i="41"/>
  <c r="AC85" i="41"/>
  <c r="AN93" i="41"/>
  <c r="AJ93" i="41"/>
  <c r="AF93" i="41"/>
  <c r="AB93" i="41"/>
  <c r="X93" i="41"/>
  <c r="AM93" i="41"/>
  <c r="AI93" i="41"/>
  <c r="AE93" i="41"/>
  <c r="AA93" i="41"/>
  <c r="W93" i="41"/>
  <c r="AL93" i="41"/>
  <c r="AH93" i="41"/>
  <c r="AD93" i="41"/>
  <c r="Z93" i="41"/>
  <c r="AG93" i="41"/>
  <c r="AC93" i="41"/>
  <c r="AO93" i="41"/>
  <c r="Y93" i="41"/>
  <c r="AK93" i="41"/>
  <c r="AN101" i="41"/>
  <c r="AJ101" i="41"/>
  <c r="AF101" i="41"/>
  <c r="AB101" i="41"/>
  <c r="X101" i="41"/>
  <c r="AM101" i="41"/>
  <c r="AI101" i="41"/>
  <c r="AE101" i="41"/>
  <c r="AA101" i="41"/>
  <c r="W101" i="41"/>
  <c r="AL101" i="41"/>
  <c r="AH101" i="41"/>
  <c r="AD101" i="41"/>
  <c r="Z101" i="41"/>
  <c r="AO101" i="41"/>
  <c r="Y101" i="41"/>
  <c r="AK101" i="41"/>
  <c r="AG101" i="41"/>
  <c r="AC101" i="41"/>
  <c r="AN109" i="41"/>
  <c r="AJ109" i="41"/>
  <c r="AF109" i="41"/>
  <c r="AB109" i="41"/>
  <c r="X109" i="41"/>
  <c r="AM109" i="41"/>
  <c r="AI109" i="41"/>
  <c r="AE109" i="41"/>
  <c r="AA109" i="41"/>
  <c r="W109" i="41"/>
  <c r="AL109" i="41"/>
  <c r="AH109" i="41"/>
  <c r="AD109" i="41"/>
  <c r="Z109" i="41"/>
  <c r="AG109" i="41"/>
  <c r="AC109" i="41"/>
  <c r="AO109" i="41"/>
  <c r="Y109" i="41"/>
  <c r="AK109" i="41"/>
  <c r="AN117" i="41"/>
  <c r="AJ117" i="41"/>
  <c r="AF117" i="41"/>
  <c r="AB117" i="41"/>
  <c r="X117" i="41"/>
  <c r="AM117" i="41"/>
  <c r="AI117" i="41"/>
  <c r="AE117" i="41"/>
  <c r="AA117" i="41"/>
  <c r="W117" i="41"/>
  <c r="AL117" i="41"/>
  <c r="AH117" i="41"/>
  <c r="AD117" i="41"/>
  <c r="Z117" i="41"/>
  <c r="AO117" i="41"/>
  <c r="Y117" i="41"/>
  <c r="AK117" i="41"/>
  <c r="AG117" i="41"/>
  <c r="AC117" i="41"/>
  <c r="AN125" i="41"/>
  <c r="AJ125" i="41"/>
  <c r="AF125" i="41"/>
  <c r="AB125" i="41"/>
  <c r="X125" i="41"/>
  <c r="AM125" i="41"/>
  <c r="AI125" i="41"/>
  <c r="AE125" i="41"/>
  <c r="AA125" i="41"/>
  <c r="W125" i="41"/>
  <c r="AL125" i="41"/>
  <c r="AH125" i="41"/>
  <c r="AD125" i="41"/>
  <c r="Z125" i="41"/>
  <c r="AG125" i="41"/>
  <c r="AC125" i="41"/>
  <c r="AO125" i="41"/>
  <c r="Y125" i="41"/>
  <c r="AK125" i="41"/>
  <c r="AN133" i="41"/>
  <c r="AJ133" i="41"/>
  <c r="AF133" i="41"/>
  <c r="AB133" i="41"/>
  <c r="X133" i="41"/>
  <c r="AM133" i="41"/>
  <c r="AI133" i="41"/>
  <c r="AE133" i="41"/>
  <c r="AA133" i="41"/>
  <c r="W133" i="41"/>
  <c r="AL133" i="41"/>
  <c r="AH133" i="41"/>
  <c r="AD133" i="41"/>
  <c r="Z133" i="41"/>
  <c r="AO133" i="41"/>
  <c r="Y133" i="41"/>
  <c r="AK133" i="41"/>
  <c r="AG133" i="41"/>
  <c r="AC133" i="41"/>
  <c r="AN141" i="41"/>
  <c r="AJ141" i="41"/>
  <c r="AF141" i="41"/>
  <c r="AB141" i="41"/>
  <c r="X141" i="41"/>
  <c r="AM141" i="41"/>
  <c r="AI141" i="41"/>
  <c r="AE141" i="41"/>
  <c r="AA141" i="41"/>
  <c r="W141" i="41"/>
  <c r="AL141" i="41"/>
  <c r="AH141" i="41"/>
  <c r="AD141" i="41"/>
  <c r="Z141" i="41"/>
  <c r="AG141" i="41"/>
  <c r="AC141" i="41"/>
  <c r="AO141" i="41"/>
  <c r="Y141" i="41"/>
  <c r="AK141" i="41"/>
  <c r="AN149" i="41"/>
  <c r="AJ149" i="41"/>
  <c r="AF149" i="41"/>
  <c r="AB149" i="41"/>
  <c r="X149" i="41"/>
  <c r="AM149" i="41"/>
  <c r="AI149" i="41"/>
  <c r="AE149" i="41"/>
  <c r="AA149" i="41"/>
  <c r="W149" i="41"/>
  <c r="AL149" i="41"/>
  <c r="AH149" i="41"/>
  <c r="AD149" i="41"/>
  <c r="Z149" i="41"/>
  <c r="AO149" i="41"/>
  <c r="Y149" i="41"/>
  <c r="AK149" i="41"/>
  <c r="AG149" i="41"/>
  <c r="AC149" i="41"/>
  <c r="AN157" i="41"/>
  <c r="AJ157" i="41"/>
  <c r="AF157" i="41"/>
  <c r="AB157" i="41"/>
  <c r="X157" i="41"/>
  <c r="AM157" i="41"/>
  <c r="AI157" i="41"/>
  <c r="AE157" i="41"/>
  <c r="AA157" i="41"/>
  <c r="W157" i="41"/>
  <c r="AL157" i="41"/>
  <c r="AH157" i="41"/>
  <c r="AD157" i="41"/>
  <c r="Z157" i="41"/>
  <c r="AG157" i="41"/>
  <c r="AC157" i="41"/>
  <c r="AO157" i="41"/>
  <c r="Y157" i="41"/>
  <c r="AK157" i="41"/>
  <c r="AN165" i="41"/>
  <c r="AJ165" i="41"/>
  <c r="AF165" i="41"/>
  <c r="AB165" i="41"/>
  <c r="X165" i="41"/>
  <c r="AM165" i="41"/>
  <c r="AI165" i="41"/>
  <c r="AE165" i="41"/>
  <c r="AA165" i="41"/>
  <c r="W165" i="41"/>
  <c r="AL165" i="41"/>
  <c r="AH165" i="41"/>
  <c r="AD165" i="41"/>
  <c r="Z165" i="41"/>
  <c r="AO165" i="41"/>
  <c r="Y165" i="41"/>
  <c r="AK165" i="41"/>
  <c r="AG165" i="41"/>
  <c r="AC165" i="41"/>
  <c r="AN173" i="41"/>
  <c r="AJ173" i="41"/>
  <c r="AF173" i="41"/>
  <c r="AB173" i="41"/>
  <c r="X173" i="41"/>
  <c r="AM173" i="41"/>
  <c r="AI173" i="41"/>
  <c r="AE173" i="41"/>
  <c r="AA173" i="41"/>
  <c r="W173" i="41"/>
  <c r="AL173" i="41"/>
  <c r="AH173" i="41"/>
  <c r="AD173" i="41"/>
  <c r="Z173" i="41"/>
  <c r="AG173" i="41"/>
  <c r="AC173" i="41"/>
  <c r="AO173" i="41"/>
  <c r="Y173" i="41"/>
  <c r="AK173" i="41"/>
  <c r="AN5" i="42"/>
  <c r="AJ5" i="42"/>
  <c r="AF5" i="42"/>
  <c r="AB5" i="42"/>
  <c r="X5" i="42"/>
  <c r="AM5" i="42"/>
  <c r="AI5" i="42"/>
  <c r="AE5" i="42"/>
  <c r="AA5" i="42"/>
  <c r="W5" i="42"/>
  <c r="AL5" i="42"/>
  <c r="AH5" i="42"/>
  <c r="AD5" i="42"/>
  <c r="Z5" i="42"/>
  <c r="AG5" i="42"/>
  <c r="AO5" i="42"/>
  <c r="Y5" i="42"/>
  <c r="AK5" i="42"/>
  <c r="AC5" i="42"/>
  <c r="AN13" i="42"/>
  <c r="AJ13" i="42"/>
  <c r="AF13" i="42"/>
  <c r="AB13" i="42"/>
  <c r="X13" i="42"/>
  <c r="AM13" i="42"/>
  <c r="AI13" i="42"/>
  <c r="AE13" i="42"/>
  <c r="AA13" i="42"/>
  <c r="W13" i="42"/>
  <c r="AL13" i="42"/>
  <c r="AH13" i="42"/>
  <c r="AD13" i="42"/>
  <c r="Z13" i="42"/>
  <c r="AO13" i="42"/>
  <c r="Y13" i="42"/>
  <c r="AG13" i="42"/>
  <c r="AK13" i="42"/>
  <c r="AC13" i="42"/>
  <c r="AO26" i="42"/>
  <c r="AK26" i="42"/>
  <c r="AG26" i="42"/>
  <c r="AC26" i="42"/>
  <c r="Y26" i="42"/>
  <c r="AM26" i="42"/>
  <c r="AH26" i="42"/>
  <c r="AB26" i="42"/>
  <c r="W26" i="42"/>
  <c r="AL26" i="42"/>
  <c r="AF26" i="42"/>
  <c r="AA26" i="42"/>
  <c r="AJ26" i="42"/>
  <c r="AE26" i="42"/>
  <c r="Z26" i="42"/>
  <c r="AD26" i="42"/>
  <c r="AN26" i="42"/>
  <c r="X26" i="42"/>
  <c r="AI26" i="42"/>
  <c r="AO58" i="42"/>
  <c r="AK58" i="42"/>
  <c r="AG58" i="42"/>
  <c r="AC58" i="42"/>
  <c r="Y58" i="42"/>
  <c r="AM58" i="42"/>
  <c r="AH58" i="42"/>
  <c r="AB58" i="42"/>
  <c r="W58" i="42"/>
  <c r="AL58" i="42"/>
  <c r="AF58" i="42"/>
  <c r="AA58" i="42"/>
  <c r="AJ58" i="42"/>
  <c r="AE58" i="42"/>
  <c r="Z58" i="42"/>
  <c r="AN58" i="42"/>
  <c r="AD58" i="42"/>
  <c r="X58" i="42"/>
  <c r="AI58" i="42"/>
  <c r="AO111" i="42"/>
  <c r="AK111" i="42"/>
  <c r="AG111" i="42"/>
  <c r="AC111" i="42"/>
  <c r="Y111" i="42"/>
  <c r="AN111" i="42"/>
  <c r="AJ111" i="42"/>
  <c r="AF111" i="42"/>
  <c r="AB111" i="42"/>
  <c r="X111" i="42"/>
  <c r="AH111" i="42"/>
  <c r="Z111" i="42"/>
  <c r="AL111" i="42"/>
  <c r="AD111" i="42"/>
  <c r="AE111" i="42"/>
  <c r="AA111" i="42"/>
  <c r="AM111" i="42"/>
  <c r="W111" i="42"/>
  <c r="AI111" i="42"/>
  <c r="AO143" i="42"/>
  <c r="AK143" i="42"/>
  <c r="AG143" i="42"/>
  <c r="AC143" i="42"/>
  <c r="Y143" i="42"/>
  <c r="AN143" i="42"/>
  <c r="AJ143" i="42"/>
  <c r="AF143" i="42"/>
  <c r="AB143" i="42"/>
  <c r="X143" i="42"/>
  <c r="AH143" i="42"/>
  <c r="Z143" i="42"/>
  <c r="AL143" i="42"/>
  <c r="AD143" i="42"/>
  <c r="AE143" i="42"/>
  <c r="AA143" i="42"/>
  <c r="AM143" i="42"/>
  <c r="W143" i="42"/>
  <c r="AI143" i="42"/>
  <c r="AO175" i="42"/>
  <c r="AK175" i="42"/>
  <c r="AG175" i="42"/>
  <c r="AC175" i="42"/>
  <c r="Y175" i="42"/>
  <c r="AN175" i="42"/>
  <c r="AJ175" i="42"/>
  <c r="AF175" i="42"/>
  <c r="AB175" i="42"/>
  <c r="X175" i="42"/>
  <c r="AH175" i="42"/>
  <c r="Z175" i="42"/>
  <c r="AL175" i="42"/>
  <c r="AD175" i="42"/>
  <c r="AE175" i="42"/>
  <c r="AA175" i="42"/>
  <c r="AM175" i="42"/>
  <c r="W175" i="42"/>
  <c r="AI175" i="42"/>
  <c r="AM10" i="41"/>
  <c r="AI10" i="41"/>
  <c r="AE10" i="41"/>
  <c r="AA10" i="41"/>
  <c r="W10" i="41"/>
  <c r="AL10" i="41"/>
  <c r="AH10" i="41"/>
  <c r="AD10" i="41"/>
  <c r="Z10" i="41"/>
  <c r="AK10" i="41"/>
  <c r="AC10" i="41"/>
  <c r="AJ10" i="41"/>
  <c r="AB10" i="41"/>
  <c r="AO10" i="41"/>
  <c r="AG10" i="41"/>
  <c r="Y10" i="41"/>
  <c r="AN10" i="41"/>
  <c r="AF10" i="41"/>
  <c r="X10" i="41"/>
  <c r="P10" i="41"/>
  <c r="U10" i="41"/>
  <c r="R10" i="41"/>
  <c r="T10" i="41"/>
  <c r="N10" i="41"/>
  <c r="M10" i="41"/>
  <c r="O10" i="41"/>
  <c r="Q10" i="41"/>
  <c r="S10" i="41"/>
  <c r="AM18" i="41"/>
  <c r="AI18" i="41"/>
  <c r="AE18" i="41"/>
  <c r="AA18" i="41"/>
  <c r="W18" i="41"/>
  <c r="AL18" i="41"/>
  <c r="AH18" i="41"/>
  <c r="AD18" i="41"/>
  <c r="Z18" i="41"/>
  <c r="AK18" i="41"/>
  <c r="AC18" i="41"/>
  <c r="AJ18" i="41"/>
  <c r="AB18" i="41"/>
  <c r="AO18" i="41"/>
  <c r="AG18" i="41"/>
  <c r="Y18" i="41"/>
  <c r="AN18" i="41"/>
  <c r="AF18" i="41"/>
  <c r="X18" i="41"/>
  <c r="Q18" i="41"/>
  <c r="S18" i="41"/>
  <c r="P18" i="41"/>
  <c r="U18" i="41"/>
  <c r="R18" i="41"/>
  <c r="T18" i="41"/>
  <c r="N18" i="41"/>
  <c r="M18" i="41"/>
  <c r="O18" i="41"/>
  <c r="AM26" i="41"/>
  <c r="AI26" i="41"/>
  <c r="AE26" i="41"/>
  <c r="AA26" i="41"/>
  <c r="W26" i="41"/>
  <c r="AL26" i="41"/>
  <c r="AH26" i="41"/>
  <c r="AD26" i="41"/>
  <c r="Z26" i="41"/>
  <c r="AK26" i="41"/>
  <c r="AC26" i="41"/>
  <c r="AJ26" i="41"/>
  <c r="AB26" i="41"/>
  <c r="AO26" i="41"/>
  <c r="AG26" i="41"/>
  <c r="Y26" i="41"/>
  <c r="AF26" i="41"/>
  <c r="X26" i="41"/>
  <c r="AN26" i="41"/>
  <c r="T26" i="41"/>
  <c r="N26" i="41"/>
  <c r="M26" i="41"/>
  <c r="R26" i="41"/>
  <c r="Q26" i="41"/>
  <c r="S26" i="41"/>
  <c r="P26" i="41"/>
  <c r="U26" i="41"/>
  <c r="O26" i="41"/>
  <c r="AM34" i="41"/>
  <c r="AI34" i="41"/>
  <c r="AE34" i="41"/>
  <c r="AA34" i="41"/>
  <c r="W34" i="41"/>
  <c r="AL34" i="41"/>
  <c r="AH34" i="41"/>
  <c r="AD34" i="41"/>
  <c r="Z34" i="41"/>
  <c r="AO34" i="41"/>
  <c r="AK34" i="41"/>
  <c r="AN34" i="41"/>
  <c r="AC34" i="41"/>
  <c r="AJ34" i="41"/>
  <c r="AB34" i="41"/>
  <c r="AG34" i="41"/>
  <c r="Y34" i="41"/>
  <c r="X34" i="41"/>
  <c r="AF34" i="41"/>
  <c r="Q34" i="41"/>
  <c r="S34" i="41"/>
  <c r="P34" i="41"/>
  <c r="U34" i="41"/>
  <c r="O34" i="41"/>
  <c r="T34" i="41"/>
  <c r="N34" i="41"/>
  <c r="M34" i="41"/>
  <c r="R34" i="41"/>
  <c r="AM42" i="41"/>
  <c r="AI42" i="41"/>
  <c r="AE42" i="41"/>
  <c r="AA42" i="41"/>
  <c r="W42" i="41"/>
  <c r="AL42" i="41"/>
  <c r="AH42" i="41"/>
  <c r="AD42" i="41"/>
  <c r="Z42" i="41"/>
  <c r="AO42" i="41"/>
  <c r="AK42" i="41"/>
  <c r="AG42" i="41"/>
  <c r="AC42" i="41"/>
  <c r="Y42" i="41"/>
  <c r="AF42" i="41"/>
  <c r="AB42" i="41"/>
  <c r="AN42" i="41"/>
  <c r="X42" i="41"/>
  <c r="AJ42" i="41"/>
  <c r="P42" i="41"/>
  <c r="U42" i="41"/>
  <c r="S42" i="41"/>
  <c r="T42" i="41"/>
  <c r="N42" i="41"/>
  <c r="M42" i="41"/>
  <c r="O42" i="41"/>
  <c r="Q42" i="41"/>
  <c r="R42" i="41"/>
  <c r="AM50" i="41"/>
  <c r="AI50" i="41"/>
  <c r="AE50" i="41"/>
  <c r="AA50" i="41"/>
  <c r="W50" i="41"/>
  <c r="AL50" i="41"/>
  <c r="AH50" i="41"/>
  <c r="AD50" i="41"/>
  <c r="Z50" i="41"/>
  <c r="AO50" i="41"/>
  <c r="AK50" i="41"/>
  <c r="AG50" i="41"/>
  <c r="AC50" i="41"/>
  <c r="Y50" i="41"/>
  <c r="AN50" i="41"/>
  <c r="X50" i="41"/>
  <c r="AJ50" i="41"/>
  <c r="AF50" i="41"/>
  <c r="AB50" i="41"/>
  <c r="M50" i="41"/>
  <c r="R50" i="41"/>
  <c r="Q50" i="41"/>
  <c r="S50" i="41"/>
  <c r="P50" i="41"/>
  <c r="U50" i="41"/>
  <c r="O50" i="41"/>
  <c r="T50" i="41"/>
  <c r="N50" i="41"/>
  <c r="AM58" i="41"/>
  <c r="AI58" i="41"/>
  <c r="AE58" i="41"/>
  <c r="AA58" i="41"/>
  <c r="W58" i="41"/>
  <c r="AL58" i="41"/>
  <c r="AH58" i="41"/>
  <c r="AD58" i="41"/>
  <c r="Z58" i="41"/>
  <c r="AO58" i="41"/>
  <c r="AK58" i="41"/>
  <c r="AG58" i="41"/>
  <c r="AC58" i="41"/>
  <c r="Y58" i="41"/>
  <c r="AF58" i="41"/>
  <c r="AB58" i="41"/>
  <c r="AN58" i="41"/>
  <c r="X58" i="41"/>
  <c r="AJ58" i="41"/>
  <c r="Q58" i="41"/>
  <c r="S58" i="41"/>
  <c r="P58" i="41"/>
  <c r="U58" i="41"/>
  <c r="O58" i="41"/>
  <c r="T58" i="41"/>
  <c r="N58" i="41"/>
  <c r="M58" i="41"/>
  <c r="R58" i="41"/>
  <c r="AM66" i="41"/>
  <c r="AI66" i="41"/>
  <c r="AE66" i="41"/>
  <c r="AA66" i="41"/>
  <c r="W66" i="41"/>
  <c r="AL66" i="41"/>
  <c r="AH66" i="41"/>
  <c r="AD66" i="41"/>
  <c r="Z66" i="41"/>
  <c r="AO66" i="41"/>
  <c r="AK66" i="41"/>
  <c r="AG66" i="41"/>
  <c r="AC66" i="41"/>
  <c r="Y66" i="41"/>
  <c r="AN66" i="41"/>
  <c r="X66" i="41"/>
  <c r="AJ66" i="41"/>
  <c r="AF66" i="41"/>
  <c r="AB66" i="41"/>
  <c r="AM74" i="41"/>
  <c r="AI74" i="41"/>
  <c r="AE74" i="41"/>
  <c r="AA74" i="41"/>
  <c r="W74" i="41"/>
  <c r="AL74" i="41"/>
  <c r="AH74" i="41"/>
  <c r="AD74" i="41"/>
  <c r="Z74" i="41"/>
  <c r="AO74" i="41"/>
  <c r="AK74" i="41"/>
  <c r="AG74" i="41"/>
  <c r="AC74" i="41"/>
  <c r="Y74" i="41"/>
  <c r="AF74" i="41"/>
  <c r="AB74" i="41"/>
  <c r="AN74" i="41"/>
  <c r="X74" i="41"/>
  <c r="AJ74" i="41"/>
  <c r="AM82" i="41"/>
  <c r="AI82" i="41"/>
  <c r="AE82" i="41"/>
  <c r="AA82" i="41"/>
  <c r="W82" i="41"/>
  <c r="AL82" i="41"/>
  <c r="AH82" i="41"/>
  <c r="AD82" i="41"/>
  <c r="Z82" i="41"/>
  <c r="AO82" i="41"/>
  <c r="AK82" i="41"/>
  <c r="AG82" i="41"/>
  <c r="AC82" i="41"/>
  <c r="Y82" i="41"/>
  <c r="AN82" i="41"/>
  <c r="X82" i="41"/>
  <c r="AJ82" i="41"/>
  <c r="AF82" i="41"/>
  <c r="AB82" i="41"/>
  <c r="AM90" i="41"/>
  <c r="AI90" i="41"/>
  <c r="AE90" i="41"/>
  <c r="AA90" i="41"/>
  <c r="W90" i="41"/>
  <c r="AL90" i="41"/>
  <c r="AH90" i="41"/>
  <c r="AD90" i="41"/>
  <c r="Z90" i="41"/>
  <c r="AO90" i="41"/>
  <c r="AK90" i="41"/>
  <c r="AG90" i="41"/>
  <c r="AC90" i="41"/>
  <c r="Y90" i="41"/>
  <c r="AF90" i="41"/>
  <c r="AB90" i="41"/>
  <c r="AN90" i="41"/>
  <c r="X90" i="41"/>
  <c r="AJ90" i="41"/>
  <c r="AM98" i="41"/>
  <c r="AI98" i="41"/>
  <c r="AE98" i="41"/>
  <c r="AA98" i="41"/>
  <c r="W98" i="41"/>
  <c r="AL98" i="41"/>
  <c r="AH98" i="41"/>
  <c r="AD98" i="41"/>
  <c r="Z98" i="41"/>
  <c r="AO98" i="41"/>
  <c r="AK98" i="41"/>
  <c r="AG98" i="41"/>
  <c r="AC98" i="41"/>
  <c r="Y98" i="41"/>
  <c r="AN98" i="41"/>
  <c r="X98" i="41"/>
  <c r="AJ98" i="41"/>
  <c r="AF98" i="41"/>
  <c r="AB98" i="41"/>
  <c r="AM106" i="41"/>
  <c r="AI106" i="41"/>
  <c r="AE106" i="41"/>
  <c r="AA106" i="41"/>
  <c r="W106" i="41"/>
  <c r="AL106" i="41"/>
  <c r="AH106" i="41"/>
  <c r="AD106" i="41"/>
  <c r="Z106" i="41"/>
  <c r="AO106" i="41"/>
  <c r="AK106" i="41"/>
  <c r="AG106" i="41"/>
  <c r="AC106" i="41"/>
  <c r="Y106" i="41"/>
  <c r="AF106" i="41"/>
  <c r="AB106" i="41"/>
  <c r="AN106" i="41"/>
  <c r="X106" i="41"/>
  <c r="AJ106" i="41"/>
  <c r="AM114" i="41"/>
  <c r="AI114" i="41"/>
  <c r="AE114" i="41"/>
  <c r="AA114" i="41"/>
  <c r="W114" i="41"/>
  <c r="AL114" i="41"/>
  <c r="AH114" i="41"/>
  <c r="AD114" i="41"/>
  <c r="Z114" i="41"/>
  <c r="AO114" i="41"/>
  <c r="AK114" i="41"/>
  <c r="AG114" i="41"/>
  <c r="AC114" i="41"/>
  <c r="Y114" i="41"/>
  <c r="AN114" i="41"/>
  <c r="X114" i="41"/>
  <c r="AJ114" i="41"/>
  <c r="AF114" i="41"/>
  <c r="AB114" i="41"/>
  <c r="AM122" i="41"/>
  <c r="AI122" i="41"/>
  <c r="AE122" i="41"/>
  <c r="AA122" i="41"/>
  <c r="W122" i="41"/>
  <c r="AL122" i="41"/>
  <c r="AH122" i="41"/>
  <c r="AD122" i="41"/>
  <c r="Z122" i="41"/>
  <c r="AO122" i="41"/>
  <c r="AK122" i="41"/>
  <c r="AG122" i="41"/>
  <c r="AC122" i="41"/>
  <c r="Y122" i="41"/>
  <c r="AF122" i="41"/>
  <c r="AB122" i="41"/>
  <c r="AN122" i="41"/>
  <c r="X122" i="41"/>
  <c r="AJ122" i="41"/>
  <c r="AM130" i="41"/>
  <c r="AI130" i="41"/>
  <c r="AE130" i="41"/>
  <c r="AA130" i="41"/>
  <c r="W130" i="41"/>
  <c r="AL130" i="41"/>
  <c r="AH130" i="41"/>
  <c r="AD130" i="41"/>
  <c r="Z130" i="41"/>
  <c r="AO130" i="41"/>
  <c r="AK130" i="41"/>
  <c r="AG130" i="41"/>
  <c r="AC130" i="41"/>
  <c r="Y130" i="41"/>
  <c r="AN130" i="41"/>
  <c r="X130" i="41"/>
  <c r="AJ130" i="41"/>
  <c r="AF130" i="41"/>
  <c r="AB130" i="41"/>
  <c r="AM138" i="41"/>
  <c r="AI138" i="41"/>
  <c r="AE138" i="41"/>
  <c r="AA138" i="41"/>
  <c r="W138" i="41"/>
  <c r="AL138" i="41"/>
  <c r="AH138" i="41"/>
  <c r="AD138" i="41"/>
  <c r="Z138" i="41"/>
  <c r="AO138" i="41"/>
  <c r="AK138" i="41"/>
  <c r="AG138" i="41"/>
  <c r="AC138" i="41"/>
  <c r="Y138" i="41"/>
  <c r="AF138" i="41"/>
  <c r="AB138" i="41"/>
  <c r="AN138" i="41"/>
  <c r="X138" i="41"/>
  <c r="AJ138" i="41"/>
  <c r="AM146" i="41"/>
  <c r="AI146" i="41"/>
  <c r="AE146" i="41"/>
  <c r="AA146" i="41"/>
  <c r="W146" i="41"/>
  <c r="AL146" i="41"/>
  <c r="AH146" i="41"/>
  <c r="AD146" i="41"/>
  <c r="Z146" i="41"/>
  <c r="AO146" i="41"/>
  <c r="AK146" i="41"/>
  <c r="AG146" i="41"/>
  <c r="AC146" i="41"/>
  <c r="Y146" i="41"/>
  <c r="AN146" i="41"/>
  <c r="X146" i="41"/>
  <c r="AJ146" i="41"/>
  <c r="AF146" i="41"/>
  <c r="AB146" i="41"/>
  <c r="AM154" i="41"/>
  <c r="AI154" i="41"/>
  <c r="AE154" i="41"/>
  <c r="AA154" i="41"/>
  <c r="W154" i="41"/>
  <c r="AL154" i="41"/>
  <c r="AH154" i="41"/>
  <c r="AD154" i="41"/>
  <c r="Z154" i="41"/>
  <c r="AO154" i="41"/>
  <c r="AK154" i="41"/>
  <c r="AG154" i="41"/>
  <c r="AC154" i="41"/>
  <c r="Y154" i="41"/>
  <c r="AF154" i="41"/>
  <c r="AB154" i="41"/>
  <c r="AN154" i="41"/>
  <c r="X154" i="41"/>
  <c r="AJ154" i="41"/>
  <c r="AM162" i="41"/>
  <c r="AI162" i="41"/>
  <c r="AE162" i="41"/>
  <c r="AA162" i="41"/>
  <c r="W162" i="41"/>
  <c r="AL162" i="41"/>
  <c r="AH162" i="41"/>
  <c r="AD162" i="41"/>
  <c r="Z162" i="41"/>
  <c r="AO162" i="41"/>
  <c r="AK162" i="41"/>
  <c r="AG162" i="41"/>
  <c r="AC162" i="41"/>
  <c r="Y162" i="41"/>
  <c r="AN162" i="41"/>
  <c r="X162" i="41"/>
  <c r="AJ162" i="41"/>
  <c r="AF162" i="41"/>
  <c r="AB162" i="41"/>
  <c r="AM170" i="41"/>
  <c r="AI170" i="41"/>
  <c r="AE170" i="41"/>
  <c r="AA170" i="41"/>
  <c r="W170" i="41"/>
  <c r="AL170" i="41"/>
  <c r="AH170" i="41"/>
  <c r="AD170" i="41"/>
  <c r="Z170" i="41"/>
  <c r="AO170" i="41"/>
  <c r="AK170" i="41"/>
  <c r="AG170" i="41"/>
  <c r="AC170" i="41"/>
  <c r="Y170" i="41"/>
  <c r="AF170" i="41"/>
  <c r="AB170" i="41"/>
  <c r="AN170" i="41"/>
  <c r="X170" i="41"/>
  <c r="AJ170" i="41"/>
  <c r="AM2" i="42"/>
  <c r="AI2" i="42"/>
  <c r="AE2" i="42"/>
  <c r="AA2" i="42"/>
  <c r="W2" i="42"/>
  <c r="AL2" i="42"/>
  <c r="AH2" i="42"/>
  <c r="AD2" i="42"/>
  <c r="Z2" i="42"/>
  <c r="AO2" i="42"/>
  <c r="AK2" i="42"/>
  <c r="AG2" i="42"/>
  <c r="AC2" i="42"/>
  <c r="Y2" i="42"/>
  <c r="AF2" i="42"/>
  <c r="AN2" i="42"/>
  <c r="X2" i="42"/>
  <c r="AJ2" i="42"/>
  <c r="AB2" i="42"/>
  <c r="N2" i="42"/>
  <c r="O2" i="42"/>
  <c r="U2" i="42"/>
  <c r="R2" i="42"/>
  <c r="S2" i="42"/>
  <c r="M2" i="42"/>
  <c r="T2" i="42"/>
  <c r="P2" i="42"/>
  <c r="Q2" i="42"/>
  <c r="AM10" i="42"/>
  <c r="AI10" i="42"/>
  <c r="AE10" i="42"/>
  <c r="AA10" i="42"/>
  <c r="W10" i="42"/>
  <c r="AL10" i="42"/>
  <c r="AH10" i="42"/>
  <c r="AD10" i="42"/>
  <c r="Z10" i="42"/>
  <c r="AO10" i="42"/>
  <c r="AK10" i="42"/>
  <c r="AG10" i="42"/>
  <c r="AC10" i="42"/>
  <c r="Y10" i="42"/>
  <c r="AN10" i="42"/>
  <c r="X10" i="42"/>
  <c r="AF10" i="42"/>
  <c r="AJ10" i="42"/>
  <c r="AB10" i="42"/>
  <c r="AM18" i="42"/>
  <c r="AI18" i="42"/>
  <c r="AE18" i="42"/>
  <c r="AA18" i="42"/>
  <c r="W18" i="42"/>
  <c r="AL18" i="42"/>
  <c r="AH18" i="42"/>
  <c r="AD18" i="42"/>
  <c r="Z18" i="42"/>
  <c r="AO18" i="42"/>
  <c r="AK18" i="42"/>
  <c r="AG18" i="42"/>
  <c r="AC18" i="42"/>
  <c r="Y18" i="42"/>
  <c r="AF18" i="42"/>
  <c r="AN18" i="42"/>
  <c r="X18" i="42"/>
  <c r="AB18" i="42"/>
  <c r="AJ18" i="42"/>
  <c r="AO22" i="42"/>
  <c r="AK22" i="42"/>
  <c r="AG22" i="42"/>
  <c r="AC22" i="42"/>
  <c r="Y22" i="42"/>
  <c r="AL22" i="42"/>
  <c r="AF22" i="42"/>
  <c r="AA22" i="42"/>
  <c r="AJ22" i="42"/>
  <c r="AE22" i="42"/>
  <c r="Z22" i="42"/>
  <c r="AN22" i="42"/>
  <c r="AI22" i="42"/>
  <c r="AD22" i="42"/>
  <c r="X22" i="42"/>
  <c r="AB22" i="42"/>
  <c r="AM22" i="42"/>
  <c r="W22" i="42"/>
  <c r="AH22" i="42"/>
  <c r="AO54" i="42"/>
  <c r="AK54" i="42"/>
  <c r="AG54" i="42"/>
  <c r="AC54" i="42"/>
  <c r="Y54" i="42"/>
  <c r="AL54" i="42"/>
  <c r="AF54" i="42"/>
  <c r="AA54" i="42"/>
  <c r="AJ54" i="42"/>
  <c r="AE54" i="42"/>
  <c r="Z54" i="42"/>
  <c r="AN54" i="42"/>
  <c r="AI54" i="42"/>
  <c r="AD54" i="42"/>
  <c r="X54" i="42"/>
  <c r="AM54" i="42"/>
  <c r="AB54" i="42"/>
  <c r="W54" i="42"/>
  <c r="AH54" i="42"/>
  <c r="AO115" i="42"/>
  <c r="AK115" i="42"/>
  <c r="AG115" i="42"/>
  <c r="AC115" i="42"/>
  <c r="Y115" i="42"/>
  <c r="AN115" i="42"/>
  <c r="AJ115" i="42"/>
  <c r="AF115" i="42"/>
  <c r="AB115" i="42"/>
  <c r="X115" i="42"/>
  <c r="AL115" i="42"/>
  <c r="AD115" i="42"/>
  <c r="AH115" i="42"/>
  <c r="Z115" i="42"/>
  <c r="AA115" i="42"/>
  <c r="AM115" i="42"/>
  <c r="W115" i="42"/>
  <c r="AI115" i="42"/>
  <c r="AE115" i="42"/>
  <c r="AO147" i="42"/>
  <c r="AK147" i="42"/>
  <c r="AG147" i="42"/>
  <c r="AC147" i="42"/>
  <c r="Y147" i="42"/>
  <c r="AN147" i="42"/>
  <c r="AJ147" i="42"/>
  <c r="AF147" i="42"/>
  <c r="AB147" i="42"/>
  <c r="X147" i="42"/>
  <c r="AL147" i="42"/>
  <c r="AD147" i="42"/>
  <c r="AH147" i="42"/>
  <c r="Z147" i="42"/>
  <c r="AA147" i="42"/>
  <c r="AM147" i="42"/>
  <c r="W147" i="42"/>
  <c r="AI147" i="42"/>
  <c r="AE147" i="42"/>
  <c r="AL106" i="42"/>
  <c r="AH106" i="42"/>
  <c r="AD106" i="42"/>
  <c r="Z106" i="42"/>
  <c r="AN106" i="42"/>
  <c r="AI106" i="42"/>
  <c r="AC106" i="42"/>
  <c r="X106" i="42"/>
  <c r="AK106" i="42"/>
  <c r="AF106" i="42"/>
  <c r="AA106" i="42"/>
  <c r="AM106" i="42"/>
  <c r="AB106" i="42"/>
  <c r="AJ106" i="42"/>
  <c r="Y106" i="42"/>
  <c r="AG106" i="42"/>
  <c r="W106" i="42"/>
  <c r="AO106" i="42"/>
  <c r="AE106" i="42"/>
  <c r="AL118" i="42"/>
  <c r="AH118" i="42"/>
  <c r="AD118" i="42"/>
  <c r="Z118" i="42"/>
  <c r="AO118" i="42"/>
  <c r="AK118" i="42"/>
  <c r="AG118" i="42"/>
  <c r="AC118" i="42"/>
  <c r="Y118" i="42"/>
  <c r="AM118" i="42"/>
  <c r="AE118" i="42"/>
  <c r="W118" i="42"/>
  <c r="AI118" i="42"/>
  <c r="AA118" i="42"/>
  <c r="AB118" i="42"/>
  <c r="AN118" i="42"/>
  <c r="X118" i="42"/>
  <c r="AJ118" i="42"/>
  <c r="AF118" i="42"/>
  <c r="AL134" i="42"/>
  <c r="AH134" i="42"/>
  <c r="AD134" i="42"/>
  <c r="Z134" i="42"/>
  <c r="AO134" i="42"/>
  <c r="AK134" i="42"/>
  <c r="AG134" i="42"/>
  <c r="AC134" i="42"/>
  <c r="Y134" i="42"/>
  <c r="AM134" i="42"/>
  <c r="AE134" i="42"/>
  <c r="W134" i="42"/>
  <c r="AI134" i="42"/>
  <c r="AA134" i="42"/>
  <c r="AB134" i="42"/>
  <c r="AN134" i="42"/>
  <c r="X134" i="42"/>
  <c r="AJ134" i="42"/>
  <c r="AF134" i="42"/>
  <c r="AL150" i="42"/>
  <c r="AH150" i="42"/>
  <c r="AD150" i="42"/>
  <c r="Z150" i="42"/>
  <c r="AO150" i="42"/>
  <c r="AK150" i="42"/>
  <c r="AG150" i="42"/>
  <c r="AC150" i="42"/>
  <c r="Y150" i="42"/>
  <c r="AM150" i="42"/>
  <c r="AE150" i="42"/>
  <c r="W150" i="42"/>
  <c r="AI150" i="42"/>
  <c r="AA150" i="42"/>
  <c r="AB150" i="42"/>
  <c r="AN150" i="42"/>
  <c r="X150" i="42"/>
  <c r="AJ150" i="42"/>
  <c r="AF150" i="42"/>
  <c r="AL166" i="42"/>
  <c r="AH166" i="42"/>
  <c r="AD166" i="42"/>
  <c r="Z166" i="42"/>
  <c r="AO166" i="42"/>
  <c r="AK166" i="42"/>
  <c r="AG166" i="42"/>
  <c r="AC166" i="42"/>
  <c r="Y166" i="42"/>
  <c r="AM166" i="42"/>
  <c r="AE166" i="42"/>
  <c r="W166" i="42"/>
  <c r="AI166" i="42"/>
  <c r="AA166" i="42"/>
  <c r="AB166" i="42"/>
  <c r="AN166" i="42"/>
  <c r="X166" i="42"/>
  <c r="AJ166" i="42"/>
  <c r="AF166" i="42"/>
  <c r="AO99" i="42"/>
  <c r="AK99" i="42"/>
  <c r="AG99" i="42"/>
  <c r="AC99" i="42"/>
  <c r="Y99" i="42"/>
  <c r="AL99" i="42"/>
  <c r="AF99" i="42"/>
  <c r="AA99" i="42"/>
  <c r="AN99" i="42"/>
  <c r="AI99" i="42"/>
  <c r="AD99" i="42"/>
  <c r="X99" i="42"/>
  <c r="AJ99" i="42"/>
  <c r="Z99" i="42"/>
  <c r="AH99" i="42"/>
  <c r="W99" i="42"/>
  <c r="AE99" i="42"/>
  <c r="AM99" i="42"/>
  <c r="AB99" i="42"/>
  <c r="AN108" i="42"/>
  <c r="AJ108" i="42"/>
  <c r="AF108" i="42"/>
  <c r="AB108" i="42"/>
  <c r="X108" i="42"/>
  <c r="AM108" i="42"/>
  <c r="AI108" i="42"/>
  <c r="AE108" i="42"/>
  <c r="AA108" i="42"/>
  <c r="AO108" i="42"/>
  <c r="AG108" i="42"/>
  <c r="Y108" i="42"/>
  <c r="AK108" i="42"/>
  <c r="AC108" i="42"/>
  <c r="AD108" i="42"/>
  <c r="Z108" i="42"/>
  <c r="AL108" i="42"/>
  <c r="W108" i="42"/>
  <c r="AH108" i="42"/>
  <c r="AN116" i="42"/>
  <c r="AJ116" i="42"/>
  <c r="AF116" i="42"/>
  <c r="AB116" i="42"/>
  <c r="X116" i="42"/>
  <c r="AM116" i="42"/>
  <c r="AI116" i="42"/>
  <c r="AE116" i="42"/>
  <c r="AA116" i="42"/>
  <c r="W116" i="42"/>
  <c r="AO116" i="42"/>
  <c r="AG116" i="42"/>
  <c r="Y116" i="42"/>
  <c r="AK116" i="42"/>
  <c r="AC116" i="42"/>
  <c r="AL116" i="42"/>
  <c r="AH116" i="42"/>
  <c r="AD116" i="42"/>
  <c r="Z116" i="42"/>
  <c r="AN124" i="42"/>
  <c r="AJ124" i="42"/>
  <c r="AF124" i="42"/>
  <c r="AB124" i="42"/>
  <c r="X124" i="42"/>
  <c r="AM124" i="42"/>
  <c r="AI124" i="42"/>
  <c r="AE124" i="42"/>
  <c r="AA124" i="42"/>
  <c r="W124" i="42"/>
  <c r="AO124" i="42"/>
  <c r="AG124" i="42"/>
  <c r="Y124" i="42"/>
  <c r="AK124" i="42"/>
  <c r="AC124" i="42"/>
  <c r="AD124" i="42"/>
  <c r="Z124" i="42"/>
  <c r="AL124" i="42"/>
  <c r="AH124" i="42"/>
  <c r="AN132" i="42"/>
  <c r="AJ132" i="42"/>
  <c r="AF132" i="42"/>
  <c r="AB132" i="42"/>
  <c r="X132" i="42"/>
  <c r="AM132" i="42"/>
  <c r="AI132" i="42"/>
  <c r="AE132" i="42"/>
  <c r="AA132" i="42"/>
  <c r="W132" i="42"/>
  <c r="AO132" i="42"/>
  <c r="AG132" i="42"/>
  <c r="Y132" i="42"/>
  <c r="AK132" i="42"/>
  <c r="AC132" i="42"/>
  <c r="AL132" i="42"/>
  <c r="AH132" i="42"/>
  <c r="AD132" i="42"/>
  <c r="Z132" i="42"/>
  <c r="AN140" i="42"/>
  <c r="AJ140" i="42"/>
  <c r="AF140" i="42"/>
  <c r="AB140" i="42"/>
  <c r="X140" i="42"/>
  <c r="AM140" i="42"/>
  <c r="AI140" i="42"/>
  <c r="AE140" i="42"/>
  <c r="AA140" i="42"/>
  <c r="W140" i="42"/>
  <c r="AO140" i="42"/>
  <c r="AG140" i="42"/>
  <c r="Y140" i="42"/>
  <c r="AK140" i="42"/>
  <c r="AC140" i="42"/>
  <c r="AD140" i="42"/>
  <c r="Z140" i="42"/>
  <c r="AL140" i="42"/>
  <c r="AH140" i="42"/>
  <c r="AN148" i="42"/>
  <c r="AJ148" i="42"/>
  <c r="AF148" i="42"/>
  <c r="AB148" i="42"/>
  <c r="X148" i="42"/>
  <c r="AM148" i="42"/>
  <c r="AI148" i="42"/>
  <c r="AE148" i="42"/>
  <c r="AA148" i="42"/>
  <c r="W148" i="42"/>
  <c r="AO148" i="42"/>
  <c r="AG148" i="42"/>
  <c r="Y148" i="42"/>
  <c r="AK148" i="42"/>
  <c r="AC148" i="42"/>
  <c r="AL148" i="42"/>
  <c r="AH148" i="42"/>
  <c r="AD148" i="42"/>
  <c r="Z148" i="42"/>
  <c r="AN156" i="42"/>
  <c r="AJ156" i="42"/>
  <c r="AF156" i="42"/>
  <c r="AB156" i="42"/>
  <c r="X156" i="42"/>
  <c r="AM156" i="42"/>
  <c r="AI156" i="42"/>
  <c r="AE156" i="42"/>
  <c r="AA156" i="42"/>
  <c r="W156" i="42"/>
  <c r="AO156" i="42"/>
  <c r="AG156" i="42"/>
  <c r="Y156" i="42"/>
  <c r="AK156" i="42"/>
  <c r="AC156" i="42"/>
  <c r="AD156" i="42"/>
  <c r="Z156" i="42"/>
  <c r="AL156" i="42"/>
  <c r="AH156" i="42"/>
  <c r="AN164" i="42"/>
  <c r="AJ164" i="42"/>
  <c r="AF164" i="42"/>
  <c r="AB164" i="42"/>
  <c r="X164" i="42"/>
  <c r="AM164" i="42"/>
  <c r="AI164" i="42"/>
  <c r="AE164" i="42"/>
  <c r="AA164" i="42"/>
  <c r="W164" i="42"/>
  <c r="AO164" i="42"/>
  <c r="AG164" i="42"/>
  <c r="Y164" i="42"/>
  <c r="AK164" i="42"/>
  <c r="AC164" i="42"/>
  <c r="AL164" i="42"/>
  <c r="AH164" i="42"/>
  <c r="AD164" i="42"/>
  <c r="Z164" i="42"/>
  <c r="AN172" i="42"/>
  <c r="AJ172" i="42"/>
  <c r="AF172" i="42"/>
  <c r="AB172" i="42"/>
  <c r="X172" i="42"/>
  <c r="AM172" i="42"/>
  <c r="AI172" i="42"/>
  <c r="AE172" i="42"/>
  <c r="AA172" i="42"/>
  <c r="W172" i="42"/>
  <c r="AO172" i="42"/>
  <c r="AG172" i="42"/>
  <c r="Y172" i="42"/>
  <c r="AK172" i="42"/>
  <c r="AC172" i="42"/>
  <c r="AD172" i="42"/>
  <c r="Z172" i="42"/>
  <c r="AL172" i="42"/>
  <c r="AH172" i="42"/>
  <c r="AL54" i="28"/>
  <c r="AH54" i="28"/>
  <c r="AD54" i="28"/>
  <c r="Z54" i="28"/>
  <c r="AO54" i="28"/>
  <c r="AK54" i="28"/>
  <c r="AG54" i="28"/>
  <c r="AC54" i="28"/>
  <c r="Y54" i="28"/>
  <c r="AN54" i="28"/>
  <c r="AF54" i="28"/>
  <c r="X54" i="28"/>
  <c r="AM54" i="28"/>
  <c r="AE54" i="28"/>
  <c r="W54" i="28"/>
  <c r="AJ54" i="28"/>
  <c r="AI54" i="28"/>
  <c r="AB54" i="28"/>
  <c r="AA54" i="28"/>
  <c r="M54" i="28"/>
  <c r="R54" i="28"/>
  <c r="Q54" i="28"/>
  <c r="O54" i="28"/>
  <c r="P54" i="28"/>
  <c r="U54" i="28"/>
  <c r="S54" i="28"/>
  <c r="T54" i="28"/>
  <c r="N54" i="28"/>
  <c r="AO43" i="28"/>
  <c r="AK43" i="28"/>
  <c r="AG43" i="28"/>
  <c r="AC43" i="28"/>
  <c r="Y43" i="28"/>
  <c r="AN43" i="28"/>
  <c r="AJ43" i="28"/>
  <c r="AF43" i="28"/>
  <c r="AB43" i="28"/>
  <c r="X43" i="28"/>
  <c r="AH43" i="28"/>
  <c r="Z43" i="28"/>
  <c r="AM43" i="28"/>
  <c r="AE43" i="28"/>
  <c r="W43" i="28"/>
  <c r="AL43" i="28"/>
  <c r="AI43" i="28"/>
  <c r="AD43" i="28"/>
  <c r="AA43" i="28"/>
  <c r="AN128" i="28"/>
  <c r="AJ128" i="28"/>
  <c r="AF128" i="28"/>
  <c r="AB128" i="28"/>
  <c r="X128" i="28"/>
  <c r="AO128" i="28"/>
  <c r="AI128" i="28"/>
  <c r="AD128" i="28"/>
  <c r="Y128" i="28"/>
  <c r="AM128" i="28"/>
  <c r="AH128" i="28"/>
  <c r="AC128" i="28"/>
  <c r="W128" i="28"/>
  <c r="AL128" i="28"/>
  <c r="AA128" i="28"/>
  <c r="AK128" i="28"/>
  <c r="Z128" i="28"/>
  <c r="AG128" i="28"/>
  <c r="AE128" i="28"/>
  <c r="T128" i="28"/>
  <c r="N128" i="28"/>
  <c r="M128" i="28"/>
  <c r="R128" i="28"/>
  <c r="Q128" i="28"/>
  <c r="O128" i="28"/>
  <c r="P128" i="28"/>
  <c r="U128" i="28"/>
  <c r="S128" i="28"/>
  <c r="AO51" i="28"/>
  <c r="AK51" i="28"/>
  <c r="AG51" i="28"/>
  <c r="AC51" i="28"/>
  <c r="Y51" i="28"/>
  <c r="AN51" i="28"/>
  <c r="AJ51" i="28"/>
  <c r="AF51" i="28"/>
  <c r="AB51" i="28"/>
  <c r="X51" i="28"/>
  <c r="AH51" i="28"/>
  <c r="Z51" i="28"/>
  <c r="AM51" i="28"/>
  <c r="AE51" i="28"/>
  <c r="W51" i="28"/>
  <c r="AD51" i="28"/>
  <c r="AA51" i="28"/>
  <c r="AL51" i="28"/>
  <c r="AI51" i="28"/>
  <c r="AL72" i="28"/>
  <c r="AH72" i="28"/>
  <c r="AD72" i="28"/>
  <c r="Z72" i="28"/>
  <c r="AO72" i="28"/>
  <c r="AK72" i="28"/>
  <c r="AG72" i="28"/>
  <c r="AC72" i="28"/>
  <c r="Y72" i="28"/>
  <c r="AN72" i="28"/>
  <c r="AF72" i="28"/>
  <c r="X72" i="28"/>
  <c r="AM72" i="28"/>
  <c r="AE72" i="28"/>
  <c r="W72" i="28"/>
  <c r="AJ72" i="28"/>
  <c r="AI72" i="28"/>
  <c r="AB72" i="28"/>
  <c r="AA72" i="28"/>
  <c r="Q72" i="28"/>
  <c r="R72" i="28"/>
  <c r="P72" i="28"/>
  <c r="U72" i="28"/>
  <c r="S72" i="28"/>
  <c r="T72" i="28"/>
  <c r="N72" i="28"/>
  <c r="M72" i="28"/>
  <c r="O72" i="28"/>
  <c r="AO69" i="28"/>
  <c r="AK69" i="28"/>
  <c r="AG69" i="28"/>
  <c r="AC69" i="28"/>
  <c r="Y69" i="28"/>
  <c r="AN69" i="28"/>
  <c r="AJ69" i="28"/>
  <c r="AF69" i="28"/>
  <c r="AB69" i="28"/>
  <c r="X69" i="28"/>
  <c r="AM69" i="28"/>
  <c r="AE69" i="28"/>
  <c r="W69" i="28"/>
  <c r="AL69" i="28"/>
  <c r="AD69" i="28"/>
  <c r="AI69" i="28"/>
  <c r="AH69" i="28"/>
  <c r="AA69" i="28"/>
  <c r="Z69" i="28"/>
  <c r="AN4" i="28"/>
  <c r="AJ4" i="28"/>
  <c r="AF4" i="28"/>
  <c r="AB4" i="28"/>
  <c r="X4" i="28"/>
  <c r="AM4" i="28"/>
  <c r="AI4" i="28"/>
  <c r="AE4" i="28"/>
  <c r="AA4" i="28"/>
  <c r="W4" i="28"/>
  <c r="AH4" i="28"/>
  <c r="Z4" i="28"/>
  <c r="AO4" i="28"/>
  <c r="AG4" i="28"/>
  <c r="Y4" i="28"/>
  <c r="AD4" i="28"/>
  <c r="AC4" i="28"/>
  <c r="AL4" i="28"/>
  <c r="AK4" i="28"/>
  <c r="T4" i="28"/>
  <c r="N4" i="28"/>
  <c r="M4" i="28"/>
  <c r="O4" i="28"/>
  <c r="Q4" i="28"/>
  <c r="R4" i="28"/>
  <c r="P4" i="28"/>
  <c r="U4" i="28"/>
  <c r="S4" i="28"/>
  <c r="AN12" i="28"/>
  <c r="AJ12" i="28"/>
  <c r="AF12" i="28"/>
  <c r="AB12" i="28"/>
  <c r="X12" i="28"/>
  <c r="AM12" i="28"/>
  <c r="AI12" i="28"/>
  <c r="AE12" i="28"/>
  <c r="AA12" i="28"/>
  <c r="W12" i="28"/>
  <c r="AH12" i="28"/>
  <c r="Z12" i="28"/>
  <c r="AO12" i="28"/>
  <c r="AG12" i="28"/>
  <c r="Y12" i="28"/>
  <c r="AL12" i="28"/>
  <c r="AK12" i="28"/>
  <c r="AD12" i="28"/>
  <c r="AC12" i="28"/>
  <c r="T12" i="28"/>
  <c r="N12" i="28"/>
  <c r="M12" i="28"/>
  <c r="O12" i="28"/>
  <c r="Q12" i="28"/>
  <c r="R12" i="28"/>
  <c r="P12" i="28"/>
  <c r="U12" i="28"/>
  <c r="S12" i="28"/>
  <c r="AN20" i="28"/>
  <c r="AJ20" i="28"/>
  <c r="AF20" i="28"/>
  <c r="AB20" i="28"/>
  <c r="X20" i="28"/>
  <c r="AM20" i="28"/>
  <c r="AI20" i="28"/>
  <c r="AE20" i="28"/>
  <c r="AA20" i="28"/>
  <c r="W20" i="28"/>
  <c r="AH20" i="28"/>
  <c r="Z20" i="28"/>
  <c r="AO20" i="28"/>
  <c r="AG20" i="28"/>
  <c r="Y20" i="28"/>
  <c r="AD20" i="28"/>
  <c r="AC20" i="28"/>
  <c r="AL20" i="28"/>
  <c r="AK20" i="28"/>
  <c r="M20" i="28"/>
  <c r="O20" i="28"/>
  <c r="Q20" i="28"/>
  <c r="R20" i="28"/>
  <c r="P20" i="28"/>
  <c r="U20" i="28"/>
  <c r="S20" i="28"/>
  <c r="T20" i="28"/>
  <c r="N20" i="28"/>
  <c r="AN28" i="28"/>
  <c r="AJ28" i="28"/>
  <c r="AF28" i="28"/>
  <c r="AB28" i="28"/>
  <c r="X28" i="28"/>
  <c r="AM28" i="28"/>
  <c r="AI28" i="28"/>
  <c r="AE28" i="28"/>
  <c r="AA28" i="28"/>
  <c r="W28" i="28"/>
  <c r="AH28" i="28"/>
  <c r="Z28" i="28"/>
  <c r="AO28" i="28"/>
  <c r="AG28" i="28"/>
  <c r="Y28" i="28"/>
  <c r="AL28" i="28"/>
  <c r="AK28" i="28"/>
  <c r="AD28" i="28"/>
  <c r="AC28" i="28"/>
  <c r="M28" i="28"/>
  <c r="S28" i="28"/>
  <c r="Q28" i="28"/>
  <c r="O28" i="28"/>
  <c r="P28" i="28"/>
  <c r="U28" i="28"/>
  <c r="R28" i="28"/>
  <c r="T28" i="28"/>
  <c r="N28" i="28"/>
  <c r="AO131" i="28"/>
  <c r="AK131" i="28"/>
  <c r="AG131" i="28"/>
  <c r="AC131" i="28"/>
  <c r="Y131" i="28"/>
  <c r="AJ131" i="28"/>
  <c r="AE131" i="28"/>
  <c r="Z131" i="28"/>
  <c r="AN131" i="28"/>
  <c r="AI131" i="28"/>
  <c r="AD131" i="28"/>
  <c r="X131" i="28"/>
  <c r="AM131" i="28"/>
  <c r="AB131" i="28"/>
  <c r="AL131" i="28"/>
  <c r="AA131" i="28"/>
  <c r="AH131" i="28"/>
  <c r="AF131" i="28"/>
  <c r="W131" i="28"/>
  <c r="AM9" i="28"/>
  <c r="AI9" i="28"/>
  <c r="AE9" i="28"/>
  <c r="AA9" i="28"/>
  <c r="W9" i="28"/>
  <c r="AL9" i="28"/>
  <c r="AH9" i="28"/>
  <c r="AD9" i="28"/>
  <c r="Z9" i="28"/>
  <c r="AO9" i="28"/>
  <c r="AG9" i="28"/>
  <c r="Y9" i="28"/>
  <c r="AN9" i="28"/>
  <c r="AF9" i="28"/>
  <c r="X9" i="28"/>
  <c r="AK9" i="28"/>
  <c r="AJ9" i="28"/>
  <c r="AC9" i="28"/>
  <c r="AB9" i="28"/>
  <c r="AM17" i="28"/>
  <c r="AI17" i="28"/>
  <c r="AE17" i="28"/>
  <c r="AA17" i="28"/>
  <c r="W17" i="28"/>
  <c r="AL17" i="28"/>
  <c r="AH17" i="28"/>
  <c r="AD17" i="28"/>
  <c r="Z17" i="28"/>
  <c r="AO17" i="28"/>
  <c r="AG17" i="28"/>
  <c r="Y17" i="28"/>
  <c r="AN17" i="28"/>
  <c r="AF17" i="28"/>
  <c r="X17" i="28"/>
  <c r="AC17" i="28"/>
  <c r="AB17" i="28"/>
  <c r="AK17" i="28"/>
  <c r="AJ17" i="28"/>
  <c r="AM25" i="28"/>
  <c r="AI25" i="28"/>
  <c r="AE25" i="28"/>
  <c r="AA25" i="28"/>
  <c r="W25" i="28"/>
  <c r="AL25" i="28"/>
  <c r="AH25" i="28"/>
  <c r="AD25" i="28"/>
  <c r="Z25" i="28"/>
  <c r="AO25" i="28"/>
  <c r="AG25" i="28"/>
  <c r="Y25" i="28"/>
  <c r="AN25" i="28"/>
  <c r="AF25" i="28"/>
  <c r="X25" i="28"/>
  <c r="AK25" i="28"/>
  <c r="AJ25" i="28"/>
  <c r="AC25" i="28"/>
  <c r="AB25" i="28"/>
  <c r="AM33" i="28"/>
  <c r="AI33" i="28"/>
  <c r="AE33" i="28"/>
  <c r="AA33" i="28"/>
  <c r="W33" i="28"/>
  <c r="AL33" i="28"/>
  <c r="AH33" i="28"/>
  <c r="AD33" i="28"/>
  <c r="Z33" i="28"/>
  <c r="AO33" i="28"/>
  <c r="AG33" i="28"/>
  <c r="Y33" i="28"/>
  <c r="AN33" i="28"/>
  <c r="AF33" i="28"/>
  <c r="X33" i="28"/>
  <c r="AC33" i="28"/>
  <c r="AB33" i="28"/>
  <c r="AK33" i="28"/>
  <c r="AJ33" i="28"/>
  <c r="AN40" i="28"/>
  <c r="AJ40" i="28"/>
  <c r="AF40" i="28"/>
  <c r="AB40" i="28"/>
  <c r="X40" i="28"/>
  <c r="AM40" i="28"/>
  <c r="AI40" i="28"/>
  <c r="AE40" i="28"/>
  <c r="AA40" i="28"/>
  <c r="W40" i="28"/>
  <c r="AO40" i="28"/>
  <c r="AG40" i="28"/>
  <c r="Y40" i="28"/>
  <c r="AL40" i="28"/>
  <c r="AD40" i="28"/>
  <c r="AK40" i="28"/>
  <c r="AH40" i="28"/>
  <c r="AC40" i="28"/>
  <c r="Z40" i="28"/>
  <c r="P40" i="28"/>
  <c r="U40" i="28"/>
  <c r="S40" i="28"/>
  <c r="T40" i="28"/>
  <c r="N40" i="28"/>
  <c r="M40" i="28"/>
  <c r="O40" i="28"/>
  <c r="Q40" i="28"/>
  <c r="R40" i="28"/>
  <c r="AN48" i="28"/>
  <c r="AJ48" i="28"/>
  <c r="AF48" i="28"/>
  <c r="AB48" i="28"/>
  <c r="X48" i="28"/>
  <c r="AM48" i="28"/>
  <c r="AI48" i="28"/>
  <c r="AE48" i="28"/>
  <c r="AA48" i="28"/>
  <c r="W48" i="28"/>
  <c r="AO48" i="28"/>
  <c r="AG48" i="28"/>
  <c r="Y48" i="28"/>
  <c r="AL48" i="28"/>
  <c r="AD48" i="28"/>
  <c r="AC48" i="28"/>
  <c r="Z48" i="28"/>
  <c r="AK48" i="28"/>
  <c r="AH48" i="28"/>
  <c r="T48" i="28"/>
  <c r="N48" i="28"/>
  <c r="M48" i="28"/>
  <c r="O48" i="28"/>
  <c r="Q48" i="28"/>
  <c r="R48" i="28"/>
  <c r="P48" i="28"/>
  <c r="U48" i="28"/>
  <c r="S48" i="28"/>
  <c r="AM37" i="28"/>
  <c r="AI37" i="28"/>
  <c r="AE37" i="28"/>
  <c r="AA37" i="28"/>
  <c r="W37" i="28"/>
  <c r="AL37" i="28"/>
  <c r="AH37" i="28"/>
  <c r="AD37" i="28"/>
  <c r="Z37" i="28"/>
  <c r="AN37" i="28"/>
  <c r="AF37" i="28"/>
  <c r="X37" i="28"/>
  <c r="AK37" i="28"/>
  <c r="AC37" i="28"/>
  <c r="AJ37" i="28"/>
  <c r="AG37" i="28"/>
  <c r="AB37" i="28"/>
  <c r="Y37" i="28"/>
  <c r="AO37" i="28"/>
  <c r="AM45" i="28"/>
  <c r="AI45" i="28"/>
  <c r="AE45" i="28"/>
  <c r="AA45" i="28"/>
  <c r="W45" i="28"/>
  <c r="AL45" i="28"/>
  <c r="AH45" i="28"/>
  <c r="AD45" i="28"/>
  <c r="Z45" i="28"/>
  <c r="AN45" i="28"/>
  <c r="AF45" i="28"/>
  <c r="X45" i="28"/>
  <c r="AK45" i="28"/>
  <c r="AC45" i="28"/>
  <c r="AB45" i="28"/>
  <c r="AO45" i="28"/>
  <c r="Y45" i="28"/>
  <c r="AJ45" i="28"/>
  <c r="AG45" i="28"/>
  <c r="AM53" i="28"/>
  <c r="AI53" i="28"/>
  <c r="AE53" i="28"/>
  <c r="AA53" i="28"/>
  <c r="W53" i="28"/>
  <c r="AL53" i="28"/>
  <c r="AH53" i="28"/>
  <c r="AD53" i="28"/>
  <c r="Z53" i="28"/>
  <c r="AK53" i="28"/>
  <c r="AC53" i="28"/>
  <c r="AJ53" i="28"/>
  <c r="AB53" i="28"/>
  <c r="AO53" i="28"/>
  <c r="Y53" i="28"/>
  <c r="AN53" i="28"/>
  <c r="X53" i="28"/>
  <c r="AG53" i="28"/>
  <c r="AF53" i="28"/>
  <c r="AM61" i="28"/>
  <c r="AI61" i="28"/>
  <c r="AE61" i="28"/>
  <c r="AA61" i="28"/>
  <c r="W61" i="28"/>
  <c r="AL61" i="28"/>
  <c r="AH61" i="28"/>
  <c r="AD61" i="28"/>
  <c r="Z61" i="28"/>
  <c r="AK61" i="28"/>
  <c r="AC61" i="28"/>
  <c r="AJ61" i="28"/>
  <c r="AB61" i="28"/>
  <c r="AG61" i="28"/>
  <c r="AF61" i="28"/>
  <c r="AO61" i="28"/>
  <c r="Y61" i="28"/>
  <c r="AN61" i="28"/>
  <c r="X61" i="28"/>
  <c r="AN148" i="28"/>
  <c r="AJ148" i="28"/>
  <c r="AF148" i="28"/>
  <c r="AB148" i="28"/>
  <c r="X148" i="28"/>
  <c r="AK148" i="28"/>
  <c r="AE148" i="28"/>
  <c r="Z148" i="28"/>
  <c r="AO148" i="28"/>
  <c r="AI148" i="28"/>
  <c r="AD148" i="28"/>
  <c r="Y148" i="28"/>
  <c r="AH148" i="28"/>
  <c r="W148" i="28"/>
  <c r="AG148" i="28"/>
  <c r="AM148" i="28"/>
  <c r="AL148" i="28"/>
  <c r="AC148" i="28"/>
  <c r="AA148" i="28"/>
  <c r="T148" i="28"/>
  <c r="N148" i="28"/>
  <c r="M148" i="28"/>
  <c r="O148" i="28"/>
  <c r="Q148" i="28"/>
  <c r="R148" i="28"/>
  <c r="P148" i="28"/>
  <c r="U148" i="28"/>
  <c r="S148" i="28"/>
  <c r="AN144" i="28"/>
  <c r="AJ144" i="28"/>
  <c r="AF144" i="28"/>
  <c r="AB144" i="28"/>
  <c r="X144" i="28"/>
  <c r="AO144" i="28"/>
  <c r="AI144" i="28"/>
  <c r="AD144" i="28"/>
  <c r="Y144" i="28"/>
  <c r="AM144" i="28"/>
  <c r="AH144" i="28"/>
  <c r="AC144" i="28"/>
  <c r="W144" i="28"/>
  <c r="AG144" i="28"/>
  <c r="AE144" i="28"/>
  <c r="AL144" i="28"/>
  <c r="AK144" i="28"/>
  <c r="AA144" i="28"/>
  <c r="Z144" i="28"/>
  <c r="Q144" i="28"/>
  <c r="R144" i="28"/>
  <c r="P144" i="28"/>
  <c r="U144" i="28"/>
  <c r="S144" i="28"/>
  <c r="T144" i="28"/>
  <c r="N144" i="28"/>
  <c r="M144" i="28"/>
  <c r="O144" i="28"/>
  <c r="AL138" i="28"/>
  <c r="AH138" i="28"/>
  <c r="AD138" i="28"/>
  <c r="Z138" i="28"/>
  <c r="AM138" i="28"/>
  <c r="AG138" i="28"/>
  <c r="AB138" i="28"/>
  <c r="W138" i="28"/>
  <c r="AK138" i="28"/>
  <c r="AF138" i="28"/>
  <c r="AA138" i="28"/>
  <c r="AO138" i="28"/>
  <c r="AE138" i="28"/>
  <c r="AN138" i="28"/>
  <c r="AC138" i="28"/>
  <c r="AJ138" i="28"/>
  <c r="AI138" i="28"/>
  <c r="Y138" i="28"/>
  <c r="X138" i="28"/>
  <c r="Q138" i="28"/>
  <c r="R138" i="28"/>
  <c r="P138" i="28"/>
  <c r="U138" i="28"/>
  <c r="S138" i="28"/>
  <c r="T138" i="28"/>
  <c r="N138" i="28"/>
  <c r="M138" i="28"/>
  <c r="O138" i="28"/>
  <c r="AO151" i="28"/>
  <c r="AK151" i="28"/>
  <c r="AG151" i="28"/>
  <c r="AC151" i="28"/>
  <c r="Y151" i="28"/>
  <c r="AL151" i="28"/>
  <c r="AF151" i="28"/>
  <c r="AA151" i="28"/>
  <c r="AJ151" i="28"/>
  <c r="AE151" i="28"/>
  <c r="Z151" i="28"/>
  <c r="AI151" i="28"/>
  <c r="X151" i="28"/>
  <c r="AH151" i="28"/>
  <c r="W151" i="28"/>
  <c r="AN151" i="28"/>
  <c r="AM151" i="28"/>
  <c r="AD151" i="28"/>
  <c r="AB151" i="28"/>
  <c r="AM129" i="28"/>
  <c r="AI129" i="28"/>
  <c r="AE129" i="28"/>
  <c r="AA129" i="28"/>
  <c r="W129" i="28"/>
  <c r="AO129" i="28"/>
  <c r="AJ129" i="28"/>
  <c r="AD129" i="28"/>
  <c r="Y129" i="28"/>
  <c r="AN129" i="28"/>
  <c r="AH129" i="28"/>
  <c r="AC129" i="28"/>
  <c r="X129" i="28"/>
  <c r="AL129" i="28"/>
  <c r="AB129" i="28"/>
  <c r="AK129" i="28"/>
  <c r="Z129" i="28"/>
  <c r="AG129" i="28"/>
  <c r="AF129" i="28"/>
  <c r="AM137" i="28"/>
  <c r="AI137" i="28"/>
  <c r="AE137" i="28"/>
  <c r="AA137" i="28"/>
  <c r="W137" i="28"/>
  <c r="AL137" i="28"/>
  <c r="AG137" i="28"/>
  <c r="AB137" i="28"/>
  <c r="AK137" i="28"/>
  <c r="AF137" i="28"/>
  <c r="Z137" i="28"/>
  <c r="AO137" i="28"/>
  <c r="AD137" i="28"/>
  <c r="AN137" i="28"/>
  <c r="AC137" i="28"/>
  <c r="AJ137" i="28"/>
  <c r="AH137" i="28"/>
  <c r="Y137" i="28"/>
  <c r="X137" i="28"/>
  <c r="AM145" i="28"/>
  <c r="AI145" i="28"/>
  <c r="AE145" i="28"/>
  <c r="AA145" i="28"/>
  <c r="W145" i="28"/>
  <c r="AO145" i="28"/>
  <c r="AJ145" i="28"/>
  <c r="AD145" i="28"/>
  <c r="Y145" i="28"/>
  <c r="AN145" i="28"/>
  <c r="AH145" i="28"/>
  <c r="AC145" i="28"/>
  <c r="X145" i="28"/>
  <c r="AG145" i="28"/>
  <c r="AF145" i="28"/>
  <c r="AL145" i="28"/>
  <c r="AK145" i="28"/>
  <c r="AB145" i="28"/>
  <c r="Z145" i="28"/>
  <c r="AO157" i="28"/>
  <c r="AK157" i="28"/>
  <c r="AG157" i="28"/>
  <c r="AC157" i="28"/>
  <c r="Y157" i="28"/>
  <c r="AN157" i="28"/>
  <c r="AJ157" i="28"/>
  <c r="AF157" i="28"/>
  <c r="AB157" i="28"/>
  <c r="X157" i="28"/>
  <c r="AM157" i="28"/>
  <c r="AI157" i="28"/>
  <c r="AE157" i="28"/>
  <c r="AA157" i="28"/>
  <c r="W157" i="28"/>
  <c r="AH157" i="28"/>
  <c r="AL157" i="28"/>
  <c r="AD157" i="28"/>
  <c r="Z157" i="28"/>
  <c r="AO171" i="28"/>
  <c r="AK171" i="28"/>
  <c r="AG171" i="28"/>
  <c r="AC171" i="28"/>
  <c r="Y171" i="28"/>
  <c r="AN171" i="28"/>
  <c r="AJ171" i="28"/>
  <c r="AF171" i="28"/>
  <c r="AB171" i="28"/>
  <c r="X171" i="28"/>
  <c r="AM171" i="28"/>
  <c r="AE171" i="28"/>
  <c r="W171" i="28"/>
  <c r="AL171" i="28"/>
  <c r="AD171" i="28"/>
  <c r="AI171" i="28"/>
  <c r="AA171" i="28"/>
  <c r="AH171" i="28"/>
  <c r="Z171" i="28"/>
  <c r="AN158" i="28"/>
  <c r="AJ158" i="28"/>
  <c r="AF158" i="28"/>
  <c r="AB158" i="28"/>
  <c r="X158" i="28"/>
  <c r="AM158" i="28"/>
  <c r="AI158" i="28"/>
  <c r="AE158" i="28"/>
  <c r="AA158" i="28"/>
  <c r="W158" i="28"/>
  <c r="AL158" i="28"/>
  <c r="AH158" i="28"/>
  <c r="AD158" i="28"/>
  <c r="Z158" i="28"/>
  <c r="AC158" i="28"/>
  <c r="AK158" i="28"/>
  <c r="AG158" i="28"/>
  <c r="AO158" i="28"/>
  <c r="Y158" i="28"/>
  <c r="P158" i="28"/>
  <c r="U158" i="28"/>
  <c r="S158" i="28"/>
  <c r="T158" i="28"/>
  <c r="N158" i="28"/>
  <c r="M158" i="28"/>
  <c r="O158" i="28"/>
  <c r="Q158" i="28"/>
  <c r="R158" i="28"/>
  <c r="AL170" i="28"/>
  <c r="AH170" i="28"/>
  <c r="AD170" i="28"/>
  <c r="Z170" i="28"/>
  <c r="AO170" i="28"/>
  <c r="AK170" i="28"/>
  <c r="AG170" i="28"/>
  <c r="AC170" i="28"/>
  <c r="Y170" i="28"/>
  <c r="AJ170" i="28"/>
  <c r="AB170" i="28"/>
  <c r="AI170" i="28"/>
  <c r="AA170" i="28"/>
  <c r="AN170" i="28"/>
  <c r="AF170" i="28"/>
  <c r="X170" i="28"/>
  <c r="W170" i="28"/>
  <c r="AM170" i="28"/>
  <c r="AE170" i="28"/>
  <c r="M170" i="28"/>
  <c r="O170" i="28"/>
  <c r="Q170" i="28"/>
  <c r="S170" i="28"/>
  <c r="P170" i="28"/>
  <c r="U170" i="28"/>
  <c r="R170" i="28"/>
  <c r="T170" i="28"/>
  <c r="N170" i="28"/>
  <c r="AM159" i="28"/>
  <c r="AI159" i="28"/>
  <c r="AE159" i="28"/>
  <c r="AA159" i="28"/>
  <c r="W159" i="28"/>
  <c r="AL159" i="28"/>
  <c r="AH159" i="28"/>
  <c r="AD159" i="28"/>
  <c r="Z159" i="28"/>
  <c r="AO159" i="28"/>
  <c r="AK159" i="28"/>
  <c r="AG159" i="28"/>
  <c r="AC159" i="28"/>
  <c r="Y159" i="28"/>
  <c r="AN159" i="28"/>
  <c r="X159" i="28"/>
  <c r="AJ159" i="28"/>
  <c r="AF159" i="28"/>
  <c r="AB159" i="28"/>
  <c r="F60" i="21"/>
  <c r="J60" i="21"/>
  <c r="C60" i="21"/>
  <c r="G60" i="21"/>
  <c r="K60" i="21"/>
  <c r="D60" i="21"/>
  <c r="H60" i="21"/>
  <c r="E60" i="21"/>
  <c r="I60" i="21"/>
  <c r="F76" i="21"/>
  <c r="J76" i="21"/>
  <c r="C76" i="21"/>
  <c r="G76" i="21"/>
  <c r="K76" i="21"/>
  <c r="D76" i="21"/>
  <c r="H76" i="21"/>
  <c r="E76" i="21"/>
  <c r="I76" i="21"/>
  <c r="F92" i="21"/>
  <c r="J92" i="21"/>
  <c r="C92" i="21"/>
  <c r="G92" i="21"/>
  <c r="K92" i="21"/>
  <c r="D92" i="21"/>
  <c r="H92" i="21"/>
  <c r="E92" i="21"/>
  <c r="I92" i="21"/>
  <c r="F108" i="21"/>
  <c r="J108" i="21"/>
  <c r="C108" i="21"/>
  <c r="G108" i="21"/>
  <c r="K108" i="21"/>
  <c r="D108" i="21"/>
  <c r="H108" i="21"/>
  <c r="E108" i="21"/>
  <c r="I108" i="21"/>
  <c r="F124" i="21"/>
  <c r="J124" i="21"/>
  <c r="C124" i="21"/>
  <c r="G124" i="21"/>
  <c r="K124" i="21"/>
  <c r="D124" i="21"/>
  <c r="H124" i="21"/>
  <c r="E124" i="21"/>
  <c r="I124" i="21"/>
  <c r="F140" i="21"/>
  <c r="J140" i="21"/>
  <c r="C140" i="21"/>
  <c r="G140" i="21"/>
  <c r="K140" i="21"/>
  <c r="D140" i="21"/>
  <c r="H140" i="21"/>
  <c r="E140" i="21"/>
  <c r="I140" i="21"/>
  <c r="F156" i="21"/>
  <c r="J156" i="21"/>
  <c r="C156" i="21"/>
  <c r="G156" i="21"/>
  <c r="K156" i="21"/>
  <c r="D156" i="21"/>
  <c r="H156" i="21"/>
  <c r="E156" i="21"/>
  <c r="I156" i="21"/>
  <c r="F172" i="21"/>
  <c r="J172" i="21"/>
  <c r="C172" i="21"/>
  <c r="G172" i="21"/>
  <c r="K172" i="21"/>
  <c r="D172" i="21"/>
  <c r="H172" i="21"/>
  <c r="E172" i="21"/>
  <c r="I172" i="21"/>
  <c r="F13" i="19"/>
  <c r="J13" i="19"/>
  <c r="C13" i="19"/>
  <c r="G13" i="19"/>
  <c r="K13" i="19"/>
  <c r="D13" i="19"/>
  <c r="H13" i="19"/>
  <c r="E13" i="19"/>
  <c r="I13" i="19"/>
  <c r="F29" i="19"/>
  <c r="J29" i="19"/>
  <c r="C29" i="19"/>
  <c r="G29" i="19"/>
  <c r="K29" i="19"/>
  <c r="D29" i="19"/>
  <c r="H29" i="19"/>
  <c r="E29" i="19"/>
  <c r="I29" i="19"/>
  <c r="F45" i="19"/>
  <c r="J45" i="19"/>
  <c r="C45" i="19"/>
  <c r="G45" i="19"/>
  <c r="K45" i="19"/>
  <c r="D45" i="19"/>
  <c r="H45" i="19"/>
  <c r="E45" i="19"/>
  <c r="I45" i="19"/>
  <c r="AL176" i="26"/>
  <c r="AH176" i="26"/>
  <c r="AD176" i="26"/>
  <c r="Z176" i="26"/>
  <c r="AO176" i="26"/>
  <c r="AK176" i="26"/>
  <c r="AG176" i="26"/>
  <c r="AC176" i="26"/>
  <c r="Y176" i="26"/>
  <c r="AN176" i="26"/>
  <c r="AJ176" i="26"/>
  <c r="AF176" i="26"/>
  <c r="AB176" i="26"/>
  <c r="X176" i="26"/>
  <c r="AE176" i="26"/>
  <c r="AA176" i="26"/>
  <c r="AM176" i="26"/>
  <c r="W176" i="26"/>
  <c r="AI176" i="26"/>
  <c r="AL32" i="23"/>
  <c r="AH32" i="23"/>
  <c r="AD32" i="23"/>
  <c r="Z32" i="23"/>
  <c r="AO32" i="23"/>
  <c r="AK32" i="23"/>
  <c r="AG32" i="23"/>
  <c r="AC32" i="23"/>
  <c r="Y32" i="23"/>
  <c r="AN32" i="23"/>
  <c r="AJ32" i="23"/>
  <c r="AF32" i="23"/>
  <c r="AB32" i="23"/>
  <c r="X32" i="23"/>
  <c r="AE32" i="23"/>
  <c r="AA32" i="23"/>
  <c r="AM32" i="23"/>
  <c r="W32" i="23"/>
  <c r="AI32" i="23"/>
  <c r="AL64" i="23"/>
  <c r="AH64" i="23"/>
  <c r="AD64" i="23"/>
  <c r="Z64" i="23"/>
  <c r="AO64" i="23"/>
  <c r="AK64" i="23"/>
  <c r="AG64" i="23"/>
  <c r="AC64" i="23"/>
  <c r="Y64" i="23"/>
  <c r="AN64" i="23"/>
  <c r="AJ64" i="23"/>
  <c r="AF64" i="23"/>
  <c r="AB64" i="23"/>
  <c r="X64" i="23"/>
  <c r="AE64" i="23"/>
  <c r="AA64" i="23"/>
  <c r="AM64" i="23"/>
  <c r="W64" i="23"/>
  <c r="AI64" i="23"/>
  <c r="AL96" i="23"/>
  <c r="AH96" i="23"/>
  <c r="AD96" i="23"/>
  <c r="Z96" i="23"/>
  <c r="AO96" i="23"/>
  <c r="AK96" i="23"/>
  <c r="AG96" i="23"/>
  <c r="AC96" i="23"/>
  <c r="Y96" i="23"/>
  <c r="AN96" i="23"/>
  <c r="AJ96" i="23"/>
  <c r="AF96" i="23"/>
  <c r="AB96" i="23"/>
  <c r="X96" i="23"/>
  <c r="AE96" i="23"/>
  <c r="AA96" i="23"/>
  <c r="AM96" i="23"/>
  <c r="W96" i="23"/>
  <c r="AI96" i="23"/>
  <c r="AN142" i="23"/>
  <c r="AJ142" i="23"/>
  <c r="AF142" i="23"/>
  <c r="AB142" i="23"/>
  <c r="X142" i="23"/>
  <c r="AK142" i="23"/>
  <c r="AE142" i="23"/>
  <c r="Z142" i="23"/>
  <c r="AO142" i="23"/>
  <c r="AI142" i="23"/>
  <c r="AD142" i="23"/>
  <c r="Y142" i="23"/>
  <c r="AM142" i="23"/>
  <c r="AH142" i="23"/>
  <c r="AC142" i="23"/>
  <c r="W142" i="23"/>
  <c r="AA142" i="23"/>
  <c r="AL142" i="23"/>
  <c r="AG142" i="23"/>
  <c r="AM53" i="21"/>
  <c r="AI53" i="21"/>
  <c r="AE53" i="21"/>
  <c r="AA53" i="21"/>
  <c r="W53" i="21"/>
  <c r="AL53" i="21"/>
  <c r="AH53" i="21"/>
  <c r="AD53" i="21"/>
  <c r="Z53" i="21"/>
  <c r="AN53" i="21"/>
  <c r="AF53" i="21"/>
  <c r="X53" i="21"/>
  <c r="AK53" i="21"/>
  <c r="AC53" i="21"/>
  <c r="AJ53" i="21"/>
  <c r="AB53" i="21"/>
  <c r="AO53" i="21"/>
  <c r="AG53" i="21"/>
  <c r="Y53" i="21"/>
  <c r="AM61" i="21"/>
  <c r="AI61" i="21"/>
  <c r="AE61" i="21"/>
  <c r="AA61" i="21"/>
  <c r="W61" i="21"/>
  <c r="AL61" i="21"/>
  <c r="AH61" i="21"/>
  <c r="AD61" i="21"/>
  <c r="Z61" i="21"/>
  <c r="AN61" i="21"/>
  <c r="AF61" i="21"/>
  <c r="X61" i="21"/>
  <c r="AK61" i="21"/>
  <c r="AC61" i="21"/>
  <c r="AJ61" i="21"/>
  <c r="AB61" i="21"/>
  <c r="AG61" i="21"/>
  <c r="Y61" i="21"/>
  <c r="AO61" i="21"/>
  <c r="AM69" i="21"/>
  <c r="AI69" i="21"/>
  <c r="AE69" i="21"/>
  <c r="AA69" i="21"/>
  <c r="W69" i="21"/>
  <c r="AL69" i="21"/>
  <c r="AH69" i="21"/>
  <c r="AD69" i="21"/>
  <c r="Z69" i="21"/>
  <c r="AN69" i="21"/>
  <c r="AF69" i="21"/>
  <c r="X69" i="21"/>
  <c r="AK69" i="21"/>
  <c r="AC69" i="21"/>
  <c r="AJ69" i="21"/>
  <c r="AB69" i="21"/>
  <c r="Y69" i="21"/>
  <c r="AO69" i="21"/>
  <c r="AG69" i="21"/>
  <c r="AM77" i="21"/>
  <c r="AI77" i="21"/>
  <c r="AE77" i="21"/>
  <c r="AA77" i="21"/>
  <c r="W77" i="21"/>
  <c r="AL77" i="21"/>
  <c r="AH77" i="21"/>
  <c r="AD77" i="21"/>
  <c r="Z77" i="21"/>
  <c r="AN77" i="21"/>
  <c r="AF77" i="21"/>
  <c r="X77" i="21"/>
  <c r="AK77" i="21"/>
  <c r="AC77" i="21"/>
  <c r="AJ77" i="21"/>
  <c r="AB77" i="21"/>
  <c r="AO77" i="21"/>
  <c r="AG77" i="21"/>
  <c r="Y77" i="21"/>
  <c r="AM85" i="21"/>
  <c r="AI85" i="21"/>
  <c r="AE85" i="21"/>
  <c r="AA85" i="21"/>
  <c r="W85" i="21"/>
  <c r="AL85" i="21"/>
  <c r="AH85" i="21"/>
  <c r="AD85" i="21"/>
  <c r="Z85" i="21"/>
  <c r="AN85" i="21"/>
  <c r="AF85" i="21"/>
  <c r="X85" i="21"/>
  <c r="AK85" i="21"/>
  <c r="AC85" i="21"/>
  <c r="AJ85" i="21"/>
  <c r="AB85" i="21"/>
  <c r="AG85" i="21"/>
  <c r="Y85" i="21"/>
  <c r="AO85" i="21"/>
  <c r="AM93" i="21"/>
  <c r="AI93" i="21"/>
  <c r="AE93" i="21"/>
  <c r="AA93" i="21"/>
  <c r="W93" i="21"/>
  <c r="AL93" i="21"/>
  <c r="AH93" i="21"/>
  <c r="AD93" i="21"/>
  <c r="Z93" i="21"/>
  <c r="AN93" i="21"/>
  <c r="AF93" i="21"/>
  <c r="X93" i="21"/>
  <c r="AK93" i="21"/>
  <c r="AC93" i="21"/>
  <c r="AJ93" i="21"/>
  <c r="AB93" i="21"/>
  <c r="Y93" i="21"/>
  <c r="AO93" i="21"/>
  <c r="AG93" i="21"/>
  <c r="AM101" i="21"/>
  <c r="AI101" i="21"/>
  <c r="AE101" i="21"/>
  <c r="AA101" i="21"/>
  <c r="W101" i="21"/>
  <c r="AL101" i="21"/>
  <c r="AH101" i="21"/>
  <c r="AD101" i="21"/>
  <c r="Z101" i="21"/>
  <c r="AN101" i="21"/>
  <c r="AF101" i="21"/>
  <c r="X101" i="21"/>
  <c r="AK101" i="21"/>
  <c r="AC101" i="21"/>
  <c r="AJ101" i="21"/>
  <c r="AB101" i="21"/>
  <c r="AO101" i="21"/>
  <c r="AG101" i="21"/>
  <c r="Y101" i="21"/>
  <c r="AM109" i="21"/>
  <c r="AI109" i="21"/>
  <c r="AE109" i="21"/>
  <c r="AA109" i="21"/>
  <c r="W109" i="21"/>
  <c r="AL109" i="21"/>
  <c r="AH109" i="21"/>
  <c r="AD109" i="21"/>
  <c r="Z109" i="21"/>
  <c r="AN109" i="21"/>
  <c r="AF109" i="21"/>
  <c r="X109" i="21"/>
  <c r="AK109" i="21"/>
  <c r="AC109" i="21"/>
  <c r="AJ109" i="21"/>
  <c r="AB109" i="21"/>
  <c r="AO109" i="21"/>
  <c r="AG109" i="21"/>
  <c r="Y109" i="21"/>
  <c r="AM117" i="21"/>
  <c r="AI117" i="21"/>
  <c r="AE117" i="21"/>
  <c r="AA117" i="21"/>
  <c r="W117" i="21"/>
  <c r="AL117" i="21"/>
  <c r="AH117" i="21"/>
  <c r="AD117" i="21"/>
  <c r="Z117" i="21"/>
  <c r="AN117" i="21"/>
  <c r="AF117" i="21"/>
  <c r="X117" i="21"/>
  <c r="AK117" i="21"/>
  <c r="AC117" i="21"/>
  <c r="AJ117" i="21"/>
  <c r="AB117" i="21"/>
  <c r="AG117" i="21"/>
  <c r="Y117" i="21"/>
  <c r="AO117" i="21"/>
  <c r="AM125" i="21"/>
  <c r="AI125" i="21"/>
  <c r="AE125" i="21"/>
  <c r="AA125" i="21"/>
  <c r="W125" i="21"/>
  <c r="AL125" i="21"/>
  <c r="AH125" i="21"/>
  <c r="AD125" i="21"/>
  <c r="Z125" i="21"/>
  <c r="AN125" i="21"/>
  <c r="AF125" i="21"/>
  <c r="X125" i="21"/>
  <c r="AK125" i="21"/>
  <c r="AC125" i="21"/>
  <c r="AJ125" i="21"/>
  <c r="AB125" i="21"/>
  <c r="Y125" i="21"/>
  <c r="AO125" i="21"/>
  <c r="AG125" i="21"/>
  <c r="AM133" i="21"/>
  <c r="AI133" i="21"/>
  <c r="AE133" i="21"/>
  <c r="AA133" i="21"/>
  <c r="W133" i="21"/>
  <c r="AL133" i="21"/>
  <c r="AH133" i="21"/>
  <c r="AD133" i="21"/>
  <c r="Z133" i="21"/>
  <c r="AN133" i="21"/>
  <c r="AF133" i="21"/>
  <c r="X133" i="21"/>
  <c r="AK133" i="21"/>
  <c r="AC133" i="21"/>
  <c r="AJ133" i="21"/>
  <c r="AB133" i="21"/>
  <c r="AO133" i="21"/>
  <c r="AG133" i="21"/>
  <c r="Y133" i="21"/>
  <c r="AM141" i="21"/>
  <c r="AI141" i="21"/>
  <c r="AE141" i="21"/>
  <c r="AA141" i="21"/>
  <c r="W141" i="21"/>
  <c r="AL141" i="21"/>
  <c r="AH141" i="21"/>
  <c r="AD141" i="21"/>
  <c r="Z141" i="21"/>
  <c r="AN141" i="21"/>
  <c r="AF141" i="21"/>
  <c r="X141" i="21"/>
  <c r="AK141" i="21"/>
  <c r="AC141" i="21"/>
  <c r="AJ141" i="21"/>
  <c r="AB141" i="21"/>
  <c r="AO141" i="21"/>
  <c r="AG141" i="21"/>
  <c r="Y141" i="21"/>
  <c r="AM149" i="21"/>
  <c r="AI149" i="21"/>
  <c r="AE149" i="21"/>
  <c r="AA149" i="21"/>
  <c r="W149" i="21"/>
  <c r="AL149" i="21"/>
  <c r="AH149" i="21"/>
  <c r="AD149" i="21"/>
  <c r="Z149" i="21"/>
  <c r="AN149" i="21"/>
  <c r="AF149" i="21"/>
  <c r="X149" i="21"/>
  <c r="AK149" i="21"/>
  <c r="AC149" i="21"/>
  <c r="AJ149" i="21"/>
  <c r="AB149" i="21"/>
  <c r="AG149" i="21"/>
  <c r="Y149" i="21"/>
  <c r="AO149" i="21"/>
  <c r="AM157" i="21"/>
  <c r="AI157" i="21"/>
  <c r="AE157" i="21"/>
  <c r="AA157" i="21"/>
  <c r="W157" i="21"/>
  <c r="AL157" i="21"/>
  <c r="AH157" i="21"/>
  <c r="AD157" i="21"/>
  <c r="Z157" i="21"/>
  <c r="AN157" i="21"/>
  <c r="AF157" i="21"/>
  <c r="X157" i="21"/>
  <c r="AK157" i="21"/>
  <c r="AC157" i="21"/>
  <c r="AJ157" i="21"/>
  <c r="AB157" i="21"/>
  <c r="Y157" i="21"/>
  <c r="AO157" i="21"/>
  <c r="AG157" i="21"/>
  <c r="AM165" i="21"/>
  <c r="AI165" i="21"/>
  <c r="AE165" i="21"/>
  <c r="AA165" i="21"/>
  <c r="W165" i="21"/>
  <c r="AL165" i="21"/>
  <c r="AH165" i="21"/>
  <c r="AD165" i="21"/>
  <c r="Z165" i="21"/>
  <c r="AN165" i="21"/>
  <c r="AF165" i="21"/>
  <c r="X165" i="21"/>
  <c r="AK165" i="21"/>
  <c r="AC165" i="21"/>
  <c r="AJ165" i="21"/>
  <c r="AB165" i="21"/>
  <c r="AO165" i="21"/>
  <c r="AG165" i="21"/>
  <c r="Y165" i="21"/>
  <c r="AM173" i="21"/>
  <c r="AI173" i="21"/>
  <c r="AE173" i="21"/>
  <c r="AA173" i="21"/>
  <c r="W173" i="21"/>
  <c r="AL173" i="21"/>
  <c r="AH173" i="21"/>
  <c r="AD173" i="21"/>
  <c r="Z173" i="21"/>
  <c r="AN173" i="21"/>
  <c r="AF173" i="21"/>
  <c r="X173" i="21"/>
  <c r="AK173" i="21"/>
  <c r="AC173" i="21"/>
  <c r="AJ173" i="21"/>
  <c r="AB173" i="21"/>
  <c r="AO173" i="21"/>
  <c r="AG173" i="21"/>
  <c r="Y173" i="21"/>
  <c r="AL8" i="26"/>
  <c r="AH8" i="26"/>
  <c r="AD8" i="26"/>
  <c r="Z8" i="26"/>
  <c r="AO8" i="26"/>
  <c r="AK8" i="26"/>
  <c r="AG8" i="26"/>
  <c r="AC8" i="26"/>
  <c r="Y8" i="26"/>
  <c r="AN8" i="26"/>
  <c r="AJ8" i="26"/>
  <c r="AF8" i="26"/>
  <c r="AB8" i="26"/>
  <c r="X8" i="26"/>
  <c r="AA8" i="26"/>
  <c r="AM8" i="26"/>
  <c r="W8" i="26"/>
  <c r="AI8" i="26"/>
  <c r="AE8" i="26"/>
  <c r="AL40" i="26"/>
  <c r="AH40" i="26"/>
  <c r="AD40" i="26"/>
  <c r="Z40" i="26"/>
  <c r="AO40" i="26"/>
  <c r="AK40" i="26"/>
  <c r="AG40" i="26"/>
  <c r="AC40" i="26"/>
  <c r="Y40" i="26"/>
  <c r="AN40" i="26"/>
  <c r="AJ40" i="26"/>
  <c r="AF40" i="26"/>
  <c r="AB40" i="26"/>
  <c r="X40" i="26"/>
  <c r="AA40" i="26"/>
  <c r="AM40" i="26"/>
  <c r="W40" i="26"/>
  <c r="AI40" i="26"/>
  <c r="AE40" i="26"/>
  <c r="AL60" i="26"/>
  <c r="AH60" i="26"/>
  <c r="AD60" i="26"/>
  <c r="Z60" i="26"/>
  <c r="AO60" i="26"/>
  <c r="AK60" i="26"/>
  <c r="AG60" i="26"/>
  <c r="AC60" i="26"/>
  <c r="Y60" i="26"/>
  <c r="AN60" i="26"/>
  <c r="AJ60" i="26"/>
  <c r="AF60" i="26"/>
  <c r="AB60" i="26"/>
  <c r="X60" i="26"/>
  <c r="AA60" i="26"/>
  <c r="AM60" i="26"/>
  <c r="W60" i="26"/>
  <c r="AI60" i="26"/>
  <c r="AE60" i="26"/>
  <c r="AO58" i="24"/>
  <c r="AK58" i="24"/>
  <c r="AG58" i="24"/>
  <c r="AC58" i="24"/>
  <c r="Y58" i="24"/>
  <c r="AN58" i="24"/>
  <c r="AJ58" i="24"/>
  <c r="AF58" i="24"/>
  <c r="AB58" i="24"/>
  <c r="X58" i="24"/>
  <c r="AH58" i="24"/>
  <c r="Z58" i="24"/>
  <c r="AM58" i="24"/>
  <c r="AE58" i="24"/>
  <c r="W58" i="24"/>
  <c r="AL58" i="24"/>
  <c r="AD58" i="24"/>
  <c r="AI58" i="24"/>
  <c r="AA58" i="24"/>
  <c r="AO57" i="26"/>
  <c r="AK57" i="26"/>
  <c r="AG57" i="26"/>
  <c r="AC57" i="26"/>
  <c r="Y57" i="26"/>
  <c r="AN57" i="26"/>
  <c r="AJ57" i="26"/>
  <c r="AF57" i="26"/>
  <c r="AB57" i="26"/>
  <c r="X57" i="26"/>
  <c r="AM57" i="26"/>
  <c r="AI57" i="26"/>
  <c r="AE57" i="26"/>
  <c r="AA57" i="26"/>
  <c r="W57" i="26"/>
  <c r="AL57" i="26"/>
  <c r="AH57" i="26"/>
  <c r="AD57" i="26"/>
  <c r="Z57" i="26"/>
  <c r="AO85" i="26"/>
  <c r="AK85" i="26"/>
  <c r="AG85" i="26"/>
  <c r="AC85" i="26"/>
  <c r="Y85" i="26"/>
  <c r="AN85" i="26"/>
  <c r="AJ85" i="26"/>
  <c r="AF85" i="26"/>
  <c r="AB85" i="26"/>
  <c r="X85" i="26"/>
  <c r="AM85" i="26"/>
  <c r="AI85" i="26"/>
  <c r="AE85" i="26"/>
  <c r="AA85" i="26"/>
  <c r="W85" i="26"/>
  <c r="AD85" i="26"/>
  <c r="Z85" i="26"/>
  <c r="AL85" i="26"/>
  <c r="AH85" i="26"/>
  <c r="AO93" i="26"/>
  <c r="AK93" i="26"/>
  <c r="AG93" i="26"/>
  <c r="AC93" i="26"/>
  <c r="Y93" i="26"/>
  <c r="AN93" i="26"/>
  <c r="AJ93" i="26"/>
  <c r="AF93" i="26"/>
  <c r="AB93" i="26"/>
  <c r="X93" i="26"/>
  <c r="AM93" i="26"/>
  <c r="AI93" i="26"/>
  <c r="AE93" i="26"/>
  <c r="AA93" i="26"/>
  <c r="W93" i="26"/>
  <c r="AL93" i="26"/>
  <c r="AH93" i="26"/>
  <c r="AD93" i="26"/>
  <c r="Z93" i="26"/>
  <c r="AO101" i="26"/>
  <c r="AK101" i="26"/>
  <c r="AG101" i="26"/>
  <c r="AC101" i="26"/>
  <c r="Y101" i="26"/>
  <c r="AN101" i="26"/>
  <c r="AJ101" i="26"/>
  <c r="AF101" i="26"/>
  <c r="AB101" i="26"/>
  <c r="X101" i="26"/>
  <c r="AM101" i="26"/>
  <c r="AI101" i="26"/>
  <c r="AE101" i="26"/>
  <c r="AA101" i="26"/>
  <c r="W101" i="26"/>
  <c r="AD101" i="26"/>
  <c r="Z101" i="26"/>
  <c r="AL101" i="26"/>
  <c r="AH101" i="26"/>
  <c r="AO65" i="23"/>
  <c r="AK65" i="23"/>
  <c r="AG65" i="23"/>
  <c r="AC65" i="23"/>
  <c r="Y65" i="23"/>
  <c r="AN65" i="23"/>
  <c r="AJ65" i="23"/>
  <c r="AF65" i="23"/>
  <c r="AB65" i="23"/>
  <c r="X65" i="23"/>
  <c r="AM65" i="23"/>
  <c r="AI65" i="23"/>
  <c r="AE65" i="23"/>
  <c r="AA65" i="23"/>
  <c r="W65" i="23"/>
  <c r="Z65" i="23"/>
  <c r="AL65" i="23"/>
  <c r="AH65" i="23"/>
  <c r="AD65" i="23"/>
  <c r="AO73" i="23"/>
  <c r="AK73" i="23"/>
  <c r="AG73" i="23"/>
  <c r="AC73" i="23"/>
  <c r="Y73" i="23"/>
  <c r="AN73" i="23"/>
  <c r="AJ73" i="23"/>
  <c r="AF73" i="23"/>
  <c r="AB73" i="23"/>
  <c r="X73" i="23"/>
  <c r="AM73" i="23"/>
  <c r="AI73" i="23"/>
  <c r="AE73" i="23"/>
  <c r="AA73" i="23"/>
  <c r="W73" i="23"/>
  <c r="AH73" i="23"/>
  <c r="AD73" i="23"/>
  <c r="Z73" i="23"/>
  <c r="AL73" i="23"/>
  <c r="AO81" i="23"/>
  <c r="AK81" i="23"/>
  <c r="AG81" i="23"/>
  <c r="AC81" i="23"/>
  <c r="Y81" i="23"/>
  <c r="AN81" i="23"/>
  <c r="AJ81" i="23"/>
  <c r="AF81" i="23"/>
  <c r="AB81" i="23"/>
  <c r="X81" i="23"/>
  <c r="AM81" i="23"/>
  <c r="AI81" i="23"/>
  <c r="AE81" i="23"/>
  <c r="AA81" i="23"/>
  <c r="W81" i="23"/>
  <c r="Z81" i="23"/>
  <c r="AL81" i="23"/>
  <c r="AH81" i="23"/>
  <c r="AD81" i="23"/>
  <c r="AO89" i="23"/>
  <c r="AK89" i="23"/>
  <c r="AG89" i="23"/>
  <c r="AC89" i="23"/>
  <c r="Y89" i="23"/>
  <c r="AN89" i="23"/>
  <c r="AJ89" i="23"/>
  <c r="AF89" i="23"/>
  <c r="AB89" i="23"/>
  <c r="X89" i="23"/>
  <c r="AM89" i="23"/>
  <c r="AI89" i="23"/>
  <c r="AE89" i="23"/>
  <c r="AA89" i="23"/>
  <c r="W89" i="23"/>
  <c r="AH89" i="23"/>
  <c r="AD89" i="23"/>
  <c r="Z89" i="23"/>
  <c r="AL89" i="23"/>
  <c r="AO97" i="23"/>
  <c r="AK97" i="23"/>
  <c r="AG97" i="23"/>
  <c r="AC97" i="23"/>
  <c r="Y97" i="23"/>
  <c r="AN97" i="23"/>
  <c r="AJ97" i="23"/>
  <c r="AF97" i="23"/>
  <c r="AB97" i="23"/>
  <c r="X97" i="23"/>
  <c r="AM97" i="23"/>
  <c r="AI97" i="23"/>
  <c r="AE97" i="23"/>
  <c r="AA97" i="23"/>
  <c r="W97" i="23"/>
  <c r="Z97" i="23"/>
  <c r="AL97" i="23"/>
  <c r="AH97" i="23"/>
  <c r="AD97" i="23"/>
  <c r="AO105" i="23"/>
  <c r="AK105" i="23"/>
  <c r="AG105" i="23"/>
  <c r="AC105" i="23"/>
  <c r="Y105" i="23"/>
  <c r="AN105" i="23"/>
  <c r="AJ105" i="23"/>
  <c r="AF105" i="23"/>
  <c r="AB105" i="23"/>
  <c r="X105" i="23"/>
  <c r="AM105" i="23"/>
  <c r="AI105" i="23"/>
  <c r="AE105" i="23"/>
  <c r="AA105" i="23"/>
  <c r="W105" i="23"/>
  <c r="AH105" i="23"/>
  <c r="AD105" i="23"/>
  <c r="Z105" i="23"/>
  <c r="AL105" i="23"/>
  <c r="AO113" i="23"/>
  <c r="AK113" i="23"/>
  <c r="AG113" i="23"/>
  <c r="AC113" i="23"/>
  <c r="Y113" i="23"/>
  <c r="AN113" i="23"/>
  <c r="AJ113" i="23"/>
  <c r="AF113" i="23"/>
  <c r="AB113" i="23"/>
  <c r="X113" i="23"/>
  <c r="AM113" i="23"/>
  <c r="AI113" i="23"/>
  <c r="AE113" i="23"/>
  <c r="AA113" i="23"/>
  <c r="W113" i="23"/>
  <c r="Z113" i="23"/>
  <c r="AL113" i="23"/>
  <c r="AH113" i="23"/>
  <c r="AD113" i="23"/>
  <c r="AL120" i="23"/>
  <c r="AH120" i="23"/>
  <c r="AN120" i="23"/>
  <c r="AI120" i="23"/>
  <c r="AD120" i="23"/>
  <c r="Z120" i="23"/>
  <c r="AM120" i="23"/>
  <c r="AG120" i="23"/>
  <c r="AC120" i="23"/>
  <c r="Y120" i="23"/>
  <c r="AK120" i="23"/>
  <c r="AF120" i="23"/>
  <c r="AB120" i="23"/>
  <c r="X120" i="23"/>
  <c r="AO120" i="23"/>
  <c r="W120" i="23"/>
  <c r="AJ120" i="23"/>
  <c r="AE120" i="23"/>
  <c r="AA120" i="23"/>
  <c r="AN138" i="23"/>
  <c r="AJ138" i="23"/>
  <c r="AF138" i="23"/>
  <c r="AB138" i="23"/>
  <c r="X138" i="23"/>
  <c r="AO138" i="23"/>
  <c r="AI138" i="23"/>
  <c r="AD138" i="23"/>
  <c r="Y138" i="23"/>
  <c r="AM138" i="23"/>
  <c r="AH138" i="23"/>
  <c r="AC138" i="23"/>
  <c r="W138" i="23"/>
  <c r="AL138" i="23"/>
  <c r="AG138" i="23"/>
  <c r="AA138" i="23"/>
  <c r="Z138" i="23"/>
  <c r="AK138" i="23"/>
  <c r="AE138" i="23"/>
  <c r="AL152" i="23"/>
  <c r="AH152" i="23"/>
  <c r="AD152" i="23"/>
  <c r="Z152" i="23"/>
  <c r="AN152" i="23"/>
  <c r="AI152" i="23"/>
  <c r="AC152" i="23"/>
  <c r="X152" i="23"/>
  <c r="AM152" i="23"/>
  <c r="AG152" i="23"/>
  <c r="AB152" i="23"/>
  <c r="W152" i="23"/>
  <c r="AK152" i="23"/>
  <c r="AF152" i="23"/>
  <c r="AA152" i="23"/>
  <c r="AE152" i="23"/>
  <c r="Y152" i="23"/>
  <c r="AO152" i="23"/>
  <c r="AJ152" i="23"/>
  <c r="AN170" i="23"/>
  <c r="AJ170" i="23"/>
  <c r="AF170" i="23"/>
  <c r="AB170" i="23"/>
  <c r="X170" i="23"/>
  <c r="AO170" i="23"/>
  <c r="AI170" i="23"/>
  <c r="AD170" i="23"/>
  <c r="Y170" i="23"/>
  <c r="AM170" i="23"/>
  <c r="AH170" i="23"/>
  <c r="AC170" i="23"/>
  <c r="W170" i="23"/>
  <c r="AL170" i="23"/>
  <c r="AG170" i="23"/>
  <c r="AA170" i="23"/>
  <c r="AK170" i="23"/>
  <c r="AE170" i="23"/>
  <c r="Z170" i="23"/>
  <c r="AL81" i="40"/>
  <c r="AH81" i="40"/>
  <c r="AD81" i="40"/>
  <c r="Z81" i="40"/>
  <c r="AO81" i="40"/>
  <c r="AK81" i="40"/>
  <c r="AG81" i="40"/>
  <c r="AC81" i="40"/>
  <c r="Y81" i="40"/>
  <c r="AN81" i="40"/>
  <c r="AJ81" i="40"/>
  <c r="AF81" i="40"/>
  <c r="AB81" i="40"/>
  <c r="X81" i="40"/>
  <c r="AM81" i="40"/>
  <c r="W81" i="40"/>
  <c r="AI81" i="40"/>
  <c r="AE81" i="40"/>
  <c r="AA81" i="40"/>
  <c r="AN6" i="26"/>
  <c r="AJ6" i="26"/>
  <c r="AF6" i="26"/>
  <c r="AB6" i="26"/>
  <c r="X6" i="26"/>
  <c r="AM6" i="26"/>
  <c r="AI6" i="26"/>
  <c r="AE6" i="26"/>
  <c r="AA6" i="26"/>
  <c r="W6" i="26"/>
  <c r="AL6" i="26"/>
  <c r="AH6" i="26"/>
  <c r="AD6" i="26"/>
  <c r="Z6" i="26"/>
  <c r="AK6" i="26"/>
  <c r="AG6" i="26"/>
  <c r="AC6" i="26"/>
  <c r="AO6" i="26"/>
  <c r="Y6" i="26"/>
  <c r="AN14" i="26"/>
  <c r="AJ14" i="26"/>
  <c r="AF14" i="26"/>
  <c r="AB14" i="26"/>
  <c r="X14" i="26"/>
  <c r="AM14" i="26"/>
  <c r="AI14" i="26"/>
  <c r="AE14" i="26"/>
  <c r="AA14" i="26"/>
  <c r="W14" i="26"/>
  <c r="AL14" i="26"/>
  <c r="AH14" i="26"/>
  <c r="AD14" i="26"/>
  <c r="Z14" i="26"/>
  <c r="AC14" i="26"/>
  <c r="AO14" i="26"/>
  <c r="Y14" i="26"/>
  <c r="AK14" i="26"/>
  <c r="AG14" i="26"/>
  <c r="AN22" i="26"/>
  <c r="AJ22" i="26"/>
  <c r="AF22" i="26"/>
  <c r="AB22" i="26"/>
  <c r="X22" i="26"/>
  <c r="AM22" i="26"/>
  <c r="AI22" i="26"/>
  <c r="AE22" i="26"/>
  <c r="AA22" i="26"/>
  <c r="W22" i="26"/>
  <c r="AL22" i="26"/>
  <c r="AH22" i="26"/>
  <c r="AD22" i="26"/>
  <c r="Z22" i="26"/>
  <c r="AK22" i="26"/>
  <c r="AG22" i="26"/>
  <c r="AC22" i="26"/>
  <c r="AO22" i="26"/>
  <c r="Y22" i="26"/>
  <c r="AN30" i="26"/>
  <c r="AJ30" i="26"/>
  <c r="AF30" i="26"/>
  <c r="AB30" i="26"/>
  <c r="X30" i="26"/>
  <c r="AM30" i="26"/>
  <c r="AI30" i="26"/>
  <c r="AE30" i="26"/>
  <c r="AA30" i="26"/>
  <c r="W30" i="26"/>
  <c r="AL30" i="26"/>
  <c r="AH30" i="26"/>
  <c r="AD30" i="26"/>
  <c r="Z30" i="26"/>
  <c r="AC30" i="26"/>
  <c r="AO30" i="26"/>
  <c r="Y30" i="26"/>
  <c r="AK30" i="26"/>
  <c r="AG30" i="26"/>
  <c r="AN38" i="26"/>
  <c r="AJ38" i="26"/>
  <c r="AF38" i="26"/>
  <c r="AB38" i="26"/>
  <c r="X38" i="26"/>
  <c r="AM38" i="26"/>
  <c r="AI38" i="26"/>
  <c r="AE38" i="26"/>
  <c r="AA38" i="26"/>
  <c r="W38" i="26"/>
  <c r="AL38" i="26"/>
  <c r="AH38" i="26"/>
  <c r="AD38" i="26"/>
  <c r="Z38" i="26"/>
  <c r="AK38" i="26"/>
  <c r="AG38" i="26"/>
  <c r="AC38" i="26"/>
  <c r="AO38" i="26"/>
  <c r="Y38" i="26"/>
  <c r="AN54" i="26"/>
  <c r="AJ54" i="26"/>
  <c r="AF54" i="26"/>
  <c r="AB54" i="26"/>
  <c r="X54" i="26"/>
  <c r="AM54" i="26"/>
  <c r="AI54" i="26"/>
  <c r="AE54" i="26"/>
  <c r="AA54" i="26"/>
  <c r="W54" i="26"/>
  <c r="AL54" i="26"/>
  <c r="AH54" i="26"/>
  <c r="AD54" i="26"/>
  <c r="Z54" i="26"/>
  <c r="AK54" i="26"/>
  <c r="AG54" i="26"/>
  <c r="AC54" i="26"/>
  <c r="AO54" i="26"/>
  <c r="Y54" i="26"/>
  <c r="AN74" i="26"/>
  <c r="AJ74" i="26"/>
  <c r="AF74" i="26"/>
  <c r="AB74" i="26"/>
  <c r="X74" i="26"/>
  <c r="AM74" i="26"/>
  <c r="AI74" i="26"/>
  <c r="AE74" i="26"/>
  <c r="AA74" i="26"/>
  <c r="W74" i="26"/>
  <c r="AL74" i="26"/>
  <c r="AH74" i="26"/>
  <c r="AD74" i="26"/>
  <c r="Z74" i="26"/>
  <c r="AG74" i="26"/>
  <c r="AC74" i="26"/>
  <c r="AO74" i="26"/>
  <c r="Y74" i="26"/>
  <c r="AK74" i="26"/>
  <c r="AN86" i="26"/>
  <c r="AJ86" i="26"/>
  <c r="AF86" i="26"/>
  <c r="AB86" i="26"/>
  <c r="X86" i="26"/>
  <c r="AM86" i="26"/>
  <c r="AI86" i="26"/>
  <c r="AE86" i="26"/>
  <c r="AA86" i="26"/>
  <c r="W86" i="26"/>
  <c r="AL86" i="26"/>
  <c r="AH86" i="26"/>
  <c r="AD86" i="26"/>
  <c r="Z86" i="26"/>
  <c r="AO86" i="26"/>
  <c r="Y86" i="26"/>
  <c r="AK86" i="26"/>
  <c r="AG86" i="26"/>
  <c r="AC86" i="26"/>
  <c r="AN94" i="26"/>
  <c r="AJ94" i="26"/>
  <c r="AF94" i="26"/>
  <c r="AB94" i="26"/>
  <c r="X94" i="26"/>
  <c r="AM94" i="26"/>
  <c r="AI94" i="26"/>
  <c r="AE94" i="26"/>
  <c r="AA94" i="26"/>
  <c r="W94" i="26"/>
  <c r="AL94" i="26"/>
  <c r="AH94" i="26"/>
  <c r="AD94" i="26"/>
  <c r="Z94" i="26"/>
  <c r="AG94" i="26"/>
  <c r="AC94" i="26"/>
  <c r="AO94" i="26"/>
  <c r="Y94" i="26"/>
  <c r="AK94" i="26"/>
  <c r="AN102" i="26"/>
  <c r="AJ102" i="26"/>
  <c r="AF102" i="26"/>
  <c r="AB102" i="26"/>
  <c r="X102" i="26"/>
  <c r="AM102" i="26"/>
  <c r="AI102" i="26"/>
  <c r="AE102" i="26"/>
  <c r="AA102" i="26"/>
  <c r="W102" i="26"/>
  <c r="AL102" i="26"/>
  <c r="AH102" i="26"/>
  <c r="AD102" i="26"/>
  <c r="Z102" i="26"/>
  <c r="AO102" i="26"/>
  <c r="Y102" i="26"/>
  <c r="AK102" i="26"/>
  <c r="AG102" i="26"/>
  <c r="AC102" i="26"/>
  <c r="AN110" i="26"/>
  <c r="AJ110" i="26"/>
  <c r="AF110" i="26"/>
  <c r="AB110" i="26"/>
  <c r="X110" i="26"/>
  <c r="AM110" i="26"/>
  <c r="AI110" i="26"/>
  <c r="AE110" i="26"/>
  <c r="AA110" i="26"/>
  <c r="W110" i="26"/>
  <c r="AL110" i="26"/>
  <c r="AH110" i="26"/>
  <c r="AD110" i="26"/>
  <c r="Z110" i="26"/>
  <c r="AO110" i="26"/>
  <c r="Y110" i="26"/>
  <c r="AK110" i="26"/>
  <c r="AG110" i="26"/>
  <c r="AC110" i="26"/>
  <c r="AN118" i="26"/>
  <c r="AJ118" i="26"/>
  <c r="AF118" i="26"/>
  <c r="AB118" i="26"/>
  <c r="X118" i="26"/>
  <c r="AM118" i="26"/>
  <c r="AI118" i="26"/>
  <c r="AE118" i="26"/>
  <c r="AA118" i="26"/>
  <c r="W118" i="26"/>
  <c r="AL118" i="26"/>
  <c r="AH118" i="26"/>
  <c r="AD118" i="26"/>
  <c r="Z118" i="26"/>
  <c r="AG118" i="26"/>
  <c r="AC118" i="26"/>
  <c r="AO118" i="26"/>
  <c r="Y118" i="26"/>
  <c r="AK118" i="26"/>
  <c r="AN126" i="26"/>
  <c r="AJ126" i="26"/>
  <c r="AF126" i="26"/>
  <c r="AB126" i="26"/>
  <c r="X126" i="26"/>
  <c r="AM126" i="26"/>
  <c r="AI126" i="26"/>
  <c r="AE126" i="26"/>
  <c r="AA126" i="26"/>
  <c r="W126" i="26"/>
  <c r="AL126" i="26"/>
  <c r="AH126" i="26"/>
  <c r="AD126" i="26"/>
  <c r="Z126" i="26"/>
  <c r="AO126" i="26"/>
  <c r="Y126" i="26"/>
  <c r="AK126" i="26"/>
  <c r="AG126" i="26"/>
  <c r="AC126" i="26"/>
  <c r="AN134" i="26"/>
  <c r="AJ134" i="26"/>
  <c r="AF134" i="26"/>
  <c r="AB134" i="26"/>
  <c r="X134" i="26"/>
  <c r="AM134" i="26"/>
  <c r="AI134" i="26"/>
  <c r="AE134" i="26"/>
  <c r="AA134" i="26"/>
  <c r="W134" i="26"/>
  <c r="AL134" i="26"/>
  <c r="AH134" i="26"/>
  <c r="AD134" i="26"/>
  <c r="Z134" i="26"/>
  <c r="AG134" i="26"/>
  <c r="AC134" i="26"/>
  <c r="AO134" i="26"/>
  <c r="Y134" i="26"/>
  <c r="AK134" i="26"/>
  <c r="AN142" i="26"/>
  <c r="AJ142" i="26"/>
  <c r="AF142" i="26"/>
  <c r="AB142" i="26"/>
  <c r="X142" i="26"/>
  <c r="AM142" i="26"/>
  <c r="AI142" i="26"/>
  <c r="AE142" i="26"/>
  <c r="AA142" i="26"/>
  <c r="W142" i="26"/>
  <c r="AL142" i="26"/>
  <c r="AH142" i="26"/>
  <c r="AD142" i="26"/>
  <c r="Z142" i="26"/>
  <c r="AO142" i="26"/>
  <c r="Y142" i="26"/>
  <c r="AK142" i="26"/>
  <c r="AG142" i="26"/>
  <c r="AC142" i="26"/>
  <c r="AN150" i="26"/>
  <c r="AJ150" i="26"/>
  <c r="AF150" i="26"/>
  <c r="AB150" i="26"/>
  <c r="X150" i="26"/>
  <c r="AM150" i="26"/>
  <c r="AI150" i="26"/>
  <c r="AE150" i="26"/>
  <c r="AA150" i="26"/>
  <c r="W150" i="26"/>
  <c r="AL150" i="26"/>
  <c r="AH150" i="26"/>
  <c r="AD150" i="26"/>
  <c r="Z150" i="26"/>
  <c r="AG150" i="26"/>
  <c r="AC150" i="26"/>
  <c r="AO150" i="26"/>
  <c r="Y150" i="26"/>
  <c r="AK150" i="26"/>
  <c r="AN158" i="26"/>
  <c r="AJ158" i="26"/>
  <c r="AF158" i="26"/>
  <c r="AB158" i="26"/>
  <c r="X158" i="26"/>
  <c r="AM158" i="26"/>
  <c r="AI158" i="26"/>
  <c r="AE158" i="26"/>
  <c r="AA158" i="26"/>
  <c r="W158" i="26"/>
  <c r="AL158" i="26"/>
  <c r="AH158" i="26"/>
  <c r="AD158" i="26"/>
  <c r="Z158" i="26"/>
  <c r="AK158" i="26"/>
  <c r="AG158" i="26"/>
  <c r="AC158" i="26"/>
  <c r="Y158" i="26"/>
  <c r="AO158" i="26"/>
  <c r="AN2" i="23"/>
  <c r="AJ2" i="23"/>
  <c r="AF2" i="23"/>
  <c r="AB2" i="23"/>
  <c r="X2" i="23"/>
  <c r="AM2" i="23"/>
  <c r="AI2" i="23"/>
  <c r="AE2" i="23"/>
  <c r="AA2" i="23"/>
  <c r="W2" i="23"/>
  <c r="AL2" i="23"/>
  <c r="AH2" i="23"/>
  <c r="AD2" i="23"/>
  <c r="Z2" i="23"/>
  <c r="AK2" i="23"/>
  <c r="AG2" i="23"/>
  <c r="AC2" i="23"/>
  <c r="AO2" i="23"/>
  <c r="Y2" i="23"/>
  <c r="AN10" i="23"/>
  <c r="AJ10" i="23"/>
  <c r="AF10" i="23"/>
  <c r="AB10" i="23"/>
  <c r="X10" i="23"/>
  <c r="AM10" i="23"/>
  <c r="AI10" i="23"/>
  <c r="AE10" i="23"/>
  <c r="AA10" i="23"/>
  <c r="W10" i="23"/>
  <c r="AL10" i="23"/>
  <c r="AH10" i="23"/>
  <c r="AD10" i="23"/>
  <c r="Z10" i="23"/>
  <c r="AC10" i="23"/>
  <c r="AO10" i="23"/>
  <c r="Y10" i="23"/>
  <c r="AK10" i="23"/>
  <c r="AG10" i="23"/>
  <c r="AN18" i="23"/>
  <c r="AJ18" i="23"/>
  <c r="AF18" i="23"/>
  <c r="AB18" i="23"/>
  <c r="X18" i="23"/>
  <c r="AM18" i="23"/>
  <c r="AI18" i="23"/>
  <c r="AE18" i="23"/>
  <c r="AA18" i="23"/>
  <c r="W18" i="23"/>
  <c r="AL18" i="23"/>
  <c r="AH18" i="23"/>
  <c r="AD18" i="23"/>
  <c r="Z18" i="23"/>
  <c r="AK18" i="23"/>
  <c r="AG18" i="23"/>
  <c r="AC18" i="23"/>
  <c r="AO18" i="23"/>
  <c r="Y18" i="23"/>
  <c r="AN26" i="23"/>
  <c r="AJ26" i="23"/>
  <c r="AF26" i="23"/>
  <c r="AB26" i="23"/>
  <c r="X26" i="23"/>
  <c r="AM26" i="23"/>
  <c r="AI26" i="23"/>
  <c r="AE26" i="23"/>
  <c r="AA26" i="23"/>
  <c r="W26" i="23"/>
  <c r="AL26" i="23"/>
  <c r="AH26" i="23"/>
  <c r="AD26" i="23"/>
  <c r="Z26" i="23"/>
  <c r="AC26" i="23"/>
  <c r="AO26" i="23"/>
  <c r="Y26" i="23"/>
  <c r="AK26" i="23"/>
  <c r="AG26" i="23"/>
  <c r="AN34" i="23"/>
  <c r="AJ34" i="23"/>
  <c r="AF34" i="23"/>
  <c r="AB34" i="23"/>
  <c r="X34" i="23"/>
  <c r="AM34" i="23"/>
  <c r="AI34" i="23"/>
  <c r="AE34" i="23"/>
  <c r="AA34" i="23"/>
  <c r="W34" i="23"/>
  <c r="AL34" i="23"/>
  <c r="AH34" i="23"/>
  <c r="AD34" i="23"/>
  <c r="Z34" i="23"/>
  <c r="AK34" i="23"/>
  <c r="AG34" i="23"/>
  <c r="AC34" i="23"/>
  <c r="AO34" i="23"/>
  <c r="Y34" i="23"/>
  <c r="AN42" i="23"/>
  <c r="AJ42" i="23"/>
  <c r="AF42" i="23"/>
  <c r="AB42" i="23"/>
  <c r="X42" i="23"/>
  <c r="AM42" i="23"/>
  <c r="AI42" i="23"/>
  <c r="AE42" i="23"/>
  <c r="AA42" i="23"/>
  <c r="W42" i="23"/>
  <c r="AL42" i="23"/>
  <c r="AH42" i="23"/>
  <c r="AD42" i="23"/>
  <c r="Z42" i="23"/>
  <c r="AC42" i="23"/>
  <c r="AO42" i="23"/>
  <c r="Y42" i="23"/>
  <c r="AK42" i="23"/>
  <c r="AG42" i="23"/>
  <c r="AN50" i="23"/>
  <c r="AJ50" i="23"/>
  <c r="AF50" i="23"/>
  <c r="AB50" i="23"/>
  <c r="X50" i="23"/>
  <c r="AM50" i="23"/>
  <c r="AI50" i="23"/>
  <c r="AE50" i="23"/>
  <c r="AA50" i="23"/>
  <c r="W50" i="23"/>
  <c r="AL50" i="23"/>
  <c r="AH50" i="23"/>
  <c r="AD50" i="23"/>
  <c r="Z50" i="23"/>
  <c r="AK50" i="23"/>
  <c r="AG50" i="23"/>
  <c r="AC50" i="23"/>
  <c r="Y50" i="23"/>
  <c r="AO50" i="23"/>
  <c r="AN134" i="23"/>
  <c r="AJ134" i="23"/>
  <c r="AF134" i="23"/>
  <c r="AB134" i="23"/>
  <c r="X134" i="23"/>
  <c r="AM134" i="23"/>
  <c r="AH134" i="23"/>
  <c r="AC134" i="23"/>
  <c r="W134" i="23"/>
  <c r="AL134" i="23"/>
  <c r="AG134" i="23"/>
  <c r="AA134" i="23"/>
  <c r="AK134" i="23"/>
  <c r="AE134" i="23"/>
  <c r="Z134" i="23"/>
  <c r="Y134" i="23"/>
  <c r="AO134" i="23"/>
  <c r="AI134" i="23"/>
  <c r="AD134" i="23"/>
  <c r="AL148" i="23"/>
  <c r="AH148" i="23"/>
  <c r="AD148" i="23"/>
  <c r="Z148" i="23"/>
  <c r="AM148" i="23"/>
  <c r="AG148" i="23"/>
  <c r="AB148" i="23"/>
  <c r="W148" i="23"/>
  <c r="AK148" i="23"/>
  <c r="AF148" i="23"/>
  <c r="AA148" i="23"/>
  <c r="AO148" i="23"/>
  <c r="AJ148" i="23"/>
  <c r="AE148" i="23"/>
  <c r="Y148" i="23"/>
  <c r="AC148" i="23"/>
  <c r="X148" i="23"/>
  <c r="AN148" i="23"/>
  <c r="AI148" i="23"/>
  <c r="AN166" i="23"/>
  <c r="AJ166" i="23"/>
  <c r="AF166" i="23"/>
  <c r="AB166" i="23"/>
  <c r="X166" i="23"/>
  <c r="AM166" i="23"/>
  <c r="AH166" i="23"/>
  <c r="AC166" i="23"/>
  <c r="W166" i="23"/>
  <c r="AL166" i="23"/>
  <c r="AG166" i="23"/>
  <c r="AA166" i="23"/>
  <c r="AK166" i="23"/>
  <c r="AE166" i="23"/>
  <c r="Z166" i="23"/>
  <c r="AI166" i="23"/>
  <c r="AD166" i="23"/>
  <c r="Y166" i="23"/>
  <c r="AO166" i="23"/>
  <c r="AM3" i="26"/>
  <c r="AI3" i="26"/>
  <c r="AE3" i="26"/>
  <c r="AA3" i="26"/>
  <c r="W3" i="26"/>
  <c r="AL3" i="26"/>
  <c r="AH3" i="26"/>
  <c r="AD3" i="26"/>
  <c r="Z3" i="26"/>
  <c r="AO3" i="26"/>
  <c r="AK3" i="26"/>
  <c r="AG3" i="26"/>
  <c r="AC3" i="26"/>
  <c r="Y3" i="26"/>
  <c r="AJ3" i="26"/>
  <c r="AF3" i="26"/>
  <c r="AB3" i="26"/>
  <c r="AN3" i="26"/>
  <c r="X3" i="26"/>
  <c r="AM11" i="26"/>
  <c r="AI11" i="26"/>
  <c r="AE11" i="26"/>
  <c r="AA11" i="26"/>
  <c r="W11" i="26"/>
  <c r="AL11" i="26"/>
  <c r="AH11" i="26"/>
  <c r="AD11" i="26"/>
  <c r="Z11" i="26"/>
  <c r="AO11" i="26"/>
  <c r="AK11" i="26"/>
  <c r="AG11" i="26"/>
  <c r="AC11" i="26"/>
  <c r="Y11" i="26"/>
  <c r="AB11" i="26"/>
  <c r="AN11" i="26"/>
  <c r="X11" i="26"/>
  <c r="AJ11" i="26"/>
  <c r="AF11" i="26"/>
  <c r="AM19" i="26"/>
  <c r="AI19" i="26"/>
  <c r="AE19" i="26"/>
  <c r="AA19" i="26"/>
  <c r="W19" i="26"/>
  <c r="AL19" i="26"/>
  <c r="AH19" i="26"/>
  <c r="AD19" i="26"/>
  <c r="Z19" i="26"/>
  <c r="AO19" i="26"/>
  <c r="AK19" i="26"/>
  <c r="AG19" i="26"/>
  <c r="AC19" i="26"/>
  <c r="Y19" i="26"/>
  <c r="AJ19" i="26"/>
  <c r="AF19" i="26"/>
  <c r="AB19" i="26"/>
  <c r="AN19" i="26"/>
  <c r="X19" i="26"/>
  <c r="AM27" i="26"/>
  <c r="AI27" i="26"/>
  <c r="AE27" i="26"/>
  <c r="AA27" i="26"/>
  <c r="W27" i="26"/>
  <c r="AL27" i="26"/>
  <c r="AH27" i="26"/>
  <c r="AD27" i="26"/>
  <c r="Z27" i="26"/>
  <c r="AO27" i="26"/>
  <c r="AK27" i="26"/>
  <c r="AG27" i="26"/>
  <c r="AC27" i="26"/>
  <c r="Y27" i="26"/>
  <c r="AB27" i="26"/>
  <c r="AN27" i="26"/>
  <c r="X27" i="26"/>
  <c r="AJ27" i="26"/>
  <c r="AF27" i="26"/>
  <c r="AM35" i="26"/>
  <c r="AI35" i="26"/>
  <c r="AE35" i="26"/>
  <c r="AA35" i="26"/>
  <c r="W35" i="26"/>
  <c r="AL35" i="26"/>
  <c r="AH35" i="26"/>
  <c r="AD35" i="26"/>
  <c r="Z35" i="26"/>
  <c r="AO35" i="26"/>
  <c r="AK35" i="26"/>
  <c r="AG35" i="26"/>
  <c r="AC35" i="26"/>
  <c r="Y35" i="26"/>
  <c r="AJ35" i="26"/>
  <c r="AF35" i="26"/>
  <c r="AB35" i="26"/>
  <c r="AN35" i="26"/>
  <c r="X35" i="26"/>
  <c r="AM55" i="26"/>
  <c r="AI55" i="26"/>
  <c r="AE55" i="26"/>
  <c r="AA55" i="26"/>
  <c r="W55" i="26"/>
  <c r="AL55" i="26"/>
  <c r="AH55" i="26"/>
  <c r="AD55" i="26"/>
  <c r="Z55" i="26"/>
  <c r="AO55" i="26"/>
  <c r="AK55" i="26"/>
  <c r="AG55" i="26"/>
  <c r="AC55" i="26"/>
  <c r="Y55" i="26"/>
  <c r="AF55" i="26"/>
  <c r="AB55" i="26"/>
  <c r="AN55" i="26"/>
  <c r="X55" i="26"/>
  <c r="AJ55" i="26"/>
  <c r="AM107" i="26"/>
  <c r="AI107" i="26"/>
  <c r="AE107" i="26"/>
  <c r="AA107" i="26"/>
  <c r="W107" i="26"/>
  <c r="AL107" i="26"/>
  <c r="AH107" i="26"/>
  <c r="AD107" i="26"/>
  <c r="Z107" i="26"/>
  <c r="AO107" i="26"/>
  <c r="AK107" i="26"/>
  <c r="AG107" i="26"/>
  <c r="AC107" i="26"/>
  <c r="Y107" i="26"/>
  <c r="AN107" i="26"/>
  <c r="X107" i="26"/>
  <c r="AJ107" i="26"/>
  <c r="AF107" i="26"/>
  <c r="AB107" i="26"/>
  <c r="AM115" i="26"/>
  <c r="AI115" i="26"/>
  <c r="AE115" i="26"/>
  <c r="AA115" i="26"/>
  <c r="W115" i="26"/>
  <c r="AL115" i="26"/>
  <c r="AH115" i="26"/>
  <c r="AD115" i="26"/>
  <c r="Z115" i="26"/>
  <c r="AO115" i="26"/>
  <c r="AK115" i="26"/>
  <c r="AG115" i="26"/>
  <c r="AC115" i="26"/>
  <c r="Y115" i="26"/>
  <c r="AF115" i="26"/>
  <c r="AB115" i="26"/>
  <c r="AN115" i="26"/>
  <c r="X115" i="26"/>
  <c r="AJ115" i="26"/>
  <c r="AM123" i="26"/>
  <c r="AI123" i="26"/>
  <c r="AE123" i="26"/>
  <c r="AA123" i="26"/>
  <c r="W123" i="26"/>
  <c r="AL123" i="26"/>
  <c r="AH123" i="26"/>
  <c r="AD123" i="26"/>
  <c r="Z123" i="26"/>
  <c r="AO123" i="26"/>
  <c r="AK123" i="26"/>
  <c r="AG123" i="26"/>
  <c r="AC123" i="26"/>
  <c r="Y123" i="26"/>
  <c r="AN123" i="26"/>
  <c r="X123" i="26"/>
  <c r="AJ123" i="26"/>
  <c r="AF123" i="26"/>
  <c r="AB123" i="26"/>
  <c r="AM131" i="26"/>
  <c r="AI131" i="26"/>
  <c r="AE131" i="26"/>
  <c r="AA131" i="26"/>
  <c r="W131" i="26"/>
  <c r="AL131" i="26"/>
  <c r="AH131" i="26"/>
  <c r="AD131" i="26"/>
  <c r="Z131" i="26"/>
  <c r="AO131" i="26"/>
  <c r="AK131" i="26"/>
  <c r="AG131" i="26"/>
  <c r="AC131" i="26"/>
  <c r="Y131" i="26"/>
  <c r="AF131" i="26"/>
  <c r="AB131" i="26"/>
  <c r="AN131" i="26"/>
  <c r="X131" i="26"/>
  <c r="AJ131" i="26"/>
  <c r="AM139" i="26"/>
  <c r="AI139" i="26"/>
  <c r="AE139" i="26"/>
  <c r="AA139" i="26"/>
  <c r="W139" i="26"/>
  <c r="AL139" i="26"/>
  <c r="AH139" i="26"/>
  <c r="AD139" i="26"/>
  <c r="Z139" i="26"/>
  <c r="AO139" i="26"/>
  <c r="AK139" i="26"/>
  <c r="AG139" i="26"/>
  <c r="AC139" i="26"/>
  <c r="Y139" i="26"/>
  <c r="AN139" i="26"/>
  <c r="X139" i="26"/>
  <c r="AJ139" i="26"/>
  <c r="AF139" i="26"/>
  <c r="AB139" i="26"/>
  <c r="AM147" i="26"/>
  <c r="AI147" i="26"/>
  <c r="AE147" i="26"/>
  <c r="AA147" i="26"/>
  <c r="W147" i="26"/>
  <c r="AL147" i="26"/>
  <c r="AH147" i="26"/>
  <c r="AD147" i="26"/>
  <c r="Z147" i="26"/>
  <c r="AO147" i="26"/>
  <c r="AK147" i="26"/>
  <c r="AG147" i="26"/>
  <c r="AC147" i="26"/>
  <c r="Y147" i="26"/>
  <c r="AF147" i="26"/>
  <c r="AB147" i="26"/>
  <c r="AN147" i="26"/>
  <c r="X147" i="26"/>
  <c r="AJ147" i="26"/>
  <c r="AM155" i="26"/>
  <c r="AI155" i="26"/>
  <c r="AE155" i="26"/>
  <c r="AA155" i="26"/>
  <c r="W155" i="26"/>
  <c r="AL155" i="26"/>
  <c r="AH155" i="26"/>
  <c r="AD155" i="26"/>
  <c r="Z155" i="26"/>
  <c r="AO155" i="26"/>
  <c r="AK155" i="26"/>
  <c r="AG155" i="26"/>
  <c r="AC155" i="26"/>
  <c r="Y155" i="26"/>
  <c r="AN155" i="26"/>
  <c r="X155" i="26"/>
  <c r="AJ155" i="26"/>
  <c r="AF155" i="26"/>
  <c r="AB155" i="26"/>
  <c r="AM3" i="23"/>
  <c r="AI3" i="23"/>
  <c r="AE3" i="23"/>
  <c r="AA3" i="23"/>
  <c r="W3" i="23"/>
  <c r="AL3" i="23"/>
  <c r="AH3" i="23"/>
  <c r="AD3" i="23"/>
  <c r="Z3" i="23"/>
  <c r="AO3" i="23"/>
  <c r="AK3" i="23"/>
  <c r="AG3" i="23"/>
  <c r="AC3" i="23"/>
  <c r="Y3" i="23"/>
  <c r="AF3" i="23"/>
  <c r="AB3" i="23"/>
  <c r="AN3" i="23"/>
  <c r="X3" i="23"/>
  <c r="AJ3" i="23"/>
  <c r="AM11" i="23"/>
  <c r="AI11" i="23"/>
  <c r="AE11" i="23"/>
  <c r="AA11" i="23"/>
  <c r="W11" i="23"/>
  <c r="AL11" i="23"/>
  <c r="AH11" i="23"/>
  <c r="AD11" i="23"/>
  <c r="Z11" i="23"/>
  <c r="AO11" i="23"/>
  <c r="AK11" i="23"/>
  <c r="AG11" i="23"/>
  <c r="AC11" i="23"/>
  <c r="Y11" i="23"/>
  <c r="AN11" i="23"/>
  <c r="X11" i="23"/>
  <c r="AJ11" i="23"/>
  <c r="AF11" i="23"/>
  <c r="AB11" i="23"/>
  <c r="AM19" i="23"/>
  <c r="AI19" i="23"/>
  <c r="AE19" i="23"/>
  <c r="AA19" i="23"/>
  <c r="W19" i="23"/>
  <c r="AL19" i="23"/>
  <c r="AH19" i="23"/>
  <c r="AD19" i="23"/>
  <c r="Z19" i="23"/>
  <c r="AO19" i="23"/>
  <c r="AK19" i="23"/>
  <c r="AG19" i="23"/>
  <c r="AC19" i="23"/>
  <c r="Y19" i="23"/>
  <c r="AF19" i="23"/>
  <c r="AB19" i="23"/>
  <c r="AN19" i="23"/>
  <c r="X19" i="23"/>
  <c r="AJ19" i="23"/>
  <c r="AM27" i="23"/>
  <c r="AI27" i="23"/>
  <c r="AE27" i="23"/>
  <c r="AA27" i="23"/>
  <c r="W27" i="23"/>
  <c r="AL27" i="23"/>
  <c r="AH27" i="23"/>
  <c r="AD27" i="23"/>
  <c r="Z27" i="23"/>
  <c r="AO27" i="23"/>
  <c r="AK27" i="23"/>
  <c r="AG27" i="23"/>
  <c r="AC27" i="23"/>
  <c r="Y27" i="23"/>
  <c r="AN27" i="23"/>
  <c r="X27" i="23"/>
  <c r="AJ27" i="23"/>
  <c r="AF27" i="23"/>
  <c r="AB27" i="23"/>
  <c r="AM35" i="23"/>
  <c r="AI35" i="23"/>
  <c r="AE35" i="23"/>
  <c r="AA35" i="23"/>
  <c r="W35" i="23"/>
  <c r="AL35" i="23"/>
  <c r="AH35" i="23"/>
  <c r="AD35" i="23"/>
  <c r="Z35" i="23"/>
  <c r="AO35" i="23"/>
  <c r="AK35" i="23"/>
  <c r="AG35" i="23"/>
  <c r="AC35" i="23"/>
  <c r="Y35" i="23"/>
  <c r="AF35" i="23"/>
  <c r="AB35" i="23"/>
  <c r="AN35" i="23"/>
  <c r="X35" i="23"/>
  <c r="AJ35" i="23"/>
  <c r="AM43" i="23"/>
  <c r="AI43" i="23"/>
  <c r="AE43" i="23"/>
  <c r="AA43" i="23"/>
  <c r="W43" i="23"/>
  <c r="AL43" i="23"/>
  <c r="AH43" i="23"/>
  <c r="AD43" i="23"/>
  <c r="Z43" i="23"/>
  <c r="AO43" i="23"/>
  <c r="AK43" i="23"/>
  <c r="AG43" i="23"/>
  <c r="AC43" i="23"/>
  <c r="Y43" i="23"/>
  <c r="AN43" i="23"/>
  <c r="X43" i="23"/>
  <c r="AJ43" i="23"/>
  <c r="AF43" i="23"/>
  <c r="AB43" i="23"/>
  <c r="AM51" i="23"/>
  <c r="AI51" i="23"/>
  <c r="AE51" i="23"/>
  <c r="AA51" i="23"/>
  <c r="W51" i="23"/>
  <c r="AL51" i="23"/>
  <c r="AH51" i="23"/>
  <c r="AD51" i="23"/>
  <c r="Z51" i="23"/>
  <c r="AO51" i="23"/>
  <c r="AK51" i="23"/>
  <c r="AG51" i="23"/>
  <c r="AC51" i="23"/>
  <c r="Y51" i="23"/>
  <c r="AF51" i="23"/>
  <c r="AB51" i="23"/>
  <c r="AN51" i="23"/>
  <c r="X51" i="23"/>
  <c r="AJ51" i="23"/>
  <c r="AM59" i="23"/>
  <c r="AI59" i="23"/>
  <c r="AE59" i="23"/>
  <c r="AA59" i="23"/>
  <c r="W59" i="23"/>
  <c r="AL59" i="23"/>
  <c r="AH59" i="23"/>
  <c r="AD59" i="23"/>
  <c r="Z59" i="23"/>
  <c r="AO59" i="23"/>
  <c r="AK59" i="23"/>
  <c r="AG59" i="23"/>
  <c r="AC59" i="23"/>
  <c r="Y59" i="23"/>
  <c r="AN59" i="23"/>
  <c r="X59" i="23"/>
  <c r="AJ59" i="23"/>
  <c r="AF59" i="23"/>
  <c r="AB59" i="23"/>
  <c r="AM67" i="23"/>
  <c r="AI67" i="23"/>
  <c r="AE67" i="23"/>
  <c r="AA67" i="23"/>
  <c r="W67" i="23"/>
  <c r="AL67" i="23"/>
  <c r="AH67" i="23"/>
  <c r="AD67" i="23"/>
  <c r="Z67" i="23"/>
  <c r="AO67" i="23"/>
  <c r="AK67" i="23"/>
  <c r="AG67" i="23"/>
  <c r="AC67" i="23"/>
  <c r="Y67" i="23"/>
  <c r="AF67" i="23"/>
  <c r="AB67" i="23"/>
  <c r="AN67" i="23"/>
  <c r="X67" i="23"/>
  <c r="AJ67" i="23"/>
  <c r="AM75" i="23"/>
  <c r="AI75" i="23"/>
  <c r="AE75" i="23"/>
  <c r="AA75" i="23"/>
  <c r="W75" i="23"/>
  <c r="AL75" i="23"/>
  <c r="AH75" i="23"/>
  <c r="AD75" i="23"/>
  <c r="Z75" i="23"/>
  <c r="AO75" i="23"/>
  <c r="AK75" i="23"/>
  <c r="AG75" i="23"/>
  <c r="AC75" i="23"/>
  <c r="Y75" i="23"/>
  <c r="AN75" i="23"/>
  <c r="X75" i="23"/>
  <c r="AJ75" i="23"/>
  <c r="AF75" i="23"/>
  <c r="AB75" i="23"/>
  <c r="AM83" i="23"/>
  <c r="AI83" i="23"/>
  <c r="AE83" i="23"/>
  <c r="AA83" i="23"/>
  <c r="W83" i="23"/>
  <c r="AL83" i="23"/>
  <c r="AH83" i="23"/>
  <c r="AD83" i="23"/>
  <c r="Z83" i="23"/>
  <c r="AO83" i="23"/>
  <c r="AK83" i="23"/>
  <c r="AG83" i="23"/>
  <c r="AC83" i="23"/>
  <c r="Y83" i="23"/>
  <c r="AF83" i="23"/>
  <c r="AB83" i="23"/>
  <c r="AN83" i="23"/>
  <c r="X83" i="23"/>
  <c r="AJ83" i="23"/>
  <c r="AM91" i="23"/>
  <c r="AI91" i="23"/>
  <c r="AE91" i="23"/>
  <c r="AA91" i="23"/>
  <c r="W91" i="23"/>
  <c r="AL91" i="23"/>
  <c r="AH91" i="23"/>
  <c r="AD91" i="23"/>
  <c r="Z91" i="23"/>
  <c r="AO91" i="23"/>
  <c r="AK91" i="23"/>
  <c r="AG91" i="23"/>
  <c r="AC91" i="23"/>
  <c r="Y91" i="23"/>
  <c r="AN91" i="23"/>
  <c r="X91" i="23"/>
  <c r="AJ91" i="23"/>
  <c r="AF91" i="23"/>
  <c r="AB91" i="23"/>
  <c r="AM99" i="23"/>
  <c r="AI99" i="23"/>
  <c r="AE99" i="23"/>
  <c r="AA99" i="23"/>
  <c r="W99" i="23"/>
  <c r="AL99" i="23"/>
  <c r="AH99" i="23"/>
  <c r="AD99" i="23"/>
  <c r="Z99" i="23"/>
  <c r="AO99" i="23"/>
  <c r="AK99" i="23"/>
  <c r="AG99" i="23"/>
  <c r="AC99" i="23"/>
  <c r="Y99" i="23"/>
  <c r="AF99" i="23"/>
  <c r="AB99" i="23"/>
  <c r="AN99" i="23"/>
  <c r="X99" i="23"/>
  <c r="AJ99" i="23"/>
  <c r="AM107" i="23"/>
  <c r="AI107" i="23"/>
  <c r="AE107" i="23"/>
  <c r="AA107" i="23"/>
  <c r="W107" i="23"/>
  <c r="AL107" i="23"/>
  <c r="AH107" i="23"/>
  <c r="AD107" i="23"/>
  <c r="Z107" i="23"/>
  <c r="AO107" i="23"/>
  <c r="AK107" i="23"/>
  <c r="AG107" i="23"/>
  <c r="AC107" i="23"/>
  <c r="Y107" i="23"/>
  <c r="AN107" i="23"/>
  <c r="X107" i="23"/>
  <c r="AJ107" i="23"/>
  <c r="AF107" i="23"/>
  <c r="AB107" i="23"/>
  <c r="AM115" i="23"/>
  <c r="AI115" i="23"/>
  <c r="AE115" i="23"/>
  <c r="AA115" i="23"/>
  <c r="W115" i="23"/>
  <c r="AL115" i="23"/>
  <c r="AH115" i="23"/>
  <c r="AD115" i="23"/>
  <c r="Z115" i="23"/>
  <c r="AO115" i="23"/>
  <c r="AK115" i="23"/>
  <c r="AG115" i="23"/>
  <c r="AC115" i="23"/>
  <c r="Y115" i="23"/>
  <c r="AF115" i="23"/>
  <c r="AB115" i="23"/>
  <c r="AN115" i="23"/>
  <c r="X115" i="23"/>
  <c r="AJ115" i="23"/>
  <c r="AN130" i="23"/>
  <c r="AJ130" i="23"/>
  <c r="AF130" i="23"/>
  <c r="AB130" i="23"/>
  <c r="X130" i="23"/>
  <c r="AL130" i="23"/>
  <c r="AG130" i="23"/>
  <c r="AA130" i="23"/>
  <c r="AK130" i="23"/>
  <c r="AE130" i="23"/>
  <c r="Z130" i="23"/>
  <c r="AO130" i="23"/>
  <c r="AI130" i="23"/>
  <c r="AD130" i="23"/>
  <c r="Y130" i="23"/>
  <c r="W130" i="23"/>
  <c r="AM130" i="23"/>
  <c r="AH130" i="23"/>
  <c r="AC130" i="23"/>
  <c r="AL144" i="23"/>
  <c r="AH144" i="23"/>
  <c r="AD144" i="23"/>
  <c r="Z144" i="23"/>
  <c r="AK144" i="23"/>
  <c r="AF144" i="23"/>
  <c r="AA144" i="23"/>
  <c r="AO144" i="23"/>
  <c r="AJ144" i="23"/>
  <c r="AE144" i="23"/>
  <c r="Y144" i="23"/>
  <c r="AN144" i="23"/>
  <c r="AI144" i="23"/>
  <c r="AC144" i="23"/>
  <c r="X144" i="23"/>
  <c r="AB144" i="23"/>
  <c r="W144" i="23"/>
  <c r="AM144" i="23"/>
  <c r="AG144" i="23"/>
  <c r="AN162" i="23"/>
  <c r="AJ162" i="23"/>
  <c r="AF162" i="23"/>
  <c r="AB162" i="23"/>
  <c r="X162" i="23"/>
  <c r="AL162" i="23"/>
  <c r="AG162" i="23"/>
  <c r="AA162" i="23"/>
  <c r="AK162" i="23"/>
  <c r="AE162" i="23"/>
  <c r="Z162" i="23"/>
  <c r="AO162" i="23"/>
  <c r="AI162" i="23"/>
  <c r="AD162" i="23"/>
  <c r="Y162" i="23"/>
  <c r="AH162" i="23"/>
  <c r="AC162" i="23"/>
  <c r="W162" i="23"/>
  <c r="AM162" i="23"/>
  <c r="AL176" i="23"/>
  <c r="AH176" i="23"/>
  <c r="AD176" i="23"/>
  <c r="Z176" i="23"/>
  <c r="AK176" i="23"/>
  <c r="AF176" i="23"/>
  <c r="AA176" i="23"/>
  <c r="AO176" i="23"/>
  <c r="AJ176" i="23"/>
  <c r="AE176" i="23"/>
  <c r="Y176" i="23"/>
  <c r="AN176" i="23"/>
  <c r="AI176" i="23"/>
  <c r="AC176" i="23"/>
  <c r="X176" i="23"/>
  <c r="AM176" i="23"/>
  <c r="AG176" i="23"/>
  <c r="AB176" i="23"/>
  <c r="W176" i="23"/>
  <c r="AL49" i="40"/>
  <c r="AH49" i="40"/>
  <c r="AD49" i="40"/>
  <c r="Z49" i="40"/>
  <c r="AO49" i="40"/>
  <c r="AK49" i="40"/>
  <c r="AG49" i="40"/>
  <c r="AC49" i="40"/>
  <c r="Y49" i="40"/>
  <c r="AN49" i="40"/>
  <c r="AJ49" i="40"/>
  <c r="AF49" i="40"/>
  <c r="AB49" i="40"/>
  <c r="X49" i="40"/>
  <c r="AM49" i="40"/>
  <c r="W49" i="40"/>
  <c r="AI49" i="40"/>
  <c r="AE49" i="40"/>
  <c r="AA49" i="40"/>
  <c r="AL177" i="40"/>
  <c r="AH177" i="40"/>
  <c r="AD177" i="40"/>
  <c r="Z177" i="40"/>
  <c r="AO177" i="40"/>
  <c r="AK177" i="40"/>
  <c r="AG177" i="40"/>
  <c r="AC177" i="40"/>
  <c r="Y177" i="40"/>
  <c r="AN177" i="40"/>
  <c r="AJ177" i="40"/>
  <c r="AF177" i="40"/>
  <c r="AB177" i="40"/>
  <c r="X177" i="40"/>
  <c r="AM177" i="40"/>
  <c r="W177" i="40"/>
  <c r="AI177" i="40"/>
  <c r="AE177" i="40"/>
  <c r="AA177" i="40"/>
  <c r="AL25" i="40"/>
  <c r="AH25" i="40"/>
  <c r="AD25" i="40"/>
  <c r="Z25" i="40"/>
  <c r="AO25" i="40"/>
  <c r="AK25" i="40"/>
  <c r="AG25" i="40"/>
  <c r="AC25" i="40"/>
  <c r="Y25" i="40"/>
  <c r="AN25" i="40"/>
  <c r="AJ25" i="40"/>
  <c r="AF25" i="40"/>
  <c r="AB25" i="40"/>
  <c r="X25" i="40"/>
  <c r="AE25" i="40"/>
  <c r="AA25" i="40"/>
  <c r="AM25" i="40"/>
  <c r="W25" i="40"/>
  <c r="AI25" i="40"/>
  <c r="AL57" i="40"/>
  <c r="AH57" i="40"/>
  <c r="AD57" i="40"/>
  <c r="Z57" i="40"/>
  <c r="AO57" i="40"/>
  <c r="AK57" i="40"/>
  <c r="AG57" i="40"/>
  <c r="AC57" i="40"/>
  <c r="Y57" i="40"/>
  <c r="AN57" i="40"/>
  <c r="AJ57" i="40"/>
  <c r="AF57" i="40"/>
  <c r="AB57" i="40"/>
  <c r="X57" i="40"/>
  <c r="AE57" i="40"/>
  <c r="AA57" i="40"/>
  <c r="AM57" i="40"/>
  <c r="W57" i="40"/>
  <c r="AI57" i="40"/>
  <c r="AL89" i="40"/>
  <c r="AH89" i="40"/>
  <c r="AD89" i="40"/>
  <c r="Z89" i="40"/>
  <c r="AO89" i="40"/>
  <c r="AK89" i="40"/>
  <c r="AG89" i="40"/>
  <c r="AC89" i="40"/>
  <c r="Y89" i="40"/>
  <c r="AN89" i="40"/>
  <c r="AJ89" i="40"/>
  <c r="AF89" i="40"/>
  <c r="AB89" i="40"/>
  <c r="X89" i="40"/>
  <c r="AE89" i="40"/>
  <c r="AA89" i="40"/>
  <c r="AM89" i="40"/>
  <c r="W89" i="40"/>
  <c r="AI89" i="40"/>
  <c r="AL121" i="40"/>
  <c r="AH121" i="40"/>
  <c r="AD121" i="40"/>
  <c r="Z121" i="40"/>
  <c r="AO121" i="40"/>
  <c r="AK121" i="40"/>
  <c r="AG121" i="40"/>
  <c r="AC121" i="40"/>
  <c r="Y121" i="40"/>
  <c r="AN121" i="40"/>
  <c r="AJ121" i="40"/>
  <c r="AF121" i="40"/>
  <c r="AB121" i="40"/>
  <c r="X121" i="40"/>
  <c r="AE121" i="40"/>
  <c r="AA121" i="40"/>
  <c r="AM121" i="40"/>
  <c r="W121" i="40"/>
  <c r="AI121" i="40"/>
  <c r="AL153" i="40"/>
  <c r="AH153" i="40"/>
  <c r="AD153" i="40"/>
  <c r="Z153" i="40"/>
  <c r="AO153" i="40"/>
  <c r="AK153" i="40"/>
  <c r="AG153" i="40"/>
  <c r="AC153" i="40"/>
  <c r="Y153" i="40"/>
  <c r="AN153" i="40"/>
  <c r="AJ153" i="40"/>
  <c r="AF153" i="40"/>
  <c r="AB153" i="40"/>
  <c r="X153" i="40"/>
  <c r="AE153" i="40"/>
  <c r="AA153" i="40"/>
  <c r="AM153" i="40"/>
  <c r="W153" i="40"/>
  <c r="AI153" i="40"/>
  <c r="AL19" i="41"/>
  <c r="AH19" i="41"/>
  <c r="AD19" i="41"/>
  <c r="Z19" i="41"/>
  <c r="AO19" i="41"/>
  <c r="AK19" i="41"/>
  <c r="AG19" i="41"/>
  <c r="AC19" i="41"/>
  <c r="Y19" i="41"/>
  <c r="AN19" i="41"/>
  <c r="AF19" i="41"/>
  <c r="X19" i="41"/>
  <c r="AM19" i="41"/>
  <c r="AE19" i="41"/>
  <c r="W19" i="41"/>
  <c r="AJ19" i="41"/>
  <c r="AB19" i="41"/>
  <c r="AI19" i="41"/>
  <c r="AA19" i="41"/>
  <c r="AL111" i="41"/>
  <c r="AH111" i="41"/>
  <c r="AD111" i="41"/>
  <c r="Z111" i="41"/>
  <c r="AO111" i="41"/>
  <c r="AK111" i="41"/>
  <c r="AG111" i="41"/>
  <c r="AC111" i="41"/>
  <c r="Y111" i="41"/>
  <c r="AN111" i="41"/>
  <c r="AJ111" i="41"/>
  <c r="AF111" i="41"/>
  <c r="AB111" i="41"/>
  <c r="X111" i="41"/>
  <c r="AM111" i="41"/>
  <c r="W111" i="41"/>
  <c r="AI111" i="41"/>
  <c r="AE111" i="41"/>
  <c r="AA111" i="41"/>
  <c r="O111" i="41"/>
  <c r="P111" i="41"/>
  <c r="M111" i="41"/>
  <c r="T111" i="41"/>
  <c r="S111" i="41"/>
  <c r="Q111" i="41"/>
  <c r="R111" i="41"/>
  <c r="U111" i="41"/>
  <c r="N111" i="41"/>
  <c r="AL13" i="40"/>
  <c r="AH13" i="40"/>
  <c r="AD13" i="40"/>
  <c r="Z13" i="40"/>
  <c r="AO13" i="40"/>
  <c r="AK13" i="40"/>
  <c r="AG13" i="40"/>
  <c r="AC13" i="40"/>
  <c r="Y13" i="40"/>
  <c r="AN13" i="40"/>
  <c r="AJ13" i="40"/>
  <c r="AF13" i="40"/>
  <c r="AB13" i="40"/>
  <c r="X13" i="40"/>
  <c r="AA13" i="40"/>
  <c r="AM13" i="40"/>
  <c r="W13" i="40"/>
  <c r="AI13" i="40"/>
  <c r="AE13" i="40"/>
  <c r="AL45" i="40"/>
  <c r="AH45" i="40"/>
  <c r="AD45" i="40"/>
  <c r="Z45" i="40"/>
  <c r="AO45" i="40"/>
  <c r="AK45" i="40"/>
  <c r="AG45" i="40"/>
  <c r="AC45" i="40"/>
  <c r="Y45" i="40"/>
  <c r="AN45" i="40"/>
  <c r="AJ45" i="40"/>
  <c r="AF45" i="40"/>
  <c r="AB45" i="40"/>
  <c r="X45" i="40"/>
  <c r="AA45" i="40"/>
  <c r="AM45" i="40"/>
  <c r="W45" i="40"/>
  <c r="AI45" i="40"/>
  <c r="AE45" i="40"/>
  <c r="AL77" i="40"/>
  <c r="AH77" i="40"/>
  <c r="AD77" i="40"/>
  <c r="Z77" i="40"/>
  <c r="AO77" i="40"/>
  <c r="AK77" i="40"/>
  <c r="AG77" i="40"/>
  <c r="AC77" i="40"/>
  <c r="Y77" i="40"/>
  <c r="AN77" i="40"/>
  <c r="AJ77" i="40"/>
  <c r="AF77" i="40"/>
  <c r="AB77" i="40"/>
  <c r="X77" i="40"/>
  <c r="AA77" i="40"/>
  <c r="AM77" i="40"/>
  <c r="W77" i="40"/>
  <c r="AI77" i="40"/>
  <c r="AE77" i="40"/>
  <c r="AL109" i="40"/>
  <c r="AH109" i="40"/>
  <c r="AD109" i="40"/>
  <c r="Z109" i="40"/>
  <c r="AO109" i="40"/>
  <c r="AK109" i="40"/>
  <c r="AG109" i="40"/>
  <c r="AC109" i="40"/>
  <c r="Y109" i="40"/>
  <c r="AN109" i="40"/>
  <c r="AJ109" i="40"/>
  <c r="AF109" i="40"/>
  <c r="AB109" i="40"/>
  <c r="X109" i="40"/>
  <c r="AA109" i="40"/>
  <c r="AM109" i="40"/>
  <c r="W109" i="40"/>
  <c r="AI109" i="40"/>
  <c r="AE109" i="40"/>
  <c r="AL141" i="40"/>
  <c r="AH141" i="40"/>
  <c r="AD141" i="40"/>
  <c r="Z141" i="40"/>
  <c r="AO141" i="40"/>
  <c r="AK141" i="40"/>
  <c r="AG141" i="40"/>
  <c r="AC141" i="40"/>
  <c r="Y141" i="40"/>
  <c r="AN141" i="40"/>
  <c r="AJ141" i="40"/>
  <c r="AF141" i="40"/>
  <c r="AB141" i="40"/>
  <c r="X141" i="40"/>
  <c r="AA141" i="40"/>
  <c r="AM141" i="40"/>
  <c r="W141" i="40"/>
  <c r="AI141" i="40"/>
  <c r="AE141" i="40"/>
  <c r="AL173" i="40"/>
  <c r="AH173" i="40"/>
  <c r="AD173" i="40"/>
  <c r="Z173" i="40"/>
  <c r="AO173" i="40"/>
  <c r="AK173" i="40"/>
  <c r="AG173" i="40"/>
  <c r="AC173" i="40"/>
  <c r="Y173" i="40"/>
  <c r="AN173" i="40"/>
  <c r="AJ173" i="40"/>
  <c r="AF173" i="40"/>
  <c r="AB173" i="40"/>
  <c r="X173" i="40"/>
  <c r="AA173" i="40"/>
  <c r="AM173" i="40"/>
  <c r="W173" i="40"/>
  <c r="AI173" i="40"/>
  <c r="AE173" i="40"/>
  <c r="AL63" i="41"/>
  <c r="AH63" i="41"/>
  <c r="AD63" i="41"/>
  <c r="Z63" i="41"/>
  <c r="AO63" i="41"/>
  <c r="AK63" i="41"/>
  <c r="AG63" i="41"/>
  <c r="AC63" i="41"/>
  <c r="Y63" i="41"/>
  <c r="AN63" i="41"/>
  <c r="AJ63" i="41"/>
  <c r="AF63" i="41"/>
  <c r="AB63" i="41"/>
  <c r="X63" i="41"/>
  <c r="AM63" i="41"/>
  <c r="W63" i="41"/>
  <c r="AI63" i="41"/>
  <c r="AE63" i="41"/>
  <c r="AA63" i="41"/>
  <c r="AO2" i="40"/>
  <c r="AK2" i="40"/>
  <c r="AG2" i="40"/>
  <c r="AC2" i="40"/>
  <c r="Y2" i="40"/>
  <c r="AN2" i="40"/>
  <c r="AJ2" i="40"/>
  <c r="AF2" i="40"/>
  <c r="AB2" i="40"/>
  <c r="X2" i="40"/>
  <c r="AM2" i="40"/>
  <c r="AI2" i="40"/>
  <c r="AE2" i="40"/>
  <c r="AA2" i="40"/>
  <c r="W2" i="40"/>
  <c r="AH2" i="40"/>
  <c r="AD2" i="40"/>
  <c r="Z2" i="40"/>
  <c r="AL2" i="40"/>
  <c r="AO10" i="40"/>
  <c r="AK10" i="40"/>
  <c r="AG10" i="40"/>
  <c r="AC10" i="40"/>
  <c r="Y10" i="40"/>
  <c r="AN10" i="40"/>
  <c r="AJ10" i="40"/>
  <c r="AF10" i="40"/>
  <c r="AB10" i="40"/>
  <c r="X10" i="40"/>
  <c r="AM10" i="40"/>
  <c r="AI10" i="40"/>
  <c r="AE10" i="40"/>
  <c r="AA10" i="40"/>
  <c r="W10" i="40"/>
  <c r="Z10" i="40"/>
  <c r="AL10" i="40"/>
  <c r="AH10" i="40"/>
  <c r="AD10" i="40"/>
  <c r="M10" i="40"/>
  <c r="O10" i="40"/>
  <c r="Q10" i="40"/>
  <c r="R10" i="40"/>
  <c r="P10" i="40"/>
  <c r="U10" i="40"/>
  <c r="S10" i="40"/>
  <c r="T10" i="40"/>
  <c r="N10" i="40"/>
  <c r="AO18" i="40"/>
  <c r="AK18" i="40"/>
  <c r="AG18" i="40"/>
  <c r="AC18" i="40"/>
  <c r="Y18" i="40"/>
  <c r="AN18" i="40"/>
  <c r="AJ18" i="40"/>
  <c r="AF18" i="40"/>
  <c r="AB18" i="40"/>
  <c r="X18" i="40"/>
  <c r="AM18" i="40"/>
  <c r="AI18" i="40"/>
  <c r="AE18" i="40"/>
  <c r="AA18" i="40"/>
  <c r="W18" i="40"/>
  <c r="AH18" i="40"/>
  <c r="AD18" i="40"/>
  <c r="Z18" i="40"/>
  <c r="AL18" i="40"/>
  <c r="M18" i="40"/>
  <c r="R18" i="40"/>
  <c r="Q18" i="40"/>
  <c r="O18" i="40"/>
  <c r="P18" i="40"/>
  <c r="U18" i="40"/>
  <c r="S18" i="40"/>
  <c r="T18" i="40"/>
  <c r="N18" i="40"/>
  <c r="AO26" i="40"/>
  <c r="AK26" i="40"/>
  <c r="AG26" i="40"/>
  <c r="AC26" i="40"/>
  <c r="Y26" i="40"/>
  <c r="AN26" i="40"/>
  <c r="AJ26" i="40"/>
  <c r="AF26" i="40"/>
  <c r="AB26" i="40"/>
  <c r="X26" i="40"/>
  <c r="AM26" i="40"/>
  <c r="AI26" i="40"/>
  <c r="AE26" i="40"/>
  <c r="AA26" i="40"/>
  <c r="W26" i="40"/>
  <c r="Z26" i="40"/>
  <c r="AL26" i="40"/>
  <c r="AH26" i="40"/>
  <c r="AD26" i="40"/>
  <c r="Q26" i="40"/>
  <c r="S26" i="40"/>
  <c r="P26" i="40"/>
  <c r="U26" i="40"/>
  <c r="R26" i="40"/>
  <c r="T26" i="40"/>
  <c r="N26" i="40"/>
  <c r="M26" i="40"/>
  <c r="O26" i="40"/>
  <c r="AO34" i="40"/>
  <c r="AK34" i="40"/>
  <c r="AG34" i="40"/>
  <c r="AC34" i="40"/>
  <c r="Y34" i="40"/>
  <c r="AN34" i="40"/>
  <c r="AJ34" i="40"/>
  <c r="AF34" i="40"/>
  <c r="AB34" i="40"/>
  <c r="X34" i="40"/>
  <c r="AM34" i="40"/>
  <c r="AI34" i="40"/>
  <c r="AE34" i="40"/>
  <c r="AA34" i="40"/>
  <c r="W34" i="40"/>
  <c r="AH34" i="40"/>
  <c r="AD34" i="40"/>
  <c r="Z34" i="40"/>
  <c r="AL34" i="40"/>
  <c r="P34" i="40"/>
  <c r="U34" i="40"/>
  <c r="S34" i="40"/>
  <c r="T34" i="40"/>
  <c r="N34" i="40"/>
  <c r="M34" i="40"/>
  <c r="R34" i="40"/>
  <c r="Q34" i="40"/>
  <c r="O34" i="40"/>
  <c r="AO42" i="40"/>
  <c r="AK42" i="40"/>
  <c r="AG42" i="40"/>
  <c r="AC42" i="40"/>
  <c r="Y42" i="40"/>
  <c r="AN42" i="40"/>
  <c r="AJ42" i="40"/>
  <c r="AF42" i="40"/>
  <c r="AB42" i="40"/>
  <c r="X42" i="40"/>
  <c r="AM42" i="40"/>
  <c r="AI42" i="40"/>
  <c r="AE42" i="40"/>
  <c r="AA42" i="40"/>
  <c r="W42" i="40"/>
  <c r="Z42" i="40"/>
  <c r="AL42" i="40"/>
  <c r="AH42" i="40"/>
  <c r="AD42" i="40"/>
  <c r="T42" i="40"/>
  <c r="N42" i="40"/>
  <c r="M42" i="40"/>
  <c r="S42" i="40"/>
  <c r="Q42" i="40"/>
  <c r="O42" i="40"/>
  <c r="P42" i="40"/>
  <c r="U42" i="40"/>
  <c r="R42" i="40"/>
  <c r="AO50" i="40"/>
  <c r="AK50" i="40"/>
  <c r="AG50" i="40"/>
  <c r="AC50" i="40"/>
  <c r="Y50" i="40"/>
  <c r="AN50" i="40"/>
  <c r="AJ50" i="40"/>
  <c r="AF50" i="40"/>
  <c r="AB50" i="40"/>
  <c r="X50" i="40"/>
  <c r="AM50" i="40"/>
  <c r="AI50" i="40"/>
  <c r="AE50" i="40"/>
  <c r="AA50" i="40"/>
  <c r="W50" i="40"/>
  <c r="AH50" i="40"/>
  <c r="AD50" i="40"/>
  <c r="Z50" i="40"/>
  <c r="AL50" i="40"/>
  <c r="M50" i="40"/>
  <c r="S50" i="40"/>
  <c r="Q50" i="40"/>
  <c r="O50" i="40"/>
  <c r="P50" i="40"/>
  <c r="U50" i="40"/>
  <c r="R50" i="40"/>
  <c r="T50" i="40"/>
  <c r="N50" i="40"/>
  <c r="AO58" i="40"/>
  <c r="AK58" i="40"/>
  <c r="AG58" i="40"/>
  <c r="AC58" i="40"/>
  <c r="Y58" i="40"/>
  <c r="AN58" i="40"/>
  <c r="AJ58" i="40"/>
  <c r="AF58" i="40"/>
  <c r="AB58" i="40"/>
  <c r="X58" i="40"/>
  <c r="AM58" i="40"/>
  <c r="AI58" i="40"/>
  <c r="AE58" i="40"/>
  <c r="AA58" i="40"/>
  <c r="W58" i="40"/>
  <c r="Z58" i="40"/>
  <c r="AL58" i="40"/>
  <c r="AH58" i="40"/>
  <c r="AD58" i="40"/>
  <c r="Q58" i="40"/>
  <c r="O58" i="40"/>
  <c r="P58" i="40"/>
  <c r="U58" i="40"/>
  <c r="R58" i="40"/>
  <c r="T58" i="40"/>
  <c r="N58" i="40"/>
  <c r="M58" i="40"/>
  <c r="S58" i="40"/>
  <c r="AO66" i="40"/>
  <c r="AK66" i="40"/>
  <c r="AG66" i="40"/>
  <c r="AC66" i="40"/>
  <c r="Y66" i="40"/>
  <c r="AN66" i="40"/>
  <c r="AJ66" i="40"/>
  <c r="AF66" i="40"/>
  <c r="AB66" i="40"/>
  <c r="X66" i="40"/>
  <c r="AM66" i="40"/>
  <c r="AI66" i="40"/>
  <c r="AE66" i="40"/>
  <c r="AA66" i="40"/>
  <c r="W66" i="40"/>
  <c r="AH66" i="40"/>
  <c r="AD66" i="40"/>
  <c r="Z66" i="40"/>
  <c r="AL66" i="40"/>
  <c r="P66" i="40"/>
  <c r="U66" i="40"/>
  <c r="S66" i="40"/>
  <c r="T66" i="40"/>
  <c r="N66" i="40"/>
  <c r="M66" i="40"/>
  <c r="R66" i="40"/>
  <c r="Q66" i="40"/>
  <c r="O66" i="40"/>
  <c r="AO74" i="40"/>
  <c r="AK74" i="40"/>
  <c r="AG74" i="40"/>
  <c r="AC74" i="40"/>
  <c r="Y74" i="40"/>
  <c r="AN74" i="40"/>
  <c r="AJ74" i="40"/>
  <c r="AF74" i="40"/>
  <c r="AB74" i="40"/>
  <c r="X74" i="40"/>
  <c r="AM74" i="40"/>
  <c r="AI74" i="40"/>
  <c r="AE74" i="40"/>
  <c r="AA74" i="40"/>
  <c r="W74" i="40"/>
  <c r="Z74" i="40"/>
  <c r="AL74" i="40"/>
  <c r="AH74" i="40"/>
  <c r="AD74" i="40"/>
  <c r="M74" i="40"/>
  <c r="R74" i="40"/>
  <c r="Q74" i="40"/>
  <c r="O74" i="40"/>
  <c r="P74" i="40"/>
  <c r="U74" i="40"/>
  <c r="S74" i="40"/>
  <c r="T74" i="40"/>
  <c r="N74" i="40"/>
  <c r="AO82" i="40"/>
  <c r="AK82" i="40"/>
  <c r="AG82" i="40"/>
  <c r="AC82" i="40"/>
  <c r="Y82" i="40"/>
  <c r="AN82" i="40"/>
  <c r="AJ82" i="40"/>
  <c r="AF82" i="40"/>
  <c r="AB82" i="40"/>
  <c r="X82" i="40"/>
  <c r="AM82" i="40"/>
  <c r="AI82" i="40"/>
  <c r="AE82" i="40"/>
  <c r="AA82" i="40"/>
  <c r="W82" i="40"/>
  <c r="AH82" i="40"/>
  <c r="AD82" i="40"/>
  <c r="Z82" i="40"/>
  <c r="AL82" i="40"/>
  <c r="T82" i="40"/>
  <c r="N82" i="40"/>
  <c r="M82" i="40"/>
  <c r="O82" i="40"/>
  <c r="Q82" i="40"/>
  <c r="R82" i="40"/>
  <c r="P82" i="40"/>
  <c r="U82" i="40"/>
  <c r="S82" i="40"/>
  <c r="AO90" i="40"/>
  <c r="AK90" i="40"/>
  <c r="AG90" i="40"/>
  <c r="AC90" i="40"/>
  <c r="Y90" i="40"/>
  <c r="AN90" i="40"/>
  <c r="AJ90" i="40"/>
  <c r="AF90" i="40"/>
  <c r="AB90" i="40"/>
  <c r="X90" i="40"/>
  <c r="AM90" i="40"/>
  <c r="AI90" i="40"/>
  <c r="AE90" i="40"/>
  <c r="AA90" i="40"/>
  <c r="W90" i="40"/>
  <c r="Z90" i="40"/>
  <c r="AL90" i="40"/>
  <c r="AH90" i="40"/>
  <c r="AD90" i="40"/>
  <c r="Q90" i="40"/>
  <c r="O90" i="40"/>
  <c r="P90" i="40"/>
  <c r="U90" i="40"/>
  <c r="S90" i="40"/>
  <c r="T90" i="40"/>
  <c r="N90" i="40"/>
  <c r="M90" i="40"/>
  <c r="R90" i="40"/>
  <c r="AO98" i="40"/>
  <c r="AK98" i="40"/>
  <c r="AG98" i="40"/>
  <c r="AC98" i="40"/>
  <c r="Y98" i="40"/>
  <c r="AN98" i="40"/>
  <c r="AJ98" i="40"/>
  <c r="AF98" i="40"/>
  <c r="AB98" i="40"/>
  <c r="X98" i="40"/>
  <c r="AM98" i="40"/>
  <c r="AI98" i="40"/>
  <c r="AE98" i="40"/>
  <c r="AA98" i="40"/>
  <c r="W98" i="40"/>
  <c r="AH98" i="40"/>
  <c r="AD98" i="40"/>
  <c r="Z98" i="40"/>
  <c r="AL98" i="40"/>
  <c r="P98" i="40"/>
  <c r="U98" i="40"/>
  <c r="S98" i="40"/>
  <c r="T98" i="40"/>
  <c r="N98" i="40"/>
  <c r="M98" i="40"/>
  <c r="O98" i="40"/>
  <c r="Q98" i="40"/>
  <c r="R98" i="40"/>
  <c r="AO106" i="40"/>
  <c r="AK106" i="40"/>
  <c r="AG106" i="40"/>
  <c r="AC106" i="40"/>
  <c r="Y106" i="40"/>
  <c r="AN106" i="40"/>
  <c r="AJ106" i="40"/>
  <c r="AF106" i="40"/>
  <c r="AB106" i="40"/>
  <c r="X106" i="40"/>
  <c r="AM106" i="40"/>
  <c r="AI106" i="40"/>
  <c r="AE106" i="40"/>
  <c r="AA106" i="40"/>
  <c r="W106" i="40"/>
  <c r="Z106" i="40"/>
  <c r="AL106" i="40"/>
  <c r="AH106" i="40"/>
  <c r="AD106" i="40"/>
  <c r="P106" i="40"/>
  <c r="U106" i="40"/>
  <c r="R106" i="40"/>
  <c r="T106" i="40"/>
  <c r="N106" i="40"/>
  <c r="M106" i="40"/>
  <c r="S106" i="40"/>
  <c r="Q106" i="40"/>
  <c r="O106" i="40"/>
  <c r="AO114" i="40"/>
  <c r="AK114" i="40"/>
  <c r="AG114" i="40"/>
  <c r="AC114" i="40"/>
  <c r="Y114" i="40"/>
  <c r="AN114" i="40"/>
  <c r="AJ114" i="40"/>
  <c r="AF114" i="40"/>
  <c r="AB114" i="40"/>
  <c r="X114" i="40"/>
  <c r="AM114" i="40"/>
  <c r="AI114" i="40"/>
  <c r="AE114" i="40"/>
  <c r="AA114" i="40"/>
  <c r="W114" i="40"/>
  <c r="AH114" i="40"/>
  <c r="AD114" i="40"/>
  <c r="Z114" i="40"/>
  <c r="AL114" i="40"/>
  <c r="Q114" i="40"/>
  <c r="S114" i="40"/>
  <c r="P114" i="40"/>
  <c r="U114" i="40"/>
  <c r="R114" i="40"/>
  <c r="T114" i="40"/>
  <c r="N114" i="40"/>
  <c r="M114" i="40"/>
  <c r="O114" i="40"/>
  <c r="AO122" i="40"/>
  <c r="AK122" i="40"/>
  <c r="AG122" i="40"/>
  <c r="AC122" i="40"/>
  <c r="Y122" i="40"/>
  <c r="AN122" i="40"/>
  <c r="AJ122" i="40"/>
  <c r="AF122" i="40"/>
  <c r="AB122" i="40"/>
  <c r="X122" i="40"/>
  <c r="AM122" i="40"/>
  <c r="AI122" i="40"/>
  <c r="AE122" i="40"/>
  <c r="AA122" i="40"/>
  <c r="W122" i="40"/>
  <c r="Z122" i="40"/>
  <c r="AL122" i="40"/>
  <c r="AH122" i="40"/>
  <c r="AD122" i="40"/>
  <c r="M122" i="40"/>
  <c r="O122" i="40"/>
  <c r="Q122" i="40"/>
  <c r="R122" i="40"/>
  <c r="P122" i="40"/>
  <c r="U122" i="40"/>
  <c r="S122" i="40"/>
  <c r="T122" i="40"/>
  <c r="N122" i="40"/>
  <c r="AO130" i="40"/>
  <c r="AK130" i="40"/>
  <c r="AG130" i="40"/>
  <c r="AC130" i="40"/>
  <c r="Y130" i="40"/>
  <c r="AN130" i="40"/>
  <c r="AJ130" i="40"/>
  <c r="AF130" i="40"/>
  <c r="AB130" i="40"/>
  <c r="X130" i="40"/>
  <c r="AM130" i="40"/>
  <c r="AI130" i="40"/>
  <c r="AE130" i="40"/>
  <c r="AA130" i="40"/>
  <c r="W130" i="40"/>
  <c r="AH130" i="40"/>
  <c r="AD130" i="40"/>
  <c r="Z130" i="40"/>
  <c r="AL130" i="40"/>
  <c r="Q130" i="40"/>
  <c r="O130" i="40"/>
  <c r="P130" i="40"/>
  <c r="U130" i="40"/>
  <c r="S130" i="40"/>
  <c r="T130" i="40"/>
  <c r="N130" i="40"/>
  <c r="M130" i="40"/>
  <c r="R130" i="40"/>
  <c r="AO138" i="40"/>
  <c r="AK138" i="40"/>
  <c r="AG138" i="40"/>
  <c r="AC138" i="40"/>
  <c r="Y138" i="40"/>
  <c r="AN138" i="40"/>
  <c r="AJ138" i="40"/>
  <c r="AF138" i="40"/>
  <c r="AB138" i="40"/>
  <c r="X138" i="40"/>
  <c r="AM138" i="40"/>
  <c r="AI138" i="40"/>
  <c r="AE138" i="40"/>
  <c r="AA138" i="40"/>
  <c r="W138" i="40"/>
  <c r="Z138" i="40"/>
  <c r="AL138" i="40"/>
  <c r="AH138" i="40"/>
  <c r="AD138" i="40"/>
  <c r="P138" i="40"/>
  <c r="U138" i="40"/>
  <c r="S138" i="40"/>
  <c r="T138" i="40"/>
  <c r="N138" i="40"/>
  <c r="M138" i="40"/>
  <c r="R138" i="40"/>
  <c r="Q138" i="40"/>
  <c r="O138" i="40"/>
  <c r="AO146" i="40"/>
  <c r="AK146" i="40"/>
  <c r="AG146" i="40"/>
  <c r="AC146" i="40"/>
  <c r="Y146" i="40"/>
  <c r="AN146" i="40"/>
  <c r="AJ146" i="40"/>
  <c r="AF146" i="40"/>
  <c r="AB146" i="40"/>
  <c r="X146" i="40"/>
  <c r="AM146" i="40"/>
  <c r="AI146" i="40"/>
  <c r="AE146" i="40"/>
  <c r="AA146" i="40"/>
  <c r="W146" i="40"/>
  <c r="AH146" i="40"/>
  <c r="AD146" i="40"/>
  <c r="Z146" i="40"/>
  <c r="AL146" i="40"/>
  <c r="T146" i="40"/>
  <c r="N146" i="40"/>
  <c r="M146" i="40"/>
  <c r="O146" i="40"/>
  <c r="Q146" i="40"/>
  <c r="R146" i="40"/>
  <c r="P146" i="40"/>
  <c r="U146" i="40"/>
  <c r="S146" i="40"/>
  <c r="AO154" i="40"/>
  <c r="AK154" i="40"/>
  <c r="AG154" i="40"/>
  <c r="AC154" i="40"/>
  <c r="Y154" i="40"/>
  <c r="AN154" i="40"/>
  <c r="AJ154" i="40"/>
  <c r="AF154" i="40"/>
  <c r="AB154" i="40"/>
  <c r="X154" i="40"/>
  <c r="AM154" i="40"/>
  <c r="AI154" i="40"/>
  <c r="AE154" i="40"/>
  <c r="AA154" i="40"/>
  <c r="W154" i="40"/>
  <c r="Z154" i="40"/>
  <c r="AL154" i="40"/>
  <c r="AH154" i="40"/>
  <c r="AD154" i="40"/>
  <c r="M154" i="40"/>
  <c r="O154" i="40"/>
  <c r="Q154" i="40"/>
  <c r="R154" i="40"/>
  <c r="P154" i="40"/>
  <c r="U154" i="40"/>
  <c r="S154" i="40"/>
  <c r="T154" i="40"/>
  <c r="N154" i="40"/>
  <c r="AO162" i="40"/>
  <c r="AK162" i="40"/>
  <c r="AG162" i="40"/>
  <c r="AC162" i="40"/>
  <c r="Y162" i="40"/>
  <c r="AN162" i="40"/>
  <c r="AJ162" i="40"/>
  <c r="AF162" i="40"/>
  <c r="AB162" i="40"/>
  <c r="X162" i="40"/>
  <c r="AM162" i="40"/>
  <c r="AI162" i="40"/>
  <c r="AE162" i="40"/>
  <c r="AA162" i="40"/>
  <c r="W162" i="40"/>
  <c r="AH162" i="40"/>
  <c r="AD162" i="40"/>
  <c r="Z162" i="40"/>
  <c r="AL162" i="40"/>
  <c r="T162" i="40"/>
  <c r="N162" i="40"/>
  <c r="M162" i="40"/>
  <c r="R162" i="40"/>
  <c r="Q162" i="40"/>
  <c r="O162" i="40"/>
  <c r="P162" i="40"/>
  <c r="U162" i="40"/>
  <c r="S162" i="40"/>
  <c r="AO170" i="40"/>
  <c r="AK170" i="40"/>
  <c r="AG170" i="40"/>
  <c r="AC170" i="40"/>
  <c r="Y170" i="40"/>
  <c r="AN170" i="40"/>
  <c r="AJ170" i="40"/>
  <c r="AF170" i="40"/>
  <c r="AB170" i="40"/>
  <c r="X170" i="40"/>
  <c r="AM170" i="40"/>
  <c r="AI170" i="40"/>
  <c r="AE170" i="40"/>
  <c r="AA170" i="40"/>
  <c r="W170" i="40"/>
  <c r="Z170" i="40"/>
  <c r="AL170" i="40"/>
  <c r="AH170" i="40"/>
  <c r="AD170" i="40"/>
  <c r="T170" i="40"/>
  <c r="N170" i="40"/>
  <c r="M170" i="40"/>
  <c r="S170" i="40"/>
  <c r="Q170" i="40"/>
  <c r="O170" i="40"/>
  <c r="P170" i="40"/>
  <c r="U170" i="40"/>
  <c r="R170" i="40"/>
  <c r="AO2" i="41"/>
  <c r="AK2" i="41"/>
  <c r="AG2" i="41"/>
  <c r="AC2" i="41"/>
  <c r="Y2" i="41"/>
  <c r="AN2" i="41"/>
  <c r="AJ2" i="41"/>
  <c r="AF2" i="41"/>
  <c r="AB2" i="41"/>
  <c r="X2" i="41"/>
  <c r="AM2" i="41"/>
  <c r="AI2" i="41"/>
  <c r="AE2" i="41"/>
  <c r="AA2" i="41"/>
  <c r="W2" i="41"/>
  <c r="AH2" i="41"/>
  <c r="AD2" i="41"/>
  <c r="Z2" i="41"/>
  <c r="AL2" i="41"/>
  <c r="O2" i="41"/>
  <c r="S2" i="41"/>
  <c r="U2" i="41"/>
  <c r="T2" i="41"/>
  <c r="N2" i="41"/>
  <c r="Q2" i="41"/>
  <c r="P2" i="41"/>
  <c r="M2" i="41"/>
  <c r="R2" i="41"/>
  <c r="AO16" i="41"/>
  <c r="AK16" i="41"/>
  <c r="AG16" i="41"/>
  <c r="AC16" i="41"/>
  <c r="Y16" i="41"/>
  <c r="AN16" i="41"/>
  <c r="AJ16" i="41"/>
  <c r="AF16" i="41"/>
  <c r="AB16" i="41"/>
  <c r="X16" i="41"/>
  <c r="AM16" i="41"/>
  <c r="AE16" i="41"/>
  <c r="W16" i="41"/>
  <c r="AL16" i="41"/>
  <c r="AD16" i="41"/>
  <c r="AI16" i="41"/>
  <c r="AA16" i="41"/>
  <c r="AH16" i="41"/>
  <c r="Z16" i="41"/>
  <c r="P16" i="41"/>
  <c r="U16" i="41"/>
  <c r="S16" i="41"/>
  <c r="T16" i="41"/>
  <c r="N16" i="41"/>
  <c r="M16" i="41"/>
  <c r="R16" i="41"/>
  <c r="Q16" i="41"/>
  <c r="O16" i="41"/>
  <c r="AO32" i="41"/>
  <c r="AK32" i="41"/>
  <c r="AG32" i="41"/>
  <c r="AC32" i="41"/>
  <c r="Y32" i="41"/>
  <c r="AN32" i="41"/>
  <c r="AJ32" i="41"/>
  <c r="AF32" i="41"/>
  <c r="AB32" i="41"/>
  <c r="X32" i="41"/>
  <c r="AM32" i="41"/>
  <c r="AE32" i="41"/>
  <c r="W32" i="41"/>
  <c r="AL32" i="41"/>
  <c r="AD32" i="41"/>
  <c r="AI32" i="41"/>
  <c r="AA32" i="41"/>
  <c r="AH32" i="41"/>
  <c r="Z32" i="41"/>
  <c r="Q32" i="41"/>
  <c r="R32" i="41"/>
  <c r="P32" i="41"/>
  <c r="U32" i="41"/>
  <c r="S32" i="41"/>
  <c r="T32" i="41"/>
  <c r="N32" i="41"/>
  <c r="M32" i="41"/>
  <c r="O32" i="41"/>
  <c r="AN3" i="40"/>
  <c r="AJ3" i="40"/>
  <c r="AF3" i="40"/>
  <c r="AB3" i="40"/>
  <c r="X3" i="40"/>
  <c r="AM3" i="40"/>
  <c r="AI3" i="40"/>
  <c r="AE3" i="40"/>
  <c r="AA3" i="40"/>
  <c r="W3" i="40"/>
  <c r="AL3" i="40"/>
  <c r="AH3" i="40"/>
  <c r="AD3" i="40"/>
  <c r="Z3" i="40"/>
  <c r="AC3" i="40"/>
  <c r="AO3" i="40"/>
  <c r="Y3" i="40"/>
  <c r="AK3" i="40"/>
  <c r="AG3" i="40"/>
  <c r="AN11" i="40"/>
  <c r="AJ11" i="40"/>
  <c r="AF11" i="40"/>
  <c r="AB11" i="40"/>
  <c r="X11" i="40"/>
  <c r="AM11" i="40"/>
  <c r="AI11" i="40"/>
  <c r="AE11" i="40"/>
  <c r="AA11" i="40"/>
  <c r="W11" i="40"/>
  <c r="AL11" i="40"/>
  <c r="AH11" i="40"/>
  <c r="AD11" i="40"/>
  <c r="Z11" i="40"/>
  <c r="AK11" i="40"/>
  <c r="AG11" i="40"/>
  <c r="AC11" i="40"/>
  <c r="AO11" i="40"/>
  <c r="Y11" i="40"/>
  <c r="AN19" i="40"/>
  <c r="AJ19" i="40"/>
  <c r="AF19" i="40"/>
  <c r="AB19" i="40"/>
  <c r="X19" i="40"/>
  <c r="AM19" i="40"/>
  <c r="AI19" i="40"/>
  <c r="AE19" i="40"/>
  <c r="AA19" i="40"/>
  <c r="W19" i="40"/>
  <c r="AL19" i="40"/>
  <c r="AH19" i="40"/>
  <c r="AD19" i="40"/>
  <c r="Z19" i="40"/>
  <c r="AC19" i="40"/>
  <c r="AO19" i="40"/>
  <c r="Y19" i="40"/>
  <c r="AK19" i="40"/>
  <c r="AG19" i="40"/>
  <c r="AN27" i="40"/>
  <c r="AJ27" i="40"/>
  <c r="AF27" i="40"/>
  <c r="AB27" i="40"/>
  <c r="X27" i="40"/>
  <c r="AM27" i="40"/>
  <c r="AI27" i="40"/>
  <c r="AE27" i="40"/>
  <c r="AA27" i="40"/>
  <c r="W27" i="40"/>
  <c r="AL27" i="40"/>
  <c r="AH27" i="40"/>
  <c r="AD27" i="40"/>
  <c r="Z27" i="40"/>
  <c r="AK27" i="40"/>
  <c r="AG27" i="40"/>
  <c r="AC27" i="40"/>
  <c r="AO27" i="40"/>
  <c r="Y27" i="40"/>
  <c r="AN35" i="40"/>
  <c r="AJ35" i="40"/>
  <c r="AF35" i="40"/>
  <c r="AB35" i="40"/>
  <c r="X35" i="40"/>
  <c r="AM35" i="40"/>
  <c r="AI35" i="40"/>
  <c r="AE35" i="40"/>
  <c r="AA35" i="40"/>
  <c r="W35" i="40"/>
  <c r="AL35" i="40"/>
  <c r="AH35" i="40"/>
  <c r="AD35" i="40"/>
  <c r="Z35" i="40"/>
  <c r="AC35" i="40"/>
  <c r="AO35" i="40"/>
  <c r="Y35" i="40"/>
  <c r="AK35" i="40"/>
  <c r="AG35" i="40"/>
  <c r="AN43" i="40"/>
  <c r="AJ43" i="40"/>
  <c r="AF43" i="40"/>
  <c r="AB43" i="40"/>
  <c r="X43" i="40"/>
  <c r="AM43" i="40"/>
  <c r="AI43" i="40"/>
  <c r="AE43" i="40"/>
  <c r="AA43" i="40"/>
  <c r="W43" i="40"/>
  <c r="AL43" i="40"/>
  <c r="AH43" i="40"/>
  <c r="AD43" i="40"/>
  <c r="Z43" i="40"/>
  <c r="AK43" i="40"/>
  <c r="AG43" i="40"/>
  <c r="AC43" i="40"/>
  <c r="AO43" i="40"/>
  <c r="Y43" i="40"/>
  <c r="AN51" i="40"/>
  <c r="AJ51" i="40"/>
  <c r="AF51" i="40"/>
  <c r="AB51" i="40"/>
  <c r="X51" i="40"/>
  <c r="AM51" i="40"/>
  <c r="AI51" i="40"/>
  <c r="AE51" i="40"/>
  <c r="AA51" i="40"/>
  <c r="W51" i="40"/>
  <c r="AL51" i="40"/>
  <c r="AH51" i="40"/>
  <c r="AD51" i="40"/>
  <c r="Z51" i="40"/>
  <c r="AC51" i="40"/>
  <c r="AO51" i="40"/>
  <c r="Y51" i="40"/>
  <c r="AK51" i="40"/>
  <c r="AG51" i="40"/>
  <c r="AN59" i="40"/>
  <c r="AJ59" i="40"/>
  <c r="AF59" i="40"/>
  <c r="AB59" i="40"/>
  <c r="X59" i="40"/>
  <c r="AM59" i="40"/>
  <c r="AI59" i="40"/>
  <c r="AE59" i="40"/>
  <c r="AA59" i="40"/>
  <c r="W59" i="40"/>
  <c r="AL59" i="40"/>
  <c r="AH59" i="40"/>
  <c r="AD59" i="40"/>
  <c r="Z59" i="40"/>
  <c r="AK59" i="40"/>
  <c r="AG59" i="40"/>
  <c r="AC59" i="40"/>
  <c r="Y59" i="40"/>
  <c r="AO59" i="40"/>
  <c r="AN67" i="40"/>
  <c r="AJ67" i="40"/>
  <c r="AF67" i="40"/>
  <c r="AB67" i="40"/>
  <c r="X67" i="40"/>
  <c r="AM67" i="40"/>
  <c r="AI67" i="40"/>
  <c r="AE67" i="40"/>
  <c r="AA67" i="40"/>
  <c r="W67" i="40"/>
  <c r="AL67" i="40"/>
  <c r="AH67" i="40"/>
  <c r="AD67" i="40"/>
  <c r="Z67" i="40"/>
  <c r="AC67" i="40"/>
  <c r="AO67" i="40"/>
  <c r="Y67" i="40"/>
  <c r="AK67" i="40"/>
  <c r="AG67" i="40"/>
  <c r="AN75" i="40"/>
  <c r="AJ75" i="40"/>
  <c r="AF75" i="40"/>
  <c r="AB75" i="40"/>
  <c r="X75" i="40"/>
  <c r="AM75" i="40"/>
  <c r="AI75" i="40"/>
  <c r="AE75" i="40"/>
  <c r="AA75" i="40"/>
  <c r="W75" i="40"/>
  <c r="AL75" i="40"/>
  <c r="AH75" i="40"/>
  <c r="AD75" i="40"/>
  <c r="Z75" i="40"/>
  <c r="AK75" i="40"/>
  <c r="AG75" i="40"/>
  <c r="AC75" i="40"/>
  <c r="AO75" i="40"/>
  <c r="Y75" i="40"/>
  <c r="AN83" i="40"/>
  <c r="AJ83" i="40"/>
  <c r="AF83" i="40"/>
  <c r="AB83" i="40"/>
  <c r="X83" i="40"/>
  <c r="AM83" i="40"/>
  <c r="AI83" i="40"/>
  <c r="AE83" i="40"/>
  <c r="AA83" i="40"/>
  <c r="W83" i="40"/>
  <c r="AL83" i="40"/>
  <c r="AH83" i="40"/>
  <c r="AD83" i="40"/>
  <c r="Z83" i="40"/>
  <c r="AC83" i="40"/>
  <c r="AO83" i="40"/>
  <c r="Y83" i="40"/>
  <c r="AK83" i="40"/>
  <c r="AG83" i="40"/>
  <c r="AN91" i="40"/>
  <c r="AJ91" i="40"/>
  <c r="AF91" i="40"/>
  <c r="AB91" i="40"/>
  <c r="X91" i="40"/>
  <c r="AM91" i="40"/>
  <c r="AI91" i="40"/>
  <c r="AE91" i="40"/>
  <c r="AA91" i="40"/>
  <c r="W91" i="40"/>
  <c r="AL91" i="40"/>
  <c r="AH91" i="40"/>
  <c r="AD91" i="40"/>
  <c r="Z91" i="40"/>
  <c r="AK91" i="40"/>
  <c r="AG91" i="40"/>
  <c r="AC91" i="40"/>
  <c r="AO91" i="40"/>
  <c r="Y91" i="40"/>
  <c r="AN99" i="40"/>
  <c r="AJ99" i="40"/>
  <c r="AF99" i="40"/>
  <c r="AB99" i="40"/>
  <c r="X99" i="40"/>
  <c r="AM99" i="40"/>
  <c r="AI99" i="40"/>
  <c r="AE99" i="40"/>
  <c r="AA99" i="40"/>
  <c r="W99" i="40"/>
  <c r="AL99" i="40"/>
  <c r="AH99" i="40"/>
  <c r="AD99" i="40"/>
  <c r="Z99" i="40"/>
  <c r="AC99" i="40"/>
  <c r="AO99" i="40"/>
  <c r="Y99" i="40"/>
  <c r="AK99" i="40"/>
  <c r="AG99" i="40"/>
  <c r="AN107" i="40"/>
  <c r="AJ107" i="40"/>
  <c r="AF107" i="40"/>
  <c r="AB107" i="40"/>
  <c r="X107" i="40"/>
  <c r="AM107" i="40"/>
  <c r="AI107" i="40"/>
  <c r="AE107" i="40"/>
  <c r="AA107" i="40"/>
  <c r="W107" i="40"/>
  <c r="AL107" i="40"/>
  <c r="AH107" i="40"/>
  <c r="AD107" i="40"/>
  <c r="Z107" i="40"/>
  <c r="AK107" i="40"/>
  <c r="AG107" i="40"/>
  <c r="AC107" i="40"/>
  <c r="AO107" i="40"/>
  <c r="Y107" i="40"/>
  <c r="AN115" i="40"/>
  <c r="AJ115" i="40"/>
  <c r="AF115" i="40"/>
  <c r="AB115" i="40"/>
  <c r="X115" i="40"/>
  <c r="AM115" i="40"/>
  <c r="AI115" i="40"/>
  <c r="AE115" i="40"/>
  <c r="AA115" i="40"/>
  <c r="W115" i="40"/>
  <c r="AL115" i="40"/>
  <c r="AH115" i="40"/>
  <c r="AD115" i="40"/>
  <c r="Z115" i="40"/>
  <c r="AC115" i="40"/>
  <c r="AO115" i="40"/>
  <c r="Y115" i="40"/>
  <c r="AK115" i="40"/>
  <c r="AG115" i="40"/>
  <c r="AN123" i="40"/>
  <c r="AJ123" i="40"/>
  <c r="AF123" i="40"/>
  <c r="AB123" i="40"/>
  <c r="X123" i="40"/>
  <c r="AM123" i="40"/>
  <c r="AI123" i="40"/>
  <c r="AE123" i="40"/>
  <c r="AA123" i="40"/>
  <c r="W123" i="40"/>
  <c r="AL123" i="40"/>
  <c r="AH123" i="40"/>
  <c r="AD123" i="40"/>
  <c r="Z123" i="40"/>
  <c r="AK123" i="40"/>
  <c r="AG123" i="40"/>
  <c r="AC123" i="40"/>
  <c r="Y123" i="40"/>
  <c r="AO123" i="40"/>
  <c r="AN131" i="40"/>
  <c r="AJ131" i="40"/>
  <c r="AF131" i="40"/>
  <c r="AB131" i="40"/>
  <c r="X131" i="40"/>
  <c r="AM131" i="40"/>
  <c r="AI131" i="40"/>
  <c r="AE131" i="40"/>
  <c r="AA131" i="40"/>
  <c r="W131" i="40"/>
  <c r="AL131" i="40"/>
  <c r="AH131" i="40"/>
  <c r="AD131" i="40"/>
  <c r="Z131" i="40"/>
  <c r="AC131" i="40"/>
  <c r="AO131" i="40"/>
  <c r="Y131" i="40"/>
  <c r="AK131" i="40"/>
  <c r="AG131" i="40"/>
  <c r="AN139" i="40"/>
  <c r="AJ139" i="40"/>
  <c r="AF139" i="40"/>
  <c r="AB139" i="40"/>
  <c r="X139" i="40"/>
  <c r="AM139" i="40"/>
  <c r="AI139" i="40"/>
  <c r="AE139" i="40"/>
  <c r="AA139" i="40"/>
  <c r="W139" i="40"/>
  <c r="AL139" i="40"/>
  <c r="AH139" i="40"/>
  <c r="AD139" i="40"/>
  <c r="Z139" i="40"/>
  <c r="AK139" i="40"/>
  <c r="AG139" i="40"/>
  <c r="AC139" i="40"/>
  <c r="AO139" i="40"/>
  <c r="Y139" i="40"/>
  <c r="AN147" i="40"/>
  <c r="AJ147" i="40"/>
  <c r="AF147" i="40"/>
  <c r="AB147" i="40"/>
  <c r="X147" i="40"/>
  <c r="AM147" i="40"/>
  <c r="AI147" i="40"/>
  <c r="AE147" i="40"/>
  <c r="AA147" i="40"/>
  <c r="W147" i="40"/>
  <c r="AL147" i="40"/>
  <c r="AH147" i="40"/>
  <c r="AD147" i="40"/>
  <c r="Z147" i="40"/>
  <c r="AC147" i="40"/>
  <c r="AO147" i="40"/>
  <c r="Y147" i="40"/>
  <c r="AK147" i="40"/>
  <c r="AG147" i="40"/>
  <c r="AN155" i="40"/>
  <c r="AJ155" i="40"/>
  <c r="AF155" i="40"/>
  <c r="AB155" i="40"/>
  <c r="X155" i="40"/>
  <c r="AM155" i="40"/>
  <c r="AI155" i="40"/>
  <c r="AE155" i="40"/>
  <c r="AA155" i="40"/>
  <c r="W155" i="40"/>
  <c r="AL155" i="40"/>
  <c r="AH155" i="40"/>
  <c r="AD155" i="40"/>
  <c r="Z155" i="40"/>
  <c r="AK155" i="40"/>
  <c r="AG155" i="40"/>
  <c r="AC155" i="40"/>
  <c r="AO155" i="40"/>
  <c r="Y155" i="40"/>
  <c r="AN163" i="40"/>
  <c r="AJ163" i="40"/>
  <c r="AF163" i="40"/>
  <c r="AB163" i="40"/>
  <c r="X163" i="40"/>
  <c r="AM163" i="40"/>
  <c r="AI163" i="40"/>
  <c r="AE163" i="40"/>
  <c r="AA163" i="40"/>
  <c r="W163" i="40"/>
  <c r="AL163" i="40"/>
  <c r="AH163" i="40"/>
  <c r="AD163" i="40"/>
  <c r="Z163" i="40"/>
  <c r="AC163" i="40"/>
  <c r="AO163" i="40"/>
  <c r="Y163" i="40"/>
  <c r="AK163" i="40"/>
  <c r="AG163" i="40"/>
  <c r="AN171" i="40"/>
  <c r="AJ171" i="40"/>
  <c r="AF171" i="40"/>
  <c r="AB171" i="40"/>
  <c r="X171" i="40"/>
  <c r="AM171" i="40"/>
  <c r="AI171" i="40"/>
  <c r="AE171" i="40"/>
  <c r="AA171" i="40"/>
  <c r="W171" i="40"/>
  <c r="AL171" i="40"/>
  <c r="AH171" i="40"/>
  <c r="AD171" i="40"/>
  <c r="Z171" i="40"/>
  <c r="AK171" i="40"/>
  <c r="AG171" i="40"/>
  <c r="AC171" i="40"/>
  <c r="AO171" i="40"/>
  <c r="Y171" i="40"/>
  <c r="AN3" i="41"/>
  <c r="AJ3" i="41"/>
  <c r="AF3" i="41"/>
  <c r="AB3" i="41"/>
  <c r="X3" i="41"/>
  <c r="AM3" i="41"/>
  <c r="AI3" i="41"/>
  <c r="AE3" i="41"/>
  <c r="AA3" i="41"/>
  <c r="W3" i="41"/>
  <c r="AL3" i="41"/>
  <c r="AH3" i="41"/>
  <c r="AD3" i="41"/>
  <c r="Z3" i="41"/>
  <c r="AC3" i="41"/>
  <c r="AO3" i="41"/>
  <c r="Y3" i="41"/>
  <c r="AK3" i="41"/>
  <c r="AG3" i="41"/>
  <c r="AL15" i="41"/>
  <c r="AH15" i="41"/>
  <c r="AD15" i="41"/>
  <c r="Z15" i="41"/>
  <c r="AO15" i="41"/>
  <c r="AK15" i="41"/>
  <c r="AG15" i="41"/>
  <c r="AC15" i="41"/>
  <c r="Y15" i="41"/>
  <c r="AJ15" i="41"/>
  <c r="AB15" i="41"/>
  <c r="AI15" i="41"/>
  <c r="AA15" i="41"/>
  <c r="AN15" i="41"/>
  <c r="AF15" i="41"/>
  <c r="X15" i="41"/>
  <c r="AM15" i="41"/>
  <c r="AE15" i="41"/>
  <c r="W15" i="41"/>
  <c r="AL31" i="41"/>
  <c r="AH31" i="41"/>
  <c r="AD31" i="41"/>
  <c r="Z31" i="41"/>
  <c r="AO31" i="41"/>
  <c r="AK31" i="41"/>
  <c r="AG31" i="41"/>
  <c r="AC31" i="41"/>
  <c r="Y31" i="41"/>
  <c r="AJ31" i="41"/>
  <c r="AB31" i="41"/>
  <c r="AI31" i="41"/>
  <c r="AA31" i="41"/>
  <c r="AN31" i="41"/>
  <c r="AF31" i="41"/>
  <c r="X31" i="41"/>
  <c r="W31" i="41"/>
  <c r="AM31" i="41"/>
  <c r="AE31" i="41"/>
  <c r="AL55" i="41"/>
  <c r="AH55" i="41"/>
  <c r="AD55" i="41"/>
  <c r="Z55" i="41"/>
  <c r="AO55" i="41"/>
  <c r="AK55" i="41"/>
  <c r="AG55" i="41"/>
  <c r="AC55" i="41"/>
  <c r="Y55" i="41"/>
  <c r="AN55" i="41"/>
  <c r="AJ55" i="41"/>
  <c r="AF55" i="41"/>
  <c r="AB55" i="41"/>
  <c r="X55" i="41"/>
  <c r="AE55" i="41"/>
  <c r="AA55" i="41"/>
  <c r="AM55" i="41"/>
  <c r="W55" i="41"/>
  <c r="AI55" i="41"/>
  <c r="AL87" i="41"/>
  <c r="AH87" i="41"/>
  <c r="AD87" i="41"/>
  <c r="Z87" i="41"/>
  <c r="AO87" i="41"/>
  <c r="AK87" i="41"/>
  <c r="AG87" i="41"/>
  <c r="AC87" i="41"/>
  <c r="Y87" i="41"/>
  <c r="AN87" i="41"/>
  <c r="AJ87" i="41"/>
  <c r="AF87" i="41"/>
  <c r="AB87" i="41"/>
  <c r="X87" i="41"/>
  <c r="AE87" i="41"/>
  <c r="AA87" i="41"/>
  <c r="AM87" i="41"/>
  <c r="W87" i="41"/>
  <c r="AI87" i="41"/>
  <c r="O87" i="41"/>
  <c r="N87" i="41"/>
  <c r="M87" i="41"/>
  <c r="T87" i="41"/>
  <c r="S87" i="41"/>
  <c r="Q87" i="41"/>
  <c r="R87" i="41"/>
  <c r="U87" i="41"/>
  <c r="P87" i="41"/>
  <c r="AL119" i="41"/>
  <c r="AH119" i="41"/>
  <c r="AD119" i="41"/>
  <c r="Z119" i="41"/>
  <c r="AO119" i="41"/>
  <c r="AK119" i="41"/>
  <c r="AG119" i="41"/>
  <c r="AC119" i="41"/>
  <c r="Y119" i="41"/>
  <c r="AN119" i="41"/>
  <c r="AJ119" i="41"/>
  <c r="AF119" i="41"/>
  <c r="AB119" i="41"/>
  <c r="X119" i="41"/>
  <c r="AE119" i="41"/>
  <c r="AA119" i="41"/>
  <c r="AM119" i="41"/>
  <c r="W119" i="41"/>
  <c r="AI119" i="41"/>
  <c r="U119" i="41"/>
  <c r="N119" i="41"/>
  <c r="O119" i="41"/>
  <c r="S119" i="41"/>
  <c r="M119" i="41"/>
  <c r="T119" i="41"/>
  <c r="R119" i="41"/>
  <c r="Q119" i="41"/>
  <c r="P119" i="41"/>
  <c r="AL151" i="41"/>
  <c r="AH151" i="41"/>
  <c r="AD151" i="41"/>
  <c r="Z151" i="41"/>
  <c r="AO151" i="41"/>
  <c r="AK151" i="41"/>
  <c r="AG151" i="41"/>
  <c r="AC151" i="41"/>
  <c r="Y151" i="41"/>
  <c r="AN151" i="41"/>
  <c r="AJ151" i="41"/>
  <c r="AF151" i="41"/>
  <c r="AB151" i="41"/>
  <c r="X151" i="41"/>
  <c r="AE151" i="41"/>
  <c r="AA151" i="41"/>
  <c r="AM151" i="41"/>
  <c r="W151" i="41"/>
  <c r="AI151" i="41"/>
  <c r="O151" i="41"/>
  <c r="N151" i="41"/>
  <c r="M151" i="41"/>
  <c r="T151" i="41"/>
  <c r="S151" i="41"/>
  <c r="Q151" i="41"/>
  <c r="R151" i="41"/>
  <c r="U151" i="41"/>
  <c r="P151" i="41"/>
  <c r="AO12" i="41"/>
  <c r="AK12" i="41"/>
  <c r="AG12" i="41"/>
  <c r="AC12" i="41"/>
  <c r="Y12" i="41"/>
  <c r="AN12" i="41"/>
  <c r="AJ12" i="41"/>
  <c r="AF12" i="41"/>
  <c r="AB12" i="41"/>
  <c r="X12" i="41"/>
  <c r="AI12" i="41"/>
  <c r="AA12" i="41"/>
  <c r="AH12" i="41"/>
  <c r="Z12" i="41"/>
  <c r="AM12" i="41"/>
  <c r="AE12" i="41"/>
  <c r="W12" i="41"/>
  <c r="AL12" i="41"/>
  <c r="AD12" i="41"/>
  <c r="Q12" i="41"/>
  <c r="R12" i="41"/>
  <c r="P12" i="41"/>
  <c r="U12" i="41"/>
  <c r="S12" i="41"/>
  <c r="T12" i="41"/>
  <c r="N12" i="41"/>
  <c r="M12" i="41"/>
  <c r="O12" i="41"/>
  <c r="AO28" i="41"/>
  <c r="AK28" i="41"/>
  <c r="AG28" i="41"/>
  <c r="AC28" i="41"/>
  <c r="Y28" i="41"/>
  <c r="AN28" i="41"/>
  <c r="AJ28" i="41"/>
  <c r="AF28" i="41"/>
  <c r="AB28" i="41"/>
  <c r="X28" i="41"/>
  <c r="AI28" i="41"/>
  <c r="AA28" i="41"/>
  <c r="AH28" i="41"/>
  <c r="Z28" i="41"/>
  <c r="AM28" i="41"/>
  <c r="AE28" i="41"/>
  <c r="W28" i="41"/>
  <c r="AL28" i="41"/>
  <c r="AD28" i="41"/>
  <c r="M28" i="41"/>
  <c r="O28" i="41"/>
  <c r="Q28" i="41"/>
  <c r="R28" i="41"/>
  <c r="P28" i="41"/>
  <c r="U28" i="41"/>
  <c r="S28" i="41"/>
  <c r="T28" i="41"/>
  <c r="N28" i="41"/>
  <c r="AL175" i="41"/>
  <c r="AH175" i="41"/>
  <c r="AD175" i="41"/>
  <c r="Z175" i="41"/>
  <c r="AO175" i="41"/>
  <c r="AK175" i="41"/>
  <c r="AG175" i="41"/>
  <c r="AC175" i="41"/>
  <c r="Y175" i="41"/>
  <c r="AN175" i="41"/>
  <c r="AJ175" i="41"/>
  <c r="AF175" i="41"/>
  <c r="AB175" i="41"/>
  <c r="X175" i="41"/>
  <c r="AE175" i="41"/>
  <c r="AM175" i="41"/>
  <c r="W175" i="41"/>
  <c r="AI175" i="41"/>
  <c r="AA175" i="41"/>
  <c r="AN51" i="42"/>
  <c r="AJ51" i="42"/>
  <c r="AF51" i="42"/>
  <c r="AB51" i="42"/>
  <c r="X51" i="42"/>
  <c r="AK51" i="42"/>
  <c r="AE51" i="42"/>
  <c r="Z51" i="42"/>
  <c r="AO51" i="42"/>
  <c r="AI51" i="42"/>
  <c r="AD51" i="42"/>
  <c r="Y51" i="42"/>
  <c r="AM51" i="42"/>
  <c r="AH51" i="42"/>
  <c r="AC51" i="42"/>
  <c r="W51" i="42"/>
  <c r="AL51" i="42"/>
  <c r="AA51" i="42"/>
  <c r="AG51" i="42"/>
  <c r="AO135" i="42"/>
  <c r="AK135" i="42"/>
  <c r="AG135" i="42"/>
  <c r="AC135" i="42"/>
  <c r="Y135" i="42"/>
  <c r="AN135" i="42"/>
  <c r="AJ135" i="42"/>
  <c r="AF135" i="42"/>
  <c r="AB135" i="42"/>
  <c r="X135" i="42"/>
  <c r="AH135" i="42"/>
  <c r="Z135" i="42"/>
  <c r="AL135" i="42"/>
  <c r="AD135" i="42"/>
  <c r="AM135" i="42"/>
  <c r="W135" i="42"/>
  <c r="AI135" i="42"/>
  <c r="AE135" i="42"/>
  <c r="AA135" i="42"/>
  <c r="AN35" i="42"/>
  <c r="AJ35" i="42"/>
  <c r="AF35" i="42"/>
  <c r="AB35" i="42"/>
  <c r="X35" i="42"/>
  <c r="AK35" i="42"/>
  <c r="AE35" i="42"/>
  <c r="Z35" i="42"/>
  <c r="AO35" i="42"/>
  <c r="AI35" i="42"/>
  <c r="AD35" i="42"/>
  <c r="Y35" i="42"/>
  <c r="AM35" i="42"/>
  <c r="AH35" i="42"/>
  <c r="AC35" i="42"/>
  <c r="W35" i="42"/>
  <c r="AG35" i="42"/>
  <c r="AL35" i="42"/>
  <c r="AA35" i="42"/>
  <c r="AO40" i="41"/>
  <c r="AK40" i="41"/>
  <c r="AG40" i="41"/>
  <c r="AC40" i="41"/>
  <c r="Y40" i="41"/>
  <c r="AN40" i="41"/>
  <c r="AJ40" i="41"/>
  <c r="AF40" i="41"/>
  <c r="AB40" i="41"/>
  <c r="X40" i="41"/>
  <c r="AM40" i="41"/>
  <c r="AI40" i="41"/>
  <c r="AE40" i="41"/>
  <c r="AA40" i="41"/>
  <c r="W40" i="41"/>
  <c r="Z40" i="41"/>
  <c r="AL40" i="41"/>
  <c r="AH40" i="41"/>
  <c r="AD40" i="41"/>
  <c r="P40" i="41"/>
  <c r="U40" i="41"/>
  <c r="O40" i="41"/>
  <c r="T40" i="41"/>
  <c r="N40" i="41"/>
  <c r="M40" i="41"/>
  <c r="R40" i="41"/>
  <c r="Q40" i="41"/>
  <c r="S40" i="41"/>
  <c r="AO48" i="41"/>
  <c r="AK48" i="41"/>
  <c r="AG48" i="41"/>
  <c r="AC48" i="41"/>
  <c r="Y48" i="41"/>
  <c r="AN48" i="41"/>
  <c r="AJ48" i="41"/>
  <c r="AF48" i="41"/>
  <c r="AB48" i="41"/>
  <c r="X48" i="41"/>
  <c r="AM48" i="41"/>
  <c r="AI48" i="41"/>
  <c r="AE48" i="41"/>
  <c r="AA48" i="41"/>
  <c r="W48" i="41"/>
  <c r="AH48" i="41"/>
  <c r="AD48" i="41"/>
  <c r="Z48" i="41"/>
  <c r="AL48" i="41"/>
  <c r="T48" i="41"/>
  <c r="N48" i="41"/>
  <c r="M48" i="41"/>
  <c r="O48" i="41"/>
  <c r="Q48" i="41"/>
  <c r="R48" i="41"/>
  <c r="P48" i="41"/>
  <c r="U48" i="41"/>
  <c r="S48" i="41"/>
  <c r="AO56" i="41"/>
  <c r="AK56" i="41"/>
  <c r="AG56" i="41"/>
  <c r="AC56" i="41"/>
  <c r="Y56" i="41"/>
  <c r="AN56" i="41"/>
  <c r="AJ56" i="41"/>
  <c r="AF56" i="41"/>
  <c r="AB56" i="41"/>
  <c r="X56" i="41"/>
  <c r="AM56" i="41"/>
  <c r="AI56" i="41"/>
  <c r="AE56" i="41"/>
  <c r="AA56" i="41"/>
  <c r="W56" i="41"/>
  <c r="Z56" i="41"/>
  <c r="AL56" i="41"/>
  <c r="AH56" i="41"/>
  <c r="AD56" i="41"/>
  <c r="Q56" i="41"/>
  <c r="R56" i="41"/>
  <c r="P56" i="41"/>
  <c r="U56" i="41"/>
  <c r="S56" i="41"/>
  <c r="T56" i="41"/>
  <c r="N56" i="41"/>
  <c r="M56" i="41"/>
  <c r="O56" i="41"/>
  <c r="AO64" i="41"/>
  <c r="AK64" i="41"/>
  <c r="AG64" i="41"/>
  <c r="AC64" i="41"/>
  <c r="Y64" i="41"/>
  <c r="AN64" i="41"/>
  <c r="AJ64" i="41"/>
  <c r="AF64" i="41"/>
  <c r="AB64" i="41"/>
  <c r="X64" i="41"/>
  <c r="AM64" i="41"/>
  <c r="AI64" i="41"/>
  <c r="AE64" i="41"/>
  <c r="AA64" i="41"/>
  <c r="W64" i="41"/>
  <c r="AH64" i="41"/>
  <c r="AD64" i="41"/>
  <c r="Z64" i="41"/>
  <c r="AL64" i="41"/>
  <c r="P64" i="41"/>
  <c r="U64" i="41"/>
  <c r="R64" i="41"/>
  <c r="T64" i="41"/>
  <c r="N64" i="41"/>
  <c r="M64" i="41"/>
  <c r="S64" i="41"/>
  <c r="Q64" i="41"/>
  <c r="O64" i="41"/>
  <c r="AO72" i="41"/>
  <c r="AK72" i="41"/>
  <c r="AG72" i="41"/>
  <c r="AC72" i="41"/>
  <c r="Y72" i="41"/>
  <c r="AN72" i="41"/>
  <c r="AJ72" i="41"/>
  <c r="AF72" i="41"/>
  <c r="AB72" i="41"/>
  <c r="X72" i="41"/>
  <c r="AM72" i="41"/>
  <c r="AI72" i="41"/>
  <c r="AE72" i="41"/>
  <c r="AA72" i="41"/>
  <c r="W72" i="41"/>
  <c r="Z72" i="41"/>
  <c r="AL72" i="41"/>
  <c r="AH72" i="41"/>
  <c r="AD72" i="41"/>
  <c r="AO80" i="41"/>
  <c r="AK80" i="41"/>
  <c r="AG80" i="41"/>
  <c r="AC80" i="41"/>
  <c r="Y80" i="41"/>
  <c r="AN80" i="41"/>
  <c r="AJ80" i="41"/>
  <c r="AF80" i="41"/>
  <c r="AB80" i="41"/>
  <c r="X80" i="41"/>
  <c r="AM80" i="41"/>
  <c r="AI80" i="41"/>
  <c r="AE80" i="41"/>
  <c r="AA80" i="41"/>
  <c r="W80" i="41"/>
  <c r="AH80" i="41"/>
  <c r="AD80" i="41"/>
  <c r="Z80" i="41"/>
  <c r="AL80" i="41"/>
  <c r="AO88" i="41"/>
  <c r="AK88" i="41"/>
  <c r="AG88" i="41"/>
  <c r="AC88" i="41"/>
  <c r="Y88" i="41"/>
  <c r="AN88" i="41"/>
  <c r="AJ88" i="41"/>
  <c r="AF88" i="41"/>
  <c r="AB88" i="41"/>
  <c r="X88" i="41"/>
  <c r="AM88" i="41"/>
  <c r="AI88" i="41"/>
  <c r="AE88" i="41"/>
  <c r="AA88" i="41"/>
  <c r="W88" i="41"/>
  <c r="Z88" i="41"/>
  <c r="AL88" i="41"/>
  <c r="AH88" i="41"/>
  <c r="AD88" i="41"/>
  <c r="AO96" i="41"/>
  <c r="AK96" i="41"/>
  <c r="AG96" i="41"/>
  <c r="AC96" i="41"/>
  <c r="Y96" i="41"/>
  <c r="AN96" i="41"/>
  <c r="AJ96" i="41"/>
  <c r="AF96" i="41"/>
  <c r="AB96" i="41"/>
  <c r="X96" i="41"/>
  <c r="AM96" i="41"/>
  <c r="AI96" i="41"/>
  <c r="AE96" i="41"/>
  <c r="AA96" i="41"/>
  <c r="W96" i="41"/>
  <c r="AH96" i="41"/>
  <c r="AD96" i="41"/>
  <c r="Z96" i="41"/>
  <c r="AL96" i="41"/>
  <c r="AO104" i="41"/>
  <c r="AK104" i="41"/>
  <c r="AG104" i="41"/>
  <c r="AC104" i="41"/>
  <c r="Y104" i="41"/>
  <c r="AN104" i="41"/>
  <c r="AJ104" i="41"/>
  <c r="AF104" i="41"/>
  <c r="AB104" i="41"/>
  <c r="X104" i="41"/>
  <c r="AM104" i="41"/>
  <c r="AI104" i="41"/>
  <c r="AE104" i="41"/>
  <c r="AA104" i="41"/>
  <c r="W104" i="41"/>
  <c r="Z104" i="41"/>
  <c r="AL104" i="41"/>
  <c r="AH104" i="41"/>
  <c r="AD104" i="41"/>
  <c r="AO112" i="41"/>
  <c r="AK112" i="41"/>
  <c r="AG112" i="41"/>
  <c r="AC112" i="41"/>
  <c r="Y112" i="41"/>
  <c r="AN112" i="41"/>
  <c r="AJ112" i="41"/>
  <c r="AF112" i="41"/>
  <c r="AB112" i="41"/>
  <c r="X112" i="41"/>
  <c r="AM112" i="41"/>
  <c r="AI112" i="41"/>
  <c r="AE112" i="41"/>
  <c r="AA112" i="41"/>
  <c r="W112" i="41"/>
  <c r="AH112" i="41"/>
  <c r="AD112" i="41"/>
  <c r="Z112" i="41"/>
  <c r="AL112" i="41"/>
  <c r="AO120" i="41"/>
  <c r="AK120" i="41"/>
  <c r="AG120" i="41"/>
  <c r="AC120" i="41"/>
  <c r="Y120" i="41"/>
  <c r="AN120" i="41"/>
  <c r="AJ120" i="41"/>
  <c r="AF120" i="41"/>
  <c r="AB120" i="41"/>
  <c r="X120" i="41"/>
  <c r="AM120" i="41"/>
  <c r="AI120" i="41"/>
  <c r="AE120" i="41"/>
  <c r="AA120" i="41"/>
  <c r="W120" i="41"/>
  <c r="Z120" i="41"/>
  <c r="AL120" i="41"/>
  <c r="AH120" i="41"/>
  <c r="AD120" i="41"/>
  <c r="AO128" i="41"/>
  <c r="AK128" i="41"/>
  <c r="AG128" i="41"/>
  <c r="AC128" i="41"/>
  <c r="Y128" i="41"/>
  <c r="AN128" i="41"/>
  <c r="AJ128" i="41"/>
  <c r="AF128" i="41"/>
  <c r="AB128" i="41"/>
  <c r="X128" i="41"/>
  <c r="AM128" i="41"/>
  <c r="AI128" i="41"/>
  <c r="AE128" i="41"/>
  <c r="AA128" i="41"/>
  <c r="W128" i="41"/>
  <c r="AH128" i="41"/>
  <c r="AD128" i="41"/>
  <c r="Z128" i="41"/>
  <c r="AL128" i="41"/>
  <c r="AO136" i="41"/>
  <c r="AK136" i="41"/>
  <c r="AG136" i="41"/>
  <c r="AC136" i="41"/>
  <c r="Y136" i="41"/>
  <c r="AN136" i="41"/>
  <c r="AJ136" i="41"/>
  <c r="AF136" i="41"/>
  <c r="AB136" i="41"/>
  <c r="X136" i="41"/>
  <c r="AM136" i="41"/>
  <c r="AI136" i="41"/>
  <c r="AE136" i="41"/>
  <c r="AA136" i="41"/>
  <c r="W136" i="41"/>
  <c r="Z136" i="41"/>
  <c r="AL136" i="41"/>
  <c r="AH136" i="41"/>
  <c r="AD136" i="41"/>
  <c r="AO144" i="41"/>
  <c r="AK144" i="41"/>
  <c r="AG144" i="41"/>
  <c r="AC144" i="41"/>
  <c r="Y144" i="41"/>
  <c r="AN144" i="41"/>
  <c r="AJ144" i="41"/>
  <c r="AF144" i="41"/>
  <c r="AB144" i="41"/>
  <c r="X144" i="41"/>
  <c r="AM144" i="41"/>
  <c r="AI144" i="41"/>
  <c r="AE144" i="41"/>
  <c r="AA144" i="41"/>
  <c r="W144" i="41"/>
  <c r="AH144" i="41"/>
  <c r="AD144" i="41"/>
  <c r="Z144" i="41"/>
  <c r="AL144" i="41"/>
  <c r="AO152" i="41"/>
  <c r="AK152" i="41"/>
  <c r="AG152" i="41"/>
  <c r="AC152" i="41"/>
  <c r="Y152" i="41"/>
  <c r="AN152" i="41"/>
  <c r="AJ152" i="41"/>
  <c r="AF152" i="41"/>
  <c r="AB152" i="41"/>
  <c r="X152" i="41"/>
  <c r="AM152" i="41"/>
  <c r="AI152" i="41"/>
  <c r="AE152" i="41"/>
  <c r="AA152" i="41"/>
  <c r="W152" i="41"/>
  <c r="Z152" i="41"/>
  <c r="AL152" i="41"/>
  <c r="AH152" i="41"/>
  <c r="AD152" i="41"/>
  <c r="AO160" i="41"/>
  <c r="AK160" i="41"/>
  <c r="AG160" i="41"/>
  <c r="AC160" i="41"/>
  <c r="Y160" i="41"/>
  <c r="AN160" i="41"/>
  <c r="AJ160" i="41"/>
  <c r="AF160" i="41"/>
  <c r="AB160" i="41"/>
  <c r="X160" i="41"/>
  <c r="AM160" i="41"/>
  <c r="AI160" i="41"/>
  <c r="AE160" i="41"/>
  <c r="AA160" i="41"/>
  <c r="W160" i="41"/>
  <c r="AH160" i="41"/>
  <c r="AD160" i="41"/>
  <c r="Z160" i="41"/>
  <c r="AL160" i="41"/>
  <c r="AO168" i="41"/>
  <c r="AK168" i="41"/>
  <c r="AG168" i="41"/>
  <c r="AC168" i="41"/>
  <c r="Y168" i="41"/>
  <c r="AN168" i="41"/>
  <c r="AJ168" i="41"/>
  <c r="AF168" i="41"/>
  <c r="AB168" i="41"/>
  <c r="X168" i="41"/>
  <c r="AM168" i="41"/>
  <c r="AI168" i="41"/>
  <c r="AE168" i="41"/>
  <c r="AA168" i="41"/>
  <c r="W168" i="41"/>
  <c r="Z168" i="41"/>
  <c r="AL168" i="41"/>
  <c r="AH168" i="41"/>
  <c r="AD168" i="41"/>
  <c r="AO176" i="41"/>
  <c r="AK176" i="41"/>
  <c r="AG176" i="41"/>
  <c r="AC176" i="41"/>
  <c r="Y176" i="41"/>
  <c r="AN176" i="41"/>
  <c r="AJ176" i="41"/>
  <c r="AF176" i="41"/>
  <c r="AB176" i="41"/>
  <c r="X176" i="41"/>
  <c r="AM176" i="41"/>
  <c r="AI176" i="41"/>
  <c r="AE176" i="41"/>
  <c r="AA176" i="41"/>
  <c r="W176" i="41"/>
  <c r="Z176" i="41"/>
  <c r="AH176" i="41"/>
  <c r="AL176" i="41"/>
  <c r="AD176" i="41"/>
  <c r="AO8" i="42"/>
  <c r="AK8" i="42"/>
  <c r="AG8" i="42"/>
  <c r="AC8" i="42"/>
  <c r="Y8" i="42"/>
  <c r="AN8" i="42"/>
  <c r="AJ8" i="42"/>
  <c r="AF8" i="42"/>
  <c r="AB8" i="42"/>
  <c r="X8" i="42"/>
  <c r="AM8" i="42"/>
  <c r="AI8" i="42"/>
  <c r="AE8" i="42"/>
  <c r="AA8" i="42"/>
  <c r="W8" i="42"/>
  <c r="AH8" i="42"/>
  <c r="Z8" i="42"/>
  <c r="AL8" i="42"/>
  <c r="AD8" i="42"/>
  <c r="AO16" i="42"/>
  <c r="AK16" i="42"/>
  <c r="AG16" i="42"/>
  <c r="AC16" i="42"/>
  <c r="Y16" i="42"/>
  <c r="AN16" i="42"/>
  <c r="AJ16" i="42"/>
  <c r="AF16" i="42"/>
  <c r="AB16" i="42"/>
  <c r="X16" i="42"/>
  <c r="AM16" i="42"/>
  <c r="AI16" i="42"/>
  <c r="AE16" i="42"/>
  <c r="AA16" i="42"/>
  <c r="W16" i="42"/>
  <c r="Z16" i="42"/>
  <c r="AH16" i="42"/>
  <c r="AL16" i="42"/>
  <c r="AD16" i="42"/>
  <c r="AO46" i="42"/>
  <c r="AK46" i="42"/>
  <c r="AG46" i="42"/>
  <c r="AC46" i="42"/>
  <c r="Y46" i="42"/>
  <c r="AN46" i="42"/>
  <c r="AI46" i="42"/>
  <c r="AD46" i="42"/>
  <c r="X46" i="42"/>
  <c r="AM46" i="42"/>
  <c r="AH46" i="42"/>
  <c r="AB46" i="42"/>
  <c r="W46" i="42"/>
  <c r="AL46" i="42"/>
  <c r="AF46" i="42"/>
  <c r="AA46" i="42"/>
  <c r="AJ46" i="42"/>
  <c r="Z46" i="42"/>
  <c r="AE46" i="42"/>
  <c r="AN27" i="42"/>
  <c r="AJ27" i="42"/>
  <c r="AF27" i="42"/>
  <c r="AB27" i="42"/>
  <c r="X27" i="42"/>
  <c r="AM27" i="42"/>
  <c r="AH27" i="42"/>
  <c r="AC27" i="42"/>
  <c r="W27" i="42"/>
  <c r="AL27" i="42"/>
  <c r="AG27" i="42"/>
  <c r="AA27" i="42"/>
  <c r="AK27" i="42"/>
  <c r="AE27" i="42"/>
  <c r="Z27" i="42"/>
  <c r="AD27" i="42"/>
  <c r="AO27" i="42"/>
  <c r="AI27" i="42"/>
  <c r="Y27" i="42"/>
  <c r="AL41" i="42"/>
  <c r="AH41" i="42"/>
  <c r="AD41" i="42"/>
  <c r="Z41" i="42"/>
  <c r="AM41" i="42"/>
  <c r="AG41" i="42"/>
  <c r="AB41" i="42"/>
  <c r="W41" i="42"/>
  <c r="AK41" i="42"/>
  <c r="AF41" i="42"/>
  <c r="AA41" i="42"/>
  <c r="AO41" i="42"/>
  <c r="AJ41" i="42"/>
  <c r="AE41" i="42"/>
  <c r="Y41" i="42"/>
  <c r="AI41" i="42"/>
  <c r="X41" i="42"/>
  <c r="AN41" i="42"/>
  <c r="AC41" i="42"/>
  <c r="AN59" i="42"/>
  <c r="AJ59" i="42"/>
  <c r="AF59" i="42"/>
  <c r="AB59" i="42"/>
  <c r="X59" i="42"/>
  <c r="AM59" i="42"/>
  <c r="AH59" i="42"/>
  <c r="AC59" i="42"/>
  <c r="W59" i="42"/>
  <c r="AL59" i="42"/>
  <c r="AG59" i="42"/>
  <c r="AA59" i="42"/>
  <c r="AK59" i="42"/>
  <c r="AE59" i="42"/>
  <c r="Z59" i="42"/>
  <c r="AO59" i="42"/>
  <c r="AD59" i="42"/>
  <c r="Y59" i="42"/>
  <c r="AI59" i="42"/>
  <c r="AL73" i="42"/>
  <c r="AH73" i="42"/>
  <c r="AD73" i="42"/>
  <c r="Z73" i="42"/>
  <c r="AN73" i="42"/>
  <c r="AJ73" i="42"/>
  <c r="AF73" i="42"/>
  <c r="AB73" i="42"/>
  <c r="X73" i="42"/>
  <c r="AK73" i="42"/>
  <c r="AC73" i="42"/>
  <c r="AI73" i="42"/>
  <c r="AA73" i="42"/>
  <c r="AO73" i="42"/>
  <c r="AG73" i="42"/>
  <c r="Y73" i="42"/>
  <c r="AE73" i="42"/>
  <c r="AM73" i="42"/>
  <c r="W73" i="42"/>
  <c r="AL89" i="42"/>
  <c r="AH89" i="42"/>
  <c r="AD89" i="42"/>
  <c r="Z89" i="42"/>
  <c r="AN89" i="42"/>
  <c r="AJ89" i="42"/>
  <c r="AF89" i="42"/>
  <c r="AB89" i="42"/>
  <c r="X89" i="42"/>
  <c r="AK89" i="42"/>
  <c r="AC89" i="42"/>
  <c r="AI89" i="42"/>
  <c r="AA89" i="42"/>
  <c r="AO89" i="42"/>
  <c r="AG89" i="42"/>
  <c r="Y89" i="42"/>
  <c r="AE89" i="42"/>
  <c r="W89" i="42"/>
  <c r="AM89" i="42"/>
  <c r="AN23" i="42"/>
  <c r="AJ23" i="42"/>
  <c r="AF23" i="42"/>
  <c r="AB23" i="42"/>
  <c r="X23" i="42"/>
  <c r="AL23" i="42"/>
  <c r="AG23" i="42"/>
  <c r="AA23" i="42"/>
  <c r="AK23" i="42"/>
  <c r="AE23" i="42"/>
  <c r="Z23" i="42"/>
  <c r="AO23" i="42"/>
  <c r="AI23" i="42"/>
  <c r="AD23" i="42"/>
  <c r="Y23" i="42"/>
  <c r="AC23" i="42"/>
  <c r="AM23" i="42"/>
  <c r="AH23" i="42"/>
  <c r="W23" i="42"/>
  <c r="AL37" i="42"/>
  <c r="AH37" i="42"/>
  <c r="AD37" i="42"/>
  <c r="Z37" i="42"/>
  <c r="AK37" i="42"/>
  <c r="AF37" i="42"/>
  <c r="AA37" i="42"/>
  <c r="AO37" i="42"/>
  <c r="AJ37" i="42"/>
  <c r="AE37" i="42"/>
  <c r="Y37" i="42"/>
  <c r="AN37" i="42"/>
  <c r="AI37" i="42"/>
  <c r="AC37" i="42"/>
  <c r="X37" i="42"/>
  <c r="AG37" i="42"/>
  <c r="W37" i="42"/>
  <c r="AM37" i="42"/>
  <c r="AB37" i="42"/>
  <c r="AN55" i="42"/>
  <c r="AJ55" i="42"/>
  <c r="AF55" i="42"/>
  <c r="AB55" i="42"/>
  <c r="X55" i="42"/>
  <c r="AL55" i="42"/>
  <c r="AG55" i="42"/>
  <c r="AA55" i="42"/>
  <c r="AK55" i="42"/>
  <c r="AE55" i="42"/>
  <c r="Z55" i="42"/>
  <c r="AO55" i="42"/>
  <c r="AI55" i="42"/>
  <c r="AD55" i="42"/>
  <c r="Y55" i="42"/>
  <c r="AM55" i="42"/>
  <c r="AC55" i="42"/>
  <c r="W55" i="42"/>
  <c r="AH55" i="42"/>
  <c r="AN75" i="42"/>
  <c r="AJ75" i="42"/>
  <c r="AF75" i="42"/>
  <c r="AB75" i="42"/>
  <c r="X75" i="42"/>
  <c r="AL75" i="42"/>
  <c r="AH75" i="42"/>
  <c r="AD75" i="42"/>
  <c r="Z75" i="42"/>
  <c r="AI75" i="42"/>
  <c r="AA75" i="42"/>
  <c r="AO75" i="42"/>
  <c r="AG75" i="42"/>
  <c r="Y75" i="42"/>
  <c r="AM75" i="42"/>
  <c r="AE75" i="42"/>
  <c r="W75" i="42"/>
  <c r="AK75" i="42"/>
  <c r="AC75" i="42"/>
  <c r="AN91" i="42"/>
  <c r="AJ91" i="42"/>
  <c r="AF91" i="42"/>
  <c r="AB91" i="42"/>
  <c r="X91" i="42"/>
  <c r="AL91" i="42"/>
  <c r="AH91" i="42"/>
  <c r="AD91" i="42"/>
  <c r="Z91" i="42"/>
  <c r="AI91" i="42"/>
  <c r="AA91" i="42"/>
  <c r="AO91" i="42"/>
  <c r="AG91" i="42"/>
  <c r="Y91" i="42"/>
  <c r="AM91" i="42"/>
  <c r="AE91" i="42"/>
  <c r="W91" i="42"/>
  <c r="AK91" i="42"/>
  <c r="AC91" i="42"/>
  <c r="AO66" i="42"/>
  <c r="AK66" i="42"/>
  <c r="AG66" i="42"/>
  <c r="AC66" i="42"/>
  <c r="Y66" i="42"/>
  <c r="AM66" i="42"/>
  <c r="AI66" i="42"/>
  <c r="AE66" i="42"/>
  <c r="AA66" i="42"/>
  <c r="W66" i="42"/>
  <c r="AN66" i="42"/>
  <c r="AF66" i="42"/>
  <c r="X66" i="42"/>
  <c r="AL66" i="42"/>
  <c r="AD66" i="42"/>
  <c r="AJ66" i="42"/>
  <c r="AB66" i="42"/>
  <c r="AH66" i="42"/>
  <c r="Z66" i="42"/>
  <c r="AO74" i="42"/>
  <c r="AK74" i="42"/>
  <c r="AG74" i="42"/>
  <c r="AC74" i="42"/>
  <c r="Y74" i="42"/>
  <c r="AM74" i="42"/>
  <c r="AI74" i="42"/>
  <c r="AE74" i="42"/>
  <c r="AA74" i="42"/>
  <c r="W74" i="42"/>
  <c r="AN74" i="42"/>
  <c r="AF74" i="42"/>
  <c r="X74" i="42"/>
  <c r="AL74" i="42"/>
  <c r="AD74" i="42"/>
  <c r="AJ74" i="42"/>
  <c r="AB74" i="42"/>
  <c r="Z74" i="42"/>
  <c r="AH74" i="42"/>
  <c r="AO82" i="42"/>
  <c r="AK82" i="42"/>
  <c r="AG82" i="42"/>
  <c r="AC82" i="42"/>
  <c r="Y82" i="42"/>
  <c r="AM82" i="42"/>
  <c r="AI82" i="42"/>
  <c r="AE82" i="42"/>
  <c r="AA82" i="42"/>
  <c r="W82" i="42"/>
  <c r="AN82" i="42"/>
  <c r="AF82" i="42"/>
  <c r="X82" i="42"/>
  <c r="AL82" i="42"/>
  <c r="AD82" i="42"/>
  <c r="AJ82" i="42"/>
  <c r="AB82" i="42"/>
  <c r="AH82" i="42"/>
  <c r="Z82" i="42"/>
  <c r="AO90" i="42"/>
  <c r="AK90" i="42"/>
  <c r="AG90" i="42"/>
  <c r="AC90" i="42"/>
  <c r="Y90" i="42"/>
  <c r="AM90" i="42"/>
  <c r="AI90" i="42"/>
  <c r="AE90" i="42"/>
  <c r="AA90" i="42"/>
  <c r="W90" i="42"/>
  <c r="AN90" i="42"/>
  <c r="AF90" i="42"/>
  <c r="X90" i="42"/>
  <c r="AL90" i="42"/>
  <c r="AD90" i="42"/>
  <c r="AJ90" i="42"/>
  <c r="AB90" i="42"/>
  <c r="Z90" i="42"/>
  <c r="AH90" i="42"/>
  <c r="AO107" i="42"/>
  <c r="AK107" i="42"/>
  <c r="AG107" i="42"/>
  <c r="AC107" i="42"/>
  <c r="Y107" i="42"/>
  <c r="AN107" i="42"/>
  <c r="AI107" i="42"/>
  <c r="AD107" i="42"/>
  <c r="X107" i="42"/>
  <c r="AL107" i="42"/>
  <c r="AF107" i="42"/>
  <c r="AA107" i="42"/>
  <c r="AM107" i="42"/>
  <c r="AB107" i="42"/>
  <c r="AJ107" i="42"/>
  <c r="Z107" i="42"/>
  <c r="AH107" i="42"/>
  <c r="W107" i="42"/>
  <c r="AE107" i="42"/>
  <c r="AM24" i="42"/>
  <c r="AI24" i="42"/>
  <c r="AE24" i="42"/>
  <c r="AA24" i="42"/>
  <c r="W24" i="42"/>
  <c r="AL24" i="42"/>
  <c r="AG24" i="42"/>
  <c r="AB24" i="42"/>
  <c r="AK24" i="42"/>
  <c r="AF24" i="42"/>
  <c r="Z24" i="42"/>
  <c r="AO24" i="42"/>
  <c r="AJ24" i="42"/>
  <c r="AD24" i="42"/>
  <c r="Y24" i="42"/>
  <c r="AC24" i="42"/>
  <c r="AN24" i="42"/>
  <c r="X24" i="42"/>
  <c r="AH24" i="42"/>
  <c r="AM32" i="42"/>
  <c r="AI32" i="42"/>
  <c r="AE32" i="42"/>
  <c r="AA32" i="42"/>
  <c r="W32" i="42"/>
  <c r="AO32" i="42"/>
  <c r="AJ32" i="42"/>
  <c r="AD32" i="42"/>
  <c r="Y32" i="42"/>
  <c r="AN32" i="42"/>
  <c r="AH32" i="42"/>
  <c r="AC32" i="42"/>
  <c r="X32" i="42"/>
  <c r="AL32" i="42"/>
  <c r="AG32" i="42"/>
  <c r="AB32" i="42"/>
  <c r="AF32" i="42"/>
  <c r="AK32" i="42"/>
  <c r="Z32" i="42"/>
  <c r="AM40" i="42"/>
  <c r="AI40" i="42"/>
  <c r="AE40" i="42"/>
  <c r="AA40" i="42"/>
  <c r="W40" i="42"/>
  <c r="AL40" i="42"/>
  <c r="AG40" i="42"/>
  <c r="AB40" i="42"/>
  <c r="AK40" i="42"/>
  <c r="AF40" i="42"/>
  <c r="Z40" i="42"/>
  <c r="AO40" i="42"/>
  <c r="AJ40" i="42"/>
  <c r="AD40" i="42"/>
  <c r="Y40" i="42"/>
  <c r="AH40" i="42"/>
  <c r="X40" i="42"/>
  <c r="AN40" i="42"/>
  <c r="AC40" i="42"/>
  <c r="AM48" i="42"/>
  <c r="AI48" i="42"/>
  <c r="AE48" i="42"/>
  <c r="AA48" i="42"/>
  <c r="W48" i="42"/>
  <c r="AO48" i="42"/>
  <c r="AJ48" i="42"/>
  <c r="AD48" i="42"/>
  <c r="Y48" i="42"/>
  <c r="AN48" i="42"/>
  <c r="AH48" i="42"/>
  <c r="AC48" i="42"/>
  <c r="X48" i="42"/>
  <c r="AL48" i="42"/>
  <c r="AG48" i="42"/>
  <c r="AB48" i="42"/>
  <c r="AK48" i="42"/>
  <c r="Z48" i="42"/>
  <c r="AF48" i="42"/>
  <c r="AM56" i="42"/>
  <c r="AI56" i="42"/>
  <c r="AE56" i="42"/>
  <c r="AA56" i="42"/>
  <c r="W56" i="42"/>
  <c r="AL56" i="42"/>
  <c r="AG56" i="42"/>
  <c r="AB56" i="42"/>
  <c r="AK56" i="42"/>
  <c r="AF56" i="42"/>
  <c r="Z56" i="42"/>
  <c r="AO56" i="42"/>
  <c r="AJ56" i="42"/>
  <c r="AD56" i="42"/>
  <c r="Y56" i="42"/>
  <c r="AN56" i="42"/>
  <c r="AC56" i="42"/>
  <c r="X56" i="42"/>
  <c r="AH56" i="42"/>
  <c r="AM64" i="42"/>
  <c r="AI64" i="42"/>
  <c r="AE64" i="42"/>
  <c r="AA64" i="42"/>
  <c r="W64" i="42"/>
  <c r="AO64" i="42"/>
  <c r="AK64" i="42"/>
  <c r="AG64" i="42"/>
  <c r="AC64" i="42"/>
  <c r="Y64" i="42"/>
  <c r="AH64" i="42"/>
  <c r="Z64" i="42"/>
  <c r="AN64" i="42"/>
  <c r="AF64" i="42"/>
  <c r="X64" i="42"/>
  <c r="AL64" i="42"/>
  <c r="AD64" i="42"/>
  <c r="AB64" i="42"/>
  <c r="AJ64" i="42"/>
  <c r="AM72" i="42"/>
  <c r="AI72" i="42"/>
  <c r="AE72" i="42"/>
  <c r="AA72" i="42"/>
  <c r="W72" i="42"/>
  <c r="AO72" i="42"/>
  <c r="AK72" i="42"/>
  <c r="AG72" i="42"/>
  <c r="AC72" i="42"/>
  <c r="Y72" i="42"/>
  <c r="AH72" i="42"/>
  <c r="Z72" i="42"/>
  <c r="AN72" i="42"/>
  <c r="AF72" i="42"/>
  <c r="X72" i="42"/>
  <c r="AL72" i="42"/>
  <c r="AD72" i="42"/>
  <c r="AJ72" i="42"/>
  <c r="AB72" i="42"/>
  <c r="AM80" i="42"/>
  <c r="AI80" i="42"/>
  <c r="AE80" i="42"/>
  <c r="AA80" i="42"/>
  <c r="W80" i="42"/>
  <c r="AO80" i="42"/>
  <c r="AK80" i="42"/>
  <c r="AG80" i="42"/>
  <c r="AC80" i="42"/>
  <c r="Y80" i="42"/>
  <c r="AH80" i="42"/>
  <c r="Z80" i="42"/>
  <c r="AN80" i="42"/>
  <c r="AF80" i="42"/>
  <c r="X80" i="42"/>
  <c r="AL80" i="42"/>
  <c r="AD80" i="42"/>
  <c r="AB80" i="42"/>
  <c r="AJ80" i="42"/>
  <c r="AM88" i="42"/>
  <c r="AI88" i="42"/>
  <c r="AE88" i="42"/>
  <c r="AA88" i="42"/>
  <c r="W88" i="42"/>
  <c r="AO88" i="42"/>
  <c r="AK88" i="42"/>
  <c r="AG88" i="42"/>
  <c r="AC88" i="42"/>
  <c r="Y88" i="42"/>
  <c r="AH88" i="42"/>
  <c r="Z88" i="42"/>
  <c r="AN88" i="42"/>
  <c r="AF88" i="42"/>
  <c r="X88" i="42"/>
  <c r="AL88" i="42"/>
  <c r="AD88" i="42"/>
  <c r="AJ88" i="42"/>
  <c r="AB88" i="42"/>
  <c r="AM96" i="42"/>
  <c r="AI96" i="42"/>
  <c r="AE96" i="42"/>
  <c r="AA96" i="42"/>
  <c r="W96" i="42"/>
  <c r="AO96" i="42"/>
  <c r="AK96" i="42"/>
  <c r="AG96" i="42"/>
  <c r="AC96" i="42"/>
  <c r="Y96" i="42"/>
  <c r="AH96" i="42"/>
  <c r="Z96" i="42"/>
  <c r="AN96" i="42"/>
  <c r="AF96" i="42"/>
  <c r="X96" i="42"/>
  <c r="AL96" i="42"/>
  <c r="AD96" i="42"/>
  <c r="AB96" i="42"/>
  <c r="AJ96" i="42"/>
  <c r="AN100" i="42"/>
  <c r="AJ100" i="42"/>
  <c r="AF100" i="42"/>
  <c r="AB100" i="42"/>
  <c r="X100" i="42"/>
  <c r="AL100" i="42"/>
  <c r="AG100" i="42"/>
  <c r="AA100" i="42"/>
  <c r="AO100" i="42"/>
  <c r="AI100" i="42"/>
  <c r="AD100" i="42"/>
  <c r="Y100" i="42"/>
  <c r="AK100" i="42"/>
  <c r="Z100" i="42"/>
  <c r="AH100" i="42"/>
  <c r="W100" i="42"/>
  <c r="AE100" i="42"/>
  <c r="AM100" i="42"/>
  <c r="AC100" i="42"/>
  <c r="AL122" i="42"/>
  <c r="AH122" i="42"/>
  <c r="AD122" i="42"/>
  <c r="Z122" i="42"/>
  <c r="AO122" i="42"/>
  <c r="AK122" i="42"/>
  <c r="AG122" i="42"/>
  <c r="AC122" i="42"/>
  <c r="Y122" i="42"/>
  <c r="AI122" i="42"/>
  <c r="AA122" i="42"/>
  <c r="AM122" i="42"/>
  <c r="AE122" i="42"/>
  <c r="W122" i="42"/>
  <c r="AN122" i="42"/>
  <c r="X122" i="42"/>
  <c r="AJ122" i="42"/>
  <c r="AF122" i="42"/>
  <c r="AB122" i="42"/>
  <c r="AL138" i="42"/>
  <c r="AH138" i="42"/>
  <c r="AD138" i="42"/>
  <c r="Z138" i="42"/>
  <c r="AO138" i="42"/>
  <c r="AK138" i="42"/>
  <c r="AG138" i="42"/>
  <c r="AC138" i="42"/>
  <c r="Y138" i="42"/>
  <c r="AI138" i="42"/>
  <c r="AA138" i="42"/>
  <c r="AM138" i="42"/>
  <c r="AE138" i="42"/>
  <c r="W138" i="42"/>
  <c r="AN138" i="42"/>
  <c r="X138" i="42"/>
  <c r="AJ138" i="42"/>
  <c r="AF138" i="42"/>
  <c r="AB138" i="42"/>
  <c r="AL154" i="42"/>
  <c r="AH154" i="42"/>
  <c r="AD154" i="42"/>
  <c r="Z154" i="42"/>
  <c r="AO154" i="42"/>
  <c r="AK154" i="42"/>
  <c r="AG154" i="42"/>
  <c r="AC154" i="42"/>
  <c r="Y154" i="42"/>
  <c r="AI154" i="42"/>
  <c r="AA154" i="42"/>
  <c r="AM154" i="42"/>
  <c r="AE154" i="42"/>
  <c r="W154" i="42"/>
  <c r="AN154" i="42"/>
  <c r="X154" i="42"/>
  <c r="AJ154" i="42"/>
  <c r="AF154" i="42"/>
  <c r="AB154" i="42"/>
  <c r="AL170" i="42"/>
  <c r="AH170" i="42"/>
  <c r="AD170" i="42"/>
  <c r="Z170" i="42"/>
  <c r="AO170" i="42"/>
  <c r="AK170" i="42"/>
  <c r="AG170" i="42"/>
  <c r="AC170" i="42"/>
  <c r="Y170" i="42"/>
  <c r="AI170" i="42"/>
  <c r="AA170" i="42"/>
  <c r="AM170" i="42"/>
  <c r="AE170" i="42"/>
  <c r="W170" i="42"/>
  <c r="AN170" i="42"/>
  <c r="X170" i="42"/>
  <c r="AJ170" i="42"/>
  <c r="AF170" i="42"/>
  <c r="AB170" i="42"/>
  <c r="AL97" i="42"/>
  <c r="AH97" i="42"/>
  <c r="AD97" i="42"/>
  <c r="Z97" i="42"/>
  <c r="AN97" i="42"/>
  <c r="AJ97" i="42"/>
  <c r="AF97" i="42"/>
  <c r="AB97" i="42"/>
  <c r="X97" i="42"/>
  <c r="AK97" i="42"/>
  <c r="AC97" i="42"/>
  <c r="AI97" i="42"/>
  <c r="AA97" i="42"/>
  <c r="AO97" i="42"/>
  <c r="AG97" i="42"/>
  <c r="Y97" i="42"/>
  <c r="AM97" i="42"/>
  <c r="W97" i="42"/>
  <c r="AE97" i="42"/>
  <c r="AM105" i="42"/>
  <c r="AI105" i="42"/>
  <c r="AE105" i="42"/>
  <c r="AA105" i="42"/>
  <c r="W105" i="42"/>
  <c r="AN105" i="42"/>
  <c r="AH105" i="42"/>
  <c r="AC105" i="42"/>
  <c r="X105" i="42"/>
  <c r="AK105" i="42"/>
  <c r="AF105" i="42"/>
  <c r="Z105" i="42"/>
  <c r="AL105" i="42"/>
  <c r="AB105" i="42"/>
  <c r="AJ105" i="42"/>
  <c r="Y105" i="42"/>
  <c r="AG105" i="42"/>
  <c r="AO105" i="42"/>
  <c r="AD105" i="42"/>
  <c r="AM113" i="42"/>
  <c r="AI113" i="42"/>
  <c r="AE113" i="42"/>
  <c r="AA113" i="42"/>
  <c r="W113" i="42"/>
  <c r="AL113" i="42"/>
  <c r="AH113" i="42"/>
  <c r="AD113" i="42"/>
  <c r="Z113" i="42"/>
  <c r="AN113" i="42"/>
  <c r="AF113" i="42"/>
  <c r="X113" i="42"/>
  <c r="AJ113" i="42"/>
  <c r="AB113" i="42"/>
  <c r="AK113" i="42"/>
  <c r="AG113" i="42"/>
  <c r="AC113" i="42"/>
  <c r="AO113" i="42"/>
  <c r="Y113" i="42"/>
  <c r="AM121" i="42"/>
  <c r="AI121" i="42"/>
  <c r="AE121" i="42"/>
  <c r="AA121" i="42"/>
  <c r="W121" i="42"/>
  <c r="AL121" i="42"/>
  <c r="AH121" i="42"/>
  <c r="AD121" i="42"/>
  <c r="Z121" i="42"/>
  <c r="AN121" i="42"/>
  <c r="AF121" i="42"/>
  <c r="X121" i="42"/>
  <c r="AJ121" i="42"/>
  <c r="AB121" i="42"/>
  <c r="AC121" i="42"/>
  <c r="AO121" i="42"/>
  <c r="Y121" i="42"/>
  <c r="AK121" i="42"/>
  <c r="AG121" i="42"/>
  <c r="AM129" i="42"/>
  <c r="AI129" i="42"/>
  <c r="AE129" i="42"/>
  <c r="AA129" i="42"/>
  <c r="W129" i="42"/>
  <c r="AL129" i="42"/>
  <c r="AH129" i="42"/>
  <c r="AD129" i="42"/>
  <c r="Z129" i="42"/>
  <c r="AN129" i="42"/>
  <c r="AF129" i="42"/>
  <c r="X129" i="42"/>
  <c r="AJ129" i="42"/>
  <c r="AB129" i="42"/>
  <c r="AK129" i="42"/>
  <c r="AG129" i="42"/>
  <c r="AC129" i="42"/>
  <c r="Y129" i="42"/>
  <c r="AO129" i="42"/>
  <c r="AM137" i="42"/>
  <c r="AI137" i="42"/>
  <c r="AE137" i="42"/>
  <c r="AA137" i="42"/>
  <c r="W137" i="42"/>
  <c r="AL137" i="42"/>
  <c r="AH137" i="42"/>
  <c r="AD137" i="42"/>
  <c r="Z137" i="42"/>
  <c r="AN137" i="42"/>
  <c r="AF137" i="42"/>
  <c r="X137" i="42"/>
  <c r="AJ137" i="42"/>
  <c r="AB137" i="42"/>
  <c r="AC137" i="42"/>
  <c r="AO137" i="42"/>
  <c r="Y137" i="42"/>
  <c r="AK137" i="42"/>
  <c r="AG137" i="42"/>
  <c r="AM145" i="42"/>
  <c r="AI145" i="42"/>
  <c r="AE145" i="42"/>
  <c r="AA145" i="42"/>
  <c r="W145" i="42"/>
  <c r="AL145" i="42"/>
  <c r="AH145" i="42"/>
  <c r="AD145" i="42"/>
  <c r="Z145" i="42"/>
  <c r="AN145" i="42"/>
  <c r="AF145" i="42"/>
  <c r="X145" i="42"/>
  <c r="AJ145" i="42"/>
  <c r="AB145" i="42"/>
  <c r="AK145" i="42"/>
  <c r="AG145" i="42"/>
  <c r="AC145" i="42"/>
  <c r="AO145" i="42"/>
  <c r="Y145" i="42"/>
  <c r="AM153" i="42"/>
  <c r="AI153" i="42"/>
  <c r="AE153" i="42"/>
  <c r="AA153" i="42"/>
  <c r="W153" i="42"/>
  <c r="AL153" i="42"/>
  <c r="AH153" i="42"/>
  <c r="AD153" i="42"/>
  <c r="Z153" i="42"/>
  <c r="AN153" i="42"/>
  <c r="AF153" i="42"/>
  <c r="X153" i="42"/>
  <c r="AJ153" i="42"/>
  <c r="AB153" i="42"/>
  <c r="AC153" i="42"/>
  <c r="AO153" i="42"/>
  <c r="Y153" i="42"/>
  <c r="AK153" i="42"/>
  <c r="AG153" i="42"/>
  <c r="AM161" i="42"/>
  <c r="AI161" i="42"/>
  <c r="AE161" i="42"/>
  <c r="AA161" i="42"/>
  <c r="W161" i="42"/>
  <c r="AL161" i="42"/>
  <c r="AH161" i="42"/>
  <c r="AD161" i="42"/>
  <c r="Z161" i="42"/>
  <c r="AN161" i="42"/>
  <c r="AF161" i="42"/>
  <c r="X161" i="42"/>
  <c r="AJ161" i="42"/>
  <c r="AB161" i="42"/>
  <c r="AK161" i="42"/>
  <c r="AG161" i="42"/>
  <c r="AC161" i="42"/>
  <c r="Y161" i="42"/>
  <c r="AO161" i="42"/>
  <c r="AM169" i="42"/>
  <c r="AI169" i="42"/>
  <c r="AE169" i="42"/>
  <c r="AA169" i="42"/>
  <c r="W169" i="42"/>
  <c r="AL169" i="42"/>
  <c r="AH169" i="42"/>
  <c r="AD169" i="42"/>
  <c r="Z169" i="42"/>
  <c r="AN169" i="42"/>
  <c r="AF169" i="42"/>
  <c r="X169" i="42"/>
  <c r="AJ169" i="42"/>
  <c r="AB169" i="42"/>
  <c r="AC169" i="42"/>
  <c r="AO169" i="42"/>
  <c r="Y169" i="42"/>
  <c r="AK169" i="42"/>
  <c r="AG169" i="42"/>
  <c r="AM177" i="42"/>
  <c r="AI177" i="42"/>
  <c r="AE177" i="42"/>
  <c r="AA177" i="42"/>
  <c r="W177" i="42"/>
  <c r="AL177" i="42"/>
  <c r="AH177" i="42"/>
  <c r="AD177" i="42"/>
  <c r="Z177" i="42"/>
  <c r="AN177" i="42"/>
  <c r="AF177" i="42"/>
  <c r="X177" i="42"/>
  <c r="AJ177" i="42"/>
  <c r="AB177" i="42"/>
  <c r="AO177" i="42"/>
  <c r="AG177" i="42"/>
  <c r="Y177" i="42"/>
  <c r="AC177" i="42"/>
  <c r="AK177" i="42"/>
  <c r="AO3" i="28"/>
  <c r="AK3" i="28"/>
  <c r="AG3" i="28"/>
  <c r="AC3" i="28"/>
  <c r="Y3" i="28"/>
  <c r="AN3" i="28"/>
  <c r="AJ3" i="28"/>
  <c r="AF3" i="28"/>
  <c r="AB3" i="28"/>
  <c r="X3" i="28"/>
  <c r="AM3" i="28"/>
  <c r="AE3" i="28"/>
  <c r="W3" i="28"/>
  <c r="AL3" i="28"/>
  <c r="AD3" i="28"/>
  <c r="AI3" i="28"/>
  <c r="AH3" i="28"/>
  <c r="AA3" i="28"/>
  <c r="Z3" i="28"/>
  <c r="AL14" i="28"/>
  <c r="AH14" i="28"/>
  <c r="AD14" i="28"/>
  <c r="Z14" i="28"/>
  <c r="AO14" i="28"/>
  <c r="AK14" i="28"/>
  <c r="AG14" i="28"/>
  <c r="AC14" i="28"/>
  <c r="Y14" i="28"/>
  <c r="AN14" i="28"/>
  <c r="AF14" i="28"/>
  <c r="X14" i="28"/>
  <c r="AM14" i="28"/>
  <c r="AE14" i="28"/>
  <c r="W14" i="28"/>
  <c r="AB14" i="28"/>
  <c r="AA14" i="28"/>
  <c r="AJ14" i="28"/>
  <c r="AI14" i="28"/>
  <c r="P14" i="28"/>
  <c r="U14" i="28"/>
  <c r="R14" i="28"/>
  <c r="T14" i="28"/>
  <c r="N14" i="28"/>
  <c r="M14" i="28"/>
  <c r="O14" i="28"/>
  <c r="Q14" i="28"/>
  <c r="S14" i="28"/>
  <c r="AN132" i="28"/>
  <c r="AJ132" i="28"/>
  <c r="AF132" i="28"/>
  <c r="AB132" i="28"/>
  <c r="X132" i="28"/>
  <c r="AK132" i="28"/>
  <c r="AE132" i="28"/>
  <c r="Z132" i="28"/>
  <c r="AO132" i="28"/>
  <c r="AI132" i="28"/>
  <c r="AD132" i="28"/>
  <c r="Y132" i="28"/>
  <c r="AM132" i="28"/>
  <c r="AC132" i="28"/>
  <c r="AL132" i="28"/>
  <c r="AA132" i="28"/>
  <c r="AH132" i="28"/>
  <c r="AG132" i="28"/>
  <c r="W132" i="28"/>
  <c r="M132" i="28"/>
  <c r="O132" i="28"/>
  <c r="Q132" i="28"/>
  <c r="R132" i="28"/>
  <c r="P132" i="28"/>
  <c r="U132" i="28"/>
  <c r="S132" i="28"/>
  <c r="T132" i="28"/>
  <c r="N132" i="28"/>
  <c r="AO27" i="28"/>
  <c r="AK27" i="28"/>
  <c r="AG27" i="28"/>
  <c r="AC27" i="28"/>
  <c r="Y27" i="28"/>
  <c r="AN27" i="28"/>
  <c r="AJ27" i="28"/>
  <c r="AF27" i="28"/>
  <c r="AB27" i="28"/>
  <c r="X27" i="28"/>
  <c r="AM27" i="28"/>
  <c r="AE27" i="28"/>
  <c r="W27" i="28"/>
  <c r="AL27" i="28"/>
  <c r="AD27" i="28"/>
  <c r="AA27" i="28"/>
  <c r="Z27" i="28"/>
  <c r="AI27" i="28"/>
  <c r="AH27" i="28"/>
  <c r="AL50" i="28"/>
  <c r="AH50" i="28"/>
  <c r="AD50" i="28"/>
  <c r="Z50" i="28"/>
  <c r="AO50" i="28"/>
  <c r="AK50" i="28"/>
  <c r="AG50" i="28"/>
  <c r="AC50" i="28"/>
  <c r="Y50" i="28"/>
  <c r="AM50" i="28"/>
  <c r="AE50" i="28"/>
  <c r="W50" i="28"/>
  <c r="AJ50" i="28"/>
  <c r="AB50" i="28"/>
  <c r="AI50" i="28"/>
  <c r="AF50" i="28"/>
  <c r="AA50" i="28"/>
  <c r="AN50" i="28"/>
  <c r="X50" i="28"/>
  <c r="T50" i="28"/>
  <c r="N50" i="28"/>
  <c r="M50" i="28"/>
  <c r="R50" i="28"/>
  <c r="Q50" i="28"/>
  <c r="O50" i="28"/>
  <c r="P50" i="28"/>
  <c r="U50" i="28"/>
  <c r="S50" i="28"/>
  <c r="AO85" i="28"/>
  <c r="AK85" i="28"/>
  <c r="AG85" i="28"/>
  <c r="AC85" i="28"/>
  <c r="Y85" i="28"/>
  <c r="AN85" i="28"/>
  <c r="AJ85" i="28"/>
  <c r="AF85" i="28"/>
  <c r="AB85" i="28"/>
  <c r="X85" i="28"/>
  <c r="AM85" i="28"/>
  <c r="AE85" i="28"/>
  <c r="W85" i="28"/>
  <c r="AL85" i="28"/>
  <c r="AD85" i="28"/>
  <c r="AI85" i="28"/>
  <c r="AH85" i="28"/>
  <c r="AA85" i="28"/>
  <c r="Z85" i="28"/>
  <c r="AL2" i="28"/>
  <c r="AH2" i="28"/>
  <c r="AD2" i="28"/>
  <c r="Z2" i="28"/>
  <c r="AO2" i="28"/>
  <c r="AK2" i="28"/>
  <c r="AG2" i="28"/>
  <c r="AC2" i="28"/>
  <c r="Y2" i="28"/>
  <c r="AJ2" i="28"/>
  <c r="AB2" i="28"/>
  <c r="AI2" i="28"/>
  <c r="AA2" i="28"/>
  <c r="AN2" i="28"/>
  <c r="X2" i="28"/>
  <c r="AM2" i="28"/>
  <c r="W2" i="28"/>
  <c r="AF2" i="28"/>
  <c r="AE2" i="28"/>
  <c r="AL18" i="28"/>
  <c r="AH18" i="28"/>
  <c r="AD18" i="28"/>
  <c r="Z18" i="28"/>
  <c r="AO18" i="28"/>
  <c r="AK18" i="28"/>
  <c r="AG18" i="28"/>
  <c r="AC18" i="28"/>
  <c r="Y18" i="28"/>
  <c r="AJ18" i="28"/>
  <c r="AB18" i="28"/>
  <c r="AI18" i="28"/>
  <c r="AA18" i="28"/>
  <c r="AN18" i="28"/>
  <c r="X18" i="28"/>
  <c r="AM18" i="28"/>
  <c r="W18" i="28"/>
  <c r="AF18" i="28"/>
  <c r="AE18" i="28"/>
  <c r="M18" i="28"/>
  <c r="R18" i="28"/>
  <c r="Q18" i="28"/>
  <c r="S18" i="28"/>
  <c r="P18" i="28"/>
  <c r="U18" i="28"/>
  <c r="O18" i="28"/>
  <c r="T18" i="28"/>
  <c r="N18" i="28"/>
  <c r="AL34" i="28"/>
  <c r="AH34" i="28"/>
  <c r="AD34" i="28"/>
  <c r="Z34" i="28"/>
  <c r="AO34" i="28"/>
  <c r="AK34" i="28"/>
  <c r="AG34" i="28"/>
  <c r="AC34" i="28"/>
  <c r="Y34" i="28"/>
  <c r="AJ34" i="28"/>
  <c r="AB34" i="28"/>
  <c r="AI34" i="28"/>
  <c r="AA34" i="28"/>
  <c r="AN34" i="28"/>
  <c r="X34" i="28"/>
  <c r="AM34" i="28"/>
  <c r="W34" i="28"/>
  <c r="AF34" i="28"/>
  <c r="AE34" i="28"/>
  <c r="Q34" i="28"/>
  <c r="R34" i="28"/>
  <c r="P34" i="28"/>
  <c r="U34" i="28"/>
  <c r="S34" i="28"/>
  <c r="T34" i="28"/>
  <c r="N34" i="28"/>
  <c r="M34" i="28"/>
  <c r="O34" i="28"/>
  <c r="AO7" i="28"/>
  <c r="AK7" i="28"/>
  <c r="AG7" i="28"/>
  <c r="AC7" i="28"/>
  <c r="Y7" i="28"/>
  <c r="AN7" i="28"/>
  <c r="AJ7" i="28"/>
  <c r="AF7" i="28"/>
  <c r="AB7" i="28"/>
  <c r="X7" i="28"/>
  <c r="AI7" i="28"/>
  <c r="AA7" i="28"/>
  <c r="AH7" i="28"/>
  <c r="Z7" i="28"/>
  <c r="AE7" i="28"/>
  <c r="AD7" i="28"/>
  <c r="AM7" i="28"/>
  <c r="W7" i="28"/>
  <c r="AL7" i="28"/>
  <c r="AO23" i="28"/>
  <c r="AK23" i="28"/>
  <c r="AG23" i="28"/>
  <c r="AC23" i="28"/>
  <c r="Y23" i="28"/>
  <c r="AN23" i="28"/>
  <c r="AJ23" i="28"/>
  <c r="AF23" i="28"/>
  <c r="AB23" i="28"/>
  <c r="X23" i="28"/>
  <c r="AI23" i="28"/>
  <c r="AA23" i="28"/>
  <c r="AH23" i="28"/>
  <c r="Z23" i="28"/>
  <c r="AE23" i="28"/>
  <c r="AD23" i="28"/>
  <c r="AM23" i="28"/>
  <c r="W23" i="28"/>
  <c r="AL23" i="28"/>
  <c r="AL42" i="28"/>
  <c r="AH42" i="28"/>
  <c r="AD42" i="28"/>
  <c r="Z42" i="28"/>
  <c r="AO42" i="28"/>
  <c r="AK42" i="28"/>
  <c r="AG42" i="28"/>
  <c r="AC42" i="28"/>
  <c r="Y42" i="28"/>
  <c r="AM42" i="28"/>
  <c r="AE42" i="28"/>
  <c r="W42" i="28"/>
  <c r="AJ42" i="28"/>
  <c r="AB42" i="28"/>
  <c r="AA42" i="28"/>
  <c r="AN42" i="28"/>
  <c r="X42" i="28"/>
  <c r="AI42" i="28"/>
  <c r="AF42" i="28"/>
  <c r="P42" i="28"/>
  <c r="U42" i="28"/>
  <c r="S42" i="28"/>
  <c r="T42" i="28"/>
  <c r="N42" i="28"/>
  <c r="M42" i="28"/>
  <c r="R42" i="28"/>
  <c r="Q42" i="28"/>
  <c r="O42" i="28"/>
  <c r="AO39" i="28"/>
  <c r="AK39" i="28"/>
  <c r="AG39" i="28"/>
  <c r="AC39" i="28"/>
  <c r="Y39" i="28"/>
  <c r="AN39" i="28"/>
  <c r="AJ39" i="28"/>
  <c r="AF39" i="28"/>
  <c r="AB39" i="28"/>
  <c r="X39" i="28"/>
  <c r="AL39" i="28"/>
  <c r="AD39" i="28"/>
  <c r="AI39" i="28"/>
  <c r="AA39" i="28"/>
  <c r="Z39" i="28"/>
  <c r="AM39" i="28"/>
  <c r="W39" i="28"/>
  <c r="AH39" i="28"/>
  <c r="AE39" i="28"/>
  <c r="AL58" i="28"/>
  <c r="AH58" i="28"/>
  <c r="AD58" i="28"/>
  <c r="Z58" i="28"/>
  <c r="AO58" i="28"/>
  <c r="AK58" i="28"/>
  <c r="AG58" i="28"/>
  <c r="AC58" i="28"/>
  <c r="Y58" i="28"/>
  <c r="AJ58" i="28"/>
  <c r="AB58" i="28"/>
  <c r="AI58" i="28"/>
  <c r="AA58" i="28"/>
  <c r="AF58" i="28"/>
  <c r="AE58" i="28"/>
  <c r="AN58" i="28"/>
  <c r="X58" i="28"/>
  <c r="AM58" i="28"/>
  <c r="W58" i="28"/>
  <c r="Q58" i="28"/>
  <c r="R58" i="28"/>
  <c r="P58" i="28"/>
  <c r="U58" i="28"/>
  <c r="S58" i="28"/>
  <c r="T58" i="28"/>
  <c r="N58" i="28"/>
  <c r="M58" i="28"/>
  <c r="O58" i="28"/>
  <c r="AL80" i="28"/>
  <c r="AH80" i="28"/>
  <c r="AD80" i="28"/>
  <c r="Z80" i="28"/>
  <c r="AO80" i="28"/>
  <c r="AK80" i="28"/>
  <c r="AG80" i="28"/>
  <c r="AC80" i="28"/>
  <c r="Y80" i="28"/>
  <c r="AN80" i="28"/>
  <c r="AF80" i="28"/>
  <c r="X80" i="28"/>
  <c r="AM80" i="28"/>
  <c r="AE80" i="28"/>
  <c r="W80" i="28"/>
  <c r="AB80" i="28"/>
  <c r="AA80" i="28"/>
  <c r="AJ80" i="28"/>
  <c r="AI80" i="28"/>
  <c r="M80" i="28"/>
  <c r="O80" i="28"/>
  <c r="Q80" i="28"/>
  <c r="R80" i="28"/>
  <c r="P80" i="28"/>
  <c r="U80" i="28"/>
  <c r="S80" i="28"/>
  <c r="T80" i="28"/>
  <c r="N80" i="28"/>
  <c r="AL112" i="28"/>
  <c r="AH112" i="28"/>
  <c r="AD112" i="28"/>
  <c r="Z112" i="28"/>
  <c r="AO112" i="28"/>
  <c r="AK112" i="28"/>
  <c r="AG112" i="28"/>
  <c r="AC112" i="28"/>
  <c r="Y112" i="28"/>
  <c r="AN112" i="28"/>
  <c r="AF112" i="28"/>
  <c r="X112" i="28"/>
  <c r="AM112" i="28"/>
  <c r="AE112" i="28"/>
  <c r="W112" i="28"/>
  <c r="AB112" i="28"/>
  <c r="AA112" i="28"/>
  <c r="AJ112" i="28"/>
  <c r="AI112" i="28"/>
  <c r="P112" i="28"/>
  <c r="U112" i="28"/>
  <c r="S112" i="28"/>
  <c r="T112" i="28"/>
  <c r="N112" i="28"/>
  <c r="M112" i="28"/>
  <c r="O112" i="28"/>
  <c r="Q112" i="28"/>
  <c r="R112" i="28"/>
  <c r="AL46" i="28"/>
  <c r="AH46" i="28"/>
  <c r="AD46" i="28"/>
  <c r="Z46" i="28"/>
  <c r="AO46" i="28"/>
  <c r="AK46" i="28"/>
  <c r="AG46" i="28"/>
  <c r="AC46" i="28"/>
  <c r="Y46" i="28"/>
  <c r="AI46" i="28"/>
  <c r="AA46" i="28"/>
  <c r="AN46" i="28"/>
  <c r="AF46" i="28"/>
  <c r="X46" i="28"/>
  <c r="AM46" i="28"/>
  <c r="W46" i="28"/>
  <c r="AJ46" i="28"/>
  <c r="AE46" i="28"/>
  <c r="AB46" i="28"/>
  <c r="P46" i="28"/>
  <c r="U46" i="28"/>
  <c r="O46" i="28"/>
  <c r="T46" i="28"/>
  <c r="N46" i="28"/>
  <c r="M46" i="28"/>
  <c r="R46" i="28"/>
  <c r="Q46" i="28"/>
  <c r="S46" i="28"/>
  <c r="AO63" i="28"/>
  <c r="AK63" i="28"/>
  <c r="AG63" i="28"/>
  <c r="AC63" i="28"/>
  <c r="Y63" i="28"/>
  <c r="AN63" i="28"/>
  <c r="AJ63" i="28"/>
  <c r="AF63" i="28"/>
  <c r="AB63" i="28"/>
  <c r="X63" i="28"/>
  <c r="AI63" i="28"/>
  <c r="AA63" i="28"/>
  <c r="AH63" i="28"/>
  <c r="Z63" i="28"/>
  <c r="AM63" i="28"/>
  <c r="W63" i="28"/>
  <c r="AL63" i="28"/>
  <c r="AE63" i="28"/>
  <c r="AD63" i="28"/>
  <c r="AO93" i="28"/>
  <c r="AK93" i="28"/>
  <c r="AG93" i="28"/>
  <c r="AC93" i="28"/>
  <c r="Y93" i="28"/>
  <c r="AN93" i="28"/>
  <c r="AJ93" i="28"/>
  <c r="AF93" i="28"/>
  <c r="AB93" i="28"/>
  <c r="X93" i="28"/>
  <c r="AM93" i="28"/>
  <c r="AE93" i="28"/>
  <c r="W93" i="28"/>
  <c r="AL93" i="28"/>
  <c r="AD93" i="28"/>
  <c r="AA93" i="28"/>
  <c r="Z93" i="28"/>
  <c r="AI93" i="28"/>
  <c r="AH93" i="28"/>
  <c r="AO127" i="28"/>
  <c r="AK127" i="28"/>
  <c r="AG127" i="28"/>
  <c r="AC127" i="28"/>
  <c r="Y127" i="28"/>
  <c r="AN127" i="28"/>
  <c r="AI127" i="28"/>
  <c r="AD127" i="28"/>
  <c r="X127" i="28"/>
  <c r="AM127" i="28"/>
  <c r="AH127" i="28"/>
  <c r="AB127" i="28"/>
  <c r="W127" i="28"/>
  <c r="AL127" i="28"/>
  <c r="AA127" i="28"/>
  <c r="AJ127" i="28"/>
  <c r="Z127" i="28"/>
  <c r="AF127" i="28"/>
  <c r="AE127" i="28"/>
  <c r="AN60" i="28"/>
  <c r="AJ60" i="28"/>
  <c r="AF60" i="28"/>
  <c r="AB60" i="28"/>
  <c r="X60" i="28"/>
  <c r="AM60" i="28"/>
  <c r="AI60" i="28"/>
  <c r="AE60" i="28"/>
  <c r="AA60" i="28"/>
  <c r="W60" i="28"/>
  <c r="AH60" i="28"/>
  <c r="Z60" i="28"/>
  <c r="AO60" i="28"/>
  <c r="AG60" i="28"/>
  <c r="Y60" i="28"/>
  <c r="AL60" i="28"/>
  <c r="AK60" i="28"/>
  <c r="AD60" i="28"/>
  <c r="AC60" i="28"/>
  <c r="M60" i="28"/>
  <c r="O60" i="28"/>
  <c r="Q60" i="28"/>
  <c r="R60" i="28"/>
  <c r="P60" i="28"/>
  <c r="U60" i="28"/>
  <c r="S60" i="28"/>
  <c r="T60" i="28"/>
  <c r="N60" i="28"/>
  <c r="AL68" i="28"/>
  <c r="AH68" i="28"/>
  <c r="AD68" i="28"/>
  <c r="AO68" i="28"/>
  <c r="AK68" i="28"/>
  <c r="AG68" i="28"/>
  <c r="AC68" i="28"/>
  <c r="AJ68" i="28"/>
  <c r="AB68" i="28"/>
  <c r="X68" i="28"/>
  <c r="AI68" i="28"/>
  <c r="AA68" i="28"/>
  <c r="W68" i="28"/>
  <c r="AN68" i="28"/>
  <c r="Z68" i="28"/>
  <c r="AM68" i="28"/>
  <c r="Y68" i="28"/>
  <c r="AF68" i="28"/>
  <c r="AE68" i="28"/>
  <c r="Q68" i="28"/>
  <c r="O68" i="28"/>
  <c r="P68" i="28"/>
  <c r="U68" i="28"/>
  <c r="R68" i="28"/>
  <c r="T68" i="28"/>
  <c r="N68" i="28"/>
  <c r="M68" i="28"/>
  <c r="S68" i="28"/>
  <c r="AL84" i="28"/>
  <c r="AH84" i="28"/>
  <c r="AD84" i="28"/>
  <c r="Z84" i="28"/>
  <c r="AO84" i="28"/>
  <c r="AK84" i="28"/>
  <c r="AG84" i="28"/>
  <c r="AC84" i="28"/>
  <c r="Y84" i="28"/>
  <c r="AJ84" i="28"/>
  <c r="AB84" i="28"/>
  <c r="AI84" i="28"/>
  <c r="AA84" i="28"/>
  <c r="AN84" i="28"/>
  <c r="X84" i="28"/>
  <c r="AM84" i="28"/>
  <c r="W84" i="28"/>
  <c r="AF84" i="28"/>
  <c r="AE84" i="28"/>
  <c r="T84" i="28"/>
  <c r="N84" i="28"/>
  <c r="M84" i="28"/>
  <c r="O84" i="28"/>
  <c r="Q84" i="28"/>
  <c r="R84" i="28"/>
  <c r="P84" i="28"/>
  <c r="U84" i="28"/>
  <c r="S84" i="28"/>
  <c r="AL100" i="28"/>
  <c r="AH100" i="28"/>
  <c r="AD100" i="28"/>
  <c r="Z100" i="28"/>
  <c r="AO100" i="28"/>
  <c r="AK100" i="28"/>
  <c r="AG100" i="28"/>
  <c r="AC100" i="28"/>
  <c r="Y100" i="28"/>
  <c r="AJ100" i="28"/>
  <c r="AB100" i="28"/>
  <c r="AI100" i="28"/>
  <c r="AA100" i="28"/>
  <c r="AN100" i="28"/>
  <c r="X100" i="28"/>
  <c r="AM100" i="28"/>
  <c r="W100" i="28"/>
  <c r="AF100" i="28"/>
  <c r="AE100" i="28"/>
  <c r="Q100" i="28"/>
  <c r="R100" i="28"/>
  <c r="P100" i="28"/>
  <c r="U100" i="28"/>
  <c r="S100" i="28"/>
  <c r="T100" i="28"/>
  <c r="N100" i="28"/>
  <c r="M100" i="28"/>
  <c r="O100" i="28"/>
  <c r="AO73" i="28"/>
  <c r="AK73" i="28"/>
  <c r="AG73" i="28"/>
  <c r="AC73" i="28"/>
  <c r="Y73" i="28"/>
  <c r="AN73" i="28"/>
  <c r="AJ73" i="28"/>
  <c r="AF73" i="28"/>
  <c r="AB73" i="28"/>
  <c r="X73" i="28"/>
  <c r="AI73" i="28"/>
  <c r="AA73" i="28"/>
  <c r="AH73" i="28"/>
  <c r="Z73" i="28"/>
  <c r="AE73" i="28"/>
  <c r="AD73" i="28"/>
  <c r="W73" i="28"/>
  <c r="AM73" i="28"/>
  <c r="AL73" i="28"/>
  <c r="AO89" i="28"/>
  <c r="AK89" i="28"/>
  <c r="AG89" i="28"/>
  <c r="AC89" i="28"/>
  <c r="Y89" i="28"/>
  <c r="AN89" i="28"/>
  <c r="AJ89" i="28"/>
  <c r="AF89" i="28"/>
  <c r="AB89" i="28"/>
  <c r="X89" i="28"/>
  <c r="AI89" i="28"/>
  <c r="AA89" i="28"/>
  <c r="AH89" i="28"/>
  <c r="Z89" i="28"/>
  <c r="AE89" i="28"/>
  <c r="AD89" i="28"/>
  <c r="AM89" i="28"/>
  <c r="AL89" i="28"/>
  <c r="W89" i="28"/>
  <c r="AO105" i="28"/>
  <c r="AK105" i="28"/>
  <c r="AG105" i="28"/>
  <c r="AC105" i="28"/>
  <c r="Y105" i="28"/>
  <c r="AN105" i="28"/>
  <c r="AJ105" i="28"/>
  <c r="AF105" i="28"/>
  <c r="AB105" i="28"/>
  <c r="X105" i="28"/>
  <c r="AI105" i="28"/>
  <c r="AA105" i="28"/>
  <c r="AH105" i="28"/>
  <c r="Z105" i="28"/>
  <c r="AE105" i="28"/>
  <c r="AD105" i="28"/>
  <c r="W105" i="28"/>
  <c r="AM105" i="28"/>
  <c r="AL105" i="28"/>
  <c r="AN70" i="28"/>
  <c r="AJ70" i="28"/>
  <c r="AF70" i="28"/>
  <c r="AB70" i="28"/>
  <c r="X70" i="28"/>
  <c r="AM70" i="28"/>
  <c r="AI70" i="28"/>
  <c r="AE70" i="28"/>
  <c r="AA70" i="28"/>
  <c r="W70" i="28"/>
  <c r="AH70" i="28"/>
  <c r="Z70" i="28"/>
  <c r="AO70" i="28"/>
  <c r="AG70" i="28"/>
  <c r="Y70" i="28"/>
  <c r="AD70" i="28"/>
  <c r="AC70" i="28"/>
  <c r="AL70" i="28"/>
  <c r="AK70" i="28"/>
  <c r="P70" i="28"/>
  <c r="U70" i="28"/>
  <c r="R70" i="28"/>
  <c r="T70" i="28"/>
  <c r="N70" i="28"/>
  <c r="M70" i="28"/>
  <c r="S70" i="28"/>
  <c r="Q70" i="28"/>
  <c r="O70" i="28"/>
  <c r="AN78" i="28"/>
  <c r="AJ78" i="28"/>
  <c r="AF78" i="28"/>
  <c r="AB78" i="28"/>
  <c r="X78" i="28"/>
  <c r="AM78" i="28"/>
  <c r="AI78" i="28"/>
  <c r="AE78" i="28"/>
  <c r="AA78" i="28"/>
  <c r="W78" i="28"/>
  <c r="AH78" i="28"/>
  <c r="Z78" i="28"/>
  <c r="AO78" i="28"/>
  <c r="AG78" i="28"/>
  <c r="Y78" i="28"/>
  <c r="AL78" i="28"/>
  <c r="AK78" i="28"/>
  <c r="AD78" i="28"/>
  <c r="AC78" i="28"/>
  <c r="P78" i="28"/>
  <c r="U78" i="28"/>
  <c r="S78" i="28"/>
  <c r="T78" i="28"/>
  <c r="N78" i="28"/>
  <c r="M78" i="28"/>
  <c r="R78" i="28"/>
  <c r="Q78" i="28"/>
  <c r="O78" i="28"/>
  <c r="AN86" i="28"/>
  <c r="AJ86" i="28"/>
  <c r="AF86" i="28"/>
  <c r="AB86" i="28"/>
  <c r="X86" i="28"/>
  <c r="AM86" i="28"/>
  <c r="AI86" i="28"/>
  <c r="AE86" i="28"/>
  <c r="AA86" i="28"/>
  <c r="W86" i="28"/>
  <c r="AH86" i="28"/>
  <c r="Z86" i="28"/>
  <c r="AO86" i="28"/>
  <c r="AG86" i="28"/>
  <c r="Y86" i="28"/>
  <c r="AD86" i="28"/>
  <c r="AC86" i="28"/>
  <c r="AL86" i="28"/>
  <c r="AK86" i="28"/>
  <c r="Q86" i="28"/>
  <c r="O86" i="28"/>
  <c r="P86" i="28"/>
  <c r="U86" i="28"/>
  <c r="S86" i="28"/>
  <c r="T86" i="28"/>
  <c r="N86" i="28"/>
  <c r="M86" i="28"/>
  <c r="R86" i="28"/>
  <c r="AN94" i="28"/>
  <c r="AJ94" i="28"/>
  <c r="AF94" i="28"/>
  <c r="AB94" i="28"/>
  <c r="X94" i="28"/>
  <c r="AM94" i="28"/>
  <c r="AI94" i="28"/>
  <c r="AE94" i="28"/>
  <c r="AA94" i="28"/>
  <c r="W94" i="28"/>
  <c r="AH94" i="28"/>
  <c r="Z94" i="28"/>
  <c r="AO94" i="28"/>
  <c r="AG94" i="28"/>
  <c r="Y94" i="28"/>
  <c r="AL94" i="28"/>
  <c r="AK94" i="28"/>
  <c r="AD94" i="28"/>
  <c r="AC94" i="28"/>
  <c r="T94" i="28"/>
  <c r="N94" i="28"/>
  <c r="M94" i="28"/>
  <c r="O94" i="28"/>
  <c r="Q94" i="28"/>
  <c r="R94" i="28"/>
  <c r="P94" i="28"/>
  <c r="U94" i="28"/>
  <c r="S94" i="28"/>
  <c r="AN102" i="28"/>
  <c r="AJ102" i="28"/>
  <c r="AF102" i="28"/>
  <c r="AB102" i="28"/>
  <c r="X102" i="28"/>
  <c r="AM102" i="28"/>
  <c r="AI102" i="28"/>
  <c r="AE102" i="28"/>
  <c r="AA102" i="28"/>
  <c r="W102" i="28"/>
  <c r="AH102" i="28"/>
  <c r="Z102" i="28"/>
  <c r="AO102" i="28"/>
  <c r="AG102" i="28"/>
  <c r="Y102" i="28"/>
  <c r="AD102" i="28"/>
  <c r="AC102" i="28"/>
  <c r="AL102" i="28"/>
  <c r="AK102" i="28"/>
  <c r="Q102" i="28"/>
  <c r="O102" i="28"/>
  <c r="P102" i="28"/>
  <c r="U102" i="28"/>
  <c r="S102" i="28"/>
  <c r="T102" i="28"/>
  <c r="N102" i="28"/>
  <c r="M102" i="28"/>
  <c r="R102" i="28"/>
  <c r="AN110" i="28"/>
  <c r="AJ110" i="28"/>
  <c r="AF110" i="28"/>
  <c r="AB110" i="28"/>
  <c r="X110" i="28"/>
  <c r="AM110" i="28"/>
  <c r="AI110" i="28"/>
  <c r="AE110" i="28"/>
  <c r="AA110" i="28"/>
  <c r="W110" i="28"/>
  <c r="AH110" i="28"/>
  <c r="Z110" i="28"/>
  <c r="AO110" i="28"/>
  <c r="AG110" i="28"/>
  <c r="Y110" i="28"/>
  <c r="AL110" i="28"/>
  <c r="AK110" i="28"/>
  <c r="AD110" i="28"/>
  <c r="AC110" i="28"/>
  <c r="Q110" i="28"/>
  <c r="O110" i="28"/>
  <c r="P110" i="28"/>
  <c r="U110" i="28"/>
  <c r="S110" i="28"/>
  <c r="T110" i="28"/>
  <c r="N110" i="28"/>
  <c r="M110" i="28"/>
  <c r="R110" i="28"/>
  <c r="AL117" i="28"/>
  <c r="AH117" i="28"/>
  <c r="AD117" i="28"/>
  <c r="Z117" i="28"/>
  <c r="AO117" i="28"/>
  <c r="AK117" i="28"/>
  <c r="AG117" i="28"/>
  <c r="AC117" i="28"/>
  <c r="Y117" i="28"/>
  <c r="AJ117" i="28"/>
  <c r="AB117" i="28"/>
  <c r="AI117" i="28"/>
  <c r="AA117" i="28"/>
  <c r="AN117" i="28"/>
  <c r="X117" i="28"/>
  <c r="AM117" i="28"/>
  <c r="W117" i="28"/>
  <c r="AF117" i="28"/>
  <c r="AE117" i="28"/>
  <c r="AL156" i="28"/>
  <c r="AH156" i="28"/>
  <c r="AD156" i="28"/>
  <c r="Z156" i="28"/>
  <c r="AO156" i="28"/>
  <c r="AK156" i="28"/>
  <c r="AG156" i="28"/>
  <c r="AC156" i="28"/>
  <c r="Y156" i="28"/>
  <c r="AN156" i="28"/>
  <c r="AJ156" i="28"/>
  <c r="AF156" i="28"/>
  <c r="AB156" i="28"/>
  <c r="X156" i="28"/>
  <c r="AM156" i="28"/>
  <c r="W156" i="28"/>
  <c r="AI156" i="28"/>
  <c r="AE156" i="28"/>
  <c r="AA156" i="28"/>
  <c r="Q156" i="28"/>
  <c r="S156" i="28"/>
  <c r="P156" i="28"/>
  <c r="U156" i="28"/>
  <c r="R156" i="28"/>
  <c r="T156" i="28"/>
  <c r="N156" i="28"/>
  <c r="M156" i="28"/>
  <c r="O156" i="28"/>
  <c r="AM71" i="28"/>
  <c r="AI71" i="28"/>
  <c r="AE71" i="28"/>
  <c r="AA71" i="28"/>
  <c r="W71" i="28"/>
  <c r="AL71" i="28"/>
  <c r="AH71" i="28"/>
  <c r="AD71" i="28"/>
  <c r="Z71" i="28"/>
  <c r="AK71" i="28"/>
  <c r="AC71" i="28"/>
  <c r="AJ71" i="28"/>
  <c r="AB71" i="28"/>
  <c r="AO71" i="28"/>
  <c r="Y71" i="28"/>
  <c r="AN71" i="28"/>
  <c r="X71" i="28"/>
  <c r="AG71" i="28"/>
  <c r="AF71" i="28"/>
  <c r="AM79" i="28"/>
  <c r="AI79" i="28"/>
  <c r="AE79" i="28"/>
  <c r="AA79" i="28"/>
  <c r="W79" i="28"/>
  <c r="AL79" i="28"/>
  <c r="AH79" i="28"/>
  <c r="AD79" i="28"/>
  <c r="Z79" i="28"/>
  <c r="AK79" i="28"/>
  <c r="AC79" i="28"/>
  <c r="AJ79" i="28"/>
  <c r="AB79" i="28"/>
  <c r="AG79" i="28"/>
  <c r="AF79" i="28"/>
  <c r="Y79" i="28"/>
  <c r="X79" i="28"/>
  <c r="AO79" i="28"/>
  <c r="AN79" i="28"/>
  <c r="AM87" i="28"/>
  <c r="AI87" i="28"/>
  <c r="AE87" i="28"/>
  <c r="AA87" i="28"/>
  <c r="W87" i="28"/>
  <c r="AL87" i="28"/>
  <c r="AH87" i="28"/>
  <c r="AD87" i="28"/>
  <c r="Z87" i="28"/>
  <c r="AK87" i="28"/>
  <c r="AC87" i="28"/>
  <c r="AJ87" i="28"/>
  <c r="AB87" i="28"/>
  <c r="AO87" i="28"/>
  <c r="Y87" i="28"/>
  <c r="AN87" i="28"/>
  <c r="X87" i="28"/>
  <c r="AG87" i="28"/>
  <c r="AF87" i="28"/>
  <c r="AM95" i="28"/>
  <c r="AI95" i="28"/>
  <c r="AE95" i="28"/>
  <c r="AA95" i="28"/>
  <c r="W95" i="28"/>
  <c r="AL95" i="28"/>
  <c r="AH95" i="28"/>
  <c r="AD95" i="28"/>
  <c r="Z95" i="28"/>
  <c r="AK95" i="28"/>
  <c r="AC95" i="28"/>
  <c r="AJ95" i="28"/>
  <c r="AB95" i="28"/>
  <c r="AG95" i="28"/>
  <c r="AF95" i="28"/>
  <c r="AO95" i="28"/>
  <c r="AN95" i="28"/>
  <c r="Y95" i="28"/>
  <c r="X95" i="28"/>
  <c r="AM103" i="28"/>
  <c r="AI103" i="28"/>
  <c r="AE103" i="28"/>
  <c r="AA103" i="28"/>
  <c r="W103" i="28"/>
  <c r="AL103" i="28"/>
  <c r="AH103" i="28"/>
  <c r="AD103" i="28"/>
  <c r="Z103" i="28"/>
  <c r="AK103" i="28"/>
  <c r="AC103" i="28"/>
  <c r="AJ103" i="28"/>
  <c r="AB103" i="28"/>
  <c r="AO103" i="28"/>
  <c r="Y103" i="28"/>
  <c r="AN103" i="28"/>
  <c r="X103" i="28"/>
  <c r="AG103" i="28"/>
  <c r="AF103" i="28"/>
  <c r="AM111" i="28"/>
  <c r="AI111" i="28"/>
  <c r="AE111" i="28"/>
  <c r="AA111" i="28"/>
  <c r="W111" i="28"/>
  <c r="AL111" i="28"/>
  <c r="AH111" i="28"/>
  <c r="AD111" i="28"/>
  <c r="Z111" i="28"/>
  <c r="AK111" i="28"/>
  <c r="AC111" i="28"/>
  <c r="AJ111" i="28"/>
  <c r="AB111" i="28"/>
  <c r="AG111" i="28"/>
  <c r="AF111" i="28"/>
  <c r="Y111" i="28"/>
  <c r="X111" i="28"/>
  <c r="AO111" i="28"/>
  <c r="AN111" i="28"/>
  <c r="AN119" i="28"/>
  <c r="AJ119" i="28"/>
  <c r="AF119" i="28"/>
  <c r="AB119" i="28"/>
  <c r="X119" i="28"/>
  <c r="AM119" i="28"/>
  <c r="AI119" i="28"/>
  <c r="AE119" i="28"/>
  <c r="AA119" i="28"/>
  <c r="W119" i="28"/>
  <c r="AH119" i="28"/>
  <c r="Z119" i="28"/>
  <c r="AO119" i="28"/>
  <c r="AG119" i="28"/>
  <c r="Y119" i="28"/>
  <c r="AD119" i="28"/>
  <c r="AC119" i="28"/>
  <c r="AL119" i="28"/>
  <c r="AK119" i="28"/>
  <c r="AO139" i="28"/>
  <c r="AK139" i="28"/>
  <c r="AG139" i="28"/>
  <c r="AC139" i="28"/>
  <c r="Y139" i="28"/>
  <c r="AM139" i="28"/>
  <c r="AH139" i="28"/>
  <c r="AB139" i="28"/>
  <c r="W139" i="28"/>
  <c r="AL139" i="28"/>
  <c r="AF139" i="28"/>
  <c r="AA139" i="28"/>
  <c r="AE139" i="28"/>
  <c r="AN139" i="28"/>
  <c r="AD139" i="28"/>
  <c r="AJ139" i="28"/>
  <c r="AI139" i="28"/>
  <c r="Z139" i="28"/>
  <c r="X139" i="28"/>
  <c r="AL116" i="28"/>
  <c r="AH116" i="28"/>
  <c r="AD116" i="28"/>
  <c r="Z116" i="28"/>
  <c r="AO116" i="28"/>
  <c r="AK116" i="28"/>
  <c r="AG116" i="28"/>
  <c r="AC116" i="28"/>
  <c r="Y116" i="28"/>
  <c r="AJ116" i="28"/>
  <c r="AB116" i="28"/>
  <c r="AI116" i="28"/>
  <c r="AA116" i="28"/>
  <c r="AN116" i="28"/>
  <c r="X116" i="28"/>
  <c r="AM116" i="28"/>
  <c r="W116" i="28"/>
  <c r="AF116" i="28"/>
  <c r="AE116" i="28"/>
  <c r="Q116" i="28"/>
  <c r="R116" i="28"/>
  <c r="P116" i="28"/>
  <c r="U116" i="28"/>
  <c r="S116" i="28"/>
  <c r="T116" i="28"/>
  <c r="N116" i="28"/>
  <c r="M116" i="28"/>
  <c r="O116" i="28"/>
  <c r="AM124" i="28"/>
  <c r="AI124" i="28"/>
  <c r="AE124" i="28"/>
  <c r="AA124" i="28"/>
  <c r="W124" i="28"/>
  <c r="AL124" i="28"/>
  <c r="AH124" i="28"/>
  <c r="AD124" i="28"/>
  <c r="Z124" i="28"/>
  <c r="AO124" i="28"/>
  <c r="AG124" i="28"/>
  <c r="Y124" i="28"/>
  <c r="AN124" i="28"/>
  <c r="AF124" i="28"/>
  <c r="X124" i="28"/>
  <c r="AK124" i="28"/>
  <c r="AJ124" i="28"/>
  <c r="AC124" i="28"/>
  <c r="AB124" i="28"/>
  <c r="T124" i="28"/>
  <c r="N124" i="28"/>
  <c r="M124" i="28"/>
  <c r="S124" i="28"/>
  <c r="Q124" i="28"/>
  <c r="O124" i="28"/>
  <c r="P124" i="28"/>
  <c r="U124" i="28"/>
  <c r="R124" i="28"/>
  <c r="AL134" i="28"/>
  <c r="AH134" i="28"/>
  <c r="AD134" i="28"/>
  <c r="Z134" i="28"/>
  <c r="AK134" i="28"/>
  <c r="AF134" i="28"/>
  <c r="AA134" i="28"/>
  <c r="AO134" i="28"/>
  <c r="AJ134" i="28"/>
  <c r="AE134" i="28"/>
  <c r="Y134" i="28"/>
  <c r="AN134" i="28"/>
  <c r="AC134" i="28"/>
  <c r="AM134" i="28"/>
  <c r="AB134" i="28"/>
  <c r="AI134" i="28"/>
  <c r="AG134" i="28"/>
  <c r="X134" i="28"/>
  <c r="W134" i="28"/>
  <c r="T134" i="28"/>
  <c r="N134" i="28"/>
  <c r="M134" i="28"/>
  <c r="S134" i="28"/>
  <c r="Q134" i="28"/>
  <c r="O134" i="28"/>
  <c r="P134" i="28"/>
  <c r="U134" i="28"/>
  <c r="R134" i="28"/>
  <c r="AN152" i="28"/>
  <c r="AJ152" i="28"/>
  <c r="AF152" i="28"/>
  <c r="AB152" i="28"/>
  <c r="X152" i="28"/>
  <c r="AL152" i="28"/>
  <c r="AG152" i="28"/>
  <c r="AA152" i="28"/>
  <c r="AK152" i="28"/>
  <c r="AE152" i="28"/>
  <c r="Z152" i="28"/>
  <c r="AI152" i="28"/>
  <c r="Y152" i="28"/>
  <c r="AH152" i="28"/>
  <c r="W152" i="28"/>
  <c r="AO152" i="28"/>
  <c r="AM152" i="28"/>
  <c r="AD152" i="28"/>
  <c r="AC152" i="28"/>
  <c r="M152" i="28"/>
  <c r="R152" i="28"/>
  <c r="Q152" i="28"/>
  <c r="O152" i="28"/>
  <c r="P152" i="28"/>
  <c r="U152" i="28"/>
  <c r="S152" i="28"/>
  <c r="T152" i="28"/>
  <c r="N152" i="28"/>
  <c r="AL166" i="28"/>
  <c r="AH166" i="28"/>
  <c r="AD166" i="28"/>
  <c r="Z166" i="28"/>
  <c r="AO166" i="28"/>
  <c r="AK166" i="28"/>
  <c r="AG166" i="28"/>
  <c r="AC166" i="28"/>
  <c r="Y166" i="28"/>
  <c r="AN166" i="28"/>
  <c r="AF166" i="28"/>
  <c r="X166" i="28"/>
  <c r="AM166" i="28"/>
  <c r="AE166" i="28"/>
  <c r="W166" i="28"/>
  <c r="AJ166" i="28"/>
  <c r="AB166" i="28"/>
  <c r="AI166" i="28"/>
  <c r="AA166" i="28"/>
  <c r="T166" i="28"/>
  <c r="N166" i="28"/>
  <c r="M166" i="28"/>
  <c r="R166" i="28"/>
  <c r="Q166" i="28"/>
  <c r="O166" i="28"/>
  <c r="P166" i="28"/>
  <c r="U166" i="28"/>
  <c r="S166" i="28"/>
  <c r="AO175" i="28"/>
  <c r="AK175" i="28"/>
  <c r="AG175" i="28"/>
  <c r="AC175" i="28"/>
  <c r="Y175" i="28"/>
  <c r="AN175" i="28"/>
  <c r="AJ175" i="28"/>
  <c r="AF175" i="28"/>
  <c r="AB175" i="28"/>
  <c r="X175" i="28"/>
  <c r="AI175" i="28"/>
  <c r="AA175" i="28"/>
  <c r="AH175" i="28"/>
  <c r="Z175" i="28"/>
  <c r="AM175" i="28"/>
  <c r="AE175" i="28"/>
  <c r="W175" i="28"/>
  <c r="AL175" i="28"/>
  <c r="AD175" i="28"/>
  <c r="AN168" i="28"/>
  <c r="AJ168" i="28"/>
  <c r="AF168" i="28"/>
  <c r="AB168" i="28"/>
  <c r="X168" i="28"/>
  <c r="AM168" i="28"/>
  <c r="AI168" i="28"/>
  <c r="AE168" i="28"/>
  <c r="AA168" i="28"/>
  <c r="W168" i="28"/>
  <c r="AL168" i="28"/>
  <c r="AD168" i="28"/>
  <c r="AK168" i="28"/>
  <c r="AC168" i="28"/>
  <c r="AH168" i="28"/>
  <c r="Z168" i="28"/>
  <c r="AG168" i="28"/>
  <c r="Y168" i="28"/>
  <c r="AO168" i="28"/>
  <c r="Q168" i="28"/>
  <c r="S168" i="28"/>
  <c r="P168" i="28"/>
  <c r="U168" i="28"/>
  <c r="O168" i="28"/>
  <c r="T168" i="28"/>
  <c r="N168" i="28"/>
  <c r="M168" i="28"/>
  <c r="R168" i="28"/>
  <c r="AN176" i="28"/>
  <c r="AJ176" i="28"/>
  <c r="AF176" i="28"/>
  <c r="AB176" i="28"/>
  <c r="X176" i="28"/>
  <c r="AM176" i="28"/>
  <c r="AI176" i="28"/>
  <c r="AE176" i="28"/>
  <c r="AA176" i="28"/>
  <c r="W176" i="28"/>
  <c r="AL176" i="28"/>
  <c r="AD176" i="28"/>
  <c r="AK176" i="28"/>
  <c r="AC176" i="28"/>
  <c r="AH176" i="28"/>
  <c r="Z176" i="28"/>
  <c r="Y176" i="28"/>
  <c r="AO176" i="28"/>
  <c r="AG176" i="28"/>
  <c r="T176" i="28"/>
  <c r="N176" i="28"/>
  <c r="M176" i="28"/>
  <c r="O176" i="28"/>
  <c r="Q176" i="28"/>
  <c r="R176" i="28"/>
  <c r="P176" i="28"/>
  <c r="U176" i="28"/>
  <c r="S176" i="28"/>
  <c r="AM165" i="28"/>
  <c r="AI165" i="28"/>
  <c r="AE165" i="28"/>
  <c r="AA165" i="28"/>
  <c r="W165" i="28"/>
  <c r="AL165" i="28"/>
  <c r="AH165" i="28"/>
  <c r="AD165" i="28"/>
  <c r="Z165" i="28"/>
  <c r="AK165" i="28"/>
  <c r="AC165" i="28"/>
  <c r="AJ165" i="28"/>
  <c r="AB165" i="28"/>
  <c r="AO165" i="28"/>
  <c r="AG165" i="28"/>
  <c r="Y165" i="28"/>
  <c r="AF165" i="28"/>
  <c r="AN165" i="28"/>
  <c r="X165" i="28"/>
  <c r="AM173" i="28"/>
  <c r="AI173" i="28"/>
  <c r="AE173" i="28"/>
  <c r="AA173" i="28"/>
  <c r="W173" i="28"/>
  <c r="AL173" i="28"/>
  <c r="AH173" i="28"/>
  <c r="AD173" i="28"/>
  <c r="Z173" i="28"/>
  <c r="AK173" i="28"/>
  <c r="AC173" i="28"/>
  <c r="AJ173" i="28"/>
  <c r="AB173" i="28"/>
  <c r="AO173" i="28"/>
  <c r="AG173" i="28"/>
  <c r="Y173" i="28"/>
  <c r="X173" i="28"/>
  <c r="AN173" i="28"/>
  <c r="AF173" i="28"/>
  <c r="F64" i="21"/>
  <c r="J64" i="21"/>
  <c r="C64" i="21"/>
  <c r="G64" i="21"/>
  <c r="K64" i="21"/>
  <c r="D64" i="21"/>
  <c r="H64" i="21"/>
  <c r="E64" i="21"/>
  <c r="I64" i="21"/>
  <c r="F80" i="21"/>
  <c r="J80" i="21"/>
  <c r="C80" i="21"/>
  <c r="G80" i="21"/>
  <c r="K80" i="21"/>
  <c r="D80" i="21"/>
  <c r="H80" i="21"/>
  <c r="E80" i="21"/>
  <c r="I80" i="21"/>
  <c r="F96" i="21"/>
  <c r="J96" i="21"/>
  <c r="C96" i="21"/>
  <c r="G96" i="21"/>
  <c r="K96" i="21"/>
  <c r="D96" i="21"/>
  <c r="H96" i="21"/>
  <c r="E96" i="21"/>
  <c r="I96" i="21"/>
  <c r="F112" i="21"/>
  <c r="J112" i="21"/>
  <c r="C112" i="21"/>
  <c r="G112" i="21"/>
  <c r="K112" i="21"/>
  <c r="D112" i="21"/>
  <c r="H112" i="21"/>
  <c r="E112" i="21"/>
  <c r="I112" i="21"/>
  <c r="F128" i="21"/>
  <c r="J128" i="21"/>
  <c r="C128" i="21"/>
  <c r="G128" i="21"/>
  <c r="K128" i="21"/>
  <c r="D128" i="21"/>
  <c r="H128" i="21"/>
  <c r="E128" i="21"/>
  <c r="I128" i="21"/>
  <c r="F144" i="21"/>
  <c r="J144" i="21"/>
  <c r="C144" i="21"/>
  <c r="G144" i="21"/>
  <c r="K144" i="21"/>
  <c r="D144" i="21"/>
  <c r="H144" i="21"/>
  <c r="E144" i="21"/>
  <c r="I144" i="21"/>
  <c r="F160" i="21"/>
  <c r="J160" i="21"/>
  <c r="C160" i="21"/>
  <c r="G160" i="21"/>
  <c r="K160" i="21"/>
  <c r="D160" i="21"/>
  <c r="H160" i="21"/>
  <c r="E160" i="21"/>
  <c r="I160" i="21"/>
  <c r="F176" i="21"/>
  <c r="J176" i="21"/>
  <c r="C176" i="21"/>
  <c r="G176" i="21"/>
  <c r="K176" i="21"/>
  <c r="D176" i="21"/>
  <c r="H176" i="21"/>
  <c r="E176" i="21"/>
  <c r="I176" i="21"/>
  <c r="F17" i="19"/>
  <c r="J17" i="19"/>
  <c r="C17" i="19"/>
  <c r="G17" i="19"/>
  <c r="K17" i="19"/>
  <c r="D17" i="19"/>
  <c r="H17" i="19"/>
  <c r="E17" i="19"/>
  <c r="I17" i="19"/>
  <c r="F33" i="19"/>
  <c r="J33" i="19"/>
  <c r="C33" i="19"/>
  <c r="G33" i="19"/>
  <c r="K33" i="19"/>
  <c r="D33" i="19"/>
  <c r="H33" i="19"/>
  <c r="E33" i="19"/>
  <c r="I33" i="19"/>
  <c r="F49" i="19"/>
  <c r="J49" i="19"/>
  <c r="C49" i="19"/>
  <c r="G49" i="19"/>
  <c r="K49" i="19"/>
  <c r="D49" i="19"/>
  <c r="H49" i="19"/>
  <c r="E49" i="19"/>
  <c r="I49" i="19"/>
  <c r="AO80" i="25"/>
  <c r="AK80" i="25"/>
  <c r="AG80" i="25"/>
  <c r="AC80" i="25"/>
  <c r="Y80" i="25"/>
  <c r="AN80" i="25"/>
  <c r="AJ80" i="25"/>
  <c r="AF80" i="25"/>
  <c r="AB80" i="25"/>
  <c r="X80" i="25"/>
  <c r="AI80" i="25"/>
  <c r="AA80" i="25"/>
  <c r="AH80" i="25"/>
  <c r="Z80" i="25"/>
  <c r="AM80" i="25"/>
  <c r="AE80" i="25"/>
  <c r="W80" i="25"/>
  <c r="AL80" i="25"/>
  <c r="AD80" i="25"/>
  <c r="AL44" i="26"/>
  <c r="AH44" i="26"/>
  <c r="AD44" i="26"/>
  <c r="Z44" i="26"/>
  <c r="AO44" i="26"/>
  <c r="AK44" i="26"/>
  <c r="AG44" i="26"/>
  <c r="AC44" i="26"/>
  <c r="Y44" i="26"/>
  <c r="AN44" i="26"/>
  <c r="AJ44" i="26"/>
  <c r="AF44" i="26"/>
  <c r="AB44" i="26"/>
  <c r="X44" i="26"/>
  <c r="AA44" i="26"/>
  <c r="AM44" i="26"/>
  <c r="W44" i="26"/>
  <c r="AI44" i="26"/>
  <c r="AE44" i="26"/>
  <c r="AL92" i="26"/>
  <c r="AH92" i="26"/>
  <c r="AD92" i="26"/>
  <c r="Z92" i="26"/>
  <c r="AO92" i="26"/>
  <c r="AK92" i="26"/>
  <c r="AG92" i="26"/>
  <c r="AC92" i="26"/>
  <c r="Y92" i="26"/>
  <c r="AN92" i="26"/>
  <c r="AJ92" i="26"/>
  <c r="AF92" i="26"/>
  <c r="AB92" i="26"/>
  <c r="X92" i="26"/>
  <c r="AA92" i="26"/>
  <c r="AM92" i="26"/>
  <c r="W92" i="26"/>
  <c r="AI92" i="26"/>
  <c r="AE92" i="26"/>
  <c r="AL132" i="26"/>
  <c r="AH132" i="26"/>
  <c r="AD132" i="26"/>
  <c r="Z132" i="26"/>
  <c r="AO132" i="26"/>
  <c r="AK132" i="26"/>
  <c r="AG132" i="26"/>
  <c r="AC132" i="26"/>
  <c r="Y132" i="26"/>
  <c r="AN132" i="26"/>
  <c r="AJ132" i="26"/>
  <c r="AF132" i="26"/>
  <c r="AB132" i="26"/>
  <c r="X132" i="26"/>
  <c r="AA132" i="26"/>
  <c r="AM132" i="26"/>
  <c r="W132" i="26"/>
  <c r="AI132" i="26"/>
  <c r="AE132" i="26"/>
  <c r="AL20" i="23"/>
  <c r="AH20" i="23"/>
  <c r="AD20" i="23"/>
  <c r="Z20" i="23"/>
  <c r="AO20" i="23"/>
  <c r="AK20" i="23"/>
  <c r="AG20" i="23"/>
  <c r="AC20" i="23"/>
  <c r="Y20" i="23"/>
  <c r="AN20" i="23"/>
  <c r="AJ20" i="23"/>
  <c r="AF20" i="23"/>
  <c r="AB20" i="23"/>
  <c r="X20" i="23"/>
  <c r="AA20" i="23"/>
  <c r="AM20" i="23"/>
  <c r="W20" i="23"/>
  <c r="AI20" i="23"/>
  <c r="AE20" i="23"/>
  <c r="AL52" i="23"/>
  <c r="AH52" i="23"/>
  <c r="AD52" i="23"/>
  <c r="Z52" i="23"/>
  <c r="AO52" i="23"/>
  <c r="AK52" i="23"/>
  <c r="AG52" i="23"/>
  <c r="AC52" i="23"/>
  <c r="Y52" i="23"/>
  <c r="AN52" i="23"/>
  <c r="AJ52" i="23"/>
  <c r="AF52" i="23"/>
  <c r="AB52" i="23"/>
  <c r="X52" i="23"/>
  <c r="AA52" i="23"/>
  <c r="AM52" i="23"/>
  <c r="W52" i="23"/>
  <c r="AI52" i="23"/>
  <c r="AE52" i="23"/>
  <c r="AL84" i="23"/>
  <c r="AH84" i="23"/>
  <c r="AD84" i="23"/>
  <c r="Z84" i="23"/>
  <c r="AO84" i="23"/>
  <c r="AK84" i="23"/>
  <c r="AG84" i="23"/>
  <c r="AC84" i="23"/>
  <c r="Y84" i="23"/>
  <c r="AN84" i="23"/>
  <c r="AJ84" i="23"/>
  <c r="AF84" i="23"/>
  <c r="AB84" i="23"/>
  <c r="X84" i="23"/>
  <c r="AA84" i="23"/>
  <c r="AM84" i="23"/>
  <c r="W84" i="23"/>
  <c r="AI84" i="23"/>
  <c r="AE84" i="23"/>
  <c r="AL116" i="23"/>
  <c r="AH116" i="23"/>
  <c r="AD116" i="23"/>
  <c r="Z116" i="23"/>
  <c r="AO116" i="23"/>
  <c r="AK116" i="23"/>
  <c r="AG116" i="23"/>
  <c r="AC116" i="23"/>
  <c r="Y116" i="23"/>
  <c r="AN116" i="23"/>
  <c r="AJ116" i="23"/>
  <c r="AF116" i="23"/>
  <c r="AB116" i="23"/>
  <c r="X116" i="23"/>
  <c r="AA116" i="23"/>
  <c r="AM116" i="23"/>
  <c r="W116" i="23"/>
  <c r="AI116" i="23"/>
  <c r="AE116" i="23"/>
  <c r="AL124" i="23"/>
  <c r="AH124" i="23"/>
  <c r="AD124" i="23"/>
  <c r="Z124" i="23"/>
  <c r="AO124" i="23"/>
  <c r="AJ124" i="23"/>
  <c r="AE124" i="23"/>
  <c r="Y124" i="23"/>
  <c r="AN124" i="23"/>
  <c r="AI124" i="23"/>
  <c r="AC124" i="23"/>
  <c r="X124" i="23"/>
  <c r="AM124" i="23"/>
  <c r="AG124" i="23"/>
  <c r="AB124" i="23"/>
  <c r="W124" i="23"/>
  <c r="AK124" i="23"/>
  <c r="AF124" i="23"/>
  <c r="AA124" i="23"/>
  <c r="AL129" i="40"/>
  <c r="AH129" i="40"/>
  <c r="AD129" i="40"/>
  <c r="Z129" i="40"/>
  <c r="AO129" i="40"/>
  <c r="AK129" i="40"/>
  <c r="AG129" i="40"/>
  <c r="AC129" i="40"/>
  <c r="Y129" i="40"/>
  <c r="AN129" i="40"/>
  <c r="AJ129" i="40"/>
  <c r="AF129" i="40"/>
  <c r="AB129" i="40"/>
  <c r="X129" i="40"/>
  <c r="AM129" i="40"/>
  <c r="W129" i="40"/>
  <c r="AI129" i="40"/>
  <c r="AE129" i="40"/>
  <c r="AA129" i="40"/>
  <c r="AN61" i="25"/>
  <c r="AJ61" i="25"/>
  <c r="AF61" i="25"/>
  <c r="AB61" i="25"/>
  <c r="X61" i="25"/>
  <c r="AM61" i="25"/>
  <c r="AI61" i="25"/>
  <c r="AE61" i="25"/>
  <c r="AA61" i="25"/>
  <c r="W61" i="25"/>
  <c r="AH61" i="25"/>
  <c r="Z61" i="25"/>
  <c r="AO61" i="25"/>
  <c r="AG61" i="25"/>
  <c r="Y61" i="25"/>
  <c r="AL61" i="25"/>
  <c r="AD61" i="25"/>
  <c r="AK61" i="25"/>
  <c r="AC61" i="25"/>
  <c r="AO5" i="26"/>
  <c r="AK5" i="26"/>
  <c r="AG5" i="26"/>
  <c r="AC5" i="26"/>
  <c r="Y5" i="26"/>
  <c r="AN5" i="26"/>
  <c r="AJ5" i="26"/>
  <c r="AF5" i="26"/>
  <c r="AB5" i="26"/>
  <c r="X5" i="26"/>
  <c r="AM5" i="26"/>
  <c r="AI5" i="26"/>
  <c r="AE5" i="26"/>
  <c r="AA5" i="26"/>
  <c r="W5" i="26"/>
  <c r="Z5" i="26"/>
  <c r="AL5" i="26"/>
  <c r="AH5" i="26"/>
  <c r="AD5" i="26"/>
  <c r="AO13" i="26"/>
  <c r="AK13" i="26"/>
  <c r="AG13" i="26"/>
  <c r="AC13" i="26"/>
  <c r="Y13" i="26"/>
  <c r="AN13" i="26"/>
  <c r="AJ13" i="26"/>
  <c r="AF13" i="26"/>
  <c r="AB13" i="26"/>
  <c r="X13" i="26"/>
  <c r="AM13" i="26"/>
  <c r="AI13" i="26"/>
  <c r="AE13" i="26"/>
  <c r="AA13" i="26"/>
  <c r="W13" i="26"/>
  <c r="AH13" i="26"/>
  <c r="AD13" i="26"/>
  <c r="Z13" i="26"/>
  <c r="AL13" i="26"/>
  <c r="AO21" i="26"/>
  <c r="AK21" i="26"/>
  <c r="AG21" i="26"/>
  <c r="AC21" i="26"/>
  <c r="Y21" i="26"/>
  <c r="AN21" i="26"/>
  <c r="AJ21" i="26"/>
  <c r="AF21" i="26"/>
  <c r="AB21" i="26"/>
  <c r="X21" i="26"/>
  <c r="AM21" i="26"/>
  <c r="AI21" i="26"/>
  <c r="AE21" i="26"/>
  <c r="AA21" i="26"/>
  <c r="W21" i="26"/>
  <c r="Z21" i="26"/>
  <c r="AL21" i="26"/>
  <c r="AH21" i="26"/>
  <c r="AD21" i="26"/>
  <c r="AO29" i="26"/>
  <c r="AK29" i="26"/>
  <c r="AG29" i="26"/>
  <c r="AC29" i="26"/>
  <c r="Y29" i="26"/>
  <c r="AN29" i="26"/>
  <c r="AJ29" i="26"/>
  <c r="AF29" i="26"/>
  <c r="AB29" i="26"/>
  <c r="X29" i="26"/>
  <c r="AM29" i="26"/>
  <c r="AI29" i="26"/>
  <c r="AE29" i="26"/>
  <c r="AA29" i="26"/>
  <c r="W29" i="26"/>
  <c r="AH29" i="26"/>
  <c r="AD29" i="26"/>
  <c r="Z29" i="26"/>
  <c r="AL29" i="26"/>
  <c r="AO37" i="26"/>
  <c r="AK37" i="26"/>
  <c r="AG37" i="26"/>
  <c r="AC37" i="26"/>
  <c r="Y37" i="26"/>
  <c r="AN37" i="26"/>
  <c r="AJ37" i="26"/>
  <c r="AF37" i="26"/>
  <c r="AB37" i="26"/>
  <c r="X37" i="26"/>
  <c r="AM37" i="26"/>
  <c r="AI37" i="26"/>
  <c r="AE37" i="26"/>
  <c r="AA37" i="26"/>
  <c r="W37" i="26"/>
  <c r="Z37" i="26"/>
  <c r="AL37" i="26"/>
  <c r="AH37" i="26"/>
  <c r="AD37" i="26"/>
  <c r="AO45" i="26"/>
  <c r="AK45" i="26"/>
  <c r="AG45" i="26"/>
  <c r="AC45" i="26"/>
  <c r="Y45" i="26"/>
  <c r="AN45" i="26"/>
  <c r="AJ45" i="26"/>
  <c r="AF45" i="26"/>
  <c r="AB45" i="26"/>
  <c r="X45" i="26"/>
  <c r="AM45" i="26"/>
  <c r="AI45" i="26"/>
  <c r="AE45" i="26"/>
  <c r="AA45" i="26"/>
  <c r="W45" i="26"/>
  <c r="AL45" i="26"/>
  <c r="AH45" i="26"/>
  <c r="AD45" i="26"/>
  <c r="Z45" i="26"/>
  <c r="AO69" i="26"/>
  <c r="AK69" i="26"/>
  <c r="AG69" i="26"/>
  <c r="AC69" i="26"/>
  <c r="Y69" i="26"/>
  <c r="AN69" i="26"/>
  <c r="AJ69" i="26"/>
  <c r="AF69" i="26"/>
  <c r="AB69" i="26"/>
  <c r="X69" i="26"/>
  <c r="AM69" i="26"/>
  <c r="AI69" i="26"/>
  <c r="AE69" i="26"/>
  <c r="AA69" i="26"/>
  <c r="W69" i="26"/>
  <c r="Z69" i="26"/>
  <c r="AL69" i="26"/>
  <c r="AH69" i="26"/>
  <c r="AD69" i="26"/>
  <c r="AO77" i="26"/>
  <c r="AK77" i="26"/>
  <c r="AG77" i="26"/>
  <c r="AC77" i="26"/>
  <c r="Y77" i="26"/>
  <c r="AN77" i="26"/>
  <c r="AJ77" i="26"/>
  <c r="AF77" i="26"/>
  <c r="AB77" i="26"/>
  <c r="X77" i="26"/>
  <c r="AM77" i="26"/>
  <c r="AI77" i="26"/>
  <c r="AE77" i="26"/>
  <c r="AA77" i="26"/>
  <c r="W77" i="26"/>
  <c r="AH77" i="26"/>
  <c r="AD77" i="26"/>
  <c r="Z77" i="26"/>
  <c r="AL77" i="26"/>
  <c r="AO113" i="26"/>
  <c r="AK113" i="26"/>
  <c r="AG113" i="26"/>
  <c r="AC113" i="26"/>
  <c r="Y113" i="26"/>
  <c r="AN113" i="26"/>
  <c r="AJ113" i="26"/>
  <c r="AF113" i="26"/>
  <c r="AB113" i="26"/>
  <c r="X113" i="26"/>
  <c r="AM113" i="26"/>
  <c r="AI113" i="26"/>
  <c r="AE113" i="26"/>
  <c r="AA113" i="26"/>
  <c r="W113" i="26"/>
  <c r="Z113" i="26"/>
  <c r="AL113" i="26"/>
  <c r="AH113" i="26"/>
  <c r="AD113" i="26"/>
  <c r="AO121" i="26"/>
  <c r="AK121" i="26"/>
  <c r="AG121" i="26"/>
  <c r="AC121" i="26"/>
  <c r="Y121" i="26"/>
  <c r="AN121" i="26"/>
  <c r="AJ121" i="26"/>
  <c r="AF121" i="26"/>
  <c r="AB121" i="26"/>
  <c r="X121" i="26"/>
  <c r="AM121" i="26"/>
  <c r="AI121" i="26"/>
  <c r="AE121" i="26"/>
  <c r="AA121" i="26"/>
  <c r="W121" i="26"/>
  <c r="AH121" i="26"/>
  <c r="AD121" i="26"/>
  <c r="Z121" i="26"/>
  <c r="AL121" i="26"/>
  <c r="AO129" i="26"/>
  <c r="AK129" i="26"/>
  <c r="AG129" i="26"/>
  <c r="AC129" i="26"/>
  <c r="Y129" i="26"/>
  <c r="AN129" i="26"/>
  <c r="AJ129" i="26"/>
  <c r="AF129" i="26"/>
  <c r="AB129" i="26"/>
  <c r="X129" i="26"/>
  <c r="AM129" i="26"/>
  <c r="AI129" i="26"/>
  <c r="AE129" i="26"/>
  <c r="AA129" i="26"/>
  <c r="W129" i="26"/>
  <c r="Z129" i="26"/>
  <c r="AL129" i="26"/>
  <c r="AH129" i="26"/>
  <c r="AD129" i="26"/>
  <c r="AO137" i="26"/>
  <c r="AK137" i="26"/>
  <c r="AG137" i="26"/>
  <c r="AC137" i="26"/>
  <c r="Y137" i="26"/>
  <c r="AN137" i="26"/>
  <c r="AJ137" i="26"/>
  <c r="AF137" i="26"/>
  <c r="AB137" i="26"/>
  <c r="X137" i="26"/>
  <c r="AM137" i="26"/>
  <c r="AI137" i="26"/>
  <c r="AE137" i="26"/>
  <c r="AA137" i="26"/>
  <c r="W137" i="26"/>
  <c r="AH137" i="26"/>
  <c r="AD137" i="26"/>
  <c r="Z137" i="26"/>
  <c r="AL137" i="26"/>
  <c r="AO145" i="26"/>
  <c r="AK145" i="26"/>
  <c r="AG145" i="26"/>
  <c r="AC145" i="26"/>
  <c r="Y145" i="26"/>
  <c r="AN145" i="26"/>
  <c r="AJ145" i="26"/>
  <c r="AF145" i="26"/>
  <c r="AB145" i="26"/>
  <c r="X145" i="26"/>
  <c r="AM145" i="26"/>
  <c r="AI145" i="26"/>
  <c r="AE145" i="26"/>
  <c r="AA145" i="26"/>
  <c r="W145" i="26"/>
  <c r="Z145" i="26"/>
  <c r="AL145" i="26"/>
  <c r="AH145" i="26"/>
  <c r="AD145" i="26"/>
  <c r="AO153" i="26"/>
  <c r="AK153" i="26"/>
  <c r="AG153" i="26"/>
  <c r="AC153" i="26"/>
  <c r="Y153" i="26"/>
  <c r="AN153" i="26"/>
  <c r="AJ153" i="26"/>
  <c r="AF153" i="26"/>
  <c r="AB153" i="26"/>
  <c r="X153" i="26"/>
  <c r="AM153" i="26"/>
  <c r="AI153" i="26"/>
  <c r="AE153" i="26"/>
  <c r="AA153" i="26"/>
  <c r="W153" i="26"/>
  <c r="AH153" i="26"/>
  <c r="AD153" i="26"/>
  <c r="Z153" i="26"/>
  <c r="AL153" i="26"/>
  <c r="AO161" i="26"/>
  <c r="AK161" i="26"/>
  <c r="AG161" i="26"/>
  <c r="AC161" i="26"/>
  <c r="Y161" i="26"/>
  <c r="AN161" i="26"/>
  <c r="AJ161" i="26"/>
  <c r="AF161" i="26"/>
  <c r="AB161" i="26"/>
  <c r="X161" i="26"/>
  <c r="AM161" i="26"/>
  <c r="AI161" i="26"/>
  <c r="AE161" i="26"/>
  <c r="AA161" i="26"/>
  <c r="W161" i="26"/>
  <c r="Z161" i="26"/>
  <c r="AL161" i="26"/>
  <c r="AH161" i="26"/>
  <c r="AD161" i="26"/>
  <c r="AO169" i="26"/>
  <c r="AK169" i="26"/>
  <c r="AG169" i="26"/>
  <c r="AC169" i="26"/>
  <c r="Y169" i="26"/>
  <c r="AN169" i="26"/>
  <c r="AJ169" i="26"/>
  <c r="AF169" i="26"/>
  <c r="AB169" i="26"/>
  <c r="X169" i="26"/>
  <c r="AM169" i="26"/>
  <c r="AI169" i="26"/>
  <c r="AE169" i="26"/>
  <c r="AA169" i="26"/>
  <c r="W169" i="26"/>
  <c r="AD169" i="26"/>
  <c r="Z169" i="26"/>
  <c r="AL169" i="26"/>
  <c r="AH169" i="26"/>
  <c r="AO177" i="26"/>
  <c r="AK177" i="26"/>
  <c r="AG177" i="26"/>
  <c r="AC177" i="26"/>
  <c r="Y177" i="26"/>
  <c r="AN177" i="26"/>
  <c r="AJ177" i="26"/>
  <c r="AF177" i="26"/>
  <c r="AB177" i="26"/>
  <c r="X177" i="26"/>
  <c r="AM177" i="26"/>
  <c r="AI177" i="26"/>
  <c r="AE177" i="26"/>
  <c r="AA177" i="26"/>
  <c r="W177" i="26"/>
  <c r="Z177" i="26"/>
  <c r="AL177" i="26"/>
  <c r="AH177" i="26"/>
  <c r="AD177" i="26"/>
  <c r="AO9" i="23"/>
  <c r="AK9" i="23"/>
  <c r="AG9" i="23"/>
  <c r="AC9" i="23"/>
  <c r="Y9" i="23"/>
  <c r="AN9" i="23"/>
  <c r="AJ9" i="23"/>
  <c r="AF9" i="23"/>
  <c r="AB9" i="23"/>
  <c r="X9" i="23"/>
  <c r="AM9" i="23"/>
  <c r="AI9" i="23"/>
  <c r="AE9" i="23"/>
  <c r="AA9" i="23"/>
  <c r="W9" i="23"/>
  <c r="AH9" i="23"/>
  <c r="AD9" i="23"/>
  <c r="Z9" i="23"/>
  <c r="AL9" i="23"/>
  <c r="AO17" i="23"/>
  <c r="AK17" i="23"/>
  <c r="AG17" i="23"/>
  <c r="AC17" i="23"/>
  <c r="Y17" i="23"/>
  <c r="AN17" i="23"/>
  <c r="AJ17" i="23"/>
  <c r="AF17" i="23"/>
  <c r="AB17" i="23"/>
  <c r="X17" i="23"/>
  <c r="AM17" i="23"/>
  <c r="AI17" i="23"/>
  <c r="AE17" i="23"/>
  <c r="AA17" i="23"/>
  <c r="W17" i="23"/>
  <c r="Z17" i="23"/>
  <c r="AL17" i="23"/>
  <c r="AH17" i="23"/>
  <c r="AD17" i="23"/>
  <c r="AO25" i="23"/>
  <c r="AK25" i="23"/>
  <c r="AG25" i="23"/>
  <c r="AC25" i="23"/>
  <c r="Y25" i="23"/>
  <c r="AN25" i="23"/>
  <c r="AJ25" i="23"/>
  <c r="AF25" i="23"/>
  <c r="AB25" i="23"/>
  <c r="X25" i="23"/>
  <c r="AM25" i="23"/>
  <c r="AI25" i="23"/>
  <c r="AE25" i="23"/>
  <c r="AA25" i="23"/>
  <c r="W25" i="23"/>
  <c r="AH25" i="23"/>
  <c r="AD25" i="23"/>
  <c r="Z25" i="23"/>
  <c r="AL25" i="23"/>
  <c r="AO33" i="23"/>
  <c r="AK33" i="23"/>
  <c r="AG33" i="23"/>
  <c r="AC33" i="23"/>
  <c r="Y33" i="23"/>
  <c r="AN33" i="23"/>
  <c r="AJ33" i="23"/>
  <c r="AF33" i="23"/>
  <c r="AB33" i="23"/>
  <c r="X33" i="23"/>
  <c r="AM33" i="23"/>
  <c r="AI33" i="23"/>
  <c r="AE33" i="23"/>
  <c r="AA33" i="23"/>
  <c r="W33" i="23"/>
  <c r="Z33" i="23"/>
  <c r="AL33" i="23"/>
  <c r="AH33" i="23"/>
  <c r="AD33" i="23"/>
  <c r="AO41" i="23"/>
  <c r="AK41" i="23"/>
  <c r="AG41" i="23"/>
  <c r="AC41" i="23"/>
  <c r="Y41" i="23"/>
  <c r="AN41" i="23"/>
  <c r="AJ41" i="23"/>
  <c r="AF41" i="23"/>
  <c r="AB41" i="23"/>
  <c r="X41" i="23"/>
  <c r="AM41" i="23"/>
  <c r="AI41" i="23"/>
  <c r="AE41" i="23"/>
  <c r="AA41" i="23"/>
  <c r="W41" i="23"/>
  <c r="AH41" i="23"/>
  <c r="AD41" i="23"/>
  <c r="Z41" i="23"/>
  <c r="AL41" i="23"/>
  <c r="AO49" i="23"/>
  <c r="AK49" i="23"/>
  <c r="AG49" i="23"/>
  <c r="AC49" i="23"/>
  <c r="Y49" i="23"/>
  <c r="AN49" i="23"/>
  <c r="AJ49" i="23"/>
  <c r="AF49" i="23"/>
  <c r="AB49" i="23"/>
  <c r="X49" i="23"/>
  <c r="AM49" i="23"/>
  <c r="AI49" i="23"/>
  <c r="AE49" i="23"/>
  <c r="AA49" i="23"/>
  <c r="W49" i="23"/>
  <c r="Z49" i="23"/>
  <c r="AL49" i="23"/>
  <c r="AH49" i="23"/>
  <c r="AD49" i="23"/>
  <c r="AO57" i="23"/>
  <c r="AK57" i="23"/>
  <c r="AG57" i="23"/>
  <c r="AC57" i="23"/>
  <c r="Y57" i="23"/>
  <c r="AN57" i="23"/>
  <c r="AJ57" i="23"/>
  <c r="AF57" i="23"/>
  <c r="AB57" i="23"/>
  <c r="X57" i="23"/>
  <c r="AM57" i="23"/>
  <c r="AI57" i="23"/>
  <c r="AE57" i="23"/>
  <c r="AA57" i="23"/>
  <c r="W57" i="23"/>
  <c r="AH57" i="23"/>
  <c r="AD57" i="23"/>
  <c r="Z57" i="23"/>
  <c r="AL57" i="23"/>
  <c r="AO121" i="23"/>
  <c r="AK121" i="23"/>
  <c r="AG121" i="23"/>
  <c r="AC121" i="23"/>
  <c r="Y121" i="23"/>
  <c r="AN121" i="23"/>
  <c r="AI121" i="23"/>
  <c r="AD121" i="23"/>
  <c r="X121" i="23"/>
  <c r="AM121" i="23"/>
  <c r="AH121" i="23"/>
  <c r="AB121" i="23"/>
  <c r="W121" i="23"/>
  <c r="AL121" i="23"/>
  <c r="AF121" i="23"/>
  <c r="AA121" i="23"/>
  <c r="AJ121" i="23"/>
  <c r="AE121" i="23"/>
  <c r="Z121" i="23"/>
  <c r="AO153" i="23"/>
  <c r="AK153" i="23"/>
  <c r="AG153" i="23"/>
  <c r="AC153" i="23"/>
  <c r="Y153" i="23"/>
  <c r="AN153" i="23"/>
  <c r="AI153" i="23"/>
  <c r="AD153" i="23"/>
  <c r="X153" i="23"/>
  <c r="AM153" i="23"/>
  <c r="AH153" i="23"/>
  <c r="AB153" i="23"/>
  <c r="W153" i="23"/>
  <c r="AL153" i="23"/>
  <c r="AF153" i="23"/>
  <c r="AA153" i="23"/>
  <c r="AE153" i="23"/>
  <c r="Z153" i="23"/>
  <c r="AJ153" i="23"/>
  <c r="AM46" i="25"/>
  <c r="AI46" i="25"/>
  <c r="AE46" i="25"/>
  <c r="AA46" i="25"/>
  <c r="W46" i="25"/>
  <c r="AL46" i="25"/>
  <c r="AH46" i="25"/>
  <c r="AD46" i="25"/>
  <c r="Z46" i="25"/>
  <c r="AK46" i="25"/>
  <c r="AC46" i="25"/>
  <c r="AJ46" i="25"/>
  <c r="AB46" i="25"/>
  <c r="AO46" i="25"/>
  <c r="AG46" i="25"/>
  <c r="Y46" i="25"/>
  <c r="AN46" i="25"/>
  <c r="AF46" i="25"/>
  <c r="X46" i="25"/>
  <c r="AN66" i="26"/>
  <c r="AJ66" i="26"/>
  <c r="AF66" i="26"/>
  <c r="AB66" i="26"/>
  <c r="X66" i="26"/>
  <c r="AM66" i="26"/>
  <c r="AI66" i="26"/>
  <c r="AE66" i="26"/>
  <c r="AA66" i="26"/>
  <c r="W66" i="26"/>
  <c r="AL66" i="26"/>
  <c r="AH66" i="26"/>
  <c r="AD66" i="26"/>
  <c r="Z66" i="26"/>
  <c r="AK66" i="26"/>
  <c r="AG66" i="26"/>
  <c r="AC66" i="26"/>
  <c r="AO66" i="26"/>
  <c r="Y66" i="26"/>
  <c r="AN162" i="26"/>
  <c r="AJ162" i="26"/>
  <c r="AF162" i="26"/>
  <c r="AB162" i="26"/>
  <c r="X162" i="26"/>
  <c r="AM162" i="26"/>
  <c r="AI162" i="26"/>
  <c r="AE162" i="26"/>
  <c r="AA162" i="26"/>
  <c r="W162" i="26"/>
  <c r="AL162" i="26"/>
  <c r="AH162" i="26"/>
  <c r="AD162" i="26"/>
  <c r="Z162" i="26"/>
  <c r="AK162" i="26"/>
  <c r="AG162" i="26"/>
  <c r="AC162" i="26"/>
  <c r="Y162" i="26"/>
  <c r="AO162" i="26"/>
  <c r="AN170" i="26"/>
  <c r="AJ170" i="26"/>
  <c r="AF170" i="26"/>
  <c r="AB170" i="26"/>
  <c r="X170" i="26"/>
  <c r="AM170" i="26"/>
  <c r="AI170" i="26"/>
  <c r="AE170" i="26"/>
  <c r="AA170" i="26"/>
  <c r="W170" i="26"/>
  <c r="AL170" i="26"/>
  <c r="AH170" i="26"/>
  <c r="AD170" i="26"/>
  <c r="Z170" i="26"/>
  <c r="AO170" i="26"/>
  <c r="Y170" i="26"/>
  <c r="AK170" i="26"/>
  <c r="AG170" i="26"/>
  <c r="AC170" i="26"/>
  <c r="AN62" i="23"/>
  <c r="AJ62" i="23"/>
  <c r="AF62" i="23"/>
  <c r="AB62" i="23"/>
  <c r="X62" i="23"/>
  <c r="AM62" i="23"/>
  <c r="AI62" i="23"/>
  <c r="AE62" i="23"/>
  <c r="AA62" i="23"/>
  <c r="W62" i="23"/>
  <c r="AL62" i="23"/>
  <c r="AH62" i="23"/>
  <c r="AD62" i="23"/>
  <c r="Z62" i="23"/>
  <c r="AO62" i="23"/>
  <c r="Y62" i="23"/>
  <c r="AK62" i="23"/>
  <c r="AG62" i="23"/>
  <c r="AC62" i="23"/>
  <c r="AN70" i="23"/>
  <c r="AJ70" i="23"/>
  <c r="AF70" i="23"/>
  <c r="AB70" i="23"/>
  <c r="X70" i="23"/>
  <c r="AM70" i="23"/>
  <c r="AI70" i="23"/>
  <c r="AE70" i="23"/>
  <c r="AA70" i="23"/>
  <c r="W70" i="23"/>
  <c r="AL70" i="23"/>
  <c r="AH70" i="23"/>
  <c r="AD70" i="23"/>
  <c r="Z70" i="23"/>
  <c r="AG70" i="23"/>
  <c r="AC70" i="23"/>
  <c r="AO70" i="23"/>
  <c r="Y70" i="23"/>
  <c r="AK70" i="23"/>
  <c r="AN78" i="23"/>
  <c r="AJ78" i="23"/>
  <c r="AF78" i="23"/>
  <c r="AB78" i="23"/>
  <c r="X78" i="23"/>
  <c r="AM78" i="23"/>
  <c r="AI78" i="23"/>
  <c r="AE78" i="23"/>
  <c r="AA78" i="23"/>
  <c r="W78" i="23"/>
  <c r="AL78" i="23"/>
  <c r="AH78" i="23"/>
  <c r="AD78" i="23"/>
  <c r="Z78" i="23"/>
  <c r="AO78" i="23"/>
  <c r="Y78" i="23"/>
  <c r="AK78" i="23"/>
  <c r="AG78" i="23"/>
  <c r="AC78" i="23"/>
  <c r="AN86" i="23"/>
  <c r="AJ86" i="23"/>
  <c r="AF86" i="23"/>
  <c r="AB86" i="23"/>
  <c r="X86" i="23"/>
  <c r="AM86" i="23"/>
  <c r="AI86" i="23"/>
  <c r="AE86" i="23"/>
  <c r="AA86" i="23"/>
  <c r="W86" i="23"/>
  <c r="AL86" i="23"/>
  <c r="AH86" i="23"/>
  <c r="AD86" i="23"/>
  <c r="Z86" i="23"/>
  <c r="AG86" i="23"/>
  <c r="AC86" i="23"/>
  <c r="AO86" i="23"/>
  <c r="Y86" i="23"/>
  <c r="AK86" i="23"/>
  <c r="AN94" i="23"/>
  <c r="AJ94" i="23"/>
  <c r="AF94" i="23"/>
  <c r="AB94" i="23"/>
  <c r="X94" i="23"/>
  <c r="AM94" i="23"/>
  <c r="AI94" i="23"/>
  <c r="AE94" i="23"/>
  <c r="AA94" i="23"/>
  <c r="W94" i="23"/>
  <c r="AL94" i="23"/>
  <c r="AH94" i="23"/>
  <c r="AD94" i="23"/>
  <c r="Z94" i="23"/>
  <c r="AO94" i="23"/>
  <c r="Y94" i="23"/>
  <c r="AK94" i="23"/>
  <c r="AG94" i="23"/>
  <c r="AC94" i="23"/>
  <c r="AN102" i="23"/>
  <c r="AJ102" i="23"/>
  <c r="AF102" i="23"/>
  <c r="AB102" i="23"/>
  <c r="X102" i="23"/>
  <c r="AM102" i="23"/>
  <c r="AI102" i="23"/>
  <c r="AE102" i="23"/>
  <c r="AA102" i="23"/>
  <c r="W102" i="23"/>
  <c r="AL102" i="23"/>
  <c r="AH102" i="23"/>
  <c r="AD102" i="23"/>
  <c r="Z102" i="23"/>
  <c r="AG102" i="23"/>
  <c r="AC102" i="23"/>
  <c r="AO102" i="23"/>
  <c r="Y102" i="23"/>
  <c r="AK102" i="23"/>
  <c r="AN110" i="23"/>
  <c r="AJ110" i="23"/>
  <c r="AF110" i="23"/>
  <c r="AB110" i="23"/>
  <c r="X110" i="23"/>
  <c r="AM110" i="23"/>
  <c r="AI110" i="23"/>
  <c r="AE110" i="23"/>
  <c r="AA110" i="23"/>
  <c r="W110" i="23"/>
  <c r="AL110" i="23"/>
  <c r="AH110" i="23"/>
  <c r="AD110" i="23"/>
  <c r="Z110" i="23"/>
  <c r="AO110" i="23"/>
  <c r="Y110" i="23"/>
  <c r="AK110" i="23"/>
  <c r="AG110" i="23"/>
  <c r="AC110" i="23"/>
  <c r="AN118" i="23"/>
  <c r="AJ118" i="23"/>
  <c r="AF118" i="23"/>
  <c r="AB118" i="23"/>
  <c r="X118" i="23"/>
  <c r="AM118" i="23"/>
  <c r="AI118" i="23"/>
  <c r="AE118" i="23"/>
  <c r="AA118" i="23"/>
  <c r="W118" i="23"/>
  <c r="AL118" i="23"/>
  <c r="AH118" i="23"/>
  <c r="AD118" i="23"/>
  <c r="Z118" i="23"/>
  <c r="AG118" i="23"/>
  <c r="AC118" i="23"/>
  <c r="AO118" i="23"/>
  <c r="Y118" i="23"/>
  <c r="AK118" i="23"/>
  <c r="AO149" i="23"/>
  <c r="AK149" i="23"/>
  <c r="AG149" i="23"/>
  <c r="AC149" i="23"/>
  <c r="Y149" i="23"/>
  <c r="AM149" i="23"/>
  <c r="AH149" i="23"/>
  <c r="AB149" i="23"/>
  <c r="W149" i="23"/>
  <c r="AL149" i="23"/>
  <c r="AF149" i="23"/>
  <c r="AA149" i="23"/>
  <c r="AJ149" i="23"/>
  <c r="AE149" i="23"/>
  <c r="Z149" i="23"/>
  <c r="AD149" i="23"/>
  <c r="X149" i="23"/>
  <c r="AN149" i="23"/>
  <c r="AI149" i="23"/>
  <c r="AL97" i="40"/>
  <c r="AH97" i="40"/>
  <c r="AD97" i="40"/>
  <c r="Z97" i="40"/>
  <c r="AO97" i="40"/>
  <c r="AK97" i="40"/>
  <c r="AG97" i="40"/>
  <c r="AC97" i="40"/>
  <c r="Y97" i="40"/>
  <c r="AN97" i="40"/>
  <c r="AJ97" i="40"/>
  <c r="AF97" i="40"/>
  <c r="AB97" i="40"/>
  <c r="X97" i="40"/>
  <c r="AM97" i="40"/>
  <c r="W97" i="40"/>
  <c r="AI97" i="40"/>
  <c r="AE97" i="40"/>
  <c r="AA97" i="40"/>
  <c r="AL79" i="41"/>
  <c r="AH79" i="41"/>
  <c r="AD79" i="41"/>
  <c r="Z79" i="41"/>
  <c r="AO79" i="41"/>
  <c r="AK79" i="41"/>
  <c r="AG79" i="41"/>
  <c r="AC79" i="41"/>
  <c r="Y79" i="41"/>
  <c r="AN79" i="41"/>
  <c r="AJ79" i="41"/>
  <c r="AF79" i="41"/>
  <c r="AB79" i="41"/>
  <c r="X79" i="41"/>
  <c r="AM79" i="41"/>
  <c r="W79" i="41"/>
  <c r="AI79" i="41"/>
  <c r="AE79" i="41"/>
  <c r="AA79" i="41"/>
  <c r="O79" i="41"/>
  <c r="N79" i="41"/>
  <c r="M79" i="41"/>
  <c r="T79" i="41"/>
  <c r="S79" i="41"/>
  <c r="Q79" i="41"/>
  <c r="P79" i="41"/>
  <c r="U79" i="41"/>
  <c r="R79" i="41"/>
  <c r="AM159" i="25"/>
  <c r="AI159" i="25"/>
  <c r="AE159" i="25"/>
  <c r="AA159" i="25"/>
  <c r="W159" i="25"/>
  <c r="AL159" i="25"/>
  <c r="AH159" i="25"/>
  <c r="AD159" i="25"/>
  <c r="Z159" i="25"/>
  <c r="AO159" i="25"/>
  <c r="AK159" i="25"/>
  <c r="AG159" i="25"/>
  <c r="AC159" i="25"/>
  <c r="Y159" i="25"/>
  <c r="AB159" i="25"/>
  <c r="AN159" i="25"/>
  <c r="X159" i="25"/>
  <c r="AJ159" i="25"/>
  <c r="AF159" i="25"/>
  <c r="AM47" i="26"/>
  <c r="AI47" i="26"/>
  <c r="AE47" i="26"/>
  <c r="AA47" i="26"/>
  <c r="W47" i="26"/>
  <c r="AL47" i="26"/>
  <c r="AH47" i="26"/>
  <c r="AD47" i="26"/>
  <c r="Z47" i="26"/>
  <c r="AO47" i="26"/>
  <c r="AK47" i="26"/>
  <c r="AG47" i="26"/>
  <c r="AC47" i="26"/>
  <c r="Y47" i="26"/>
  <c r="AN47" i="26"/>
  <c r="X47" i="26"/>
  <c r="AJ47" i="26"/>
  <c r="AF47" i="26"/>
  <c r="AB47" i="26"/>
  <c r="AM71" i="26"/>
  <c r="AI71" i="26"/>
  <c r="AE71" i="26"/>
  <c r="AA71" i="26"/>
  <c r="W71" i="26"/>
  <c r="AL71" i="26"/>
  <c r="AH71" i="26"/>
  <c r="AD71" i="26"/>
  <c r="Z71" i="26"/>
  <c r="AO71" i="26"/>
  <c r="AK71" i="26"/>
  <c r="AG71" i="26"/>
  <c r="AC71" i="26"/>
  <c r="Y71" i="26"/>
  <c r="AF71" i="26"/>
  <c r="AB71" i="26"/>
  <c r="AN71" i="26"/>
  <c r="X71" i="26"/>
  <c r="AJ71" i="26"/>
  <c r="AM79" i="26"/>
  <c r="AI79" i="26"/>
  <c r="AE79" i="26"/>
  <c r="AA79" i="26"/>
  <c r="W79" i="26"/>
  <c r="AL79" i="26"/>
  <c r="AH79" i="26"/>
  <c r="AD79" i="26"/>
  <c r="Z79" i="26"/>
  <c r="AO79" i="26"/>
  <c r="AK79" i="26"/>
  <c r="AG79" i="26"/>
  <c r="AC79" i="26"/>
  <c r="Y79" i="26"/>
  <c r="AB79" i="26"/>
  <c r="AN79" i="26"/>
  <c r="X79" i="26"/>
  <c r="AJ79" i="26"/>
  <c r="AF79" i="26"/>
  <c r="AM91" i="26"/>
  <c r="AI91" i="26"/>
  <c r="AE91" i="26"/>
  <c r="AA91" i="26"/>
  <c r="W91" i="26"/>
  <c r="AL91" i="26"/>
  <c r="AH91" i="26"/>
  <c r="AD91" i="26"/>
  <c r="Z91" i="26"/>
  <c r="AO91" i="26"/>
  <c r="AK91" i="26"/>
  <c r="AG91" i="26"/>
  <c r="AC91" i="26"/>
  <c r="Y91" i="26"/>
  <c r="AF91" i="26"/>
  <c r="AB91" i="26"/>
  <c r="AN91" i="26"/>
  <c r="X91" i="26"/>
  <c r="AJ91" i="26"/>
  <c r="AM99" i="26"/>
  <c r="AI99" i="26"/>
  <c r="AE99" i="26"/>
  <c r="AA99" i="26"/>
  <c r="W99" i="26"/>
  <c r="AL99" i="26"/>
  <c r="AH99" i="26"/>
  <c r="AD99" i="26"/>
  <c r="Z99" i="26"/>
  <c r="AO99" i="26"/>
  <c r="AK99" i="26"/>
  <c r="AG99" i="26"/>
  <c r="AC99" i="26"/>
  <c r="Y99" i="26"/>
  <c r="AN99" i="26"/>
  <c r="X99" i="26"/>
  <c r="AJ99" i="26"/>
  <c r="AF99" i="26"/>
  <c r="AB99" i="26"/>
  <c r="AO145" i="23"/>
  <c r="AK145" i="23"/>
  <c r="AG145" i="23"/>
  <c r="AC145" i="23"/>
  <c r="Y145" i="23"/>
  <c r="AL145" i="23"/>
  <c r="AF145" i="23"/>
  <c r="AA145" i="23"/>
  <c r="AJ145" i="23"/>
  <c r="AE145" i="23"/>
  <c r="Z145" i="23"/>
  <c r="AN145" i="23"/>
  <c r="AI145" i="23"/>
  <c r="AD145" i="23"/>
  <c r="X145" i="23"/>
  <c r="AB145" i="23"/>
  <c r="W145" i="23"/>
  <c r="AM145" i="23"/>
  <c r="AH145" i="23"/>
  <c r="AO177" i="23"/>
  <c r="AK177" i="23"/>
  <c r="AG177" i="23"/>
  <c r="AC177" i="23"/>
  <c r="Y177" i="23"/>
  <c r="AL177" i="23"/>
  <c r="AF177" i="23"/>
  <c r="AA177" i="23"/>
  <c r="AJ177" i="23"/>
  <c r="AE177" i="23"/>
  <c r="Z177" i="23"/>
  <c r="AN177" i="23"/>
  <c r="AI177" i="23"/>
  <c r="AD177" i="23"/>
  <c r="X177" i="23"/>
  <c r="AM177" i="23"/>
  <c r="AH177" i="23"/>
  <c r="AB177" i="23"/>
  <c r="W177" i="23"/>
  <c r="AL143" i="41"/>
  <c r="AH143" i="41"/>
  <c r="AD143" i="41"/>
  <c r="Z143" i="41"/>
  <c r="AO143" i="41"/>
  <c r="AK143" i="41"/>
  <c r="AG143" i="41"/>
  <c r="AC143" i="41"/>
  <c r="Y143" i="41"/>
  <c r="AN143" i="41"/>
  <c r="AJ143" i="41"/>
  <c r="AF143" i="41"/>
  <c r="AB143" i="41"/>
  <c r="X143" i="41"/>
  <c r="AM143" i="41"/>
  <c r="W143" i="41"/>
  <c r="AI143" i="41"/>
  <c r="AE143" i="41"/>
  <c r="AA143" i="41"/>
  <c r="U143" i="41"/>
  <c r="R143" i="41"/>
  <c r="O143" i="41"/>
  <c r="N143" i="41"/>
  <c r="M143" i="41"/>
  <c r="T143" i="41"/>
  <c r="S143" i="41"/>
  <c r="Q143" i="41"/>
  <c r="P143" i="41"/>
  <c r="AL21" i="40"/>
  <c r="AH21" i="40"/>
  <c r="AD21" i="40"/>
  <c r="Z21" i="40"/>
  <c r="AO21" i="40"/>
  <c r="AK21" i="40"/>
  <c r="AG21" i="40"/>
  <c r="AC21" i="40"/>
  <c r="Y21" i="40"/>
  <c r="AN21" i="40"/>
  <c r="AJ21" i="40"/>
  <c r="AF21" i="40"/>
  <c r="AB21" i="40"/>
  <c r="X21" i="40"/>
  <c r="AI21" i="40"/>
  <c r="AE21" i="40"/>
  <c r="AA21" i="40"/>
  <c r="AM21" i="40"/>
  <c r="W21" i="40"/>
  <c r="AL53" i="40"/>
  <c r="AH53" i="40"/>
  <c r="AD53" i="40"/>
  <c r="Z53" i="40"/>
  <c r="AO53" i="40"/>
  <c r="AK53" i="40"/>
  <c r="AG53" i="40"/>
  <c r="AC53" i="40"/>
  <c r="Y53" i="40"/>
  <c r="AN53" i="40"/>
  <c r="AJ53" i="40"/>
  <c r="AF53" i="40"/>
  <c r="AB53" i="40"/>
  <c r="X53" i="40"/>
  <c r="AI53" i="40"/>
  <c r="AE53" i="40"/>
  <c r="AA53" i="40"/>
  <c r="W53" i="40"/>
  <c r="AM53" i="40"/>
  <c r="AL85" i="40"/>
  <c r="AH85" i="40"/>
  <c r="AD85" i="40"/>
  <c r="Z85" i="40"/>
  <c r="AO85" i="40"/>
  <c r="AK85" i="40"/>
  <c r="AG85" i="40"/>
  <c r="AC85" i="40"/>
  <c r="Y85" i="40"/>
  <c r="AN85" i="40"/>
  <c r="AJ85" i="40"/>
  <c r="AF85" i="40"/>
  <c r="AB85" i="40"/>
  <c r="X85" i="40"/>
  <c r="AI85" i="40"/>
  <c r="AE85" i="40"/>
  <c r="AA85" i="40"/>
  <c r="AM85" i="40"/>
  <c r="W85" i="40"/>
  <c r="AL117" i="40"/>
  <c r="AH117" i="40"/>
  <c r="AD117" i="40"/>
  <c r="Z117" i="40"/>
  <c r="AO117" i="40"/>
  <c r="AK117" i="40"/>
  <c r="AG117" i="40"/>
  <c r="AC117" i="40"/>
  <c r="Y117" i="40"/>
  <c r="AN117" i="40"/>
  <c r="AJ117" i="40"/>
  <c r="AF117" i="40"/>
  <c r="AB117" i="40"/>
  <c r="X117" i="40"/>
  <c r="AI117" i="40"/>
  <c r="AE117" i="40"/>
  <c r="AA117" i="40"/>
  <c r="W117" i="40"/>
  <c r="AM117" i="40"/>
  <c r="AL149" i="40"/>
  <c r="AH149" i="40"/>
  <c r="AD149" i="40"/>
  <c r="Z149" i="40"/>
  <c r="AO149" i="40"/>
  <c r="AK149" i="40"/>
  <c r="AG149" i="40"/>
  <c r="AC149" i="40"/>
  <c r="Y149" i="40"/>
  <c r="AN149" i="40"/>
  <c r="AJ149" i="40"/>
  <c r="AF149" i="40"/>
  <c r="AB149" i="40"/>
  <c r="X149" i="40"/>
  <c r="AI149" i="40"/>
  <c r="AE149" i="40"/>
  <c r="AA149" i="40"/>
  <c r="AM149" i="40"/>
  <c r="W149" i="40"/>
  <c r="AL5" i="41"/>
  <c r="AH5" i="41"/>
  <c r="AD5" i="41"/>
  <c r="Z5" i="41"/>
  <c r="AO5" i="41"/>
  <c r="AK5" i="41"/>
  <c r="AG5" i="41"/>
  <c r="AC5" i="41"/>
  <c r="Y5" i="41"/>
  <c r="AN5" i="41"/>
  <c r="AJ5" i="41"/>
  <c r="AF5" i="41"/>
  <c r="AB5" i="41"/>
  <c r="X5" i="41"/>
  <c r="AI5" i="41"/>
  <c r="AE5" i="41"/>
  <c r="AA5" i="41"/>
  <c r="W5" i="41"/>
  <c r="AM5" i="41"/>
  <c r="AL95" i="41"/>
  <c r="AH95" i="41"/>
  <c r="AD95" i="41"/>
  <c r="Z95" i="41"/>
  <c r="AO95" i="41"/>
  <c r="AK95" i="41"/>
  <c r="AG95" i="41"/>
  <c r="AC95" i="41"/>
  <c r="Y95" i="41"/>
  <c r="AN95" i="41"/>
  <c r="AJ95" i="41"/>
  <c r="AF95" i="41"/>
  <c r="AB95" i="41"/>
  <c r="X95" i="41"/>
  <c r="AM95" i="41"/>
  <c r="W95" i="41"/>
  <c r="AI95" i="41"/>
  <c r="AE95" i="41"/>
  <c r="AA95" i="41"/>
  <c r="Q95" i="41"/>
  <c r="P95" i="41"/>
  <c r="U95" i="41"/>
  <c r="N95" i="41"/>
  <c r="O95" i="41"/>
  <c r="R95" i="41"/>
  <c r="M95" i="41"/>
  <c r="T95" i="41"/>
  <c r="S95" i="41"/>
  <c r="AM123" i="23"/>
  <c r="AI123" i="23"/>
  <c r="AE123" i="23"/>
  <c r="AA123" i="23"/>
  <c r="W123" i="23"/>
  <c r="AO123" i="23"/>
  <c r="AJ123" i="23"/>
  <c r="AD123" i="23"/>
  <c r="Y123" i="23"/>
  <c r="AN123" i="23"/>
  <c r="AH123" i="23"/>
  <c r="AC123" i="23"/>
  <c r="X123" i="23"/>
  <c r="AL123" i="23"/>
  <c r="AG123" i="23"/>
  <c r="AB123" i="23"/>
  <c r="AK123" i="23"/>
  <c r="AF123" i="23"/>
  <c r="Z123" i="23"/>
  <c r="AM131" i="23"/>
  <c r="AI131" i="23"/>
  <c r="AE131" i="23"/>
  <c r="AA131" i="23"/>
  <c r="W131" i="23"/>
  <c r="AL131" i="23"/>
  <c r="AG131" i="23"/>
  <c r="AB131" i="23"/>
  <c r="AK131" i="23"/>
  <c r="AF131" i="23"/>
  <c r="Z131" i="23"/>
  <c r="AO131" i="23"/>
  <c r="AJ131" i="23"/>
  <c r="AD131" i="23"/>
  <c r="Y131" i="23"/>
  <c r="X131" i="23"/>
  <c r="AN131" i="23"/>
  <c r="AH131" i="23"/>
  <c r="AC131" i="23"/>
  <c r="AM139" i="23"/>
  <c r="AI139" i="23"/>
  <c r="AE139" i="23"/>
  <c r="AA139" i="23"/>
  <c r="W139" i="23"/>
  <c r="AO139" i="23"/>
  <c r="AJ139" i="23"/>
  <c r="AD139" i="23"/>
  <c r="Y139" i="23"/>
  <c r="AN139" i="23"/>
  <c r="AH139" i="23"/>
  <c r="AC139" i="23"/>
  <c r="X139" i="23"/>
  <c r="AL139" i="23"/>
  <c r="AG139" i="23"/>
  <c r="AB139" i="23"/>
  <c r="Z139" i="23"/>
  <c r="AK139" i="23"/>
  <c r="AF139" i="23"/>
  <c r="AM147" i="23"/>
  <c r="AI147" i="23"/>
  <c r="AE147" i="23"/>
  <c r="AA147" i="23"/>
  <c r="W147" i="23"/>
  <c r="AL147" i="23"/>
  <c r="AG147" i="23"/>
  <c r="AB147" i="23"/>
  <c r="AK147" i="23"/>
  <c r="AF147" i="23"/>
  <c r="Z147" i="23"/>
  <c r="AO147" i="23"/>
  <c r="AJ147" i="23"/>
  <c r="AD147" i="23"/>
  <c r="Y147" i="23"/>
  <c r="AC147" i="23"/>
  <c r="X147" i="23"/>
  <c r="AN147" i="23"/>
  <c r="AH147" i="23"/>
  <c r="AM155" i="23"/>
  <c r="AI155" i="23"/>
  <c r="AE155" i="23"/>
  <c r="AA155" i="23"/>
  <c r="W155" i="23"/>
  <c r="AO155" i="23"/>
  <c r="AJ155" i="23"/>
  <c r="AD155" i="23"/>
  <c r="Y155" i="23"/>
  <c r="AN155" i="23"/>
  <c r="AH155" i="23"/>
  <c r="AC155" i="23"/>
  <c r="X155" i="23"/>
  <c r="AL155" i="23"/>
  <c r="AG155" i="23"/>
  <c r="AB155" i="23"/>
  <c r="AF155" i="23"/>
  <c r="Z155" i="23"/>
  <c r="AK155" i="23"/>
  <c r="AM163" i="23"/>
  <c r="AI163" i="23"/>
  <c r="AE163" i="23"/>
  <c r="AA163" i="23"/>
  <c r="W163" i="23"/>
  <c r="AL163" i="23"/>
  <c r="AG163" i="23"/>
  <c r="AB163" i="23"/>
  <c r="AK163" i="23"/>
  <c r="AF163" i="23"/>
  <c r="Z163" i="23"/>
  <c r="AO163" i="23"/>
  <c r="AJ163" i="23"/>
  <c r="AD163" i="23"/>
  <c r="Y163" i="23"/>
  <c r="AH163" i="23"/>
  <c r="AC163" i="23"/>
  <c r="X163" i="23"/>
  <c r="AN163" i="23"/>
  <c r="AM171" i="23"/>
  <c r="AI171" i="23"/>
  <c r="AE171" i="23"/>
  <c r="AA171" i="23"/>
  <c r="W171" i="23"/>
  <c r="AO171" i="23"/>
  <c r="AJ171" i="23"/>
  <c r="AD171" i="23"/>
  <c r="Y171" i="23"/>
  <c r="AN171" i="23"/>
  <c r="AH171" i="23"/>
  <c r="AC171" i="23"/>
  <c r="X171" i="23"/>
  <c r="AL171" i="23"/>
  <c r="AG171" i="23"/>
  <c r="AB171" i="23"/>
  <c r="AK171" i="23"/>
  <c r="AF171" i="23"/>
  <c r="Z171" i="23"/>
  <c r="AL35" i="41"/>
  <c r="AH35" i="41"/>
  <c r="AD35" i="41"/>
  <c r="Z35" i="41"/>
  <c r="AO35" i="41"/>
  <c r="AK35" i="41"/>
  <c r="AG35" i="41"/>
  <c r="AC35" i="41"/>
  <c r="Y35" i="41"/>
  <c r="AN35" i="41"/>
  <c r="AJ35" i="41"/>
  <c r="AF35" i="41"/>
  <c r="AB35" i="41"/>
  <c r="X35" i="41"/>
  <c r="AI35" i="41"/>
  <c r="AE35" i="41"/>
  <c r="AA35" i="41"/>
  <c r="AM35" i="41"/>
  <c r="W35" i="41"/>
  <c r="AL67" i="41"/>
  <c r="AH67" i="41"/>
  <c r="AD67" i="41"/>
  <c r="Z67" i="41"/>
  <c r="AO67" i="41"/>
  <c r="AK67" i="41"/>
  <c r="AG67" i="41"/>
  <c r="AC67" i="41"/>
  <c r="Y67" i="41"/>
  <c r="AN67" i="41"/>
  <c r="AJ67" i="41"/>
  <c r="AF67" i="41"/>
  <c r="AB67" i="41"/>
  <c r="X67" i="41"/>
  <c r="AI67" i="41"/>
  <c r="AE67" i="41"/>
  <c r="AA67" i="41"/>
  <c r="W67" i="41"/>
  <c r="AM67" i="41"/>
  <c r="Q67" i="41"/>
  <c r="N67" i="41"/>
  <c r="U67" i="41"/>
  <c r="S67" i="41"/>
  <c r="O67" i="41"/>
  <c r="P67" i="41"/>
  <c r="M67" i="41"/>
  <c r="T67" i="41"/>
  <c r="R67" i="41"/>
  <c r="AL99" i="41"/>
  <c r="AH99" i="41"/>
  <c r="AD99" i="41"/>
  <c r="Z99" i="41"/>
  <c r="AO99" i="41"/>
  <c r="AK99" i="41"/>
  <c r="AG99" i="41"/>
  <c r="AC99" i="41"/>
  <c r="Y99" i="41"/>
  <c r="AN99" i="41"/>
  <c r="AJ99" i="41"/>
  <c r="AF99" i="41"/>
  <c r="AB99" i="41"/>
  <c r="X99" i="41"/>
  <c r="AI99" i="41"/>
  <c r="AE99" i="41"/>
  <c r="AA99" i="41"/>
  <c r="AM99" i="41"/>
  <c r="W99" i="41"/>
  <c r="U99" i="41"/>
  <c r="N99" i="41"/>
  <c r="O99" i="41"/>
  <c r="R99" i="41"/>
  <c r="M99" i="41"/>
  <c r="T99" i="41"/>
  <c r="S99" i="41"/>
  <c r="Q99" i="41"/>
  <c r="P99" i="41"/>
  <c r="AL131" i="41"/>
  <c r="AH131" i="41"/>
  <c r="AD131" i="41"/>
  <c r="Z131" i="41"/>
  <c r="AO131" i="41"/>
  <c r="AK131" i="41"/>
  <c r="AG131" i="41"/>
  <c r="AC131" i="41"/>
  <c r="Y131" i="41"/>
  <c r="AN131" i="41"/>
  <c r="AJ131" i="41"/>
  <c r="AF131" i="41"/>
  <c r="AB131" i="41"/>
  <c r="X131" i="41"/>
  <c r="AI131" i="41"/>
  <c r="AE131" i="41"/>
  <c r="AA131" i="41"/>
  <c r="W131" i="41"/>
  <c r="AM131" i="41"/>
  <c r="O131" i="41"/>
  <c r="R131" i="41"/>
  <c r="M131" i="41"/>
  <c r="T131" i="41"/>
  <c r="S131" i="41"/>
  <c r="Q131" i="41"/>
  <c r="N131" i="41"/>
  <c r="U131" i="41"/>
  <c r="P131" i="41"/>
  <c r="AL163" i="41"/>
  <c r="AH163" i="41"/>
  <c r="AD163" i="41"/>
  <c r="Z163" i="41"/>
  <c r="AO163" i="41"/>
  <c r="AK163" i="41"/>
  <c r="AG163" i="41"/>
  <c r="AC163" i="41"/>
  <c r="Y163" i="41"/>
  <c r="AN163" i="41"/>
  <c r="AJ163" i="41"/>
  <c r="AF163" i="41"/>
  <c r="AB163" i="41"/>
  <c r="X163" i="41"/>
  <c r="AI163" i="41"/>
  <c r="AE163" i="41"/>
  <c r="AA163" i="41"/>
  <c r="AM163" i="41"/>
  <c r="W163" i="41"/>
  <c r="M163" i="41"/>
  <c r="T163" i="41"/>
  <c r="S163" i="41"/>
  <c r="Q163" i="41"/>
  <c r="P163" i="41"/>
  <c r="U163" i="41"/>
  <c r="R163" i="41"/>
  <c r="O163" i="41"/>
  <c r="N163" i="41"/>
  <c r="AM4" i="40"/>
  <c r="AI4" i="40"/>
  <c r="AE4" i="40"/>
  <c r="AA4" i="40"/>
  <c r="W4" i="40"/>
  <c r="AL4" i="40"/>
  <c r="AH4" i="40"/>
  <c r="AD4" i="40"/>
  <c r="Z4" i="40"/>
  <c r="AO4" i="40"/>
  <c r="AK4" i="40"/>
  <c r="AG4" i="40"/>
  <c r="AC4" i="40"/>
  <c r="Y4" i="40"/>
  <c r="AN4" i="40"/>
  <c r="X4" i="40"/>
  <c r="AJ4" i="40"/>
  <c r="AF4" i="40"/>
  <c r="AB4" i="40"/>
  <c r="Q4" i="40"/>
  <c r="R4" i="40"/>
  <c r="P4" i="40"/>
  <c r="U4" i="40"/>
  <c r="S4" i="40"/>
  <c r="T4" i="40"/>
  <c r="N4" i="40"/>
  <c r="M4" i="40"/>
  <c r="O4" i="40"/>
  <c r="AM12" i="40"/>
  <c r="AI12" i="40"/>
  <c r="AE12" i="40"/>
  <c r="AA12" i="40"/>
  <c r="W12" i="40"/>
  <c r="AL12" i="40"/>
  <c r="AH12" i="40"/>
  <c r="AD12" i="40"/>
  <c r="Z12" i="40"/>
  <c r="AO12" i="40"/>
  <c r="AK12" i="40"/>
  <c r="AG12" i="40"/>
  <c r="AC12" i="40"/>
  <c r="Y12" i="40"/>
  <c r="AF12" i="40"/>
  <c r="AB12" i="40"/>
  <c r="AN12" i="40"/>
  <c r="X12" i="40"/>
  <c r="AJ12" i="40"/>
  <c r="P12" i="40"/>
  <c r="U12" i="40"/>
  <c r="S12" i="40"/>
  <c r="T12" i="40"/>
  <c r="N12" i="40"/>
  <c r="M12" i="40"/>
  <c r="R12" i="40"/>
  <c r="Q12" i="40"/>
  <c r="O12" i="40"/>
  <c r="AM20" i="40"/>
  <c r="AI20" i="40"/>
  <c r="AE20" i="40"/>
  <c r="AA20" i="40"/>
  <c r="W20" i="40"/>
  <c r="AL20" i="40"/>
  <c r="AH20" i="40"/>
  <c r="AD20" i="40"/>
  <c r="Z20" i="40"/>
  <c r="AO20" i="40"/>
  <c r="AK20" i="40"/>
  <c r="AG20" i="40"/>
  <c r="AC20" i="40"/>
  <c r="Y20" i="40"/>
  <c r="AN20" i="40"/>
  <c r="X20" i="40"/>
  <c r="AJ20" i="40"/>
  <c r="AF20" i="40"/>
  <c r="AB20" i="40"/>
  <c r="T20" i="40"/>
  <c r="N20" i="40"/>
  <c r="M20" i="40"/>
  <c r="R20" i="40"/>
  <c r="Q20" i="40"/>
  <c r="O20" i="40"/>
  <c r="P20" i="40"/>
  <c r="U20" i="40"/>
  <c r="S20" i="40"/>
  <c r="AM28" i="40"/>
  <c r="AI28" i="40"/>
  <c r="AE28" i="40"/>
  <c r="AA28" i="40"/>
  <c r="W28" i="40"/>
  <c r="AL28" i="40"/>
  <c r="AH28" i="40"/>
  <c r="AD28" i="40"/>
  <c r="Z28" i="40"/>
  <c r="AO28" i="40"/>
  <c r="AK28" i="40"/>
  <c r="AG28" i="40"/>
  <c r="AC28" i="40"/>
  <c r="Y28" i="40"/>
  <c r="AF28" i="40"/>
  <c r="AB28" i="40"/>
  <c r="AN28" i="40"/>
  <c r="X28" i="40"/>
  <c r="AJ28" i="40"/>
  <c r="Q28" i="40"/>
  <c r="S28" i="40"/>
  <c r="P28" i="40"/>
  <c r="U28" i="40"/>
  <c r="R28" i="40"/>
  <c r="T28" i="40"/>
  <c r="N28" i="40"/>
  <c r="M28" i="40"/>
  <c r="O28" i="40"/>
  <c r="AM36" i="40"/>
  <c r="AI36" i="40"/>
  <c r="AE36" i="40"/>
  <c r="AA36" i="40"/>
  <c r="W36" i="40"/>
  <c r="AL36" i="40"/>
  <c r="AH36" i="40"/>
  <c r="AD36" i="40"/>
  <c r="Z36" i="40"/>
  <c r="AO36" i="40"/>
  <c r="AK36" i="40"/>
  <c r="AG36" i="40"/>
  <c r="AC36" i="40"/>
  <c r="Y36" i="40"/>
  <c r="AN36" i="40"/>
  <c r="X36" i="40"/>
  <c r="AJ36" i="40"/>
  <c r="AF36" i="40"/>
  <c r="AB36" i="40"/>
  <c r="P36" i="40"/>
  <c r="U36" i="40"/>
  <c r="S36" i="40"/>
  <c r="T36" i="40"/>
  <c r="N36" i="40"/>
  <c r="M36" i="40"/>
  <c r="O36" i="40"/>
  <c r="Q36" i="40"/>
  <c r="R36" i="40"/>
  <c r="AM44" i="40"/>
  <c r="AI44" i="40"/>
  <c r="AE44" i="40"/>
  <c r="AA44" i="40"/>
  <c r="W44" i="40"/>
  <c r="AL44" i="40"/>
  <c r="AH44" i="40"/>
  <c r="AD44" i="40"/>
  <c r="Z44" i="40"/>
  <c r="AO44" i="40"/>
  <c r="AK44" i="40"/>
  <c r="AG44" i="40"/>
  <c r="AC44" i="40"/>
  <c r="Y44" i="40"/>
  <c r="AF44" i="40"/>
  <c r="AB44" i="40"/>
  <c r="AN44" i="40"/>
  <c r="X44" i="40"/>
  <c r="AJ44" i="40"/>
  <c r="T44" i="40"/>
  <c r="N44" i="40"/>
  <c r="M44" i="40"/>
  <c r="O44" i="40"/>
  <c r="Q44" i="40"/>
  <c r="R44" i="40"/>
  <c r="P44" i="40"/>
  <c r="U44" i="40"/>
  <c r="S44" i="40"/>
  <c r="AM52" i="40"/>
  <c r="AI52" i="40"/>
  <c r="AE52" i="40"/>
  <c r="AA52" i="40"/>
  <c r="W52" i="40"/>
  <c r="AL52" i="40"/>
  <c r="AH52" i="40"/>
  <c r="AD52" i="40"/>
  <c r="Z52" i="40"/>
  <c r="AO52" i="40"/>
  <c r="AK52" i="40"/>
  <c r="AG52" i="40"/>
  <c r="AC52" i="40"/>
  <c r="Y52" i="40"/>
  <c r="AN52" i="40"/>
  <c r="X52" i="40"/>
  <c r="AJ52" i="40"/>
  <c r="AF52" i="40"/>
  <c r="AB52" i="40"/>
  <c r="M52" i="40"/>
  <c r="O52" i="40"/>
  <c r="Q52" i="40"/>
  <c r="R52" i="40"/>
  <c r="P52" i="40"/>
  <c r="U52" i="40"/>
  <c r="S52" i="40"/>
  <c r="T52" i="40"/>
  <c r="N52" i="40"/>
  <c r="AM60" i="40"/>
  <c r="AI60" i="40"/>
  <c r="AE60" i="40"/>
  <c r="AA60" i="40"/>
  <c r="W60" i="40"/>
  <c r="AL60" i="40"/>
  <c r="AH60" i="40"/>
  <c r="AD60" i="40"/>
  <c r="Z60" i="40"/>
  <c r="AO60" i="40"/>
  <c r="AK60" i="40"/>
  <c r="AG60" i="40"/>
  <c r="AC60" i="40"/>
  <c r="Y60" i="40"/>
  <c r="AF60" i="40"/>
  <c r="AB60" i="40"/>
  <c r="AN60" i="40"/>
  <c r="X60" i="40"/>
  <c r="AJ60" i="40"/>
  <c r="Q60" i="40"/>
  <c r="O60" i="40"/>
  <c r="P60" i="40"/>
  <c r="U60" i="40"/>
  <c r="S60" i="40"/>
  <c r="T60" i="40"/>
  <c r="N60" i="40"/>
  <c r="M60" i="40"/>
  <c r="R60" i="40"/>
  <c r="AM68" i="40"/>
  <c r="AI68" i="40"/>
  <c r="AE68" i="40"/>
  <c r="AA68" i="40"/>
  <c r="W68" i="40"/>
  <c r="AL68" i="40"/>
  <c r="AH68" i="40"/>
  <c r="AD68" i="40"/>
  <c r="Z68" i="40"/>
  <c r="AO68" i="40"/>
  <c r="AK68" i="40"/>
  <c r="AG68" i="40"/>
  <c r="AC68" i="40"/>
  <c r="Y68" i="40"/>
  <c r="AN68" i="40"/>
  <c r="X68" i="40"/>
  <c r="AJ68" i="40"/>
  <c r="AF68" i="40"/>
  <c r="AB68" i="40"/>
  <c r="Q68" i="40"/>
  <c r="R68" i="40"/>
  <c r="P68" i="40"/>
  <c r="U68" i="40"/>
  <c r="S68" i="40"/>
  <c r="T68" i="40"/>
  <c r="N68" i="40"/>
  <c r="M68" i="40"/>
  <c r="O68" i="40"/>
  <c r="AM76" i="40"/>
  <c r="AI76" i="40"/>
  <c r="AE76" i="40"/>
  <c r="AA76" i="40"/>
  <c r="W76" i="40"/>
  <c r="AL76" i="40"/>
  <c r="AH76" i="40"/>
  <c r="AD76" i="40"/>
  <c r="Z76" i="40"/>
  <c r="AO76" i="40"/>
  <c r="AK76" i="40"/>
  <c r="AG76" i="40"/>
  <c r="AC76" i="40"/>
  <c r="Y76" i="40"/>
  <c r="AF76" i="40"/>
  <c r="AB76" i="40"/>
  <c r="AN76" i="40"/>
  <c r="X76" i="40"/>
  <c r="AJ76" i="40"/>
  <c r="T76" i="40"/>
  <c r="N76" i="40"/>
  <c r="M76" i="40"/>
  <c r="O76" i="40"/>
  <c r="Q76" i="40"/>
  <c r="R76" i="40"/>
  <c r="P76" i="40"/>
  <c r="U76" i="40"/>
  <c r="S76" i="40"/>
  <c r="AM84" i="40"/>
  <c r="AI84" i="40"/>
  <c r="AE84" i="40"/>
  <c r="AA84" i="40"/>
  <c r="W84" i="40"/>
  <c r="AL84" i="40"/>
  <c r="AH84" i="40"/>
  <c r="AD84" i="40"/>
  <c r="Z84" i="40"/>
  <c r="AO84" i="40"/>
  <c r="AK84" i="40"/>
  <c r="AG84" i="40"/>
  <c r="AC84" i="40"/>
  <c r="Y84" i="40"/>
  <c r="AN84" i="40"/>
  <c r="X84" i="40"/>
  <c r="AJ84" i="40"/>
  <c r="AF84" i="40"/>
  <c r="AB84" i="40"/>
  <c r="M84" i="40"/>
  <c r="O84" i="40"/>
  <c r="Q84" i="40"/>
  <c r="R84" i="40"/>
  <c r="P84" i="40"/>
  <c r="U84" i="40"/>
  <c r="S84" i="40"/>
  <c r="T84" i="40"/>
  <c r="N84" i="40"/>
  <c r="AM92" i="40"/>
  <c r="AI92" i="40"/>
  <c r="AE92" i="40"/>
  <c r="AA92" i="40"/>
  <c r="W92" i="40"/>
  <c r="AL92" i="40"/>
  <c r="AH92" i="40"/>
  <c r="AD92" i="40"/>
  <c r="Z92" i="40"/>
  <c r="AO92" i="40"/>
  <c r="AK92" i="40"/>
  <c r="AG92" i="40"/>
  <c r="AC92" i="40"/>
  <c r="Y92" i="40"/>
  <c r="AF92" i="40"/>
  <c r="AB92" i="40"/>
  <c r="AN92" i="40"/>
  <c r="X92" i="40"/>
  <c r="AJ92" i="40"/>
  <c r="M92" i="40"/>
  <c r="R92" i="40"/>
  <c r="Q92" i="40"/>
  <c r="O92" i="40"/>
  <c r="P92" i="40"/>
  <c r="U92" i="40"/>
  <c r="S92" i="40"/>
  <c r="T92" i="40"/>
  <c r="N92" i="40"/>
  <c r="AM100" i="40"/>
  <c r="AI100" i="40"/>
  <c r="AE100" i="40"/>
  <c r="AA100" i="40"/>
  <c r="W100" i="40"/>
  <c r="AL100" i="40"/>
  <c r="AH100" i="40"/>
  <c r="AD100" i="40"/>
  <c r="Z100" i="40"/>
  <c r="AO100" i="40"/>
  <c r="AK100" i="40"/>
  <c r="AG100" i="40"/>
  <c r="AC100" i="40"/>
  <c r="Y100" i="40"/>
  <c r="AN100" i="40"/>
  <c r="X100" i="40"/>
  <c r="AJ100" i="40"/>
  <c r="AF100" i="40"/>
  <c r="AB100" i="40"/>
  <c r="P100" i="40"/>
  <c r="U100" i="40"/>
  <c r="S100" i="40"/>
  <c r="T100" i="40"/>
  <c r="N100" i="40"/>
  <c r="M100" i="40"/>
  <c r="O100" i="40"/>
  <c r="Q100" i="40"/>
  <c r="R100" i="40"/>
  <c r="AM108" i="40"/>
  <c r="AI108" i="40"/>
  <c r="AE108" i="40"/>
  <c r="AA108" i="40"/>
  <c r="W108" i="40"/>
  <c r="AL108" i="40"/>
  <c r="AH108" i="40"/>
  <c r="AD108" i="40"/>
  <c r="Z108" i="40"/>
  <c r="AO108" i="40"/>
  <c r="AK108" i="40"/>
  <c r="AG108" i="40"/>
  <c r="AC108" i="40"/>
  <c r="Y108" i="40"/>
  <c r="AF108" i="40"/>
  <c r="AB108" i="40"/>
  <c r="AN108" i="40"/>
  <c r="X108" i="40"/>
  <c r="AJ108" i="40"/>
  <c r="T108" i="40"/>
  <c r="N108" i="40"/>
  <c r="M108" i="40"/>
  <c r="S108" i="40"/>
  <c r="Q108" i="40"/>
  <c r="O108" i="40"/>
  <c r="P108" i="40"/>
  <c r="U108" i="40"/>
  <c r="R108" i="40"/>
  <c r="AM116" i="40"/>
  <c r="AI116" i="40"/>
  <c r="AE116" i="40"/>
  <c r="AA116" i="40"/>
  <c r="W116" i="40"/>
  <c r="AL116" i="40"/>
  <c r="AH116" i="40"/>
  <c r="AD116" i="40"/>
  <c r="Z116" i="40"/>
  <c r="AO116" i="40"/>
  <c r="AK116" i="40"/>
  <c r="AG116" i="40"/>
  <c r="AC116" i="40"/>
  <c r="Y116" i="40"/>
  <c r="AN116" i="40"/>
  <c r="X116" i="40"/>
  <c r="AJ116" i="40"/>
  <c r="AF116" i="40"/>
  <c r="AB116" i="40"/>
  <c r="M116" i="40"/>
  <c r="R116" i="40"/>
  <c r="Q116" i="40"/>
  <c r="O116" i="40"/>
  <c r="P116" i="40"/>
  <c r="U116" i="40"/>
  <c r="S116" i="40"/>
  <c r="T116" i="40"/>
  <c r="N116" i="40"/>
  <c r="AM124" i="40"/>
  <c r="AI124" i="40"/>
  <c r="AE124" i="40"/>
  <c r="AA124" i="40"/>
  <c r="W124" i="40"/>
  <c r="AL124" i="40"/>
  <c r="AH124" i="40"/>
  <c r="AD124" i="40"/>
  <c r="Z124" i="40"/>
  <c r="AO124" i="40"/>
  <c r="AK124" i="40"/>
  <c r="AG124" i="40"/>
  <c r="AC124" i="40"/>
  <c r="Y124" i="40"/>
  <c r="AF124" i="40"/>
  <c r="AB124" i="40"/>
  <c r="AN124" i="40"/>
  <c r="X124" i="40"/>
  <c r="AJ124" i="40"/>
  <c r="P124" i="40"/>
  <c r="U124" i="40"/>
  <c r="S124" i="40"/>
  <c r="T124" i="40"/>
  <c r="N124" i="40"/>
  <c r="M124" i="40"/>
  <c r="O124" i="40"/>
  <c r="Q124" i="40"/>
  <c r="R124" i="40"/>
  <c r="AM132" i="40"/>
  <c r="AI132" i="40"/>
  <c r="AE132" i="40"/>
  <c r="AA132" i="40"/>
  <c r="W132" i="40"/>
  <c r="AL132" i="40"/>
  <c r="AH132" i="40"/>
  <c r="AD132" i="40"/>
  <c r="Z132" i="40"/>
  <c r="AO132" i="40"/>
  <c r="AK132" i="40"/>
  <c r="AG132" i="40"/>
  <c r="AC132" i="40"/>
  <c r="Y132" i="40"/>
  <c r="AN132" i="40"/>
  <c r="X132" i="40"/>
  <c r="AJ132" i="40"/>
  <c r="AF132" i="40"/>
  <c r="AB132" i="40"/>
  <c r="M132" i="40"/>
  <c r="O132" i="40"/>
  <c r="Q132" i="40"/>
  <c r="R132" i="40"/>
  <c r="P132" i="40"/>
  <c r="U132" i="40"/>
  <c r="S132" i="40"/>
  <c r="T132" i="40"/>
  <c r="N132" i="40"/>
  <c r="AM140" i="40"/>
  <c r="AI140" i="40"/>
  <c r="AE140" i="40"/>
  <c r="AA140" i="40"/>
  <c r="W140" i="40"/>
  <c r="AL140" i="40"/>
  <c r="AH140" i="40"/>
  <c r="AD140" i="40"/>
  <c r="Z140" i="40"/>
  <c r="AO140" i="40"/>
  <c r="AK140" i="40"/>
  <c r="AG140" i="40"/>
  <c r="AC140" i="40"/>
  <c r="Y140" i="40"/>
  <c r="AF140" i="40"/>
  <c r="AB140" i="40"/>
  <c r="AN140" i="40"/>
  <c r="X140" i="40"/>
  <c r="AJ140" i="40"/>
  <c r="P140" i="40"/>
  <c r="U140" i="40"/>
  <c r="R140" i="40"/>
  <c r="T140" i="40"/>
  <c r="N140" i="40"/>
  <c r="M140" i="40"/>
  <c r="S140" i="40"/>
  <c r="Q140" i="40"/>
  <c r="O140" i="40"/>
  <c r="AM148" i="40"/>
  <c r="AI148" i="40"/>
  <c r="AE148" i="40"/>
  <c r="AA148" i="40"/>
  <c r="W148" i="40"/>
  <c r="AL148" i="40"/>
  <c r="AH148" i="40"/>
  <c r="AD148" i="40"/>
  <c r="Z148" i="40"/>
  <c r="AO148" i="40"/>
  <c r="AK148" i="40"/>
  <c r="AG148" i="40"/>
  <c r="AC148" i="40"/>
  <c r="Y148" i="40"/>
  <c r="AN148" i="40"/>
  <c r="X148" i="40"/>
  <c r="AJ148" i="40"/>
  <c r="AF148" i="40"/>
  <c r="AB148" i="40"/>
  <c r="M148" i="40"/>
  <c r="S148" i="40"/>
  <c r="Q148" i="40"/>
  <c r="O148" i="40"/>
  <c r="P148" i="40"/>
  <c r="U148" i="40"/>
  <c r="R148" i="40"/>
  <c r="T148" i="40"/>
  <c r="N148" i="40"/>
  <c r="AM156" i="40"/>
  <c r="AI156" i="40"/>
  <c r="AE156" i="40"/>
  <c r="AA156" i="40"/>
  <c r="W156" i="40"/>
  <c r="AL156" i="40"/>
  <c r="AH156" i="40"/>
  <c r="AD156" i="40"/>
  <c r="Z156" i="40"/>
  <c r="AO156" i="40"/>
  <c r="AK156" i="40"/>
  <c r="AG156" i="40"/>
  <c r="AC156" i="40"/>
  <c r="Y156" i="40"/>
  <c r="AF156" i="40"/>
  <c r="AB156" i="40"/>
  <c r="AN156" i="40"/>
  <c r="X156" i="40"/>
  <c r="AJ156" i="40"/>
  <c r="Q156" i="40"/>
  <c r="O156" i="40"/>
  <c r="P156" i="40"/>
  <c r="U156" i="40"/>
  <c r="S156" i="40"/>
  <c r="T156" i="40"/>
  <c r="N156" i="40"/>
  <c r="M156" i="40"/>
  <c r="R156" i="40"/>
  <c r="AM164" i="40"/>
  <c r="AI164" i="40"/>
  <c r="AE164" i="40"/>
  <c r="AA164" i="40"/>
  <c r="W164" i="40"/>
  <c r="AL164" i="40"/>
  <c r="AH164" i="40"/>
  <c r="AD164" i="40"/>
  <c r="Z164" i="40"/>
  <c r="AO164" i="40"/>
  <c r="AK164" i="40"/>
  <c r="AG164" i="40"/>
  <c r="AC164" i="40"/>
  <c r="Y164" i="40"/>
  <c r="AN164" i="40"/>
  <c r="X164" i="40"/>
  <c r="AJ164" i="40"/>
  <c r="AF164" i="40"/>
  <c r="AB164" i="40"/>
  <c r="P164" i="40"/>
  <c r="U164" i="40"/>
  <c r="S164" i="40"/>
  <c r="T164" i="40"/>
  <c r="N164" i="40"/>
  <c r="M164" i="40"/>
  <c r="R164" i="40"/>
  <c r="Q164" i="40"/>
  <c r="O164" i="40"/>
  <c r="AM172" i="40"/>
  <c r="AI172" i="40"/>
  <c r="AE172" i="40"/>
  <c r="AA172" i="40"/>
  <c r="W172" i="40"/>
  <c r="AL172" i="40"/>
  <c r="AH172" i="40"/>
  <c r="AD172" i="40"/>
  <c r="Z172" i="40"/>
  <c r="AO172" i="40"/>
  <c r="AK172" i="40"/>
  <c r="AG172" i="40"/>
  <c r="AC172" i="40"/>
  <c r="Y172" i="40"/>
  <c r="AF172" i="40"/>
  <c r="AB172" i="40"/>
  <c r="AN172" i="40"/>
  <c r="X172" i="40"/>
  <c r="AJ172" i="40"/>
  <c r="P172" i="40"/>
  <c r="U172" i="40"/>
  <c r="R172" i="40"/>
  <c r="T172" i="40"/>
  <c r="N172" i="40"/>
  <c r="M172" i="40"/>
  <c r="S172" i="40"/>
  <c r="Q172" i="40"/>
  <c r="O172" i="40"/>
  <c r="AM4" i="41"/>
  <c r="AI4" i="41"/>
  <c r="AE4" i="41"/>
  <c r="AA4" i="41"/>
  <c r="W4" i="41"/>
  <c r="AL4" i="41"/>
  <c r="AH4" i="41"/>
  <c r="AD4" i="41"/>
  <c r="Z4" i="41"/>
  <c r="AO4" i="41"/>
  <c r="AK4" i="41"/>
  <c r="AG4" i="41"/>
  <c r="AC4" i="41"/>
  <c r="Y4" i="41"/>
  <c r="AN4" i="41"/>
  <c r="X4" i="41"/>
  <c r="AJ4" i="41"/>
  <c r="AF4" i="41"/>
  <c r="AB4" i="41"/>
  <c r="Q4" i="41"/>
  <c r="O4" i="41"/>
  <c r="P4" i="41"/>
  <c r="U4" i="41"/>
  <c r="S4" i="41"/>
  <c r="T4" i="41"/>
  <c r="N4" i="41"/>
  <c r="M4" i="41"/>
  <c r="R4" i="41"/>
  <c r="AL59" i="41"/>
  <c r="AH59" i="41"/>
  <c r="AD59" i="41"/>
  <c r="Z59" i="41"/>
  <c r="AO59" i="41"/>
  <c r="AK59" i="41"/>
  <c r="AG59" i="41"/>
  <c r="AC59" i="41"/>
  <c r="Y59" i="41"/>
  <c r="AN59" i="41"/>
  <c r="AJ59" i="41"/>
  <c r="AF59" i="41"/>
  <c r="AB59" i="41"/>
  <c r="X59" i="41"/>
  <c r="AA59" i="41"/>
  <c r="AM59" i="41"/>
  <c r="W59" i="41"/>
  <c r="AI59" i="41"/>
  <c r="AE59" i="41"/>
  <c r="AL91" i="41"/>
  <c r="AH91" i="41"/>
  <c r="AD91" i="41"/>
  <c r="Z91" i="41"/>
  <c r="AO91" i="41"/>
  <c r="AK91" i="41"/>
  <c r="AG91" i="41"/>
  <c r="AC91" i="41"/>
  <c r="Y91" i="41"/>
  <c r="AN91" i="41"/>
  <c r="AJ91" i="41"/>
  <c r="AF91" i="41"/>
  <c r="AB91" i="41"/>
  <c r="X91" i="41"/>
  <c r="AA91" i="41"/>
  <c r="AM91" i="41"/>
  <c r="W91" i="41"/>
  <c r="AI91" i="41"/>
  <c r="AE91" i="41"/>
  <c r="M91" i="41"/>
  <c r="T91" i="41"/>
  <c r="R91" i="41"/>
  <c r="Q91" i="41"/>
  <c r="S91" i="41"/>
  <c r="U91" i="41"/>
  <c r="P91" i="41"/>
  <c r="O91" i="41"/>
  <c r="N91" i="41"/>
  <c r="AL123" i="41"/>
  <c r="AH123" i="41"/>
  <c r="AD123" i="41"/>
  <c r="Z123" i="41"/>
  <c r="AO123" i="41"/>
  <c r="AK123" i="41"/>
  <c r="AG123" i="41"/>
  <c r="AC123" i="41"/>
  <c r="Y123" i="41"/>
  <c r="AN123" i="41"/>
  <c r="AJ123" i="41"/>
  <c r="AF123" i="41"/>
  <c r="AB123" i="41"/>
  <c r="X123" i="41"/>
  <c r="AA123" i="41"/>
  <c r="AM123" i="41"/>
  <c r="W123" i="41"/>
  <c r="AI123" i="41"/>
  <c r="AE123" i="41"/>
  <c r="O123" i="41"/>
  <c r="R123" i="41"/>
  <c r="M123" i="41"/>
  <c r="T123" i="41"/>
  <c r="S123" i="41"/>
  <c r="Q123" i="41"/>
  <c r="P123" i="41"/>
  <c r="U123" i="41"/>
  <c r="N123" i="41"/>
  <c r="AL155" i="41"/>
  <c r="AH155" i="41"/>
  <c r="AD155" i="41"/>
  <c r="Z155" i="41"/>
  <c r="AO155" i="41"/>
  <c r="AK155" i="41"/>
  <c r="AG155" i="41"/>
  <c r="AC155" i="41"/>
  <c r="Y155" i="41"/>
  <c r="AN155" i="41"/>
  <c r="AJ155" i="41"/>
  <c r="AF155" i="41"/>
  <c r="AB155" i="41"/>
  <c r="X155" i="41"/>
  <c r="AA155" i="41"/>
  <c r="AM155" i="41"/>
  <c r="W155" i="41"/>
  <c r="AI155" i="41"/>
  <c r="AE155" i="41"/>
  <c r="M155" i="41"/>
  <c r="T155" i="41"/>
  <c r="N155" i="41"/>
  <c r="Q155" i="41"/>
  <c r="S155" i="41"/>
  <c r="U155" i="41"/>
  <c r="P155" i="41"/>
  <c r="O155" i="41"/>
  <c r="R155" i="41"/>
  <c r="AN19" i="42"/>
  <c r="AJ19" i="42"/>
  <c r="AF19" i="42"/>
  <c r="AB19" i="42"/>
  <c r="AK19" i="42"/>
  <c r="AE19" i="42"/>
  <c r="Z19" i="42"/>
  <c r="AO19" i="42"/>
  <c r="AI19" i="42"/>
  <c r="AD19" i="42"/>
  <c r="Y19" i="42"/>
  <c r="AM19" i="42"/>
  <c r="AH19" i="42"/>
  <c r="AC19" i="42"/>
  <c r="X19" i="42"/>
  <c r="AA19" i="42"/>
  <c r="AL19" i="42"/>
  <c r="AG19" i="42"/>
  <c r="W19" i="42"/>
  <c r="AL61" i="42"/>
  <c r="AH61" i="42"/>
  <c r="AD61" i="42"/>
  <c r="Z61" i="42"/>
  <c r="AN61" i="42"/>
  <c r="AJ61" i="42"/>
  <c r="AF61" i="42"/>
  <c r="AB61" i="42"/>
  <c r="X61" i="42"/>
  <c r="AO61" i="42"/>
  <c r="AG61" i="42"/>
  <c r="Y61" i="42"/>
  <c r="AM61" i="42"/>
  <c r="AE61" i="42"/>
  <c r="W61" i="42"/>
  <c r="AK61" i="42"/>
  <c r="AC61" i="42"/>
  <c r="AA61" i="42"/>
  <c r="AI61" i="42"/>
  <c r="AO151" i="42"/>
  <c r="AK151" i="42"/>
  <c r="AG151" i="42"/>
  <c r="AC151" i="42"/>
  <c r="Y151" i="42"/>
  <c r="AN151" i="42"/>
  <c r="AJ151" i="42"/>
  <c r="AF151" i="42"/>
  <c r="AB151" i="42"/>
  <c r="X151" i="42"/>
  <c r="AH151" i="42"/>
  <c r="Z151" i="42"/>
  <c r="AL151" i="42"/>
  <c r="AD151" i="42"/>
  <c r="AM151" i="42"/>
  <c r="W151" i="42"/>
  <c r="AI151" i="42"/>
  <c r="AE151" i="42"/>
  <c r="AA151" i="42"/>
  <c r="AO119" i="42"/>
  <c r="AK119" i="42"/>
  <c r="AG119" i="42"/>
  <c r="AC119" i="42"/>
  <c r="Y119" i="42"/>
  <c r="AN119" i="42"/>
  <c r="AJ119" i="42"/>
  <c r="AF119" i="42"/>
  <c r="AB119" i="42"/>
  <c r="X119" i="42"/>
  <c r="AH119" i="42"/>
  <c r="Z119" i="42"/>
  <c r="AL119" i="42"/>
  <c r="AD119" i="42"/>
  <c r="AM119" i="42"/>
  <c r="W119" i="42"/>
  <c r="AI119" i="42"/>
  <c r="AE119" i="42"/>
  <c r="AA119" i="42"/>
  <c r="AL29" i="42"/>
  <c r="AH29" i="42"/>
  <c r="AD29" i="42"/>
  <c r="Z29" i="42"/>
  <c r="AN29" i="42"/>
  <c r="AI29" i="42"/>
  <c r="AC29" i="42"/>
  <c r="X29" i="42"/>
  <c r="AM29" i="42"/>
  <c r="AG29" i="42"/>
  <c r="AB29" i="42"/>
  <c r="W29" i="42"/>
  <c r="AK29" i="42"/>
  <c r="AF29" i="42"/>
  <c r="AA29" i="42"/>
  <c r="AE29" i="42"/>
  <c r="AO29" i="42"/>
  <c r="AJ29" i="42"/>
  <c r="Y29" i="42"/>
  <c r="AN47" i="42"/>
  <c r="AJ47" i="42"/>
  <c r="AF47" i="42"/>
  <c r="AB47" i="42"/>
  <c r="X47" i="42"/>
  <c r="AO47" i="42"/>
  <c r="AI47" i="42"/>
  <c r="AD47" i="42"/>
  <c r="Y47" i="42"/>
  <c r="AM47" i="42"/>
  <c r="AH47" i="42"/>
  <c r="AC47" i="42"/>
  <c r="W47" i="42"/>
  <c r="AL47" i="42"/>
  <c r="AG47" i="42"/>
  <c r="AA47" i="42"/>
  <c r="AK47" i="42"/>
  <c r="Z47" i="42"/>
  <c r="AE47" i="42"/>
  <c r="AN63" i="42"/>
  <c r="AJ63" i="42"/>
  <c r="AF63" i="42"/>
  <c r="AB63" i="42"/>
  <c r="X63" i="42"/>
  <c r="AL63" i="42"/>
  <c r="AH63" i="42"/>
  <c r="AD63" i="42"/>
  <c r="Z63" i="42"/>
  <c r="AM63" i="42"/>
  <c r="AE63" i="42"/>
  <c r="W63" i="42"/>
  <c r="AK63" i="42"/>
  <c r="AC63" i="42"/>
  <c r="AI63" i="42"/>
  <c r="AA63" i="42"/>
  <c r="AG63" i="42"/>
  <c r="Y63" i="42"/>
  <c r="AO63" i="42"/>
  <c r="AN79" i="42"/>
  <c r="AJ79" i="42"/>
  <c r="AF79" i="42"/>
  <c r="AB79" i="42"/>
  <c r="X79" i="42"/>
  <c r="AL79" i="42"/>
  <c r="AH79" i="42"/>
  <c r="AD79" i="42"/>
  <c r="Z79" i="42"/>
  <c r="AM79" i="42"/>
  <c r="AE79" i="42"/>
  <c r="W79" i="42"/>
  <c r="AK79" i="42"/>
  <c r="AC79" i="42"/>
  <c r="AI79" i="42"/>
  <c r="AA79" i="42"/>
  <c r="AG79" i="42"/>
  <c r="AO79" i="42"/>
  <c r="Y79" i="42"/>
  <c r="AN95" i="42"/>
  <c r="AJ95" i="42"/>
  <c r="AF95" i="42"/>
  <c r="AB95" i="42"/>
  <c r="X95" i="42"/>
  <c r="AL95" i="42"/>
  <c r="AH95" i="42"/>
  <c r="AD95" i="42"/>
  <c r="Z95" i="42"/>
  <c r="AM95" i="42"/>
  <c r="AE95" i="42"/>
  <c r="W95" i="42"/>
  <c r="AK95" i="42"/>
  <c r="AC95" i="42"/>
  <c r="AI95" i="42"/>
  <c r="AA95" i="42"/>
  <c r="AG95" i="42"/>
  <c r="Y95" i="42"/>
  <c r="AO95" i="42"/>
  <c r="AL102" i="42"/>
  <c r="AH102" i="42"/>
  <c r="AD102" i="42"/>
  <c r="Z102" i="42"/>
  <c r="AM102" i="42"/>
  <c r="AG102" i="42"/>
  <c r="AB102" i="42"/>
  <c r="W102" i="42"/>
  <c r="AO102" i="42"/>
  <c r="AJ102" i="42"/>
  <c r="AE102" i="42"/>
  <c r="Y102" i="42"/>
  <c r="AK102" i="42"/>
  <c r="AA102" i="42"/>
  <c r="AI102" i="42"/>
  <c r="X102" i="42"/>
  <c r="AF102" i="42"/>
  <c r="AN102" i="42"/>
  <c r="AC102" i="42"/>
  <c r="AO123" i="42"/>
  <c r="AK123" i="42"/>
  <c r="AG123" i="42"/>
  <c r="AC123" i="42"/>
  <c r="Y123" i="42"/>
  <c r="AN123" i="42"/>
  <c r="AJ123" i="42"/>
  <c r="AF123" i="42"/>
  <c r="AB123" i="42"/>
  <c r="X123" i="42"/>
  <c r="AL123" i="42"/>
  <c r="AD123" i="42"/>
  <c r="AH123" i="42"/>
  <c r="Z123" i="42"/>
  <c r="AI123" i="42"/>
  <c r="AE123" i="42"/>
  <c r="AA123" i="42"/>
  <c r="W123" i="42"/>
  <c r="AM123" i="42"/>
  <c r="AO155" i="42"/>
  <c r="AK155" i="42"/>
  <c r="AG155" i="42"/>
  <c r="AC155" i="42"/>
  <c r="Y155" i="42"/>
  <c r="AN155" i="42"/>
  <c r="AJ155" i="42"/>
  <c r="AF155" i="42"/>
  <c r="AB155" i="42"/>
  <c r="X155" i="42"/>
  <c r="AL155" i="42"/>
  <c r="AD155" i="42"/>
  <c r="AH155" i="42"/>
  <c r="Z155" i="42"/>
  <c r="AI155" i="42"/>
  <c r="AE155" i="42"/>
  <c r="AA155" i="42"/>
  <c r="W155" i="42"/>
  <c r="AM155" i="42"/>
  <c r="AN9" i="41"/>
  <c r="AJ9" i="41"/>
  <c r="AF9" i="41"/>
  <c r="AB9" i="41"/>
  <c r="X9" i="41"/>
  <c r="AM9" i="41"/>
  <c r="AI9" i="41"/>
  <c r="AE9" i="41"/>
  <c r="AA9" i="41"/>
  <c r="W9" i="41"/>
  <c r="AH9" i="41"/>
  <c r="Z9" i="41"/>
  <c r="AO9" i="41"/>
  <c r="AG9" i="41"/>
  <c r="Y9" i="41"/>
  <c r="AL9" i="41"/>
  <c r="AD9" i="41"/>
  <c r="AK9" i="41"/>
  <c r="AC9" i="41"/>
  <c r="AN17" i="41"/>
  <c r="AJ17" i="41"/>
  <c r="AF17" i="41"/>
  <c r="AB17" i="41"/>
  <c r="X17" i="41"/>
  <c r="AM17" i="41"/>
  <c r="AI17" i="41"/>
  <c r="AE17" i="41"/>
  <c r="AA17" i="41"/>
  <c r="W17" i="41"/>
  <c r="AH17" i="41"/>
  <c r="Z17" i="41"/>
  <c r="AO17" i="41"/>
  <c r="AG17" i="41"/>
  <c r="Y17" i="41"/>
  <c r="AL17" i="41"/>
  <c r="AD17" i="41"/>
  <c r="AC17" i="41"/>
  <c r="AK17" i="41"/>
  <c r="AN25" i="41"/>
  <c r="AJ25" i="41"/>
  <c r="AF25" i="41"/>
  <c r="AB25" i="41"/>
  <c r="X25" i="41"/>
  <c r="AM25" i="41"/>
  <c r="AI25" i="41"/>
  <c r="AE25" i="41"/>
  <c r="AA25" i="41"/>
  <c r="W25" i="41"/>
  <c r="AH25" i="41"/>
  <c r="Z25" i="41"/>
  <c r="AO25" i="41"/>
  <c r="AG25" i="41"/>
  <c r="Y25" i="41"/>
  <c r="AL25" i="41"/>
  <c r="AD25" i="41"/>
  <c r="AK25" i="41"/>
  <c r="AC25" i="41"/>
  <c r="AN33" i="41"/>
  <c r="AJ33" i="41"/>
  <c r="AF33" i="41"/>
  <c r="AB33" i="41"/>
  <c r="X33" i="41"/>
  <c r="AM33" i="41"/>
  <c r="AI33" i="41"/>
  <c r="AE33" i="41"/>
  <c r="AA33" i="41"/>
  <c r="W33" i="41"/>
  <c r="AH33" i="41"/>
  <c r="Z33" i="41"/>
  <c r="AO33" i="41"/>
  <c r="AG33" i="41"/>
  <c r="Y33" i="41"/>
  <c r="AL33" i="41"/>
  <c r="AD33" i="41"/>
  <c r="AK33" i="41"/>
  <c r="AC33" i="41"/>
  <c r="AN41" i="41"/>
  <c r="AJ41" i="41"/>
  <c r="AF41" i="41"/>
  <c r="AB41" i="41"/>
  <c r="X41" i="41"/>
  <c r="AM41" i="41"/>
  <c r="AI41" i="41"/>
  <c r="AE41" i="41"/>
  <c r="AA41" i="41"/>
  <c r="W41" i="41"/>
  <c r="AL41" i="41"/>
  <c r="AH41" i="41"/>
  <c r="AD41" i="41"/>
  <c r="Z41" i="41"/>
  <c r="AK41" i="41"/>
  <c r="AG41" i="41"/>
  <c r="AC41" i="41"/>
  <c r="AO41" i="41"/>
  <c r="Y41" i="41"/>
  <c r="AN49" i="41"/>
  <c r="AJ49" i="41"/>
  <c r="AF49" i="41"/>
  <c r="AB49" i="41"/>
  <c r="X49" i="41"/>
  <c r="AM49" i="41"/>
  <c r="AI49" i="41"/>
  <c r="AE49" i="41"/>
  <c r="AA49" i="41"/>
  <c r="W49" i="41"/>
  <c r="AL49" i="41"/>
  <c r="AH49" i="41"/>
  <c r="AD49" i="41"/>
  <c r="Z49" i="41"/>
  <c r="AC49" i="41"/>
  <c r="AO49" i="41"/>
  <c r="Y49" i="41"/>
  <c r="AK49" i="41"/>
  <c r="AG49" i="41"/>
  <c r="AN57" i="41"/>
  <c r="AJ57" i="41"/>
  <c r="AF57" i="41"/>
  <c r="AB57" i="41"/>
  <c r="X57" i="41"/>
  <c r="AM57" i="41"/>
  <c r="AI57" i="41"/>
  <c r="AE57" i="41"/>
  <c r="AA57" i="41"/>
  <c r="W57" i="41"/>
  <c r="AL57" i="41"/>
  <c r="AH57" i="41"/>
  <c r="AD57" i="41"/>
  <c r="Z57" i="41"/>
  <c r="AK57" i="41"/>
  <c r="AG57" i="41"/>
  <c r="AC57" i="41"/>
  <c r="AO57" i="41"/>
  <c r="Y57" i="41"/>
  <c r="AN65" i="41"/>
  <c r="AJ65" i="41"/>
  <c r="AF65" i="41"/>
  <c r="AB65" i="41"/>
  <c r="X65" i="41"/>
  <c r="AM65" i="41"/>
  <c r="AI65" i="41"/>
  <c r="AE65" i="41"/>
  <c r="AA65" i="41"/>
  <c r="W65" i="41"/>
  <c r="AL65" i="41"/>
  <c r="AH65" i="41"/>
  <c r="AD65" i="41"/>
  <c r="Z65" i="41"/>
  <c r="AC65" i="41"/>
  <c r="AO65" i="41"/>
  <c r="Y65" i="41"/>
  <c r="AK65" i="41"/>
  <c r="AG65" i="41"/>
  <c r="AN73" i="41"/>
  <c r="AJ73" i="41"/>
  <c r="AF73" i="41"/>
  <c r="AB73" i="41"/>
  <c r="X73" i="41"/>
  <c r="AM73" i="41"/>
  <c r="AI73" i="41"/>
  <c r="AE73" i="41"/>
  <c r="AA73" i="41"/>
  <c r="W73" i="41"/>
  <c r="AL73" i="41"/>
  <c r="AH73" i="41"/>
  <c r="AD73" i="41"/>
  <c r="Z73" i="41"/>
  <c r="AK73" i="41"/>
  <c r="AG73" i="41"/>
  <c r="AC73" i="41"/>
  <c r="Y73" i="41"/>
  <c r="AO73" i="41"/>
  <c r="AN81" i="41"/>
  <c r="AJ81" i="41"/>
  <c r="AF81" i="41"/>
  <c r="AB81" i="41"/>
  <c r="X81" i="41"/>
  <c r="AM81" i="41"/>
  <c r="AI81" i="41"/>
  <c r="AE81" i="41"/>
  <c r="AA81" i="41"/>
  <c r="W81" i="41"/>
  <c r="AL81" i="41"/>
  <c r="AH81" i="41"/>
  <c r="AD81" i="41"/>
  <c r="Z81" i="41"/>
  <c r="AC81" i="41"/>
  <c r="AO81" i="41"/>
  <c r="Y81" i="41"/>
  <c r="AK81" i="41"/>
  <c r="AG81" i="41"/>
  <c r="AN89" i="41"/>
  <c r="AJ89" i="41"/>
  <c r="AF89" i="41"/>
  <c r="AB89" i="41"/>
  <c r="X89" i="41"/>
  <c r="AM89" i="41"/>
  <c r="AI89" i="41"/>
  <c r="AE89" i="41"/>
  <c r="AA89" i="41"/>
  <c r="W89" i="41"/>
  <c r="AL89" i="41"/>
  <c r="AH89" i="41"/>
  <c r="AD89" i="41"/>
  <c r="Z89" i="41"/>
  <c r="AK89" i="41"/>
  <c r="AG89" i="41"/>
  <c r="AC89" i="41"/>
  <c r="AO89" i="41"/>
  <c r="Y89" i="41"/>
  <c r="AN97" i="41"/>
  <c r="AJ97" i="41"/>
  <c r="AF97" i="41"/>
  <c r="AB97" i="41"/>
  <c r="X97" i="41"/>
  <c r="AM97" i="41"/>
  <c r="AI97" i="41"/>
  <c r="AE97" i="41"/>
  <c r="AA97" i="41"/>
  <c r="W97" i="41"/>
  <c r="AL97" i="41"/>
  <c r="AH97" i="41"/>
  <c r="AD97" i="41"/>
  <c r="Z97" i="41"/>
  <c r="AC97" i="41"/>
  <c r="AO97" i="41"/>
  <c r="Y97" i="41"/>
  <c r="AK97" i="41"/>
  <c r="AG97" i="41"/>
  <c r="AN105" i="41"/>
  <c r="AJ105" i="41"/>
  <c r="AF105" i="41"/>
  <c r="AB105" i="41"/>
  <c r="X105" i="41"/>
  <c r="AM105" i="41"/>
  <c r="AI105" i="41"/>
  <c r="AE105" i="41"/>
  <c r="AA105" i="41"/>
  <c r="W105" i="41"/>
  <c r="AL105" i="41"/>
  <c r="AH105" i="41"/>
  <c r="AD105" i="41"/>
  <c r="Z105" i="41"/>
  <c r="AK105" i="41"/>
  <c r="AG105" i="41"/>
  <c r="AC105" i="41"/>
  <c r="AO105" i="41"/>
  <c r="Y105" i="41"/>
  <c r="AN113" i="41"/>
  <c r="AJ113" i="41"/>
  <c r="AF113" i="41"/>
  <c r="AB113" i="41"/>
  <c r="X113" i="41"/>
  <c r="AM113" i="41"/>
  <c r="AI113" i="41"/>
  <c r="AE113" i="41"/>
  <c r="AA113" i="41"/>
  <c r="W113" i="41"/>
  <c r="AL113" i="41"/>
  <c r="AH113" i="41"/>
  <c r="AD113" i="41"/>
  <c r="Z113" i="41"/>
  <c r="AC113" i="41"/>
  <c r="AO113" i="41"/>
  <c r="Y113" i="41"/>
  <c r="AK113" i="41"/>
  <c r="AG113" i="41"/>
  <c r="AN121" i="41"/>
  <c r="AJ121" i="41"/>
  <c r="AF121" i="41"/>
  <c r="AB121" i="41"/>
  <c r="X121" i="41"/>
  <c r="AM121" i="41"/>
  <c r="AI121" i="41"/>
  <c r="AE121" i="41"/>
  <c r="AA121" i="41"/>
  <c r="W121" i="41"/>
  <c r="AL121" i="41"/>
  <c r="AH121" i="41"/>
  <c r="AD121" i="41"/>
  <c r="Z121" i="41"/>
  <c r="AK121" i="41"/>
  <c r="AG121" i="41"/>
  <c r="AC121" i="41"/>
  <c r="AO121" i="41"/>
  <c r="Y121" i="41"/>
  <c r="AN129" i="41"/>
  <c r="AJ129" i="41"/>
  <c r="AF129" i="41"/>
  <c r="AB129" i="41"/>
  <c r="X129" i="41"/>
  <c r="AM129" i="41"/>
  <c r="AI129" i="41"/>
  <c r="AE129" i="41"/>
  <c r="AA129" i="41"/>
  <c r="W129" i="41"/>
  <c r="AL129" i="41"/>
  <c r="AH129" i="41"/>
  <c r="AD129" i="41"/>
  <c r="Z129" i="41"/>
  <c r="AC129" i="41"/>
  <c r="AO129" i="41"/>
  <c r="Y129" i="41"/>
  <c r="AK129" i="41"/>
  <c r="AG129" i="41"/>
  <c r="AN137" i="41"/>
  <c r="AJ137" i="41"/>
  <c r="AF137" i="41"/>
  <c r="AB137" i="41"/>
  <c r="X137" i="41"/>
  <c r="AM137" i="41"/>
  <c r="AI137" i="41"/>
  <c r="AE137" i="41"/>
  <c r="AA137" i="41"/>
  <c r="W137" i="41"/>
  <c r="AL137" i="41"/>
  <c r="AH137" i="41"/>
  <c r="AD137" i="41"/>
  <c r="Z137" i="41"/>
  <c r="AK137" i="41"/>
  <c r="AG137" i="41"/>
  <c r="AC137" i="41"/>
  <c r="Y137" i="41"/>
  <c r="AO137" i="41"/>
  <c r="AN145" i="41"/>
  <c r="AJ145" i="41"/>
  <c r="AF145" i="41"/>
  <c r="AB145" i="41"/>
  <c r="X145" i="41"/>
  <c r="AM145" i="41"/>
  <c r="AI145" i="41"/>
  <c r="AE145" i="41"/>
  <c r="AA145" i="41"/>
  <c r="W145" i="41"/>
  <c r="AL145" i="41"/>
  <c r="AH145" i="41"/>
  <c r="AD145" i="41"/>
  <c r="Z145" i="41"/>
  <c r="AC145" i="41"/>
  <c r="AO145" i="41"/>
  <c r="Y145" i="41"/>
  <c r="AK145" i="41"/>
  <c r="AG145" i="41"/>
  <c r="AN153" i="41"/>
  <c r="AJ153" i="41"/>
  <c r="AF153" i="41"/>
  <c r="AB153" i="41"/>
  <c r="X153" i="41"/>
  <c r="AM153" i="41"/>
  <c r="AI153" i="41"/>
  <c r="AE153" i="41"/>
  <c r="AA153" i="41"/>
  <c r="W153" i="41"/>
  <c r="AL153" i="41"/>
  <c r="AH153" i="41"/>
  <c r="AD153" i="41"/>
  <c r="Z153" i="41"/>
  <c r="AK153" i="41"/>
  <c r="AG153" i="41"/>
  <c r="AC153" i="41"/>
  <c r="AO153" i="41"/>
  <c r="Y153" i="41"/>
  <c r="AN161" i="41"/>
  <c r="AJ161" i="41"/>
  <c r="AF161" i="41"/>
  <c r="AB161" i="41"/>
  <c r="X161" i="41"/>
  <c r="AM161" i="41"/>
  <c r="AI161" i="41"/>
  <c r="AE161" i="41"/>
  <c r="AA161" i="41"/>
  <c r="W161" i="41"/>
  <c r="AL161" i="41"/>
  <c r="AH161" i="41"/>
  <c r="AD161" i="41"/>
  <c r="Z161" i="41"/>
  <c r="AC161" i="41"/>
  <c r="AO161" i="41"/>
  <c r="Y161" i="41"/>
  <c r="AK161" i="41"/>
  <c r="AG161" i="41"/>
  <c r="AN169" i="41"/>
  <c r="AJ169" i="41"/>
  <c r="AF169" i="41"/>
  <c r="AB169" i="41"/>
  <c r="X169" i="41"/>
  <c r="AM169" i="41"/>
  <c r="AI169" i="41"/>
  <c r="AE169" i="41"/>
  <c r="AA169" i="41"/>
  <c r="W169" i="41"/>
  <c r="AL169" i="41"/>
  <c r="AH169" i="41"/>
  <c r="AD169" i="41"/>
  <c r="Z169" i="41"/>
  <c r="AK169" i="41"/>
  <c r="AG169" i="41"/>
  <c r="AC169" i="41"/>
  <c r="AO169" i="41"/>
  <c r="Y169" i="41"/>
  <c r="AN177" i="41"/>
  <c r="AJ177" i="41"/>
  <c r="AF177" i="41"/>
  <c r="AB177" i="41"/>
  <c r="X177" i="41"/>
  <c r="AM177" i="41"/>
  <c r="AI177" i="41"/>
  <c r="AE177" i="41"/>
  <c r="AA177" i="41"/>
  <c r="W177" i="41"/>
  <c r="AL177" i="41"/>
  <c r="AH177" i="41"/>
  <c r="AD177" i="41"/>
  <c r="Z177" i="41"/>
  <c r="AK177" i="41"/>
  <c r="AC177" i="41"/>
  <c r="AG177" i="41"/>
  <c r="Y177" i="41"/>
  <c r="AO177" i="41"/>
  <c r="AN9" i="42"/>
  <c r="AJ9" i="42"/>
  <c r="AF9" i="42"/>
  <c r="AB9" i="42"/>
  <c r="X9" i="42"/>
  <c r="AM9" i="42"/>
  <c r="AI9" i="42"/>
  <c r="AE9" i="42"/>
  <c r="AA9" i="42"/>
  <c r="W9" i="42"/>
  <c r="AL9" i="42"/>
  <c r="AH9" i="42"/>
  <c r="AD9" i="42"/>
  <c r="Z9" i="42"/>
  <c r="AC9" i="42"/>
  <c r="AK9" i="42"/>
  <c r="Y9" i="42"/>
  <c r="AO9" i="42"/>
  <c r="AG9" i="42"/>
  <c r="AN17" i="42"/>
  <c r="AJ17" i="42"/>
  <c r="AF17" i="42"/>
  <c r="AB17" i="42"/>
  <c r="X17" i="42"/>
  <c r="AM17" i="42"/>
  <c r="AI17" i="42"/>
  <c r="AE17" i="42"/>
  <c r="AA17" i="42"/>
  <c r="W17" i="42"/>
  <c r="AL17" i="42"/>
  <c r="AH17" i="42"/>
  <c r="AD17" i="42"/>
  <c r="Z17" i="42"/>
  <c r="AK17" i="42"/>
  <c r="AC17" i="42"/>
  <c r="AO17" i="42"/>
  <c r="AG17" i="42"/>
  <c r="Y17" i="42"/>
  <c r="AO42" i="42"/>
  <c r="AK42" i="42"/>
  <c r="AG42" i="42"/>
  <c r="AC42" i="42"/>
  <c r="Y42" i="42"/>
  <c r="AM42" i="42"/>
  <c r="AH42" i="42"/>
  <c r="AB42" i="42"/>
  <c r="W42" i="42"/>
  <c r="AL42" i="42"/>
  <c r="AF42" i="42"/>
  <c r="AA42" i="42"/>
  <c r="AJ42" i="42"/>
  <c r="AE42" i="42"/>
  <c r="Z42" i="42"/>
  <c r="AI42" i="42"/>
  <c r="X42" i="42"/>
  <c r="AN42" i="42"/>
  <c r="AD42" i="42"/>
  <c r="AO127" i="42"/>
  <c r="AK127" i="42"/>
  <c r="AG127" i="42"/>
  <c r="AC127" i="42"/>
  <c r="Y127" i="42"/>
  <c r="AN127" i="42"/>
  <c r="AJ127" i="42"/>
  <c r="AF127" i="42"/>
  <c r="AB127" i="42"/>
  <c r="X127" i="42"/>
  <c r="AH127" i="42"/>
  <c r="Z127" i="42"/>
  <c r="AL127" i="42"/>
  <c r="AD127" i="42"/>
  <c r="AE127" i="42"/>
  <c r="AA127" i="42"/>
  <c r="AM127" i="42"/>
  <c r="W127" i="42"/>
  <c r="AI127" i="42"/>
  <c r="AO159" i="42"/>
  <c r="AK159" i="42"/>
  <c r="AG159" i="42"/>
  <c r="AC159" i="42"/>
  <c r="Y159" i="42"/>
  <c r="AN159" i="42"/>
  <c r="AJ159" i="42"/>
  <c r="AF159" i="42"/>
  <c r="AB159" i="42"/>
  <c r="X159" i="42"/>
  <c r="AH159" i="42"/>
  <c r="Z159" i="42"/>
  <c r="AL159" i="42"/>
  <c r="AD159" i="42"/>
  <c r="AE159" i="42"/>
  <c r="AA159" i="42"/>
  <c r="AM159" i="42"/>
  <c r="W159" i="42"/>
  <c r="AI159" i="42"/>
  <c r="AM6" i="41"/>
  <c r="AI6" i="41"/>
  <c r="AE6" i="41"/>
  <c r="AA6" i="41"/>
  <c r="AL6" i="41"/>
  <c r="AH6" i="41"/>
  <c r="AD6" i="41"/>
  <c r="Z6" i="41"/>
  <c r="AO6" i="41"/>
  <c r="AG6" i="41"/>
  <c r="Y6" i="41"/>
  <c r="AN6" i="41"/>
  <c r="AF6" i="41"/>
  <c r="X6" i="41"/>
  <c r="AK6" i="41"/>
  <c r="AC6" i="41"/>
  <c r="W6" i="41"/>
  <c r="AJ6" i="41"/>
  <c r="AB6" i="41"/>
  <c r="M6" i="41"/>
  <c r="R6" i="41"/>
  <c r="Q6" i="41"/>
  <c r="O6" i="41"/>
  <c r="P6" i="41"/>
  <c r="U6" i="41"/>
  <c r="S6" i="41"/>
  <c r="T6" i="41"/>
  <c r="N6" i="41"/>
  <c r="AM14" i="41"/>
  <c r="AI14" i="41"/>
  <c r="AE14" i="41"/>
  <c r="AA14" i="41"/>
  <c r="W14" i="41"/>
  <c r="AL14" i="41"/>
  <c r="AH14" i="41"/>
  <c r="AD14" i="41"/>
  <c r="Z14" i="41"/>
  <c r="AO14" i="41"/>
  <c r="AG14" i="41"/>
  <c r="Y14" i="41"/>
  <c r="AN14" i="41"/>
  <c r="AF14" i="41"/>
  <c r="X14" i="41"/>
  <c r="AK14" i="41"/>
  <c r="AC14" i="41"/>
  <c r="AB14" i="41"/>
  <c r="AJ14" i="41"/>
  <c r="M14" i="41"/>
  <c r="S14" i="41"/>
  <c r="Q14" i="41"/>
  <c r="O14" i="41"/>
  <c r="P14" i="41"/>
  <c r="U14" i="41"/>
  <c r="R14" i="41"/>
  <c r="T14" i="41"/>
  <c r="N14" i="41"/>
  <c r="AM22" i="41"/>
  <c r="AI22" i="41"/>
  <c r="AE22" i="41"/>
  <c r="AA22" i="41"/>
  <c r="W22" i="41"/>
  <c r="AL22" i="41"/>
  <c r="AH22" i="41"/>
  <c r="AD22" i="41"/>
  <c r="Z22" i="41"/>
  <c r="AO22" i="41"/>
  <c r="AG22" i="41"/>
  <c r="Y22" i="41"/>
  <c r="AN22" i="41"/>
  <c r="AF22" i="41"/>
  <c r="X22" i="41"/>
  <c r="AK22" i="41"/>
  <c r="AC22" i="41"/>
  <c r="AJ22" i="41"/>
  <c r="AB22" i="41"/>
  <c r="T22" i="41"/>
  <c r="N22" i="41"/>
  <c r="M22" i="41"/>
  <c r="O22" i="41"/>
  <c r="Q22" i="41"/>
  <c r="S22" i="41"/>
  <c r="P22" i="41"/>
  <c r="U22" i="41"/>
  <c r="R22" i="41"/>
  <c r="AM30" i="41"/>
  <c r="AI30" i="41"/>
  <c r="AE30" i="41"/>
  <c r="AA30" i="41"/>
  <c r="W30" i="41"/>
  <c r="AL30" i="41"/>
  <c r="AH30" i="41"/>
  <c r="AD30" i="41"/>
  <c r="Z30" i="41"/>
  <c r="AO30" i="41"/>
  <c r="AG30" i="41"/>
  <c r="Y30" i="41"/>
  <c r="AN30" i="41"/>
  <c r="AF30" i="41"/>
  <c r="X30" i="41"/>
  <c r="AK30" i="41"/>
  <c r="AC30" i="41"/>
  <c r="AJ30" i="41"/>
  <c r="AB30" i="41"/>
  <c r="M30" i="41"/>
  <c r="O30" i="41"/>
  <c r="Q30" i="41"/>
  <c r="R30" i="41"/>
  <c r="P30" i="41"/>
  <c r="U30" i="41"/>
  <c r="S30" i="41"/>
  <c r="T30" i="41"/>
  <c r="N30" i="41"/>
  <c r="AM38" i="41"/>
  <c r="AI38" i="41"/>
  <c r="AE38" i="41"/>
  <c r="AA38" i="41"/>
  <c r="W38" i="41"/>
  <c r="AL38" i="41"/>
  <c r="AH38" i="41"/>
  <c r="AD38" i="41"/>
  <c r="Z38" i="41"/>
  <c r="AO38" i="41"/>
  <c r="AK38" i="41"/>
  <c r="AG38" i="41"/>
  <c r="AC38" i="41"/>
  <c r="Y38" i="41"/>
  <c r="AJ38" i="41"/>
  <c r="AF38" i="41"/>
  <c r="AB38" i="41"/>
  <c r="AN38" i="41"/>
  <c r="X38" i="41"/>
  <c r="P38" i="41"/>
  <c r="U38" i="41"/>
  <c r="R38" i="41"/>
  <c r="T38" i="41"/>
  <c r="N38" i="41"/>
  <c r="M38" i="41"/>
  <c r="S38" i="41"/>
  <c r="Q38" i="41"/>
  <c r="O38" i="41"/>
  <c r="AM46" i="41"/>
  <c r="AI46" i="41"/>
  <c r="AE46" i="41"/>
  <c r="AA46" i="41"/>
  <c r="W46" i="41"/>
  <c r="AL46" i="41"/>
  <c r="AH46" i="41"/>
  <c r="AD46" i="41"/>
  <c r="Z46" i="41"/>
  <c r="AO46" i="41"/>
  <c r="AK46" i="41"/>
  <c r="AG46" i="41"/>
  <c r="AC46" i="41"/>
  <c r="Y46" i="41"/>
  <c r="AB46" i="41"/>
  <c r="AN46" i="41"/>
  <c r="X46" i="41"/>
  <c r="AJ46" i="41"/>
  <c r="AF46" i="41"/>
  <c r="T46" i="41"/>
  <c r="N46" i="41"/>
  <c r="M46" i="41"/>
  <c r="R46" i="41"/>
  <c r="Q46" i="41"/>
  <c r="O46" i="41"/>
  <c r="P46" i="41"/>
  <c r="U46" i="41"/>
  <c r="S46" i="41"/>
  <c r="AM54" i="41"/>
  <c r="AI54" i="41"/>
  <c r="AE54" i="41"/>
  <c r="AA54" i="41"/>
  <c r="W54" i="41"/>
  <c r="AL54" i="41"/>
  <c r="AH54" i="41"/>
  <c r="AD54" i="41"/>
  <c r="Z54" i="41"/>
  <c r="AO54" i="41"/>
  <c r="AK54" i="41"/>
  <c r="AG54" i="41"/>
  <c r="AC54" i="41"/>
  <c r="Y54" i="41"/>
  <c r="AJ54" i="41"/>
  <c r="AF54" i="41"/>
  <c r="AB54" i="41"/>
  <c r="AN54" i="41"/>
  <c r="X54" i="41"/>
  <c r="M54" i="41"/>
  <c r="S54" i="41"/>
  <c r="Q54" i="41"/>
  <c r="O54" i="41"/>
  <c r="P54" i="41"/>
  <c r="U54" i="41"/>
  <c r="R54" i="41"/>
  <c r="T54" i="41"/>
  <c r="N54" i="41"/>
  <c r="AM62" i="41"/>
  <c r="AI62" i="41"/>
  <c r="AE62" i="41"/>
  <c r="AA62" i="41"/>
  <c r="W62" i="41"/>
  <c r="AL62" i="41"/>
  <c r="AH62" i="41"/>
  <c r="AD62" i="41"/>
  <c r="Z62" i="41"/>
  <c r="AO62" i="41"/>
  <c r="AK62" i="41"/>
  <c r="AG62" i="41"/>
  <c r="AC62" i="41"/>
  <c r="Y62" i="41"/>
  <c r="AB62" i="41"/>
  <c r="AN62" i="41"/>
  <c r="X62" i="41"/>
  <c r="AJ62" i="41"/>
  <c r="AF62" i="41"/>
  <c r="Q62" i="41"/>
  <c r="O62" i="41"/>
  <c r="P62" i="41"/>
  <c r="U62" i="41"/>
  <c r="S62" i="41"/>
  <c r="T62" i="41"/>
  <c r="N62" i="41"/>
  <c r="M62" i="41"/>
  <c r="R62" i="41"/>
  <c r="AM70" i="41"/>
  <c r="AI70" i="41"/>
  <c r="AE70" i="41"/>
  <c r="AA70" i="41"/>
  <c r="W70" i="41"/>
  <c r="AL70" i="41"/>
  <c r="AH70" i="41"/>
  <c r="AD70" i="41"/>
  <c r="Z70" i="41"/>
  <c r="AO70" i="41"/>
  <c r="AK70" i="41"/>
  <c r="AG70" i="41"/>
  <c r="AC70" i="41"/>
  <c r="Y70" i="41"/>
  <c r="AJ70" i="41"/>
  <c r="AF70" i="41"/>
  <c r="AB70" i="41"/>
  <c r="X70" i="41"/>
  <c r="AN70" i="41"/>
  <c r="AM78" i="41"/>
  <c r="AI78" i="41"/>
  <c r="AE78" i="41"/>
  <c r="AA78" i="41"/>
  <c r="W78" i="41"/>
  <c r="AL78" i="41"/>
  <c r="AH78" i="41"/>
  <c r="AD78" i="41"/>
  <c r="Z78" i="41"/>
  <c r="AO78" i="41"/>
  <c r="AK78" i="41"/>
  <c r="AG78" i="41"/>
  <c r="AC78" i="41"/>
  <c r="Y78" i="41"/>
  <c r="AB78" i="41"/>
  <c r="AN78" i="41"/>
  <c r="X78" i="41"/>
  <c r="AJ78" i="41"/>
  <c r="AF78" i="41"/>
  <c r="AM86" i="41"/>
  <c r="AI86" i="41"/>
  <c r="AE86" i="41"/>
  <c r="AA86" i="41"/>
  <c r="W86" i="41"/>
  <c r="AL86" i="41"/>
  <c r="AH86" i="41"/>
  <c r="AD86" i="41"/>
  <c r="Z86" i="41"/>
  <c r="AO86" i="41"/>
  <c r="AK86" i="41"/>
  <c r="AG86" i="41"/>
  <c r="AC86" i="41"/>
  <c r="Y86" i="41"/>
  <c r="AJ86" i="41"/>
  <c r="AF86" i="41"/>
  <c r="AB86" i="41"/>
  <c r="AN86" i="41"/>
  <c r="X86" i="41"/>
  <c r="AM94" i="41"/>
  <c r="AI94" i="41"/>
  <c r="AE94" i="41"/>
  <c r="AA94" i="41"/>
  <c r="W94" i="41"/>
  <c r="AL94" i="41"/>
  <c r="AH94" i="41"/>
  <c r="AD94" i="41"/>
  <c r="Z94" i="41"/>
  <c r="AO94" i="41"/>
  <c r="AK94" i="41"/>
  <c r="AG94" i="41"/>
  <c r="AC94" i="41"/>
  <c r="Y94" i="41"/>
  <c r="AB94" i="41"/>
  <c r="AN94" i="41"/>
  <c r="X94" i="41"/>
  <c r="AJ94" i="41"/>
  <c r="AF94" i="41"/>
  <c r="AM102" i="41"/>
  <c r="AI102" i="41"/>
  <c r="AE102" i="41"/>
  <c r="AA102" i="41"/>
  <c r="W102" i="41"/>
  <c r="AL102" i="41"/>
  <c r="AH102" i="41"/>
  <c r="AD102" i="41"/>
  <c r="Z102" i="41"/>
  <c r="AO102" i="41"/>
  <c r="AK102" i="41"/>
  <c r="AG102" i="41"/>
  <c r="AC102" i="41"/>
  <c r="Y102" i="41"/>
  <c r="AJ102" i="41"/>
  <c r="AF102" i="41"/>
  <c r="AB102" i="41"/>
  <c r="AN102" i="41"/>
  <c r="X102" i="41"/>
  <c r="AM110" i="41"/>
  <c r="AI110" i="41"/>
  <c r="AE110" i="41"/>
  <c r="AA110" i="41"/>
  <c r="W110" i="41"/>
  <c r="AL110" i="41"/>
  <c r="AH110" i="41"/>
  <c r="AD110" i="41"/>
  <c r="Z110" i="41"/>
  <c r="AO110" i="41"/>
  <c r="AK110" i="41"/>
  <c r="AG110" i="41"/>
  <c r="AC110" i="41"/>
  <c r="Y110" i="41"/>
  <c r="AB110" i="41"/>
  <c r="AN110" i="41"/>
  <c r="X110" i="41"/>
  <c r="AJ110" i="41"/>
  <c r="AF110" i="41"/>
  <c r="AM118" i="41"/>
  <c r="AI118" i="41"/>
  <c r="AE118" i="41"/>
  <c r="AA118" i="41"/>
  <c r="W118" i="41"/>
  <c r="AL118" i="41"/>
  <c r="AH118" i="41"/>
  <c r="AD118" i="41"/>
  <c r="Z118" i="41"/>
  <c r="AO118" i="41"/>
  <c r="AK118" i="41"/>
  <c r="AG118" i="41"/>
  <c r="AC118" i="41"/>
  <c r="Y118" i="41"/>
  <c r="AJ118" i="41"/>
  <c r="AF118" i="41"/>
  <c r="AB118" i="41"/>
  <c r="AN118" i="41"/>
  <c r="X118" i="41"/>
  <c r="AM126" i="41"/>
  <c r="AI126" i="41"/>
  <c r="AE126" i="41"/>
  <c r="AA126" i="41"/>
  <c r="W126" i="41"/>
  <c r="AL126" i="41"/>
  <c r="AH126" i="41"/>
  <c r="AD126" i="41"/>
  <c r="Z126" i="41"/>
  <c r="AO126" i="41"/>
  <c r="AK126" i="41"/>
  <c r="AG126" i="41"/>
  <c r="AC126" i="41"/>
  <c r="Y126" i="41"/>
  <c r="AB126" i="41"/>
  <c r="AN126" i="41"/>
  <c r="X126" i="41"/>
  <c r="AJ126" i="41"/>
  <c r="AF126" i="41"/>
  <c r="AM134" i="41"/>
  <c r="AI134" i="41"/>
  <c r="AE134" i="41"/>
  <c r="AA134" i="41"/>
  <c r="W134" i="41"/>
  <c r="AL134" i="41"/>
  <c r="AH134" i="41"/>
  <c r="AD134" i="41"/>
  <c r="Z134" i="41"/>
  <c r="AO134" i="41"/>
  <c r="AK134" i="41"/>
  <c r="AG134" i="41"/>
  <c r="AC134" i="41"/>
  <c r="Y134" i="41"/>
  <c r="AJ134" i="41"/>
  <c r="AF134" i="41"/>
  <c r="AB134" i="41"/>
  <c r="X134" i="41"/>
  <c r="AN134" i="41"/>
  <c r="AM142" i="41"/>
  <c r="AI142" i="41"/>
  <c r="AE142" i="41"/>
  <c r="AA142" i="41"/>
  <c r="W142" i="41"/>
  <c r="AL142" i="41"/>
  <c r="AH142" i="41"/>
  <c r="AD142" i="41"/>
  <c r="Z142" i="41"/>
  <c r="AO142" i="41"/>
  <c r="AK142" i="41"/>
  <c r="AG142" i="41"/>
  <c r="AC142" i="41"/>
  <c r="Y142" i="41"/>
  <c r="AB142" i="41"/>
  <c r="AN142" i="41"/>
  <c r="X142" i="41"/>
  <c r="AJ142" i="41"/>
  <c r="AF142" i="41"/>
  <c r="AM150" i="41"/>
  <c r="AI150" i="41"/>
  <c r="AE150" i="41"/>
  <c r="AA150" i="41"/>
  <c r="W150" i="41"/>
  <c r="AL150" i="41"/>
  <c r="AH150" i="41"/>
  <c r="AD150" i="41"/>
  <c r="Z150" i="41"/>
  <c r="AO150" i="41"/>
  <c r="AK150" i="41"/>
  <c r="AG150" i="41"/>
  <c r="AC150" i="41"/>
  <c r="Y150" i="41"/>
  <c r="AJ150" i="41"/>
  <c r="AF150" i="41"/>
  <c r="AB150" i="41"/>
  <c r="AN150" i="41"/>
  <c r="X150" i="41"/>
  <c r="AM158" i="41"/>
  <c r="AI158" i="41"/>
  <c r="AE158" i="41"/>
  <c r="AA158" i="41"/>
  <c r="W158" i="41"/>
  <c r="AL158" i="41"/>
  <c r="AH158" i="41"/>
  <c r="AD158" i="41"/>
  <c r="Z158" i="41"/>
  <c r="AO158" i="41"/>
  <c r="AK158" i="41"/>
  <c r="AG158" i="41"/>
  <c r="AC158" i="41"/>
  <c r="Y158" i="41"/>
  <c r="AB158" i="41"/>
  <c r="AN158" i="41"/>
  <c r="X158" i="41"/>
  <c r="AJ158" i="41"/>
  <c r="AF158" i="41"/>
  <c r="AM166" i="41"/>
  <c r="AI166" i="41"/>
  <c r="AE166" i="41"/>
  <c r="AA166" i="41"/>
  <c r="W166" i="41"/>
  <c r="AL166" i="41"/>
  <c r="AH166" i="41"/>
  <c r="AD166" i="41"/>
  <c r="Z166" i="41"/>
  <c r="AO166" i="41"/>
  <c r="AK166" i="41"/>
  <c r="AG166" i="41"/>
  <c r="AC166" i="41"/>
  <c r="Y166" i="41"/>
  <c r="AJ166" i="41"/>
  <c r="AF166" i="41"/>
  <c r="AB166" i="41"/>
  <c r="AN166" i="41"/>
  <c r="X166" i="41"/>
  <c r="AM174" i="41"/>
  <c r="AI174" i="41"/>
  <c r="AE174" i="41"/>
  <c r="AA174" i="41"/>
  <c r="W174" i="41"/>
  <c r="AL174" i="41"/>
  <c r="AH174" i="41"/>
  <c r="AD174" i="41"/>
  <c r="Z174" i="41"/>
  <c r="AO174" i="41"/>
  <c r="AK174" i="41"/>
  <c r="AG174" i="41"/>
  <c r="AC174" i="41"/>
  <c r="Y174" i="41"/>
  <c r="AJ174" i="41"/>
  <c r="AB174" i="41"/>
  <c r="AF174" i="41"/>
  <c r="X174" i="41"/>
  <c r="AN174" i="41"/>
  <c r="AM6" i="42"/>
  <c r="AI6" i="42"/>
  <c r="AE6" i="42"/>
  <c r="AA6" i="42"/>
  <c r="W6" i="42"/>
  <c r="AL6" i="42"/>
  <c r="AH6" i="42"/>
  <c r="AD6" i="42"/>
  <c r="Z6" i="42"/>
  <c r="AO6" i="42"/>
  <c r="AK6" i="42"/>
  <c r="AG6" i="42"/>
  <c r="AC6" i="42"/>
  <c r="Y6" i="42"/>
  <c r="AB6" i="42"/>
  <c r="AJ6" i="42"/>
  <c r="X6" i="42"/>
  <c r="AN6" i="42"/>
  <c r="AF6" i="42"/>
  <c r="AM14" i="42"/>
  <c r="AI14" i="42"/>
  <c r="AE14" i="42"/>
  <c r="AA14" i="42"/>
  <c r="W14" i="42"/>
  <c r="AL14" i="42"/>
  <c r="AH14" i="42"/>
  <c r="AD14" i="42"/>
  <c r="Z14" i="42"/>
  <c r="AO14" i="42"/>
  <c r="AK14" i="42"/>
  <c r="AG14" i="42"/>
  <c r="AC14" i="42"/>
  <c r="Y14" i="42"/>
  <c r="AJ14" i="42"/>
  <c r="AB14" i="42"/>
  <c r="AN14" i="42"/>
  <c r="AF14" i="42"/>
  <c r="X14" i="42"/>
  <c r="AO38" i="42"/>
  <c r="AK38" i="42"/>
  <c r="AG38" i="42"/>
  <c r="AC38" i="42"/>
  <c r="Y38" i="42"/>
  <c r="AL38" i="42"/>
  <c r="AF38" i="42"/>
  <c r="AA38" i="42"/>
  <c r="AJ38" i="42"/>
  <c r="AE38" i="42"/>
  <c r="Z38" i="42"/>
  <c r="AN38" i="42"/>
  <c r="AI38" i="42"/>
  <c r="AD38" i="42"/>
  <c r="X38" i="42"/>
  <c r="AH38" i="42"/>
  <c r="W38" i="42"/>
  <c r="AM38" i="42"/>
  <c r="AB38" i="42"/>
  <c r="AO131" i="42"/>
  <c r="AK131" i="42"/>
  <c r="AG131" i="42"/>
  <c r="AC131" i="42"/>
  <c r="Y131" i="42"/>
  <c r="AN131" i="42"/>
  <c r="AJ131" i="42"/>
  <c r="AF131" i="42"/>
  <c r="AB131" i="42"/>
  <c r="X131" i="42"/>
  <c r="AL131" i="42"/>
  <c r="AD131" i="42"/>
  <c r="AH131" i="42"/>
  <c r="Z131" i="42"/>
  <c r="AA131" i="42"/>
  <c r="AM131" i="42"/>
  <c r="W131" i="42"/>
  <c r="AI131" i="42"/>
  <c r="AE131" i="42"/>
  <c r="AO163" i="42"/>
  <c r="AK163" i="42"/>
  <c r="AG163" i="42"/>
  <c r="AC163" i="42"/>
  <c r="Y163" i="42"/>
  <c r="AN163" i="42"/>
  <c r="AJ163" i="42"/>
  <c r="AF163" i="42"/>
  <c r="AB163" i="42"/>
  <c r="X163" i="42"/>
  <c r="AL163" i="42"/>
  <c r="AD163" i="42"/>
  <c r="AH163" i="42"/>
  <c r="Z163" i="42"/>
  <c r="AA163" i="42"/>
  <c r="AM163" i="42"/>
  <c r="W163" i="42"/>
  <c r="AI163" i="42"/>
  <c r="AE163" i="42"/>
  <c r="AL110" i="42"/>
  <c r="AH110" i="42"/>
  <c r="AD110" i="42"/>
  <c r="Z110" i="42"/>
  <c r="AO110" i="42"/>
  <c r="AK110" i="42"/>
  <c r="AG110" i="42"/>
  <c r="AC110" i="42"/>
  <c r="Y110" i="42"/>
  <c r="AM110" i="42"/>
  <c r="AE110" i="42"/>
  <c r="W110" i="42"/>
  <c r="AI110" i="42"/>
  <c r="AA110" i="42"/>
  <c r="AJ110" i="42"/>
  <c r="AF110" i="42"/>
  <c r="AB110" i="42"/>
  <c r="AN110" i="42"/>
  <c r="X110" i="42"/>
  <c r="AL126" i="42"/>
  <c r="AH126" i="42"/>
  <c r="AD126" i="42"/>
  <c r="Z126" i="42"/>
  <c r="AO126" i="42"/>
  <c r="AK126" i="42"/>
  <c r="AG126" i="42"/>
  <c r="AC126" i="42"/>
  <c r="Y126" i="42"/>
  <c r="AM126" i="42"/>
  <c r="AE126" i="42"/>
  <c r="W126" i="42"/>
  <c r="AI126" i="42"/>
  <c r="AA126" i="42"/>
  <c r="AJ126" i="42"/>
  <c r="AF126" i="42"/>
  <c r="AB126" i="42"/>
  <c r="X126" i="42"/>
  <c r="AN126" i="42"/>
  <c r="AL142" i="42"/>
  <c r="AH142" i="42"/>
  <c r="AD142" i="42"/>
  <c r="Z142" i="42"/>
  <c r="AO142" i="42"/>
  <c r="AK142" i="42"/>
  <c r="AG142" i="42"/>
  <c r="AC142" i="42"/>
  <c r="Y142" i="42"/>
  <c r="AM142" i="42"/>
  <c r="AE142" i="42"/>
  <c r="W142" i="42"/>
  <c r="AI142" i="42"/>
  <c r="AA142" i="42"/>
  <c r="AJ142" i="42"/>
  <c r="AF142" i="42"/>
  <c r="AB142" i="42"/>
  <c r="AN142" i="42"/>
  <c r="X142" i="42"/>
  <c r="AL158" i="42"/>
  <c r="AH158" i="42"/>
  <c r="AD158" i="42"/>
  <c r="Z158" i="42"/>
  <c r="AO158" i="42"/>
  <c r="AK158" i="42"/>
  <c r="AG158" i="42"/>
  <c r="AC158" i="42"/>
  <c r="Y158" i="42"/>
  <c r="AM158" i="42"/>
  <c r="AE158" i="42"/>
  <c r="W158" i="42"/>
  <c r="AI158" i="42"/>
  <c r="AA158" i="42"/>
  <c r="AJ158" i="42"/>
  <c r="AF158" i="42"/>
  <c r="AB158" i="42"/>
  <c r="X158" i="42"/>
  <c r="AN158" i="42"/>
  <c r="AL174" i="42"/>
  <c r="AH174" i="42"/>
  <c r="AD174" i="42"/>
  <c r="Z174" i="42"/>
  <c r="AO174" i="42"/>
  <c r="AK174" i="42"/>
  <c r="AG174" i="42"/>
  <c r="AC174" i="42"/>
  <c r="Y174" i="42"/>
  <c r="AM174" i="42"/>
  <c r="AE174" i="42"/>
  <c r="W174" i="42"/>
  <c r="AI174" i="42"/>
  <c r="AA174" i="42"/>
  <c r="AJ174" i="42"/>
  <c r="AF174" i="42"/>
  <c r="AB174" i="42"/>
  <c r="AN174" i="42"/>
  <c r="X174" i="42"/>
  <c r="AN112" i="42"/>
  <c r="AJ112" i="42"/>
  <c r="AF112" i="42"/>
  <c r="AB112" i="42"/>
  <c r="X112" i="42"/>
  <c r="AM112" i="42"/>
  <c r="AI112" i="42"/>
  <c r="AE112" i="42"/>
  <c r="AA112" i="42"/>
  <c r="W112" i="42"/>
  <c r="AK112" i="42"/>
  <c r="AC112" i="42"/>
  <c r="AO112" i="42"/>
  <c r="AG112" i="42"/>
  <c r="Y112" i="42"/>
  <c r="Z112" i="42"/>
  <c r="AL112" i="42"/>
  <c r="AH112" i="42"/>
  <c r="AD112" i="42"/>
  <c r="AN120" i="42"/>
  <c r="AJ120" i="42"/>
  <c r="AF120" i="42"/>
  <c r="AB120" i="42"/>
  <c r="X120" i="42"/>
  <c r="AM120" i="42"/>
  <c r="AI120" i="42"/>
  <c r="AE120" i="42"/>
  <c r="AA120" i="42"/>
  <c r="W120" i="42"/>
  <c r="AK120" i="42"/>
  <c r="AC120" i="42"/>
  <c r="AO120" i="42"/>
  <c r="AG120" i="42"/>
  <c r="Y120" i="42"/>
  <c r="AH120" i="42"/>
  <c r="AD120" i="42"/>
  <c r="Z120" i="42"/>
  <c r="AL120" i="42"/>
  <c r="AN128" i="42"/>
  <c r="AJ128" i="42"/>
  <c r="AF128" i="42"/>
  <c r="AB128" i="42"/>
  <c r="X128" i="42"/>
  <c r="AM128" i="42"/>
  <c r="AI128" i="42"/>
  <c r="AE128" i="42"/>
  <c r="AA128" i="42"/>
  <c r="W128" i="42"/>
  <c r="AK128" i="42"/>
  <c r="AC128" i="42"/>
  <c r="AO128" i="42"/>
  <c r="AG128" i="42"/>
  <c r="Y128" i="42"/>
  <c r="Z128" i="42"/>
  <c r="AL128" i="42"/>
  <c r="AH128" i="42"/>
  <c r="AD128" i="42"/>
  <c r="AN136" i="42"/>
  <c r="AJ136" i="42"/>
  <c r="AF136" i="42"/>
  <c r="AB136" i="42"/>
  <c r="X136" i="42"/>
  <c r="AM136" i="42"/>
  <c r="AI136" i="42"/>
  <c r="AE136" i="42"/>
  <c r="AA136" i="42"/>
  <c r="W136" i="42"/>
  <c r="AK136" i="42"/>
  <c r="AC136" i="42"/>
  <c r="AO136" i="42"/>
  <c r="AG136" i="42"/>
  <c r="Y136" i="42"/>
  <c r="AH136" i="42"/>
  <c r="AD136" i="42"/>
  <c r="Z136" i="42"/>
  <c r="AL136" i="42"/>
  <c r="AN144" i="42"/>
  <c r="AJ144" i="42"/>
  <c r="AF144" i="42"/>
  <c r="AB144" i="42"/>
  <c r="X144" i="42"/>
  <c r="AM144" i="42"/>
  <c r="AI144" i="42"/>
  <c r="AE144" i="42"/>
  <c r="AA144" i="42"/>
  <c r="W144" i="42"/>
  <c r="AK144" i="42"/>
  <c r="AC144" i="42"/>
  <c r="AO144" i="42"/>
  <c r="AG144" i="42"/>
  <c r="Y144" i="42"/>
  <c r="Z144" i="42"/>
  <c r="AL144" i="42"/>
  <c r="AH144" i="42"/>
  <c r="AD144" i="42"/>
  <c r="AN152" i="42"/>
  <c r="AJ152" i="42"/>
  <c r="AF152" i="42"/>
  <c r="AB152" i="42"/>
  <c r="X152" i="42"/>
  <c r="AM152" i="42"/>
  <c r="AI152" i="42"/>
  <c r="AE152" i="42"/>
  <c r="AA152" i="42"/>
  <c r="W152" i="42"/>
  <c r="AK152" i="42"/>
  <c r="AC152" i="42"/>
  <c r="AO152" i="42"/>
  <c r="AG152" i="42"/>
  <c r="Y152" i="42"/>
  <c r="AH152" i="42"/>
  <c r="AD152" i="42"/>
  <c r="Z152" i="42"/>
  <c r="AL152" i="42"/>
  <c r="AN160" i="42"/>
  <c r="AJ160" i="42"/>
  <c r="AF160" i="42"/>
  <c r="AB160" i="42"/>
  <c r="X160" i="42"/>
  <c r="AM160" i="42"/>
  <c r="AI160" i="42"/>
  <c r="AE160" i="42"/>
  <c r="AA160" i="42"/>
  <c r="W160" i="42"/>
  <c r="AK160" i="42"/>
  <c r="AC160" i="42"/>
  <c r="AO160" i="42"/>
  <c r="AG160" i="42"/>
  <c r="Y160" i="42"/>
  <c r="Z160" i="42"/>
  <c r="AL160" i="42"/>
  <c r="AH160" i="42"/>
  <c r="AD160" i="42"/>
  <c r="AN168" i="42"/>
  <c r="AJ168" i="42"/>
  <c r="AF168" i="42"/>
  <c r="AB168" i="42"/>
  <c r="X168" i="42"/>
  <c r="AM168" i="42"/>
  <c r="AI168" i="42"/>
  <c r="AE168" i="42"/>
  <c r="AA168" i="42"/>
  <c r="W168" i="42"/>
  <c r="AK168" i="42"/>
  <c r="AC168" i="42"/>
  <c r="AO168" i="42"/>
  <c r="AG168" i="42"/>
  <c r="Y168" i="42"/>
  <c r="AH168" i="42"/>
  <c r="AD168" i="42"/>
  <c r="Z168" i="42"/>
  <c r="AL168" i="42"/>
  <c r="AN176" i="42"/>
  <c r="AJ176" i="42"/>
  <c r="AF176" i="42"/>
  <c r="AB176" i="42"/>
  <c r="X176" i="42"/>
  <c r="AM176" i="42"/>
  <c r="AI176" i="42"/>
  <c r="AE176" i="42"/>
  <c r="AA176" i="42"/>
  <c r="W176" i="42"/>
  <c r="AK176" i="42"/>
  <c r="AC176" i="42"/>
  <c r="AO176" i="42"/>
  <c r="AG176" i="42"/>
  <c r="Y176" i="42"/>
  <c r="AL176" i="42"/>
  <c r="Z176" i="42"/>
  <c r="AH176" i="42"/>
  <c r="AD176" i="42"/>
  <c r="AN52" i="27"/>
  <c r="AJ52" i="27"/>
  <c r="AF52" i="27"/>
  <c r="AB52" i="27"/>
  <c r="X52" i="27"/>
  <c r="AM52" i="27"/>
  <c r="AH52" i="27"/>
  <c r="AC52" i="27"/>
  <c r="W52" i="27"/>
  <c r="AL52" i="27"/>
  <c r="AG52" i="27"/>
  <c r="AA52" i="27"/>
  <c r="AK52" i="27"/>
  <c r="AE52" i="27"/>
  <c r="Z52" i="27"/>
  <c r="AI52" i="27"/>
  <c r="AD52" i="27"/>
  <c r="Y52" i="27"/>
  <c r="AO52" i="27"/>
  <c r="AL88" i="28"/>
  <c r="AH88" i="28"/>
  <c r="AD88" i="28"/>
  <c r="Z88" i="28"/>
  <c r="AO88" i="28"/>
  <c r="AK88" i="28"/>
  <c r="AG88" i="28"/>
  <c r="AC88" i="28"/>
  <c r="Y88" i="28"/>
  <c r="AN88" i="28"/>
  <c r="AF88" i="28"/>
  <c r="X88" i="28"/>
  <c r="AM88" i="28"/>
  <c r="AE88" i="28"/>
  <c r="W88" i="28"/>
  <c r="AJ88" i="28"/>
  <c r="AI88" i="28"/>
  <c r="AB88" i="28"/>
  <c r="AA88" i="28"/>
  <c r="M88" i="28"/>
  <c r="O88" i="28"/>
  <c r="Q88" i="28"/>
  <c r="R88" i="28"/>
  <c r="P88" i="28"/>
  <c r="U88" i="28"/>
  <c r="S88" i="28"/>
  <c r="T88" i="28"/>
  <c r="N88" i="28"/>
  <c r="AO35" i="28"/>
  <c r="AK35" i="28"/>
  <c r="AG35" i="28"/>
  <c r="AN35" i="28"/>
  <c r="AJ35" i="28"/>
  <c r="AH35" i="28"/>
  <c r="AC35" i="28"/>
  <c r="Y35" i="28"/>
  <c r="AM35" i="28"/>
  <c r="AF35" i="28"/>
  <c r="AB35" i="28"/>
  <c r="X35" i="28"/>
  <c r="AE35" i="28"/>
  <c r="W35" i="28"/>
  <c r="AD35" i="28"/>
  <c r="AL35" i="28"/>
  <c r="AA35" i="28"/>
  <c r="AI35" i="28"/>
  <c r="Z35" i="28"/>
  <c r="AL62" i="28"/>
  <c r="AH62" i="28"/>
  <c r="AD62" i="28"/>
  <c r="Z62" i="28"/>
  <c r="AO62" i="28"/>
  <c r="AK62" i="28"/>
  <c r="AG62" i="28"/>
  <c r="AC62" i="28"/>
  <c r="Y62" i="28"/>
  <c r="AN62" i="28"/>
  <c r="AF62" i="28"/>
  <c r="X62" i="28"/>
  <c r="AM62" i="28"/>
  <c r="AE62" i="28"/>
  <c r="W62" i="28"/>
  <c r="AB62" i="28"/>
  <c r="AA62" i="28"/>
  <c r="AJ62" i="28"/>
  <c r="AI62" i="28"/>
  <c r="M62" i="28"/>
  <c r="R62" i="28"/>
  <c r="Q62" i="28"/>
  <c r="O62" i="28"/>
  <c r="P62" i="28"/>
  <c r="U62" i="28"/>
  <c r="S62" i="28"/>
  <c r="T62" i="28"/>
  <c r="N62" i="28"/>
  <c r="AL104" i="28"/>
  <c r="AH104" i="28"/>
  <c r="AD104" i="28"/>
  <c r="Z104" i="28"/>
  <c r="AO104" i="28"/>
  <c r="AK104" i="28"/>
  <c r="AG104" i="28"/>
  <c r="AC104" i="28"/>
  <c r="Y104" i="28"/>
  <c r="AN104" i="28"/>
  <c r="AF104" i="28"/>
  <c r="X104" i="28"/>
  <c r="AM104" i="28"/>
  <c r="AE104" i="28"/>
  <c r="W104" i="28"/>
  <c r="AJ104" i="28"/>
  <c r="AI104" i="28"/>
  <c r="AB104" i="28"/>
  <c r="AA104" i="28"/>
  <c r="M104" i="28"/>
  <c r="R104" i="28"/>
  <c r="Q104" i="28"/>
  <c r="O104" i="28"/>
  <c r="P104" i="28"/>
  <c r="U104" i="28"/>
  <c r="S104" i="28"/>
  <c r="T104" i="28"/>
  <c r="N104" i="28"/>
  <c r="AO101" i="28"/>
  <c r="AK101" i="28"/>
  <c r="AG101" i="28"/>
  <c r="AC101" i="28"/>
  <c r="Y101" i="28"/>
  <c r="AN101" i="28"/>
  <c r="AJ101" i="28"/>
  <c r="AF101" i="28"/>
  <c r="AB101" i="28"/>
  <c r="X101" i="28"/>
  <c r="AM101" i="28"/>
  <c r="AE101" i="28"/>
  <c r="W101" i="28"/>
  <c r="AL101" i="28"/>
  <c r="AD101" i="28"/>
  <c r="AI101" i="28"/>
  <c r="AH101" i="28"/>
  <c r="AA101" i="28"/>
  <c r="Z101" i="28"/>
  <c r="AN8" i="28"/>
  <c r="AJ8" i="28"/>
  <c r="AF8" i="28"/>
  <c r="AB8" i="28"/>
  <c r="X8" i="28"/>
  <c r="AM8" i="28"/>
  <c r="AI8" i="28"/>
  <c r="AE8" i="28"/>
  <c r="AA8" i="28"/>
  <c r="W8" i="28"/>
  <c r="AL8" i="28"/>
  <c r="AD8" i="28"/>
  <c r="AK8" i="28"/>
  <c r="AC8" i="28"/>
  <c r="Z8" i="28"/>
  <c r="AO8" i="28"/>
  <c r="Y8" i="28"/>
  <c r="AH8" i="28"/>
  <c r="AG8" i="28"/>
  <c r="P8" i="28"/>
  <c r="U8" i="28"/>
  <c r="S8" i="28"/>
  <c r="T8" i="28"/>
  <c r="N8" i="28"/>
  <c r="M8" i="28"/>
  <c r="R8" i="28"/>
  <c r="Q8" i="28"/>
  <c r="O8" i="28"/>
  <c r="AN16" i="28"/>
  <c r="AJ16" i="28"/>
  <c r="AF16" i="28"/>
  <c r="AB16" i="28"/>
  <c r="X16" i="28"/>
  <c r="AM16" i="28"/>
  <c r="AI16" i="28"/>
  <c r="AE16" i="28"/>
  <c r="AA16" i="28"/>
  <c r="W16" i="28"/>
  <c r="AL16" i="28"/>
  <c r="AD16" i="28"/>
  <c r="AK16" i="28"/>
  <c r="AC16" i="28"/>
  <c r="AH16" i="28"/>
  <c r="AG16" i="28"/>
  <c r="Z16" i="28"/>
  <c r="Y16" i="28"/>
  <c r="AO16" i="28"/>
  <c r="P16" i="28"/>
  <c r="U16" i="28"/>
  <c r="S16" i="28"/>
  <c r="T16" i="28"/>
  <c r="N16" i="28"/>
  <c r="M16" i="28"/>
  <c r="R16" i="28"/>
  <c r="Q16" i="28"/>
  <c r="O16" i="28"/>
  <c r="AN24" i="28"/>
  <c r="AJ24" i="28"/>
  <c r="AF24" i="28"/>
  <c r="AB24" i="28"/>
  <c r="X24" i="28"/>
  <c r="AM24" i="28"/>
  <c r="AI24" i="28"/>
  <c r="AE24" i="28"/>
  <c r="AA24" i="28"/>
  <c r="W24" i="28"/>
  <c r="AL24" i="28"/>
  <c r="AD24" i="28"/>
  <c r="AK24" i="28"/>
  <c r="AC24" i="28"/>
  <c r="Z24" i="28"/>
  <c r="AO24" i="28"/>
  <c r="Y24" i="28"/>
  <c r="AH24" i="28"/>
  <c r="AG24" i="28"/>
  <c r="T24" i="28"/>
  <c r="N24" i="28"/>
  <c r="M24" i="28"/>
  <c r="R24" i="28"/>
  <c r="Q24" i="28"/>
  <c r="S24" i="28"/>
  <c r="P24" i="28"/>
  <c r="U24" i="28"/>
  <c r="O24" i="28"/>
  <c r="AN32" i="28"/>
  <c r="AJ32" i="28"/>
  <c r="AF32" i="28"/>
  <c r="AB32" i="28"/>
  <c r="X32" i="28"/>
  <c r="AM32" i="28"/>
  <c r="AI32" i="28"/>
  <c r="AE32" i="28"/>
  <c r="AA32" i="28"/>
  <c r="W32" i="28"/>
  <c r="AL32" i="28"/>
  <c r="AD32" i="28"/>
  <c r="AK32" i="28"/>
  <c r="AC32" i="28"/>
  <c r="AH32" i="28"/>
  <c r="AG32" i="28"/>
  <c r="Z32" i="28"/>
  <c r="AO32" i="28"/>
  <c r="Y32" i="28"/>
  <c r="P32" i="28"/>
  <c r="U32" i="28"/>
  <c r="R32" i="28"/>
  <c r="T32" i="28"/>
  <c r="N32" i="28"/>
  <c r="M32" i="28"/>
  <c r="S32" i="28"/>
  <c r="Q32" i="28"/>
  <c r="O32" i="28"/>
  <c r="AM5" i="28"/>
  <c r="AI5" i="28"/>
  <c r="AE5" i="28"/>
  <c r="AA5" i="28"/>
  <c r="W5" i="28"/>
  <c r="AL5" i="28"/>
  <c r="AH5" i="28"/>
  <c r="AD5" i="28"/>
  <c r="Z5" i="28"/>
  <c r="AK5" i="28"/>
  <c r="AC5" i="28"/>
  <c r="AJ5" i="28"/>
  <c r="AB5" i="28"/>
  <c r="AO5" i="28"/>
  <c r="Y5" i="28"/>
  <c r="AN5" i="28"/>
  <c r="X5" i="28"/>
  <c r="AG5" i="28"/>
  <c r="AF5" i="28"/>
  <c r="AM13" i="28"/>
  <c r="AI13" i="28"/>
  <c r="AE13" i="28"/>
  <c r="AA13" i="28"/>
  <c r="W13" i="28"/>
  <c r="AL13" i="28"/>
  <c r="AH13" i="28"/>
  <c r="AD13" i="28"/>
  <c r="Z13" i="28"/>
  <c r="AK13" i="28"/>
  <c r="AC13" i="28"/>
  <c r="AJ13" i="28"/>
  <c r="AB13" i="28"/>
  <c r="AG13" i="28"/>
  <c r="AF13" i="28"/>
  <c r="AO13" i="28"/>
  <c r="Y13" i="28"/>
  <c r="X13" i="28"/>
  <c r="AN13" i="28"/>
  <c r="AM21" i="28"/>
  <c r="AI21" i="28"/>
  <c r="AE21" i="28"/>
  <c r="AA21" i="28"/>
  <c r="W21" i="28"/>
  <c r="AL21" i="28"/>
  <c r="AH21" i="28"/>
  <c r="AD21" i="28"/>
  <c r="Z21" i="28"/>
  <c r="AK21" i="28"/>
  <c r="AC21" i="28"/>
  <c r="AJ21" i="28"/>
  <c r="AB21" i="28"/>
  <c r="AO21" i="28"/>
  <c r="Y21" i="28"/>
  <c r="AN21" i="28"/>
  <c r="X21" i="28"/>
  <c r="AG21" i="28"/>
  <c r="AF21" i="28"/>
  <c r="AM29" i="28"/>
  <c r="AI29" i="28"/>
  <c r="AE29" i="28"/>
  <c r="AA29" i="28"/>
  <c r="W29" i="28"/>
  <c r="AL29" i="28"/>
  <c r="AH29" i="28"/>
  <c r="AD29" i="28"/>
  <c r="Z29" i="28"/>
  <c r="AK29" i="28"/>
  <c r="AC29" i="28"/>
  <c r="AJ29" i="28"/>
  <c r="AB29" i="28"/>
  <c r="AG29" i="28"/>
  <c r="AF29" i="28"/>
  <c r="AO29" i="28"/>
  <c r="Y29" i="28"/>
  <c r="AN29" i="28"/>
  <c r="X29" i="28"/>
  <c r="AN36" i="28"/>
  <c r="AJ36" i="28"/>
  <c r="AF36" i="28"/>
  <c r="AB36" i="28"/>
  <c r="X36" i="28"/>
  <c r="AM36" i="28"/>
  <c r="AI36" i="28"/>
  <c r="AE36" i="28"/>
  <c r="AA36" i="28"/>
  <c r="W36" i="28"/>
  <c r="AK36" i="28"/>
  <c r="AC36" i="28"/>
  <c r="AH36" i="28"/>
  <c r="Z36" i="28"/>
  <c r="AO36" i="28"/>
  <c r="Y36" i="28"/>
  <c r="AL36" i="28"/>
  <c r="AG36" i="28"/>
  <c r="AD36" i="28"/>
  <c r="Q36" i="28"/>
  <c r="R36" i="28"/>
  <c r="P36" i="28"/>
  <c r="U36" i="28"/>
  <c r="S36" i="28"/>
  <c r="T36" i="28"/>
  <c r="N36" i="28"/>
  <c r="M36" i="28"/>
  <c r="O36" i="28"/>
  <c r="AN44" i="28"/>
  <c r="AJ44" i="28"/>
  <c r="AF44" i="28"/>
  <c r="AB44" i="28"/>
  <c r="X44" i="28"/>
  <c r="AM44" i="28"/>
  <c r="AI44" i="28"/>
  <c r="AE44" i="28"/>
  <c r="AA44" i="28"/>
  <c r="W44" i="28"/>
  <c r="AK44" i="28"/>
  <c r="AC44" i="28"/>
  <c r="AH44" i="28"/>
  <c r="Z44" i="28"/>
  <c r="AG44" i="28"/>
  <c r="AD44" i="28"/>
  <c r="AO44" i="28"/>
  <c r="Y44" i="28"/>
  <c r="AL44" i="28"/>
  <c r="T44" i="28"/>
  <c r="N44" i="28"/>
  <c r="M44" i="28"/>
  <c r="O44" i="28"/>
  <c r="Q44" i="28"/>
  <c r="S44" i="28"/>
  <c r="P44" i="28"/>
  <c r="U44" i="28"/>
  <c r="R44" i="28"/>
  <c r="AM41" i="28"/>
  <c r="AI41" i="28"/>
  <c r="AE41" i="28"/>
  <c r="AA41" i="28"/>
  <c r="W41" i="28"/>
  <c r="AL41" i="28"/>
  <c r="AH41" i="28"/>
  <c r="AD41" i="28"/>
  <c r="Z41" i="28"/>
  <c r="AJ41" i="28"/>
  <c r="AB41" i="28"/>
  <c r="AO41" i="28"/>
  <c r="AG41" i="28"/>
  <c r="Y41" i="28"/>
  <c r="AF41" i="28"/>
  <c r="AC41" i="28"/>
  <c r="AN41" i="28"/>
  <c r="X41" i="28"/>
  <c r="AK41" i="28"/>
  <c r="AM49" i="28"/>
  <c r="AI49" i="28"/>
  <c r="AE49" i="28"/>
  <c r="AA49" i="28"/>
  <c r="W49" i="28"/>
  <c r="AL49" i="28"/>
  <c r="AH49" i="28"/>
  <c r="AD49" i="28"/>
  <c r="Z49" i="28"/>
  <c r="AJ49" i="28"/>
  <c r="AB49" i="28"/>
  <c r="AO49" i="28"/>
  <c r="AG49" i="28"/>
  <c r="Y49" i="28"/>
  <c r="AN49" i="28"/>
  <c r="X49" i="28"/>
  <c r="AK49" i="28"/>
  <c r="AF49" i="28"/>
  <c r="AC49" i="28"/>
  <c r="AM57" i="28"/>
  <c r="AI57" i="28"/>
  <c r="AE57" i="28"/>
  <c r="AA57" i="28"/>
  <c r="W57" i="28"/>
  <c r="AL57" i="28"/>
  <c r="AH57" i="28"/>
  <c r="AD57" i="28"/>
  <c r="Z57" i="28"/>
  <c r="AO57" i="28"/>
  <c r="AG57" i="28"/>
  <c r="Y57" i="28"/>
  <c r="AN57" i="28"/>
  <c r="AF57" i="28"/>
  <c r="X57" i="28"/>
  <c r="AK57" i="28"/>
  <c r="AJ57" i="28"/>
  <c r="AC57" i="28"/>
  <c r="AB57" i="28"/>
  <c r="AM65" i="28"/>
  <c r="AI65" i="28"/>
  <c r="AE65" i="28"/>
  <c r="AA65" i="28"/>
  <c r="W65" i="28"/>
  <c r="AL65" i="28"/>
  <c r="AH65" i="28"/>
  <c r="AD65" i="28"/>
  <c r="Z65" i="28"/>
  <c r="AO65" i="28"/>
  <c r="AG65" i="28"/>
  <c r="Y65" i="28"/>
  <c r="AN65" i="28"/>
  <c r="AF65" i="28"/>
  <c r="X65" i="28"/>
  <c r="AC65" i="28"/>
  <c r="AB65" i="28"/>
  <c r="AK65" i="28"/>
  <c r="AJ65" i="28"/>
  <c r="AL146" i="28"/>
  <c r="AH146" i="28"/>
  <c r="AD146" i="28"/>
  <c r="Z146" i="28"/>
  <c r="AO146" i="28"/>
  <c r="AJ146" i="28"/>
  <c r="AE146" i="28"/>
  <c r="Y146" i="28"/>
  <c r="AN146" i="28"/>
  <c r="AI146" i="28"/>
  <c r="AC146" i="28"/>
  <c r="X146" i="28"/>
  <c r="AG146" i="28"/>
  <c r="W146" i="28"/>
  <c r="AF146" i="28"/>
  <c r="AM146" i="28"/>
  <c r="AK146" i="28"/>
  <c r="AB146" i="28"/>
  <c r="AA146" i="28"/>
  <c r="T146" i="28"/>
  <c r="N146" i="28"/>
  <c r="M146" i="28"/>
  <c r="R146" i="28"/>
  <c r="Q146" i="28"/>
  <c r="O146" i="28"/>
  <c r="P146" i="28"/>
  <c r="U146" i="28"/>
  <c r="S146" i="28"/>
  <c r="AL160" i="28"/>
  <c r="AH160" i="28"/>
  <c r="AD160" i="28"/>
  <c r="Z160" i="28"/>
  <c r="AO160" i="28"/>
  <c r="AK160" i="28"/>
  <c r="AG160" i="28"/>
  <c r="AC160" i="28"/>
  <c r="Y160" i="28"/>
  <c r="AN160" i="28"/>
  <c r="AJ160" i="28"/>
  <c r="AF160" i="28"/>
  <c r="AB160" i="28"/>
  <c r="X160" i="28"/>
  <c r="AI160" i="28"/>
  <c r="AM160" i="28"/>
  <c r="AE160" i="28"/>
  <c r="AA160" i="28"/>
  <c r="W160" i="28"/>
  <c r="M160" i="28"/>
  <c r="R160" i="28"/>
  <c r="Q160" i="28"/>
  <c r="O160" i="28"/>
  <c r="P160" i="28"/>
  <c r="U160" i="28"/>
  <c r="S160" i="28"/>
  <c r="T160" i="28"/>
  <c r="N160" i="28"/>
  <c r="AO122" i="28"/>
  <c r="AK122" i="28"/>
  <c r="AG122" i="28"/>
  <c r="AC122" i="28"/>
  <c r="Y122" i="28"/>
  <c r="AN122" i="28"/>
  <c r="AJ122" i="28"/>
  <c r="AF122" i="28"/>
  <c r="AB122" i="28"/>
  <c r="X122" i="28"/>
  <c r="AI122" i="28"/>
  <c r="AA122" i="28"/>
  <c r="AH122" i="28"/>
  <c r="Z122" i="28"/>
  <c r="AE122" i="28"/>
  <c r="AD122" i="28"/>
  <c r="AM122" i="28"/>
  <c r="AL122" i="28"/>
  <c r="W122" i="28"/>
  <c r="P122" i="28"/>
  <c r="U122" i="28"/>
  <c r="S122" i="28"/>
  <c r="T122" i="28"/>
  <c r="N122" i="28"/>
  <c r="M122" i="28"/>
  <c r="O122" i="28"/>
  <c r="Q122" i="28"/>
  <c r="R122" i="28"/>
  <c r="AL142" i="28"/>
  <c r="AH142" i="28"/>
  <c r="AD142" i="28"/>
  <c r="Z142" i="28"/>
  <c r="AN142" i="28"/>
  <c r="AI142" i="28"/>
  <c r="AC142" i="28"/>
  <c r="X142" i="28"/>
  <c r="AM142" i="28"/>
  <c r="AG142" i="28"/>
  <c r="AB142" i="28"/>
  <c r="W142" i="28"/>
  <c r="AF142" i="28"/>
  <c r="AO142" i="28"/>
  <c r="AE142" i="28"/>
  <c r="AK142" i="28"/>
  <c r="AJ142" i="28"/>
  <c r="AA142" i="28"/>
  <c r="Y142" i="28"/>
  <c r="P142" i="28"/>
  <c r="U142" i="28"/>
  <c r="O142" i="28"/>
  <c r="T142" i="28"/>
  <c r="N142" i="28"/>
  <c r="M142" i="28"/>
  <c r="R142" i="28"/>
  <c r="Q142" i="28"/>
  <c r="S142" i="28"/>
  <c r="AN140" i="28"/>
  <c r="AJ140" i="28"/>
  <c r="AF140" i="28"/>
  <c r="AB140" i="28"/>
  <c r="X140" i="28"/>
  <c r="AM140" i="28"/>
  <c r="AH140" i="28"/>
  <c r="AC140" i="28"/>
  <c r="W140" i="28"/>
  <c r="AL140" i="28"/>
  <c r="AG140" i="28"/>
  <c r="AA140" i="28"/>
  <c r="AE140" i="28"/>
  <c r="AO140" i="28"/>
  <c r="AD140" i="28"/>
  <c r="AK140" i="28"/>
  <c r="AI140" i="28"/>
  <c r="Z140" i="28"/>
  <c r="Y140" i="28"/>
  <c r="M140" i="28"/>
  <c r="R140" i="28"/>
  <c r="Q140" i="28"/>
  <c r="O140" i="28"/>
  <c r="P140" i="28"/>
  <c r="U140" i="28"/>
  <c r="S140" i="28"/>
  <c r="T140" i="28"/>
  <c r="N140" i="28"/>
  <c r="AO135" i="28"/>
  <c r="AK135" i="28"/>
  <c r="AG135" i="28"/>
  <c r="AC135" i="28"/>
  <c r="Y135" i="28"/>
  <c r="AL135" i="28"/>
  <c r="AF135" i="28"/>
  <c r="AA135" i="28"/>
  <c r="AJ135" i="28"/>
  <c r="AE135" i="28"/>
  <c r="Z135" i="28"/>
  <c r="AN135" i="28"/>
  <c r="AD135" i="28"/>
  <c r="AM135" i="28"/>
  <c r="AB135" i="28"/>
  <c r="AI135" i="28"/>
  <c r="AH135" i="28"/>
  <c r="X135" i="28"/>
  <c r="W135" i="28"/>
  <c r="AM125" i="28"/>
  <c r="AI125" i="28"/>
  <c r="AN125" i="28"/>
  <c r="AH125" i="28"/>
  <c r="AD125" i="28"/>
  <c r="Z125" i="28"/>
  <c r="AL125" i="28"/>
  <c r="AG125" i="28"/>
  <c r="AC125" i="28"/>
  <c r="Y125" i="28"/>
  <c r="AK125" i="28"/>
  <c r="AB125" i="28"/>
  <c r="AJ125" i="28"/>
  <c r="AA125" i="28"/>
  <c r="AF125" i="28"/>
  <c r="AE125" i="28"/>
  <c r="AO125" i="28"/>
  <c r="X125" i="28"/>
  <c r="W125" i="28"/>
  <c r="AM133" i="28"/>
  <c r="AI133" i="28"/>
  <c r="AE133" i="28"/>
  <c r="AA133" i="28"/>
  <c r="W133" i="28"/>
  <c r="AK133" i="28"/>
  <c r="AF133" i="28"/>
  <c r="Z133" i="28"/>
  <c r="AO133" i="28"/>
  <c r="AJ133" i="28"/>
  <c r="AD133" i="28"/>
  <c r="Y133" i="28"/>
  <c r="AN133" i="28"/>
  <c r="AC133" i="28"/>
  <c r="AL133" i="28"/>
  <c r="AB133" i="28"/>
  <c r="AH133" i="28"/>
  <c r="AG133" i="28"/>
  <c r="X133" i="28"/>
  <c r="AM141" i="28"/>
  <c r="AI141" i="28"/>
  <c r="AE141" i="28"/>
  <c r="AA141" i="28"/>
  <c r="W141" i="28"/>
  <c r="AN141" i="28"/>
  <c r="AH141" i="28"/>
  <c r="AC141" i="28"/>
  <c r="X141" i="28"/>
  <c r="AL141" i="28"/>
  <c r="AG141" i="28"/>
  <c r="AB141" i="28"/>
  <c r="AF141" i="28"/>
  <c r="AO141" i="28"/>
  <c r="AD141" i="28"/>
  <c r="AK141" i="28"/>
  <c r="AJ141" i="28"/>
  <c r="Z141" i="28"/>
  <c r="Y141" i="28"/>
  <c r="AM149" i="28"/>
  <c r="AI149" i="28"/>
  <c r="AE149" i="28"/>
  <c r="AA149" i="28"/>
  <c r="W149" i="28"/>
  <c r="AK149" i="28"/>
  <c r="AF149" i="28"/>
  <c r="Z149" i="28"/>
  <c r="AO149" i="28"/>
  <c r="AJ149" i="28"/>
  <c r="AD149" i="28"/>
  <c r="Y149" i="28"/>
  <c r="AH149" i="28"/>
  <c r="X149" i="28"/>
  <c r="AG149" i="28"/>
  <c r="AN149" i="28"/>
  <c r="AL149" i="28"/>
  <c r="AC149" i="28"/>
  <c r="AB149" i="28"/>
  <c r="AO153" i="28"/>
  <c r="AN153" i="28"/>
  <c r="AM153" i="28"/>
  <c r="AI153" i="28"/>
  <c r="AE153" i="28"/>
  <c r="AA153" i="28"/>
  <c r="W153" i="28"/>
  <c r="AL153" i="28"/>
  <c r="AG153" i="28"/>
  <c r="AB153" i="28"/>
  <c r="AK153" i="28"/>
  <c r="AF153" i="28"/>
  <c r="Z153" i="28"/>
  <c r="AJ153" i="28"/>
  <c r="Y153" i="28"/>
  <c r="AH153" i="28"/>
  <c r="X153" i="28"/>
  <c r="AD153" i="28"/>
  <c r="AC153" i="28"/>
  <c r="AO163" i="28"/>
  <c r="AK163" i="28"/>
  <c r="AG163" i="28"/>
  <c r="AC163" i="28"/>
  <c r="Y163" i="28"/>
  <c r="AN163" i="28"/>
  <c r="AJ163" i="28"/>
  <c r="AF163" i="28"/>
  <c r="AB163" i="28"/>
  <c r="X163" i="28"/>
  <c r="AM163" i="28"/>
  <c r="AE163" i="28"/>
  <c r="W163" i="28"/>
  <c r="AL163" i="28"/>
  <c r="AD163" i="28"/>
  <c r="AI163" i="28"/>
  <c r="AA163" i="28"/>
  <c r="AH163" i="28"/>
  <c r="Z163" i="28"/>
  <c r="AN154" i="28"/>
  <c r="AJ154" i="28"/>
  <c r="AF154" i="28"/>
  <c r="AB154" i="28"/>
  <c r="X154" i="28"/>
  <c r="AM154" i="28"/>
  <c r="AI154" i="28"/>
  <c r="AE154" i="28"/>
  <c r="AA154" i="28"/>
  <c r="W154" i="28"/>
  <c r="AL154" i="28"/>
  <c r="AH154" i="28"/>
  <c r="AD154" i="28"/>
  <c r="Z154" i="28"/>
  <c r="AG154" i="28"/>
  <c r="AK154" i="28"/>
  <c r="AC154" i="28"/>
  <c r="AO154" i="28"/>
  <c r="Y154" i="28"/>
  <c r="Q154" i="28"/>
  <c r="S154" i="28"/>
  <c r="P154" i="28"/>
  <c r="U154" i="28"/>
  <c r="R154" i="28"/>
  <c r="T154" i="28"/>
  <c r="N154" i="28"/>
  <c r="M154" i="28"/>
  <c r="O154" i="28"/>
  <c r="AL162" i="28"/>
  <c r="AH162" i="28"/>
  <c r="AD162" i="28"/>
  <c r="Z162" i="28"/>
  <c r="AO162" i="28"/>
  <c r="AK162" i="28"/>
  <c r="AG162" i="28"/>
  <c r="AC162" i="28"/>
  <c r="Y162" i="28"/>
  <c r="AJ162" i="28"/>
  <c r="AB162" i="28"/>
  <c r="AI162" i="28"/>
  <c r="AA162" i="28"/>
  <c r="AN162" i="28"/>
  <c r="AF162" i="28"/>
  <c r="X162" i="28"/>
  <c r="AE162" i="28"/>
  <c r="AM162" i="28"/>
  <c r="W162" i="28"/>
  <c r="T162" i="28"/>
  <c r="N162" i="28"/>
  <c r="M162" i="28"/>
  <c r="O162" i="28"/>
  <c r="Q162" i="28"/>
  <c r="R162" i="28"/>
  <c r="P162" i="28"/>
  <c r="U162" i="28"/>
  <c r="S162" i="28"/>
  <c r="AM155" i="28"/>
  <c r="AI155" i="28"/>
  <c r="AE155" i="28"/>
  <c r="AA155" i="28"/>
  <c r="W155" i="28"/>
  <c r="AL155" i="28"/>
  <c r="AH155" i="28"/>
  <c r="AD155" i="28"/>
  <c r="Z155" i="28"/>
  <c r="AO155" i="28"/>
  <c r="AK155" i="28"/>
  <c r="AG155" i="28"/>
  <c r="AC155" i="28"/>
  <c r="Y155" i="28"/>
  <c r="AB155" i="28"/>
  <c r="AJ155" i="28"/>
  <c r="AF155" i="28"/>
  <c r="X155" i="28"/>
  <c r="AN155" i="28"/>
  <c r="F68" i="21"/>
  <c r="J68" i="21"/>
  <c r="C68" i="21"/>
  <c r="G68" i="21"/>
  <c r="K68" i="21"/>
  <c r="D68" i="21"/>
  <c r="H68" i="21"/>
  <c r="E68" i="21"/>
  <c r="I68" i="21"/>
  <c r="F84" i="21"/>
  <c r="J84" i="21"/>
  <c r="C84" i="21"/>
  <c r="G84" i="21"/>
  <c r="K84" i="21"/>
  <c r="D84" i="21"/>
  <c r="H84" i="21"/>
  <c r="E84" i="21"/>
  <c r="I84" i="21"/>
  <c r="F100" i="21"/>
  <c r="J100" i="21"/>
  <c r="C100" i="21"/>
  <c r="G100" i="21"/>
  <c r="K100" i="21"/>
  <c r="D100" i="21"/>
  <c r="H100" i="21"/>
  <c r="E100" i="21"/>
  <c r="I100" i="21"/>
  <c r="F116" i="21"/>
  <c r="J116" i="21"/>
  <c r="C116" i="21"/>
  <c r="G116" i="21"/>
  <c r="K116" i="21"/>
  <c r="D116" i="21"/>
  <c r="H116" i="21"/>
  <c r="E116" i="21"/>
  <c r="I116" i="21"/>
  <c r="F132" i="21"/>
  <c r="J132" i="21"/>
  <c r="C132" i="21"/>
  <c r="G132" i="21"/>
  <c r="K132" i="21"/>
  <c r="D132" i="21"/>
  <c r="H132" i="21"/>
  <c r="E132" i="21"/>
  <c r="I132" i="21"/>
  <c r="F148" i="21"/>
  <c r="J148" i="21"/>
  <c r="C148" i="21"/>
  <c r="G148" i="21"/>
  <c r="K148" i="21"/>
  <c r="D148" i="21"/>
  <c r="H148" i="21"/>
  <c r="E148" i="21"/>
  <c r="I148" i="21"/>
  <c r="F164" i="21"/>
  <c r="J164" i="21"/>
  <c r="C164" i="21"/>
  <c r="G164" i="21"/>
  <c r="K164" i="21"/>
  <c r="D164" i="21"/>
  <c r="H164" i="21"/>
  <c r="E164" i="21"/>
  <c r="I164" i="21"/>
  <c r="F5" i="19"/>
  <c r="J5" i="19"/>
  <c r="C5" i="19"/>
  <c r="G5" i="19"/>
  <c r="K5" i="19"/>
  <c r="D5" i="19"/>
  <c r="H5" i="19"/>
  <c r="E5" i="19"/>
  <c r="I5" i="19"/>
  <c r="F21" i="19"/>
  <c r="J21" i="19"/>
  <c r="C21" i="19"/>
  <c r="G21" i="19"/>
  <c r="K21" i="19"/>
  <c r="D21" i="19"/>
  <c r="H21" i="19"/>
  <c r="E21" i="19"/>
  <c r="I21" i="19"/>
  <c r="F37" i="19"/>
  <c r="J37" i="19"/>
  <c r="C37" i="19"/>
  <c r="G37" i="19"/>
  <c r="K37" i="19"/>
  <c r="D37" i="19"/>
  <c r="H37" i="19"/>
  <c r="E37" i="19"/>
  <c r="I37" i="19"/>
</calcChain>
</file>

<file path=xl/sharedStrings.xml><?xml version="1.0" encoding="utf-8"?>
<sst xmlns="http://schemas.openxmlformats.org/spreadsheetml/2006/main" count="10071" uniqueCount="422">
  <si>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</si>
  <si>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</si>
  <si>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</si>
  <si>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</si>
  <si>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</si>
  <si>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</si>
  <si>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</si>
  <si>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</si>
  <si>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</si>
  <si>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</si>
  <si>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</si>
  <si>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</si>
  <si>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</si>
  <si>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</si>
  <si>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</si>
  <si>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</si>
  <si>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</si>
  <si>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</si>
  <si>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</si>
  <si>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</si>
  <si>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</si>
  <si>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</si>
  <si>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</si>
  <si>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</si>
  <si>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</si>
  <si>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</si>
  <si>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</si>
  <si>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</si>
  <si>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</si>
  <si>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</si>
  <si>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</si>
  <si>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</si>
  <si>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</si>
  <si>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</si>
  <si>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</si>
  <si>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</si>
  <si>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</si>
  <si>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</si>
  <si>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</si>
  <si>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</si>
  <si>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</si>
  <si>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</si>
  <si>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</si>
  <si>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</si>
  <si>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</si>
  <si>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</si>
  <si>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</si>
  <si>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</si>
  <si>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</si>
  <si>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</si>
  <si>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</si>
  <si>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</si>
  <si>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</si>
  <si>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</si>
  <si>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</si>
  <si>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</si>
  <si>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</si>
  <si>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</si>
  <si>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</si>
  <si>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</si>
  <si>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</si>
  <si>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</si>
  <si>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</si>
  <si>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</si>
  <si>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</si>
  <si>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</si>
  <si>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</si>
  <si>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</si>
  <si>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</si>
  <si>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</si>
  <si>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</si>
  <si>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</si>
  <si>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</si>
  <si>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</si>
  <si>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</si>
  <si>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</si>
  <si>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</si>
  <si>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</si>
  <si>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</si>
  <si>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</si>
  <si>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</si>
  <si>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</si>
  <si>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</si>
  <si>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</si>
  <si>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</si>
  <si>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</si>
  <si>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</si>
  <si>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</si>
  <si>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</si>
  <si>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</si>
  <si>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</si>
  <si>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</si>
  <si>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</si>
  <si>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</si>
  <si>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</si>
  <si>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</si>
  <si>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</si>
  <si>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</si>
  <si>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</si>
  <si>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</si>
  <si>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</si>
  <si>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</si>
  <si>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</si>
  <si>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</si>
  <si>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</si>
  <si>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</si>
  <si>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</si>
  <si>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</si>
  <si>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</si>
  <si>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</si>
  <si>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</si>
  <si>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</si>
  <si>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</si>
  <si>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</si>
  <si>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</si>
  <si>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</si>
  <si>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</si>
  <si>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</si>
  <si>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</si>
  <si>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</si>
  <si>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</si>
  <si>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</si>
  <si>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</si>
  <si>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</si>
  <si>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</si>
  <si>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</si>
  <si>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</si>
  <si>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</si>
  <si>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</si>
  <si>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</si>
  <si>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</si>
  <si>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</si>
  <si>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</si>
  <si>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</si>
  <si>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</si>
  <si>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</si>
  <si>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</si>
  <si>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</si>
  <si>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</si>
  <si>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</si>
  <si>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</si>
  <si>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</si>
  <si>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</si>
  <si>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</si>
  <si>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</si>
  <si>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</si>
  <si>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</si>
  <si>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</si>
  <si>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</si>
  <si>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</si>
  <si>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</si>
  <si>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</si>
  <si>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</si>
  <si>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</si>
  <si>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</si>
  <si>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</si>
  <si>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</si>
  <si>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</si>
  <si>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</si>
  <si>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</si>
  <si>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</si>
  <si>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</si>
  <si>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</si>
  <si>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</si>
  <si>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</si>
  <si>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</si>
  <si>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</si>
  <si>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</si>
  <si>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</si>
  <si>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</si>
  <si>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</si>
  <si>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</si>
  <si>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</si>
  <si>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</si>
  <si>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</si>
  <si>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</si>
  <si>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</si>
  <si>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</si>
  <si>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</si>
  <si>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</si>
  <si>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</si>
  <si>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</si>
  <si>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</si>
  <si>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</si>
  <si>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</si>
  <si>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</si>
  <si>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</si>
  <si>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</si>
  <si>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</si>
  <si>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</si>
  <si>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</si>
  <si>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</si>
  <si>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</si>
  <si>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</si>
  <si>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</si>
  <si>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</si>
  <si>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</si>
  <si>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</si>
  <si>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</si>
  <si>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</si>
  <si>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</si>
  <si>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</si>
  <si>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</si>
  <si>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</si>
  <si>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</si>
  <si>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</si>
  <si>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</si>
  <si>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</si>
  <si>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</si>
  <si>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</si>
  <si>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</si>
  <si>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</si>
  <si>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</si>
  <si>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</si>
  <si>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</si>
  <si>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</si>
  <si>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</si>
  <si>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</si>
  <si>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</si>
  <si>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</si>
  <si>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</si>
  <si>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</si>
  <si>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</si>
  <si>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</si>
  <si>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</si>
  <si>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</si>
  <si>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</si>
  <si>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</si>
  <si>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</si>
  <si>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</si>
  <si>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</si>
  <si>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</si>
  <si>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</si>
  <si>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</si>
  <si>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</si>
  <si>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</si>
  <si>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</si>
  <si>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</si>
  <si>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</si>
  <si>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</si>
  <si>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</si>
  <si>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</si>
  <si>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</si>
  <si>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</si>
  <si>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</si>
  <si>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</si>
  <si>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</si>
  <si>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</si>
  <si>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</si>
  <si>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</si>
  <si>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</si>
  <si>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</si>
  <si>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</si>
  <si>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</si>
  <si>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</si>
  <si>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</si>
  <si>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</si>
  <si>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</si>
  <si>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</si>
  <si>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</si>
  <si>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</si>
  <si>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</si>
  <si>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</si>
  <si>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</si>
  <si>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</si>
  <si>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</si>
  <si>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</si>
  <si>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</si>
  <si>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</si>
  <si>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</si>
  <si>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</si>
  <si>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</si>
  <si>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</si>
  <si>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</si>
  <si>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</si>
  <si>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</si>
  <si>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</si>
  <si>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</si>
  <si>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</si>
  <si>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</si>
  <si>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</si>
  <si>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</si>
  <si>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</si>
  <si>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</si>
  <si>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</si>
  <si>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</si>
  <si>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</si>
  <si>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</si>
  <si>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</si>
  <si>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</si>
  <si>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</si>
  <si>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includes aerosols, fire, foams, hcfcs, nitric/adipic acid, refrigerants, solvents</t>
  </si>
  <si>
    <t>EPA</t>
  </si>
  <si>
    <t>EPS</t>
  </si>
  <si>
    <t>Other</t>
  </si>
  <si>
    <t>includes alumnium, electric power systems, flat planel display manufacturing, magnesium, PV, and semiconductor manufacturing</t>
  </si>
  <si>
    <t>Coal Mining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</si>
  <si>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</si>
  <si>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</si>
  <si>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</si>
  <si>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</si>
  <si>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</si>
  <si>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 xml:space="preserve">   CO2 process emissions</t>
  </si>
  <si>
    <t xml:space="preserve">   CO2 emissions from other processes</t>
  </si>
  <si>
    <t>Natural gas and petroleum systems</t>
  </si>
  <si>
    <t>Natural gas and petroleum systems, CH4</t>
  </si>
  <si>
    <t>Natural gas and petroleum systems, process CO2</t>
  </si>
  <si>
    <t>CH4 emissions from petroleum systems</t>
  </si>
  <si>
    <t xml:space="preserve">   CO2 from petroleum sysems</t>
  </si>
  <si>
    <t>CH4 emissions from natural gas systems</t>
  </si>
  <si>
    <t>CO2 emissions from other processes</t>
  </si>
  <si>
    <t>CH4 emissions from other processes</t>
  </si>
  <si>
    <t>CO2 emissions from natural gas systems</t>
  </si>
  <si>
    <t>Iron and steel</t>
  </si>
  <si>
    <t>Iron and steel, process CO2</t>
  </si>
  <si>
    <t>Iron and steel, CH4</t>
  </si>
  <si>
    <t xml:space="preserve">   CO2e emissions from non energy use of fossil fuels</t>
  </si>
  <si>
    <t xml:space="preserve">   CO2 emissions from iron, steel, and metallurgical coke production</t>
  </si>
  <si>
    <t xml:space="preserve">   CH4 from other processes</t>
  </si>
  <si>
    <t>Chemicals, N2O</t>
  </si>
  <si>
    <t>Chemicals, F-gases</t>
  </si>
  <si>
    <t>Chemicals, process CO2</t>
  </si>
  <si>
    <t>N2O emissions from the production of adipic acid</t>
  </si>
  <si>
    <t>High GWP emissions from the production of HCFC-22</t>
  </si>
  <si>
    <t>High GWP emissions from ODS substitutes</t>
  </si>
  <si>
    <t>CO2 from other processes</t>
  </si>
  <si>
    <t>N2O from other processes</t>
  </si>
  <si>
    <t>Coal mining</t>
  </si>
  <si>
    <t>Coal mining, CH4</t>
  </si>
  <si>
    <t xml:space="preserve">   CH4 from underground production</t>
  </si>
  <si>
    <t xml:space="preserve">   CH4 from aboveground production</t>
  </si>
  <si>
    <t>CH4 captured through methane recovery</t>
  </si>
  <si>
    <t>CH4 from other processes</t>
  </si>
  <si>
    <t>Waste management (no industrial wastewater treatment)</t>
  </si>
  <si>
    <t>Waste management, N2O</t>
  </si>
  <si>
    <t>Waste management, CH4</t>
  </si>
  <si>
    <t>N2O emissions from human sewage - domestic wastewater</t>
  </si>
  <si>
    <t>N2O emissions from effluent discharge</t>
  </si>
  <si>
    <t>CH4 emissions from landfilling of solid and industrial waste</t>
  </si>
  <si>
    <t>CH4 emissions from on-site septic systems</t>
  </si>
  <si>
    <t>CH4 emissions from centrally treated aerobic and anaerobic systems</t>
  </si>
  <si>
    <t>CH4 emissions from anaerobic digesters</t>
  </si>
  <si>
    <t>N2O emissions from other processes</t>
  </si>
  <si>
    <t xml:space="preserve">   CH4 from industrial wastewater processing</t>
  </si>
  <si>
    <t>Agriculture, N2O</t>
  </si>
  <si>
    <t>Agriculture, CH4</t>
  </si>
  <si>
    <t>N2O emissions from fertilizer use</t>
  </si>
  <si>
    <t>N2O emissions from crop residues</t>
  </si>
  <si>
    <t>N2O emissions from manure management</t>
  </si>
  <si>
    <t>CH4 emissions from rice cultivation</t>
  </si>
  <si>
    <t>CH4 emissions from enteric fermentation</t>
  </si>
  <si>
    <t>N2O emissions from livestock production</t>
  </si>
  <si>
    <t>CH4 emissions from manure management</t>
  </si>
  <si>
    <t xml:space="preserve">   CH4 emissions from other processes</t>
  </si>
  <si>
    <t>Other industries</t>
  </si>
  <si>
    <t>Other industries, F-gases</t>
  </si>
  <si>
    <t>Other industries, process CO2</t>
  </si>
  <si>
    <t>Other industries, N2O</t>
  </si>
  <si>
    <t>Other industries, CH4</t>
  </si>
  <si>
    <t>High GWP emissions from the manufacture of semiconductors</t>
  </si>
  <si>
    <t>N2O emissions from the manufacture of semiconductors</t>
  </si>
  <si>
    <t>High GWP emissions from aluminum</t>
  </si>
  <si>
    <t>CO2 emissions from aluminum</t>
  </si>
  <si>
    <t>High GWP emissions from magnesium manufacturing</t>
  </si>
  <si>
    <t>CO2 emissions from magnesium manufacturing</t>
  </si>
  <si>
    <t>High GWP emissions from electric power systems</t>
  </si>
  <si>
    <t xml:space="preserve">   N2O emissions from other processes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</si>
  <si>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</si>
  <si>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</si>
  <si>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</si>
  <si>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</si>
  <si>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</si>
  <si>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</si>
  <si>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</si>
  <si>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</si>
  <si>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</si>
  <si>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</si>
  <si>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</si>
  <si>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</si>
  <si>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</si>
  <si>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</si>
  <si>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</si>
  <si>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</si>
  <si>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</si>
  <si>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</si>
  <si>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</si>
  <si>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</si>
  <si>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</si>
  <si>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</si>
  <si>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</si>
  <si>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</si>
  <si>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</si>
  <si>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</si>
  <si>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Country specific process emissions values must be included in the "BAU Process Emissions" tab and "Other Industrial Processes tab"</t>
  </si>
  <si>
    <t>Values of 1 can be manually coded into the the "Process Emissions Mulitpliers" tab if the data is unavailable, with other values for 2050.</t>
  </si>
  <si>
    <t>N2O emissions form other soil management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</si>
  <si>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</si>
  <si>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</si>
  <si>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</si>
  <si>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</si>
  <si>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</si>
  <si>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</si>
  <si>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</si>
  <si>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</si>
  <si>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</si>
  <si>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</si>
  <si>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</si>
  <si>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</si>
  <si>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</si>
  <si>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</si>
  <si>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Total</t>
  </si>
  <si>
    <t>We add back in Kigali emissions reductions to scale. We will remove the lowest cost options later on</t>
  </si>
  <si>
    <t>US EPA Projected HFC Emissions</t>
  </si>
  <si>
    <t>BAU</t>
  </si>
  <si>
    <t>SNAP - Most Likely Scenario</t>
  </si>
  <si>
    <t>Annualized Emissions</t>
  </si>
  <si>
    <t>SNAP</t>
  </si>
  <si>
    <t>Reductions under SNAP</t>
  </si>
  <si>
    <t>2010 values are likely historical values and thus</t>
  </si>
  <si>
    <t>assumed to be accurate without use of a multiplier.</t>
  </si>
  <si>
    <t>We exclude CO2 from the "EPS" rows because the MAC curves</t>
  </si>
  <si>
    <t>only reflect non-CO2 gases.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</si>
</sst>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4" fillId="0" borderId="0" xfId="6" applyFont="1" applyAlignment="1">
      <alignment horizontal="left"/>
    </xf>
    <xf numFmtId="0" fontId="15" fillId="0" borderId="0" xfId="6" applyFont="1" applyFill="1" applyBorder="1"/>
    <xf numFmtId="165" fontId="12" fillId="0" borderId="0" xfId="6" quotePrefix="1" applyNumberFormat="1" applyFont="1" applyAlignment="1">
      <alignment horizontal="left"/>
    </xf>
    <xf numFmtId="0" fontId="16" fillId="0" borderId="0" xfId="6" applyFont="1" applyFill="1" applyBorder="1"/>
    <xf numFmtId="165" fontId="16" fillId="0" borderId="0" xfId="6" quotePrefix="1" applyNumberFormat="1" applyFont="1" applyAlignment="1">
      <alignment horizontal="left"/>
    </xf>
    <xf numFmtId="165" fontId="12" fillId="0" borderId="0" xfId="6" applyNumberFormat="1" applyFont="1" applyAlignment="1">
      <alignment horizontal="left"/>
    </xf>
    <xf numFmtId="0" fontId="12" fillId="0" borderId="0" xfId="6" applyFont="1" applyAlignment="1">
      <alignment horizontal="left"/>
    </xf>
    <xf numFmtId="0" fontId="17" fillId="0" borderId="0" xfId="6" applyFont="1" applyFill="1" applyBorder="1" applyAlignment="1">
      <alignment horizontal="left" vertical="center" indent="1"/>
    </xf>
    <xf numFmtId="165" fontId="16" fillId="0" borderId="0" xfId="6" applyNumberFormat="1" applyFont="1" applyAlignment="1">
      <alignment horizontal="left"/>
    </xf>
    <xf numFmtId="0" fontId="18" fillId="0" borderId="0" xfId="6" applyFont="1"/>
    <xf numFmtId="0" fontId="18" fillId="0" borderId="0" xfId="6" applyFont="1" applyFill="1" applyBorder="1" applyAlignment="1">
      <alignment horizontal="left" indent="1"/>
    </xf>
    <xf numFmtId="0" fontId="19" fillId="0" borderId="0" xfId="6" applyFont="1" applyFill="1" applyBorder="1" applyAlignment="1">
      <alignment horizontal="left" vertical="center" indent="1"/>
    </xf>
    <xf numFmtId="0" fontId="12" fillId="0" borderId="0" xfId="6" quotePrefix="1" applyFont="1" applyAlignment="1">
      <alignment horizontal="left"/>
    </xf>
    <xf numFmtId="165" fontId="1" fillId="0" borderId="0" xfId="6" applyNumberFormat="1" applyFont="1" applyAlignment="1">
      <alignment horizontal="left"/>
    </xf>
    <xf numFmtId="165" fontId="18" fillId="0" borderId="0" xfId="6" applyNumberFormat="1" applyFont="1" applyAlignment="1">
      <alignment horizontal="left"/>
    </xf>
    <xf numFmtId="0" fontId="16" fillId="0" borderId="0" xfId="6" applyFont="1" applyFill="1" applyBorder="1" applyAlignment="1">
      <alignment horizontal="left" indent="1"/>
    </xf>
    <xf numFmtId="1" fontId="16" fillId="0" borderId="0" xfId="6" applyNumberFormat="1" applyFont="1" applyAlignment="1">
      <alignment horizontal="left"/>
    </xf>
    <xf numFmtId="165" fontId="12" fillId="0" borderId="0" xfId="6" applyNumberFormat="1" applyFont="1" applyBorder="1"/>
    <xf numFmtId="165" fontId="12" fillId="0" borderId="0" xfId="6" applyNumberFormat="1" applyFont="1" applyBorder="1" applyAlignment="1">
      <alignment horizontal="left"/>
    </xf>
    <xf numFmtId="165" fontId="16" fillId="0" borderId="0" xfId="6" applyNumberFormat="1" applyFont="1" applyBorder="1" applyAlignment="1">
      <alignment horizontal="left"/>
    </xf>
    <xf numFmtId="0" fontId="18" fillId="0" borderId="0" xfId="0" applyFont="1"/>
    <xf numFmtId="0" fontId="20" fillId="0" borderId="0" xfId="6" applyFont="1" applyFill="1" applyBorder="1"/>
    <xf numFmtId="0" fontId="20" fillId="0" borderId="0" xfId="6" applyFont="1" applyFill="1" applyBorder="1" applyAlignment="1">
      <alignment horizontal="left"/>
    </xf>
    <xf numFmtId="0" fontId="16" fillId="0" borderId="0" xfId="6" applyFont="1" applyFill="1" applyBorder="1" applyAlignment="1">
      <alignment horizontal="left"/>
    </xf>
    <xf numFmtId="0" fontId="12" fillId="0" borderId="0" xfId="6" applyFont="1" applyFill="1" applyBorder="1" applyAlignment="1">
      <alignment horizontal="left"/>
    </xf>
    <xf numFmtId="0" fontId="13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2" fillId="0" borderId="0" xfId="6" applyFont="1" applyFill="1" applyBorder="1"/>
    <xf numFmtId="165" fontId="1" fillId="0" borderId="0" xfId="6" applyNumberFormat="1" applyFont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8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8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6" borderId="0" xfId="0" applyFill="1"/>
    <xf numFmtId="0" fontId="0" fillId="0" borderId="0" xfId="0"/>
    <xf numFmtId="0" fontId="0" fillId="0" borderId="0" xfId="0"/>
  </cellXfs>
  <cellStyles count="10">
    <cellStyle name="Comma" xfId="8" builtinId="3"/>
    <cellStyle name="Comma 2" xfId="3"/>
    <cellStyle name="Comma 2 2" xfId="9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2" t="s">
        <v>393</v>
      </c>
    </row>
    <row r="10" spans="1:1">
      <c r="A10" s="2" t="s">
        <v>394</v>
      </c>
    </row>
    <row r="12" spans="1:1">
      <c r="A12" s="87" t="s">
        <v>277</v>
      </c>
    </row>
    <row r="13" spans="1:1">
      <c r="A13" s="87" t="s">
        <v>288</v>
      </c>
    </row>
    <row r="14" spans="1:1">
      <c r="A14" s="87"/>
    </row>
    <row r="15" spans="1:1">
      <c r="A15" s="87" t="s">
        <v>278</v>
      </c>
    </row>
    <row r="16" spans="1:1">
      <c r="A16" s="87" t="s">
        <v>276</v>
      </c>
    </row>
    <row r="17" spans="1:1">
      <c r="A17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RowHeight="15"/>
  <cols>
    <col min="1" max="1" width="29.42578125" customWidth="1"/>
    <col min="2" max="2" width="24.7109375" customWidth="1"/>
    <col min="4" max="4" width="46.42578125" customWidth="1"/>
    <col min="5" max="5" width="23.28515625" customWidth="1"/>
  </cols>
  <sheetData>
    <row r="1" spans="1:5" ht="15.75" thickBot="1">
      <c r="A1" s="80" t="s">
        <v>236</v>
      </c>
      <c r="B1" s="79" t="s">
        <v>23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L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/>
  </sheetViews>
  <sheetFormatPr defaultRowHeight="15"/>
  <cols>
    <col min="1" max="1" width="28" customWidth="1"/>
    <col min="2" max="2" width="16.140625" customWidth="1"/>
    <col min="3" max="3" width="18.140625" customWidth="1"/>
    <col min="4" max="4" width="16.85546875" customWidth="1"/>
    <col min="5" max="26" width="9.140625" hidden="1" customWidth="1"/>
    <col min="28" max="28" width="25.5703125" bestFit="1" customWidth="1"/>
  </cols>
  <sheetData>
    <row r="1" spans="1:4">
      <c r="A1" s="93" t="s">
        <v>396</v>
      </c>
      <c r="B1" s="93"/>
      <c r="C1" s="93"/>
      <c r="D1" s="131"/>
    </row>
    <row r="2" spans="1:4">
      <c r="A2" t="s">
        <v>367</v>
      </c>
      <c r="B2" t="s">
        <v>397</v>
      </c>
      <c r="C2" t="s">
        <v>398</v>
      </c>
      <c r="D2" t="s">
        <v>399</v>
      </c>
    </row>
    <row r="3" spans="1:4">
      <c r="A3" t="s">
        <v>368</v>
      </c>
      <c r="B3" s="208">
        <v>1</v>
      </c>
      <c r="C3" s="208">
        <v>1</v>
      </c>
      <c r="D3">
        <v>1</v>
      </c>
    </row>
    <row r="4" spans="1:4">
      <c r="A4" t="s">
        <v>400</v>
      </c>
      <c r="B4" s="208">
        <v>16.2</v>
      </c>
      <c r="C4" s="208">
        <v>5</v>
      </c>
    </row>
    <row r="5" spans="1:4">
      <c r="A5" t="s">
        <v>401</v>
      </c>
      <c r="B5" s="208">
        <v>5.6</v>
      </c>
      <c r="C5" s="208">
        <v>1.8</v>
      </c>
    </row>
    <row r="6" spans="1:4">
      <c r="A6" t="s">
        <v>402</v>
      </c>
      <c r="B6" s="208">
        <v>-2.4</v>
      </c>
      <c r="C6" s="208">
        <v>-8.1999999999999993</v>
      </c>
    </row>
    <row r="7" spans="1:4">
      <c r="A7" t="s">
        <v>403</v>
      </c>
      <c r="B7" s="208">
        <v>0</v>
      </c>
      <c r="C7" s="208">
        <v>0</v>
      </c>
    </row>
    <row r="8" spans="1:4">
      <c r="A8" t="s">
        <v>404</v>
      </c>
      <c r="B8" s="208">
        <v>0</v>
      </c>
      <c r="C8" s="208">
        <v>0</v>
      </c>
    </row>
    <row r="9" spans="1:4">
      <c r="A9" t="s">
        <v>405</v>
      </c>
      <c r="B9" s="208">
        <v>0</v>
      </c>
      <c r="C9" s="208">
        <v>0</v>
      </c>
    </row>
    <row r="10" spans="1:4">
      <c r="A10" t="s">
        <v>406</v>
      </c>
      <c r="B10" s="208">
        <v>1200</v>
      </c>
      <c r="C10" s="208">
        <v>345</v>
      </c>
    </row>
    <row r="11" spans="1:4">
      <c r="A11" t="s">
        <v>407</v>
      </c>
      <c r="B11" s="208">
        <v>-160</v>
      </c>
      <c r="C11" s="208">
        <v>-46</v>
      </c>
    </row>
    <row r="12" spans="1:4">
      <c r="A12" t="s">
        <v>369</v>
      </c>
      <c r="B12" s="208">
        <v>84</v>
      </c>
      <c r="C12" s="208">
        <v>28</v>
      </c>
      <c r="D12">
        <v>25</v>
      </c>
    </row>
    <row r="13" spans="1:4">
      <c r="A13" t="s">
        <v>370</v>
      </c>
      <c r="B13" s="208">
        <v>264</v>
      </c>
      <c r="C13" s="208">
        <v>265</v>
      </c>
      <c r="D13">
        <v>298</v>
      </c>
    </row>
    <row r="14" spans="1:4">
      <c r="A14" t="s">
        <v>408</v>
      </c>
      <c r="B14" s="208">
        <v>1</v>
      </c>
      <c r="C14" s="208">
        <v>1</v>
      </c>
    </row>
    <row r="15" spans="1:4">
      <c r="A15" t="s">
        <v>371</v>
      </c>
      <c r="B15" s="208">
        <v>17500</v>
      </c>
      <c r="C15" s="208">
        <v>23500</v>
      </c>
      <c r="D15">
        <v>22800</v>
      </c>
    </row>
    <row r="16" spans="1:4">
      <c r="A16" t="s">
        <v>409</v>
      </c>
      <c r="B16" s="208">
        <v>10800</v>
      </c>
      <c r="C16" s="208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209"/>
    </row>
    <row r="63" spans="28:28">
      <c r="AB63" s="94"/>
    </row>
    <row r="75" spans="28:28">
      <c r="AB75" s="201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209"/>
    </row>
    <row r="177" spans="28:28">
      <c r="AB177" s="209"/>
    </row>
    <row r="185" spans="28:28">
      <c r="AB185" s="209"/>
    </row>
    <row r="196" spans="1:28" ht="49.5" customHeight="1">
      <c r="A196" s="215"/>
      <c r="B196" s="215"/>
      <c r="C196" s="215"/>
      <c r="D196" s="215"/>
      <c r="E196" s="215"/>
      <c r="F196" s="215"/>
      <c r="G196" s="215"/>
      <c r="H196" s="215"/>
      <c r="I196" s="215"/>
      <c r="J196" s="215"/>
    </row>
    <row r="201" spans="1:28">
      <c r="AB201" s="94"/>
    </row>
    <row r="202" spans="1:28">
      <c r="AB202" s="94"/>
    </row>
    <row r="204" spans="1:28">
      <c r="AA204" s="132"/>
    </row>
  </sheetData>
  <mergeCells count="1">
    <mergeCell ref="A196:J1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5"/>
  <sheetViews>
    <sheetView topLeftCell="A10" workbookViewId="0">
      <selection activeCell="E33" sqref="E33"/>
    </sheetView>
  </sheetViews>
  <sheetFormatPr defaultColWidth="12.5703125" defaultRowHeight="15"/>
  <cols>
    <col min="1" max="1" width="61.28515625" style="97" customWidth="1"/>
    <col min="2" max="10" width="12.5703125" style="97"/>
    <col min="11" max="11" width="10.28515625" style="97" customWidth="1"/>
    <col min="12" max="12" width="10.42578125" style="98" customWidth="1"/>
    <col min="13" max="16384" width="12.5703125" style="97"/>
  </cols>
  <sheetData>
    <row r="1" spans="1:37">
      <c r="A1" s="96" t="s">
        <v>299</v>
      </c>
    </row>
    <row r="2" spans="1:37">
      <c r="A2" s="99"/>
      <c r="B2" s="100">
        <v>2015</v>
      </c>
      <c r="C2" s="100">
        <v>2016</v>
      </c>
      <c r="D2" s="100">
        <v>2017</v>
      </c>
      <c r="E2" s="100">
        <v>2018</v>
      </c>
      <c r="F2" s="100">
        <v>2019</v>
      </c>
      <c r="G2" s="100">
        <v>2020</v>
      </c>
      <c r="H2" s="100">
        <v>2021</v>
      </c>
      <c r="I2" s="100">
        <v>2022</v>
      </c>
      <c r="J2" s="100">
        <v>2023</v>
      </c>
      <c r="K2" s="100">
        <v>2024</v>
      </c>
      <c r="L2" s="100">
        <v>2025</v>
      </c>
      <c r="M2" s="100">
        <v>2026</v>
      </c>
      <c r="N2" s="100">
        <v>2027</v>
      </c>
      <c r="O2" s="100">
        <v>2028</v>
      </c>
      <c r="P2" s="100">
        <v>2029</v>
      </c>
      <c r="Q2" s="100">
        <v>2030</v>
      </c>
      <c r="R2" s="100">
        <v>2031</v>
      </c>
      <c r="S2" s="100">
        <v>2032</v>
      </c>
      <c r="T2" s="100">
        <v>2033</v>
      </c>
      <c r="U2" s="100">
        <v>2034</v>
      </c>
      <c r="V2" s="100">
        <v>2035</v>
      </c>
      <c r="W2" s="100">
        <v>2036</v>
      </c>
      <c r="X2" s="100">
        <v>2037</v>
      </c>
      <c r="Y2" s="100">
        <v>2038</v>
      </c>
      <c r="Z2" s="100">
        <v>2039</v>
      </c>
      <c r="AA2" s="100">
        <v>2040</v>
      </c>
      <c r="AB2" s="100">
        <v>2041</v>
      </c>
      <c r="AC2" s="100">
        <v>2042</v>
      </c>
      <c r="AD2" s="100">
        <v>2043</v>
      </c>
      <c r="AE2" s="100">
        <v>2044</v>
      </c>
      <c r="AF2" s="100">
        <v>2045</v>
      </c>
      <c r="AG2" s="100">
        <v>2046</v>
      </c>
      <c r="AH2" s="100">
        <v>2047</v>
      </c>
      <c r="AI2" s="100">
        <v>2048</v>
      </c>
      <c r="AJ2" s="100">
        <v>2049</v>
      </c>
      <c r="AK2" s="100">
        <v>2050</v>
      </c>
    </row>
    <row r="3" spans="1:37">
      <c r="A3" s="101" t="s">
        <v>300</v>
      </c>
      <c r="B3" s="102"/>
      <c r="C3" s="102"/>
      <c r="D3" s="102"/>
      <c r="E3" s="102"/>
      <c r="F3" s="102"/>
      <c r="G3" s="102"/>
      <c r="H3" s="102"/>
      <c r="I3" s="102"/>
      <c r="J3" s="102"/>
    </row>
    <row r="4" spans="1:37">
      <c r="A4" s="103" t="s">
        <v>301</v>
      </c>
      <c r="B4" s="104">
        <v>64.113200000000006</v>
      </c>
      <c r="C4" s="104">
        <v>67.382133565598735</v>
      </c>
      <c r="D4" s="104">
        <v>70.158319780576662</v>
      </c>
      <c r="E4" s="104">
        <v>71.442561791409062</v>
      </c>
      <c r="F4" s="104">
        <v>72.391312255816757</v>
      </c>
      <c r="G4" s="104">
        <v>73.028005846222143</v>
      </c>
      <c r="H4" s="104">
        <v>75.01487210845147</v>
      </c>
      <c r="I4" s="104">
        <v>76.689695980782773</v>
      </c>
      <c r="J4" s="104">
        <v>78.194125781029925</v>
      </c>
      <c r="K4" s="104">
        <v>79.390504705510551</v>
      </c>
      <c r="L4" s="104">
        <v>80.232675083555236</v>
      </c>
      <c r="M4" s="104">
        <v>81.304032801247118</v>
      </c>
      <c r="N4" s="104">
        <v>82.223847258781376</v>
      </c>
      <c r="O4" s="104">
        <v>83.022443953523947</v>
      </c>
      <c r="P4" s="104">
        <v>83.830060425828421</v>
      </c>
      <c r="Q4" s="104">
        <v>84.963119260613794</v>
      </c>
      <c r="R4" s="104">
        <v>86.14020642480358</v>
      </c>
      <c r="S4" s="104">
        <v>87.038950159076848</v>
      </c>
      <c r="T4" s="104">
        <v>88.390765467783027</v>
      </c>
      <c r="U4" s="104">
        <v>90.035749146702429</v>
      </c>
      <c r="V4" s="104">
        <v>91.624242722503567</v>
      </c>
      <c r="W4" s="104">
        <v>93.329582587617324</v>
      </c>
      <c r="X4" s="104">
        <v>95.090653373688127</v>
      </c>
      <c r="Y4" s="104">
        <v>96.690979767213008</v>
      </c>
      <c r="Z4" s="104">
        <v>98.473733837572269</v>
      </c>
      <c r="AA4" s="104">
        <v>100.6374733426251</v>
      </c>
      <c r="AB4" s="104">
        <v>102.70887651374638</v>
      </c>
      <c r="AC4" s="104">
        <v>104.52413594124164</v>
      </c>
      <c r="AD4" s="104">
        <v>106.82291702006344</v>
      </c>
      <c r="AE4" s="104">
        <v>109.33232341760106</v>
      </c>
      <c r="AF4" s="104">
        <v>111.64535772222756</v>
      </c>
      <c r="AG4" s="104">
        <v>113.97386239837851</v>
      </c>
      <c r="AH4" s="104">
        <v>116.06862861510373</v>
      </c>
      <c r="AI4" s="104">
        <v>118.14172545810118</v>
      </c>
      <c r="AJ4" s="104">
        <v>120.35608958565032</v>
      </c>
      <c r="AK4" s="104">
        <v>122.52783427804377</v>
      </c>
    </row>
    <row r="5" spans="1:37">
      <c r="A5" s="105" t="s">
        <v>302</v>
      </c>
      <c r="B5" s="106">
        <v>39.535200000000003</v>
      </c>
      <c r="C5" s="106">
        <v>42.337942505551709</v>
      </c>
      <c r="D5" s="106">
        <v>44.755988996300623</v>
      </c>
      <c r="E5" s="106">
        <v>45.681600870286339</v>
      </c>
      <c r="F5" s="106">
        <v>46.271233755470703</v>
      </c>
      <c r="G5" s="106">
        <v>46.548325276527528</v>
      </c>
      <c r="H5" s="106">
        <v>48.175107913653846</v>
      </c>
      <c r="I5" s="106">
        <v>49.489369521726083</v>
      </c>
      <c r="J5" s="106">
        <v>50.632761317491834</v>
      </c>
      <c r="K5" s="106">
        <v>51.467629378644652</v>
      </c>
      <c r="L5" s="106">
        <v>51.947818898439706</v>
      </c>
      <c r="M5" s="106">
        <v>52.656728609539023</v>
      </c>
      <c r="N5" s="106">
        <v>53.213630741476031</v>
      </c>
      <c r="O5" s="106">
        <v>53.648853603818687</v>
      </c>
      <c r="P5" s="106">
        <v>54.092637532090166</v>
      </c>
      <c r="Q5" s="106">
        <v>54.861407889449836</v>
      </c>
      <c r="R5" s="106">
        <v>55.673753404234773</v>
      </c>
      <c r="S5" s="106">
        <v>56.207305061812825</v>
      </c>
      <c r="T5" s="106">
        <v>57.193480594598675</v>
      </c>
      <c r="U5" s="106">
        <v>58.472379509915044</v>
      </c>
      <c r="V5" s="106">
        <v>59.694346029550061</v>
      </c>
      <c r="W5" s="106">
        <v>61.032719224730947</v>
      </c>
      <c r="X5" s="106">
        <v>62.426386389674008</v>
      </c>
      <c r="Y5" s="106">
        <v>63.658874857321969</v>
      </c>
      <c r="Z5" s="106">
        <v>65.073359327472346</v>
      </c>
      <c r="AA5" s="106">
        <v>66.868400172470118</v>
      </c>
      <c r="AB5" s="106">
        <v>68.570678222340973</v>
      </c>
      <c r="AC5" s="106">
        <v>70.016388650302275</v>
      </c>
      <c r="AD5" s="106">
        <v>71.94519941857466</v>
      </c>
      <c r="AE5" s="106">
        <v>74.084216746266577</v>
      </c>
      <c r="AF5" s="106">
        <v>76.026445758015427</v>
      </c>
      <c r="AG5" s="106">
        <v>77.983731439159968</v>
      </c>
      <c r="AH5" s="106">
        <v>79.706867464385056</v>
      </c>
      <c r="AI5" s="106">
        <v>81.407925409847991</v>
      </c>
      <c r="AJ5" s="106">
        <v>83.249844409203874</v>
      </c>
      <c r="AK5" s="106">
        <v>85.048740203128531</v>
      </c>
    </row>
    <row r="6" spans="1:37">
      <c r="A6" s="105" t="s">
        <v>303</v>
      </c>
      <c r="B6" s="106">
        <v>24.577999999999999</v>
      </c>
      <c r="C6" s="106">
        <v>25.044191060047019</v>
      </c>
      <c r="D6" s="106">
        <v>25.402330784276039</v>
      </c>
      <c r="E6" s="106">
        <v>25.760960921122727</v>
      </c>
      <c r="F6" s="106">
        <v>26.120078500346061</v>
      </c>
      <c r="G6" s="106">
        <v>26.479680569694619</v>
      </c>
      <c r="H6" s="106">
        <v>26.839764194797624</v>
      </c>
      <c r="I6" s="106">
        <v>27.200326459056683</v>
      </c>
      <c r="J6" s="106">
        <v>27.561364463538091</v>
      </c>
      <c r="K6" s="106">
        <v>27.922875326865899</v>
      </c>
      <c r="L6" s="106">
        <v>28.284856185115526</v>
      </c>
      <c r="M6" s="106">
        <v>28.647304191708091</v>
      </c>
      <c r="N6" s="106">
        <v>29.010216517305345</v>
      </c>
      <c r="O6" s="106">
        <v>29.373590349705264</v>
      </c>
      <c r="P6" s="106">
        <v>29.737422893738252</v>
      </c>
      <c r="Q6" s="106">
        <v>30.101711371163962</v>
      </c>
      <c r="R6" s="106">
        <v>30.466453020568807</v>
      </c>
      <c r="S6" s="106">
        <v>30.831645097264019</v>
      </c>
      <c r="T6" s="106">
        <v>31.197284873184348</v>
      </c>
      <c r="U6" s="106">
        <v>31.563369636787382</v>
      </c>
      <c r="V6" s="106">
        <v>31.929896692953502</v>
      </c>
      <c r="W6" s="106">
        <v>32.296863362886377</v>
      </c>
      <c r="X6" s="106">
        <v>32.664266984014127</v>
      </c>
      <c r="Y6" s="106">
        <v>33.032104909891046</v>
      </c>
      <c r="Z6" s="106">
        <v>33.400374510099915</v>
      </c>
      <c r="AA6" s="106">
        <v>33.769073170154982</v>
      </c>
      <c r="AB6" s="106">
        <v>34.138198291405402</v>
      </c>
      <c r="AC6" s="106">
        <v>34.507747290939371</v>
      </c>
      <c r="AD6" s="106">
        <v>34.877717601488776</v>
      </c>
      <c r="AE6" s="106">
        <v>35.248106671334476</v>
      </c>
      <c r="AF6" s="106">
        <v>35.618911964212131</v>
      </c>
      <c r="AG6" s="106">
        <v>35.99013095921854</v>
      </c>
      <c r="AH6" s="106">
        <v>36.361761150718678</v>
      </c>
      <c r="AI6" s="106">
        <v>36.733800048253194</v>
      </c>
      <c r="AJ6" s="106">
        <v>37.10624517644645</v>
      </c>
      <c r="AK6" s="106">
        <v>37.479094074915238</v>
      </c>
    </row>
    <row r="7" spans="1:37">
      <c r="A7" s="101"/>
      <c r="B7" s="107"/>
      <c r="C7" s="108"/>
      <c r="D7" s="108"/>
      <c r="E7" s="108"/>
      <c r="F7" s="108"/>
      <c r="G7" s="108"/>
      <c r="H7" s="108"/>
      <c r="I7" s="108"/>
      <c r="J7" s="108"/>
    </row>
    <row r="8" spans="1:37">
      <c r="A8" s="101" t="s">
        <v>304</v>
      </c>
      <c r="B8" s="107"/>
      <c r="C8" s="108"/>
      <c r="D8" s="108"/>
      <c r="E8" s="108"/>
      <c r="F8" s="108"/>
      <c r="G8" s="108"/>
      <c r="H8" s="108"/>
      <c r="I8" s="108"/>
      <c r="J8" s="108"/>
    </row>
    <row r="9" spans="1:37">
      <c r="A9" s="103" t="s">
        <v>305</v>
      </c>
      <c r="B9" s="107">
        <v>226.77237018115744</v>
      </c>
      <c r="C9" s="107">
        <v>239.98443561065</v>
      </c>
      <c r="D9" s="107">
        <v>243.55627670715967</v>
      </c>
      <c r="E9" s="107">
        <v>254.49643510941112</v>
      </c>
      <c r="F9" s="107">
        <v>261.63180381051626</v>
      </c>
      <c r="G9" s="107">
        <v>266.29305174123118</v>
      </c>
      <c r="H9" s="107">
        <v>269.11366584410894</v>
      </c>
      <c r="I9" s="107">
        <v>271.27727274483397</v>
      </c>
      <c r="J9" s="107">
        <v>274.99155191439604</v>
      </c>
      <c r="K9" s="107">
        <v>278.12876044723066</v>
      </c>
      <c r="L9" s="107">
        <v>281.26059098412537</v>
      </c>
      <c r="M9" s="107">
        <v>284.92432121808548</v>
      </c>
      <c r="N9" s="107">
        <v>286.52544938102739</v>
      </c>
      <c r="O9" s="107">
        <v>287.63044476169426</v>
      </c>
      <c r="P9" s="107">
        <v>288.74962095136601</v>
      </c>
      <c r="Q9" s="107">
        <v>289.42433817507441</v>
      </c>
      <c r="R9" s="107">
        <v>289.88227232092237</v>
      </c>
      <c r="S9" s="107">
        <v>290.63641260114326</v>
      </c>
      <c r="T9" s="107">
        <v>290.83724499247649</v>
      </c>
      <c r="U9" s="107">
        <v>292.58099109113579</v>
      </c>
      <c r="V9" s="107">
        <v>295.23222775693222</v>
      </c>
      <c r="W9" s="107">
        <v>298.12983287285186</v>
      </c>
      <c r="X9" s="107">
        <v>300.5170984873082</v>
      </c>
      <c r="Y9" s="107">
        <v>302.89158519320955</v>
      </c>
      <c r="Z9" s="107">
        <v>304.95350304410664</v>
      </c>
      <c r="AA9" s="107">
        <v>306.31446642211262</v>
      </c>
      <c r="AB9" s="107">
        <v>307.39052077252586</v>
      </c>
      <c r="AC9" s="107">
        <v>308.06045061935635</v>
      </c>
      <c r="AD9" s="107">
        <v>309.11667637066097</v>
      </c>
      <c r="AE9" s="107">
        <v>310.53031996961522</v>
      </c>
      <c r="AF9" s="107">
        <v>312.07926382946488</v>
      </c>
      <c r="AG9" s="107">
        <v>313.56491251224571</v>
      </c>
      <c r="AH9" s="107">
        <v>314.63648793366929</v>
      </c>
      <c r="AI9" s="107">
        <v>315.65375654199391</v>
      </c>
      <c r="AJ9" s="107">
        <v>316.22245260539847</v>
      </c>
      <c r="AK9" s="107">
        <v>317.58465463057917</v>
      </c>
    </row>
    <row r="10" spans="1:37">
      <c r="A10" s="103" t="s">
        <v>306</v>
      </c>
      <c r="B10" s="107">
        <v>73.940991268518161</v>
      </c>
      <c r="C10" s="107">
        <v>74.519531417968381</v>
      </c>
      <c r="D10" s="107">
        <v>76.744509227937613</v>
      </c>
      <c r="E10" s="107">
        <v>78.925300216208214</v>
      </c>
      <c r="F10" s="107">
        <v>80.463673479183072</v>
      </c>
      <c r="G10" s="107">
        <v>81.78959019909658</v>
      </c>
      <c r="H10" s="107">
        <v>82.159352931150266</v>
      </c>
      <c r="I10" s="107">
        <v>82.983771509016094</v>
      </c>
      <c r="J10" s="107">
        <v>84.012206548259698</v>
      </c>
      <c r="K10" s="107">
        <v>84.972805976000302</v>
      </c>
      <c r="L10" s="107">
        <v>85.856746339003038</v>
      </c>
      <c r="M10" s="107">
        <v>86.722638052426731</v>
      </c>
      <c r="N10" s="107">
        <v>87.094048511732097</v>
      </c>
      <c r="O10" s="107">
        <v>87.576041000440057</v>
      </c>
      <c r="P10" s="107">
        <v>88.027142557225972</v>
      </c>
      <c r="Q10" s="107">
        <v>88.368733280329053</v>
      </c>
      <c r="R10" s="107">
        <v>88.706948703006219</v>
      </c>
      <c r="S10" s="107">
        <v>89.189625344080838</v>
      </c>
      <c r="T10" s="107">
        <v>89.664433445604061</v>
      </c>
      <c r="U10" s="107">
        <v>90.351315429227029</v>
      </c>
      <c r="V10" s="107">
        <v>91.264437546412964</v>
      </c>
      <c r="W10" s="107">
        <v>92.015953587401526</v>
      </c>
      <c r="X10" s="107">
        <v>92.697086786021643</v>
      </c>
      <c r="Y10" s="107">
        <v>93.197625046753302</v>
      </c>
      <c r="Z10" s="107">
        <v>93.871019438033073</v>
      </c>
      <c r="AA10" s="107">
        <v>94.283392066988668</v>
      </c>
      <c r="AB10" s="107">
        <v>94.652164362637308</v>
      </c>
      <c r="AC10" s="107">
        <v>94.940515753402281</v>
      </c>
      <c r="AD10" s="107">
        <v>95.32174218009331</v>
      </c>
      <c r="AE10" s="107">
        <v>95.864033214992617</v>
      </c>
      <c r="AF10" s="107">
        <v>96.392585447407384</v>
      </c>
      <c r="AG10" s="107">
        <v>96.874638952829912</v>
      </c>
      <c r="AH10" s="107">
        <v>97.412700695064018</v>
      </c>
      <c r="AI10" s="107">
        <v>97.842181144290009</v>
      </c>
      <c r="AJ10" s="107">
        <v>98.277876840047469</v>
      </c>
      <c r="AK10" s="107">
        <v>98.843997491845059</v>
      </c>
    </row>
    <row r="11" spans="1:37">
      <c r="A11" s="109" t="s">
        <v>307</v>
      </c>
      <c r="B11" s="110">
        <v>44.66</v>
      </c>
      <c r="C11" s="110">
        <v>60.124338995707888</v>
      </c>
      <c r="D11" s="110">
        <v>59.839382887777759</v>
      </c>
      <c r="E11" s="110">
        <v>64.036107693418998</v>
      </c>
      <c r="F11" s="110">
        <v>66.53531135546433</v>
      </c>
      <c r="G11" s="110">
        <v>67.87584689811672</v>
      </c>
      <c r="H11" s="110">
        <v>68.917191466444592</v>
      </c>
      <c r="I11" s="110">
        <v>69.696803410067929</v>
      </c>
      <c r="J11" s="110">
        <v>70.759191956069017</v>
      </c>
      <c r="K11" s="110">
        <v>71.022128035420266</v>
      </c>
      <c r="L11" s="110">
        <v>71.255802782485262</v>
      </c>
      <c r="M11" s="110">
        <v>72.252400764311503</v>
      </c>
      <c r="N11" s="110">
        <v>72.35036283356726</v>
      </c>
      <c r="O11" s="110">
        <v>72.304010281121236</v>
      </c>
      <c r="P11" s="110">
        <v>72.321837285723191</v>
      </c>
      <c r="Q11" s="110">
        <v>72.267638518015914</v>
      </c>
      <c r="R11" s="110">
        <v>71.951293990017376</v>
      </c>
      <c r="S11" s="110">
        <v>71.503259578140685</v>
      </c>
      <c r="T11" s="110">
        <v>70.285334371809569</v>
      </c>
      <c r="U11" s="110">
        <v>70.081633220796178</v>
      </c>
      <c r="V11" s="110">
        <v>70.0169198272241</v>
      </c>
      <c r="W11" s="110">
        <v>70.29502640201602</v>
      </c>
      <c r="X11" s="110">
        <v>70.489505794420182</v>
      </c>
      <c r="Y11" s="110">
        <v>70.977559650325389</v>
      </c>
      <c r="Z11" s="110">
        <v>71.009920554690254</v>
      </c>
      <c r="AA11" s="110">
        <v>70.845780522658089</v>
      </c>
      <c r="AB11" s="110">
        <v>70.744414124859745</v>
      </c>
      <c r="AC11" s="110">
        <v>70.484808182121526</v>
      </c>
      <c r="AD11" s="110">
        <v>70.465196587557344</v>
      </c>
      <c r="AE11" s="110">
        <v>70.273511400025868</v>
      </c>
      <c r="AF11" s="110">
        <v>70.034858998162932</v>
      </c>
      <c r="AG11" s="110">
        <v>69.894030349844613</v>
      </c>
      <c r="AH11" s="110">
        <v>69.327353749900567</v>
      </c>
      <c r="AI11" s="110">
        <v>68.841740390786967</v>
      </c>
      <c r="AJ11" s="110">
        <v>67.993129510513342</v>
      </c>
      <c r="AK11" s="110">
        <v>67.665907219227407</v>
      </c>
    </row>
    <row r="12" spans="1:37">
      <c r="A12" s="111" t="s">
        <v>308</v>
      </c>
      <c r="B12" s="110">
        <v>3.5670000000000002</v>
      </c>
      <c r="C12" s="110">
        <v>4.831868393507075</v>
      </c>
      <c r="D12" s="110">
        <v>4.8843109863079652</v>
      </c>
      <c r="E12" s="110">
        <v>4.9458566476311745</v>
      </c>
      <c r="F12" s="110">
        <v>4.9975198969562404</v>
      </c>
      <c r="G12" s="110">
        <v>4.9889673328930515</v>
      </c>
      <c r="H12" s="110">
        <v>5.0637032082070306</v>
      </c>
      <c r="I12" s="110">
        <v>5.1282116204286075</v>
      </c>
      <c r="J12" s="110">
        <v>5.1780454030953722</v>
      </c>
      <c r="K12" s="110">
        <v>5.2099791722065874</v>
      </c>
      <c r="L12" s="110">
        <v>5.2212641400959612</v>
      </c>
      <c r="M12" s="110">
        <v>5.2376909363923589</v>
      </c>
      <c r="N12" s="110">
        <v>5.2163273629488343</v>
      </c>
      <c r="O12" s="110">
        <v>5.1729190119969211</v>
      </c>
      <c r="P12" s="110">
        <v>5.206669262455577</v>
      </c>
      <c r="Q12" s="110">
        <v>5.2389456907076601</v>
      </c>
      <c r="R12" s="110">
        <v>5.2108066323318516</v>
      </c>
      <c r="S12" s="110">
        <v>5.1993166392144765</v>
      </c>
      <c r="T12" s="110">
        <v>5.1526119374788086</v>
      </c>
      <c r="U12" s="110">
        <v>5.1651252519759154</v>
      </c>
      <c r="V12" s="110">
        <v>5.1758040429906638</v>
      </c>
      <c r="W12" s="110">
        <v>5.187869066401662</v>
      </c>
      <c r="X12" s="110">
        <v>5.2127793309993304</v>
      </c>
      <c r="Y12" s="110">
        <v>5.1814867788282033</v>
      </c>
      <c r="Z12" s="110">
        <v>5.220357047932259</v>
      </c>
      <c r="AA12" s="110">
        <v>5.2467784906253012</v>
      </c>
      <c r="AB12" s="110">
        <v>5.2306749144266043</v>
      </c>
      <c r="AC12" s="110">
        <v>5.2479443682838705</v>
      </c>
      <c r="AD12" s="110">
        <v>5.2311407130172523</v>
      </c>
      <c r="AE12" s="110">
        <v>5.2432913856229186</v>
      </c>
      <c r="AF12" s="110">
        <v>5.2497986358833497</v>
      </c>
      <c r="AG12" s="110">
        <v>5.2655090719545958</v>
      </c>
      <c r="AH12" s="110">
        <v>5.2914979253962358</v>
      </c>
      <c r="AI12" s="110">
        <v>5.2802456319993381</v>
      </c>
      <c r="AJ12" s="110">
        <v>5.2706521946494815</v>
      </c>
      <c r="AK12" s="110">
        <v>5.3007972990878178</v>
      </c>
    </row>
    <row r="13" spans="1:37">
      <c r="A13" s="112" t="s">
        <v>309</v>
      </c>
      <c r="B13" s="110">
        <v>181.91637018115745</v>
      </c>
      <c r="C13" s="110">
        <v>179.64854105938656</v>
      </c>
      <c r="D13" s="110">
        <v>183.48978270827081</v>
      </c>
      <c r="E13" s="110">
        <v>190.21766074932546</v>
      </c>
      <c r="F13" s="110">
        <v>194.8382702328297</v>
      </c>
      <c r="G13" s="110">
        <v>198.14342706533674</v>
      </c>
      <c r="H13" s="110">
        <v>199.90714104433101</v>
      </c>
      <c r="I13" s="110">
        <v>201.27558044587713</v>
      </c>
      <c r="J13" s="110">
        <v>203.9119155138826</v>
      </c>
      <c r="K13" s="110">
        <v>206.77063241181037</v>
      </c>
      <c r="L13" s="110">
        <v>209.6532326460846</v>
      </c>
      <c r="M13" s="110">
        <v>212.30480934266288</v>
      </c>
      <c r="N13" s="110">
        <v>213.7924198807934</v>
      </c>
      <c r="O13" s="110">
        <v>214.92821225835081</v>
      </c>
      <c r="P13" s="110">
        <v>216.01400588786504</v>
      </c>
      <c r="Q13" s="110">
        <v>216.72736632372519</v>
      </c>
      <c r="R13" s="110">
        <v>217.48608944201607</v>
      </c>
      <c r="S13" s="110">
        <v>218.67270857855817</v>
      </c>
      <c r="T13" s="110">
        <v>220.07591062066692</v>
      </c>
      <c r="U13" s="110">
        <v>222.00780231478402</v>
      </c>
      <c r="V13" s="110">
        <v>224.708196818597</v>
      </c>
      <c r="W13" s="110">
        <v>227.31213980416914</v>
      </c>
      <c r="X13" s="110">
        <v>229.48937047066582</v>
      </c>
      <c r="Y13" s="110">
        <v>231.36024776510638</v>
      </c>
      <c r="Z13" s="110">
        <v>233.37424915608304</v>
      </c>
      <c r="AA13" s="110">
        <v>234.88379701056567</v>
      </c>
      <c r="AB13" s="110">
        <v>236.04566220322164</v>
      </c>
      <c r="AC13" s="110">
        <v>236.95964243723483</v>
      </c>
      <c r="AD13" s="110">
        <v>238.01992422754805</v>
      </c>
      <c r="AE13" s="110">
        <v>239.60969745847828</v>
      </c>
      <c r="AF13" s="110">
        <v>241.38173816463529</v>
      </c>
      <c r="AG13" s="110">
        <v>242.99265994017884</v>
      </c>
      <c r="AH13" s="110">
        <v>244.61535640599098</v>
      </c>
      <c r="AI13" s="110">
        <v>246.10268281787361</v>
      </c>
      <c r="AJ13" s="110">
        <v>247.50443420599626</v>
      </c>
      <c r="AK13" s="110">
        <v>249.1783029669073</v>
      </c>
    </row>
    <row r="14" spans="1:37">
      <c r="A14" s="109" t="s">
        <v>310</v>
      </c>
      <c r="B14" s="110">
        <v>28.062000000000001</v>
      </c>
      <c r="C14" s="110">
        <v>28.159222222222223</v>
      </c>
      <c r="D14" s="110">
        <v>28.256444444444444</v>
      </c>
      <c r="E14" s="110">
        <v>28.353666666666669</v>
      </c>
      <c r="F14" s="110">
        <v>28.45088888888889</v>
      </c>
      <c r="G14" s="110">
        <v>28.548111111111112</v>
      </c>
      <c r="H14" s="110">
        <v>28.645333333333337</v>
      </c>
      <c r="I14" s="110">
        <v>28.742555555555558</v>
      </c>
      <c r="J14" s="110">
        <v>28.83977777777778</v>
      </c>
      <c r="K14" s="110">
        <v>28.937000000000005</v>
      </c>
      <c r="L14" s="110">
        <v>29.034222222222226</v>
      </c>
      <c r="M14" s="110">
        <v>29.131444444444448</v>
      </c>
      <c r="N14" s="110">
        <v>29.228666666666673</v>
      </c>
      <c r="O14" s="110">
        <v>29.325888888888894</v>
      </c>
      <c r="P14" s="110">
        <v>29.423111111111115</v>
      </c>
      <c r="Q14" s="110">
        <v>29.52033333333334</v>
      </c>
      <c r="R14" s="110">
        <v>29.617555555555562</v>
      </c>
      <c r="S14" s="110">
        <v>29.714777777777783</v>
      </c>
      <c r="T14" s="110">
        <v>29.812000000000008</v>
      </c>
      <c r="U14" s="110">
        <v>29.90922222222223</v>
      </c>
      <c r="V14" s="110">
        <v>30.006444444444451</v>
      </c>
      <c r="W14" s="110">
        <v>30.103666666666676</v>
      </c>
      <c r="X14" s="110">
        <v>30.200888888888898</v>
      </c>
      <c r="Y14" s="110">
        <v>30.298111111111119</v>
      </c>
      <c r="Z14" s="110">
        <v>30.395333333333344</v>
      </c>
      <c r="AA14" s="110">
        <v>30.492555555555565</v>
      </c>
      <c r="AB14" s="110">
        <v>30.589777777777787</v>
      </c>
      <c r="AC14" s="110">
        <v>30.687000000000012</v>
      </c>
      <c r="AD14" s="110">
        <v>30.784222222222233</v>
      </c>
      <c r="AE14" s="110">
        <v>30.881444444444455</v>
      </c>
      <c r="AF14" s="110">
        <v>30.97866666666668</v>
      </c>
      <c r="AG14" s="110">
        <v>31.075888888888901</v>
      </c>
      <c r="AH14" s="110">
        <v>31.173111111111123</v>
      </c>
      <c r="AI14" s="110">
        <v>31.270333333333348</v>
      </c>
      <c r="AJ14" s="110">
        <v>31.367555555555569</v>
      </c>
      <c r="AK14" s="110">
        <v>31.46477777777779</v>
      </c>
    </row>
    <row r="15" spans="1:37">
      <c r="A15" s="109" t="s">
        <v>311</v>
      </c>
      <c r="B15" s="110">
        <v>0.19600000000000001</v>
      </c>
      <c r="C15" s="110">
        <v>0.21155555555555555</v>
      </c>
      <c r="D15" s="110">
        <v>0.2271111111111111</v>
      </c>
      <c r="E15" s="110">
        <v>0.24266666666666664</v>
      </c>
      <c r="F15" s="110">
        <v>0.25822222222222224</v>
      </c>
      <c r="G15" s="110">
        <v>0.27377777777777779</v>
      </c>
      <c r="H15" s="110">
        <v>0.28933333333333328</v>
      </c>
      <c r="I15" s="110">
        <v>0.30488888888888882</v>
      </c>
      <c r="J15" s="110">
        <v>0.32044444444444442</v>
      </c>
      <c r="K15" s="110">
        <v>0.33599999999999997</v>
      </c>
      <c r="L15" s="110">
        <v>0.35155555555555551</v>
      </c>
      <c r="M15" s="110">
        <v>0.36711111111111105</v>
      </c>
      <c r="N15" s="110">
        <v>0.3826666666666666</v>
      </c>
      <c r="O15" s="110">
        <v>0.39822222222222214</v>
      </c>
      <c r="P15" s="110">
        <v>0.41377777777777769</v>
      </c>
      <c r="Q15" s="110">
        <v>0.42933333333333323</v>
      </c>
      <c r="R15" s="110">
        <v>0.44488888888888883</v>
      </c>
      <c r="S15" s="110">
        <v>0.46044444444444438</v>
      </c>
      <c r="T15" s="110">
        <v>0.47600000000000003</v>
      </c>
      <c r="U15" s="110">
        <v>0.49155555555555558</v>
      </c>
      <c r="V15" s="110">
        <v>0.50711111111111118</v>
      </c>
      <c r="W15" s="110">
        <v>0.52266666666666683</v>
      </c>
      <c r="X15" s="110">
        <v>0.53822222222222238</v>
      </c>
      <c r="Y15" s="110">
        <v>0.55377777777777804</v>
      </c>
      <c r="Z15" s="110">
        <v>0.56933333333333358</v>
      </c>
      <c r="AA15" s="110">
        <v>0.58488888888888924</v>
      </c>
      <c r="AB15" s="110">
        <v>0.60044444444444478</v>
      </c>
      <c r="AC15" s="110">
        <v>0.61600000000000033</v>
      </c>
      <c r="AD15" s="110">
        <v>0.63155555555555598</v>
      </c>
      <c r="AE15" s="110">
        <v>0.64711111111111153</v>
      </c>
      <c r="AF15" s="110">
        <v>0.66266666666666718</v>
      </c>
      <c r="AG15" s="110">
        <v>0.67822222222222273</v>
      </c>
      <c r="AH15" s="110">
        <v>0.69377777777777849</v>
      </c>
      <c r="AI15" s="110">
        <v>0.70933333333333404</v>
      </c>
      <c r="AJ15" s="110">
        <v>0.72488888888888958</v>
      </c>
      <c r="AK15" s="110">
        <v>0.74044444444444524</v>
      </c>
    </row>
    <row r="16" spans="1:37">
      <c r="A16" s="109" t="s">
        <v>312</v>
      </c>
      <c r="B16" s="110">
        <v>42.311991268518163</v>
      </c>
      <c r="C16" s="110">
        <v>41.528440802239082</v>
      </c>
      <c r="D16" s="110">
        <v>43.603753797185206</v>
      </c>
      <c r="E16" s="110">
        <v>45.62577690191037</v>
      </c>
      <c r="F16" s="110">
        <v>47.01526469333794</v>
      </c>
      <c r="G16" s="110">
        <v>48.252511755092407</v>
      </c>
      <c r="H16" s="110">
        <v>48.450316389609895</v>
      </c>
      <c r="I16" s="110">
        <v>49.113004333031931</v>
      </c>
      <c r="J16" s="110">
        <v>49.994383367386547</v>
      </c>
      <c r="K16" s="110">
        <v>50.825826803793717</v>
      </c>
      <c r="L16" s="110">
        <v>51.601259976684851</v>
      </c>
      <c r="M16" s="110">
        <v>52.353502671589922</v>
      </c>
      <c r="N16" s="110">
        <v>52.649054482116583</v>
      </c>
      <c r="O16" s="110">
        <v>53.077233099554242</v>
      </c>
      <c r="P16" s="110">
        <v>53.397362183659283</v>
      </c>
      <c r="Q16" s="110">
        <v>53.609454256288053</v>
      </c>
      <c r="R16" s="110">
        <v>53.878586515118798</v>
      </c>
      <c r="S16" s="110">
        <v>54.275530927088582</v>
      </c>
      <c r="T16" s="110">
        <v>54.69982150812524</v>
      </c>
      <c r="U16" s="110">
        <v>55.27696795502888</v>
      </c>
      <c r="V16" s="110">
        <v>56.082189058977846</v>
      </c>
      <c r="W16" s="110">
        <v>56.724417854333197</v>
      </c>
      <c r="X16" s="110">
        <v>57.283418566133413</v>
      </c>
      <c r="Y16" s="110">
        <v>57.718027156813982</v>
      </c>
      <c r="Z16" s="110">
        <v>58.255329056767465</v>
      </c>
      <c r="AA16" s="110">
        <v>58.544058020807803</v>
      </c>
      <c r="AB16" s="110">
        <v>58.83171167043291</v>
      </c>
      <c r="AC16" s="110">
        <v>59.005571385118394</v>
      </c>
      <c r="AD16" s="110">
        <v>59.306379244853822</v>
      </c>
      <c r="AE16" s="110">
        <v>59.739297384925244</v>
      </c>
      <c r="AF16" s="110">
        <v>60.164120144857364</v>
      </c>
      <c r="AG16" s="110">
        <v>60.533240991986411</v>
      </c>
      <c r="AH16" s="110">
        <v>60.94809165855667</v>
      </c>
      <c r="AI16" s="110">
        <v>61.291602178957334</v>
      </c>
      <c r="AJ16" s="110">
        <v>61.639669089842421</v>
      </c>
      <c r="AK16" s="110">
        <v>62.07842241497945</v>
      </c>
    </row>
    <row r="17" spans="1:37">
      <c r="A17" s="113"/>
      <c r="B17" s="107"/>
      <c r="C17" s="107"/>
      <c r="D17" s="107"/>
      <c r="E17" s="107"/>
      <c r="F17" s="107"/>
      <c r="G17" s="107"/>
      <c r="H17" s="107"/>
      <c r="I17" s="107"/>
      <c r="J17" s="107"/>
    </row>
    <row r="18" spans="1:37">
      <c r="A18" s="101" t="s">
        <v>313</v>
      </c>
      <c r="B18" s="107"/>
      <c r="C18" s="33"/>
      <c r="D18" s="114"/>
      <c r="E18" s="114"/>
      <c r="F18" s="114"/>
      <c r="G18" s="114"/>
      <c r="H18" s="114"/>
      <c r="I18" s="114"/>
      <c r="J18" s="114"/>
    </row>
    <row r="19" spans="1:37">
      <c r="A19" s="103" t="s">
        <v>314</v>
      </c>
      <c r="B19" s="104">
        <v>61.677000000000007</v>
      </c>
      <c r="C19" s="104">
        <v>64.863010205368667</v>
      </c>
      <c r="D19" s="104">
        <v>66.813195052640353</v>
      </c>
      <c r="E19" s="104">
        <v>70.142077073939461</v>
      </c>
      <c r="F19" s="104">
        <v>70.855946538546476</v>
      </c>
      <c r="G19" s="104">
        <v>70.118097728749092</v>
      </c>
      <c r="H19" s="104">
        <v>69.017344889072689</v>
      </c>
      <c r="I19" s="104">
        <v>68.749153156973932</v>
      </c>
      <c r="J19" s="104">
        <v>69.316398157044858</v>
      </c>
      <c r="K19" s="104">
        <v>70.41764233814456</v>
      </c>
      <c r="L19" s="104">
        <v>72.175870759615592</v>
      </c>
      <c r="M19" s="104">
        <v>74.66628382550725</v>
      </c>
      <c r="N19" s="104">
        <v>76.201000607606517</v>
      </c>
      <c r="O19" s="104">
        <v>78.163345429057642</v>
      </c>
      <c r="P19" s="104">
        <v>79.775566832805808</v>
      </c>
      <c r="Q19" s="104">
        <v>81.499345090483303</v>
      </c>
      <c r="R19" s="104">
        <v>84.089552676648111</v>
      </c>
      <c r="S19" s="104">
        <v>86.119878843404706</v>
      </c>
      <c r="T19" s="104">
        <v>86.906953561739641</v>
      </c>
      <c r="U19" s="104">
        <v>88.439661147716862</v>
      </c>
      <c r="V19" s="104">
        <v>89.576930154614061</v>
      </c>
      <c r="W19" s="104">
        <v>91.566972634296576</v>
      </c>
      <c r="X19" s="104">
        <v>92.357144417471631</v>
      </c>
      <c r="Y19" s="104">
        <v>92.750902018292038</v>
      </c>
      <c r="Z19" s="104">
        <v>94.524419007212103</v>
      </c>
      <c r="AA19" s="104">
        <v>96.354535555339268</v>
      </c>
      <c r="AB19" s="104">
        <v>98.34858268381025</v>
      </c>
      <c r="AC19" s="104">
        <v>99.790607810245319</v>
      </c>
      <c r="AD19" s="104">
        <v>100.9327478199511</v>
      </c>
      <c r="AE19" s="104">
        <v>101.79302786632547</v>
      </c>
      <c r="AF19" s="104">
        <v>102.37113024274927</v>
      </c>
      <c r="AG19" s="104">
        <v>102.69075848965954</v>
      </c>
      <c r="AH19" s="104">
        <v>103.38014938915734</v>
      </c>
      <c r="AI19" s="104">
        <v>103.52124535731319</v>
      </c>
      <c r="AJ19" s="104">
        <v>103.90066448400441</v>
      </c>
      <c r="AK19" s="104">
        <v>104.23321308273142</v>
      </c>
    </row>
    <row r="20" spans="1:37">
      <c r="A20" s="103" t="s">
        <v>315</v>
      </c>
      <c r="B20" s="115">
        <v>8.4000000000000012E-3</v>
      </c>
      <c r="C20" s="115">
        <v>8.8871538818439712E-3</v>
      </c>
      <c r="D20" s="115">
        <v>9.0285422187556929E-3</v>
      </c>
      <c r="E20" s="115">
        <v>9.5093596422143115E-3</v>
      </c>
      <c r="F20" s="115">
        <v>9.5370617270606594E-3</v>
      </c>
      <c r="G20" s="115">
        <v>9.4001712972830512E-3</v>
      </c>
      <c r="H20" s="115">
        <v>9.1701746764693785E-3</v>
      </c>
      <c r="I20" s="115">
        <v>9.0664167229204118E-3</v>
      </c>
      <c r="J20" s="115">
        <v>9.1111357408569377E-3</v>
      </c>
      <c r="K20" s="115">
        <v>9.2632460354286454E-3</v>
      </c>
      <c r="L20" s="115">
        <v>9.5410931503761322E-3</v>
      </c>
      <c r="M20" s="115">
        <v>9.9400295263281681E-3</v>
      </c>
      <c r="N20" s="115">
        <v>1.020156386354441E-2</v>
      </c>
      <c r="O20" s="115">
        <v>1.0527976795521832E-2</v>
      </c>
      <c r="P20" s="115">
        <v>1.0781914875685092E-2</v>
      </c>
      <c r="Q20" s="115">
        <v>1.1052171794465816E-2</v>
      </c>
      <c r="R20" s="115">
        <v>1.147434378166896E-2</v>
      </c>
      <c r="S20" s="115">
        <v>1.1801358892449827E-2</v>
      </c>
      <c r="T20" s="115">
        <v>1.1922282884583146E-2</v>
      </c>
      <c r="U20" s="115">
        <v>1.2159414745645452E-2</v>
      </c>
      <c r="V20" s="115">
        <v>1.233146902162716E-2</v>
      </c>
      <c r="W20" s="115">
        <v>1.2644831778932851E-2</v>
      </c>
      <c r="X20" s="115">
        <v>1.2756978195948931E-2</v>
      </c>
      <c r="Y20" s="115">
        <v>1.2796364818106353E-2</v>
      </c>
      <c r="Z20" s="115">
        <v>1.3066493630562871E-2</v>
      </c>
      <c r="AA20" s="115">
        <v>1.3361127716944476E-2</v>
      </c>
      <c r="AB20" s="115">
        <v>1.3696349863145541E-2</v>
      </c>
      <c r="AC20" s="115">
        <v>1.3934475530702874E-2</v>
      </c>
      <c r="AD20" s="115">
        <v>1.4117580331456084E-2</v>
      </c>
      <c r="AE20" s="115">
        <v>1.4250905308370369E-2</v>
      </c>
      <c r="AF20" s="115">
        <v>1.4333993140805143E-2</v>
      </c>
      <c r="AG20" s="115">
        <v>1.4378127066181599E-2</v>
      </c>
      <c r="AH20" s="115">
        <v>1.4473402500589864E-2</v>
      </c>
      <c r="AI20" s="115">
        <v>1.4477474683508299E-2</v>
      </c>
      <c r="AJ20" s="115">
        <v>1.451539837812546E-2</v>
      </c>
      <c r="AK20" s="115">
        <v>1.4535252112067352E-2</v>
      </c>
    </row>
    <row r="21" spans="1:37">
      <c r="A21" s="105" t="s">
        <v>316</v>
      </c>
      <c r="B21" s="116">
        <v>12.8</v>
      </c>
      <c r="C21" s="116">
        <v>13.151412552643924</v>
      </c>
      <c r="D21" s="116">
        <v>14.278902430482972</v>
      </c>
      <c r="E21" s="116">
        <v>14.810056689116969</v>
      </c>
      <c r="F21" s="116">
        <v>15.362736296457912</v>
      </c>
      <c r="G21" s="116">
        <v>15.421410526689135</v>
      </c>
      <c r="H21" s="116">
        <v>15.658936834097231</v>
      </c>
      <c r="I21" s="116">
        <v>15.994480518142865</v>
      </c>
      <c r="J21" s="116">
        <v>16.301519394441936</v>
      </c>
      <c r="K21" s="116">
        <v>16.517680853186707</v>
      </c>
      <c r="L21" s="116">
        <v>16.659202913075791</v>
      </c>
      <c r="M21" s="116">
        <v>16.828328687609417</v>
      </c>
      <c r="N21" s="116">
        <v>16.841258112551735</v>
      </c>
      <c r="O21" s="116">
        <v>16.904307115400425</v>
      </c>
      <c r="P21" s="116">
        <v>17.038941430560538</v>
      </c>
      <c r="Q21" s="116">
        <v>17.190178328804048</v>
      </c>
      <c r="R21" s="116">
        <v>17.323897793715528</v>
      </c>
      <c r="S21" s="116">
        <v>17.451424249801121</v>
      </c>
      <c r="T21" s="116">
        <v>17.534879686766971</v>
      </c>
      <c r="U21" s="116">
        <v>17.687790371179641</v>
      </c>
      <c r="V21" s="116">
        <v>17.823928801034224</v>
      </c>
      <c r="W21" s="116">
        <v>17.990610389189321</v>
      </c>
      <c r="X21" s="116">
        <v>18.128236883734019</v>
      </c>
      <c r="Y21" s="116">
        <v>18.292815921317725</v>
      </c>
      <c r="Z21" s="116">
        <v>18.4945369618524</v>
      </c>
      <c r="AA21" s="116">
        <v>18.610268957589835</v>
      </c>
      <c r="AB21" s="116">
        <v>18.653762176552558</v>
      </c>
      <c r="AC21" s="116">
        <v>18.710207749035256</v>
      </c>
      <c r="AD21" s="116">
        <v>18.786917598453613</v>
      </c>
      <c r="AE21" s="116">
        <v>18.871420871418504</v>
      </c>
      <c r="AF21" s="116">
        <v>18.966060868566764</v>
      </c>
      <c r="AG21" s="116">
        <v>19.028887464212168</v>
      </c>
      <c r="AH21" s="116">
        <v>19.163900100903653</v>
      </c>
      <c r="AI21" s="116">
        <v>19.281301297094718</v>
      </c>
      <c r="AJ21" s="116">
        <v>19.440054183095086</v>
      </c>
      <c r="AK21" s="116">
        <v>19.657080049217626</v>
      </c>
    </row>
    <row r="22" spans="1:37">
      <c r="A22" s="111" t="s">
        <v>317</v>
      </c>
      <c r="B22" s="116">
        <v>48.877000000000002</v>
      </c>
      <c r="C22" s="116">
        <v>51.711597652724741</v>
      </c>
      <c r="D22" s="116">
        <v>52.53429262215738</v>
      </c>
      <c r="E22" s="116">
        <v>55.332020384822492</v>
      </c>
      <c r="F22" s="116">
        <v>55.493210242088558</v>
      </c>
      <c r="G22" s="116">
        <v>54.696687202059962</v>
      </c>
      <c r="H22" s="116">
        <v>53.358408054975456</v>
      </c>
      <c r="I22" s="116">
        <v>52.754672638831067</v>
      </c>
      <c r="J22" s="116">
        <v>53.014878762602919</v>
      </c>
      <c r="K22" s="116">
        <v>53.899961484957849</v>
      </c>
      <c r="L22" s="116">
        <v>55.516667846539796</v>
      </c>
      <c r="M22" s="116">
        <v>57.837955137897836</v>
      </c>
      <c r="N22" s="116">
        <v>59.359742495054782</v>
      </c>
      <c r="O22" s="116">
        <v>61.259038313657221</v>
      </c>
      <c r="P22" s="116">
        <v>62.736625402245274</v>
      </c>
      <c r="Q22" s="116">
        <v>64.309166761679251</v>
      </c>
      <c r="R22" s="116">
        <v>66.76565488293258</v>
      </c>
      <c r="S22" s="116">
        <v>68.668454593603585</v>
      </c>
      <c r="T22" s="116">
        <v>69.372073874972671</v>
      </c>
      <c r="U22" s="116">
        <v>70.751870776537217</v>
      </c>
      <c r="V22" s="116">
        <v>71.753001353579833</v>
      </c>
      <c r="W22" s="116">
        <v>73.576362245107262</v>
      </c>
      <c r="X22" s="116">
        <v>74.228907533737612</v>
      </c>
      <c r="Y22" s="116">
        <v>74.458086096974313</v>
      </c>
      <c r="Z22" s="116">
        <v>76.029882045359699</v>
      </c>
      <c r="AA22" s="116">
        <v>77.74426659774943</v>
      </c>
      <c r="AB22" s="116">
        <v>79.694820507257688</v>
      </c>
      <c r="AC22" s="116">
        <v>81.080400061210057</v>
      </c>
      <c r="AD22" s="116">
        <v>82.145830221497491</v>
      </c>
      <c r="AE22" s="116">
        <v>82.921606994906966</v>
      </c>
      <c r="AF22" s="116">
        <v>83.405069374182503</v>
      </c>
      <c r="AG22" s="116">
        <v>83.661871025447383</v>
      </c>
      <c r="AH22" s="116">
        <v>84.216249288253678</v>
      </c>
      <c r="AI22" s="116">
        <v>84.239944060218477</v>
      </c>
      <c r="AJ22" s="116">
        <v>84.460610300909323</v>
      </c>
      <c r="AK22" s="116">
        <v>84.576133033513798</v>
      </c>
    </row>
    <row r="23" spans="1:37">
      <c r="A23" s="111" t="s">
        <v>318</v>
      </c>
      <c r="B23" s="116">
        <v>8.4000000000000012E-3</v>
      </c>
      <c r="C23" s="116">
        <v>8.8871538818439712E-3</v>
      </c>
      <c r="D23" s="116">
        <v>9.0285422187556929E-3</v>
      </c>
      <c r="E23" s="116">
        <v>9.5093596422143115E-3</v>
      </c>
      <c r="F23" s="116">
        <v>9.5370617270606594E-3</v>
      </c>
      <c r="G23" s="116">
        <v>9.4001712972830512E-3</v>
      </c>
      <c r="H23" s="116">
        <v>9.1701746764693785E-3</v>
      </c>
      <c r="I23" s="116">
        <v>9.0664167229204118E-3</v>
      </c>
      <c r="J23" s="116">
        <v>9.1111357408569377E-3</v>
      </c>
      <c r="K23" s="116">
        <v>9.2632460354286454E-3</v>
      </c>
      <c r="L23" s="116">
        <v>9.5410931503761322E-3</v>
      </c>
      <c r="M23" s="116">
        <v>9.9400295263281681E-3</v>
      </c>
      <c r="N23" s="116">
        <v>1.020156386354441E-2</v>
      </c>
      <c r="O23" s="116">
        <v>1.0527976795521832E-2</v>
      </c>
      <c r="P23" s="116">
        <v>1.0781914875685092E-2</v>
      </c>
      <c r="Q23" s="116">
        <v>1.1052171794465816E-2</v>
      </c>
      <c r="R23" s="116">
        <v>1.147434378166896E-2</v>
      </c>
      <c r="S23" s="116">
        <v>1.1801358892449827E-2</v>
      </c>
      <c r="T23" s="116">
        <v>1.1922282884583146E-2</v>
      </c>
      <c r="U23" s="116">
        <v>1.2159414745645452E-2</v>
      </c>
      <c r="V23" s="116">
        <v>1.233146902162716E-2</v>
      </c>
      <c r="W23" s="116">
        <v>1.2644831778932851E-2</v>
      </c>
      <c r="X23" s="116">
        <v>1.2756978195948931E-2</v>
      </c>
      <c r="Y23" s="116">
        <v>1.2796364818106353E-2</v>
      </c>
      <c r="Z23" s="116">
        <v>1.3066493630562871E-2</v>
      </c>
      <c r="AA23" s="116">
        <v>1.3361127716944476E-2</v>
      </c>
      <c r="AB23" s="116">
        <v>1.3696349863145541E-2</v>
      </c>
      <c r="AC23" s="116">
        <v>1.3934475530702874E-2</v>
      </c>
      <c r="AD23" s="116">
        <v>1.4117580331456084E-2</v>
      </c>
      <c r="AE23" s="116">
        <v>1.4250905308370369E-2</v>
      </c>
      <c r="AF23" s="116">
        <v>1.4333993140805143E-2</v>
      </c>
      <c r="AG23" s="116">
        <v>1.4378127066181599E-2</v>
      </c>
      <c r="AH23" s="116">
        <v>1.4473402500589864E-2</v>
      </c>
      <c r="AI23" s="116">
        <v>1.4477474683508299E-2</v>
      </c>
      <c r="AJ23" s="116">
        <v>1.451539837812546E-2</v>
      </c>
      <c r="AK23" s="116">
        <v>1.4535252112067352E-2</v>
      </c>
    </row>
    <row r="24" spans="1:37">
      <c r="B24" s="115"/>
      <c r="C24" s="98"/>
      <c r="D24" s="98"/>
      <c r="E24" s="98"/>
      <c r="F24" s="98"/>
      <c r="G24" s="98"/>
      <c r="H24" s="98"/>
      <c r="I24" s="98"/>
      <c r="J24" s="98"/>
    </row>
    <row r="25" spans="1:37">
      <c r="B25" s="115"/>
      <c r="C25" s="98"/>
      <c r="D25" s="98"/>
      <c r="E25" s="98"/>
      <c r="F25" s="98"/>
      <c r="G25" s="98"/>
      <c r="H25" s="98"/>
      <c r="I25" s="98"/>
      <c r="J25" s="98"/>
    </row>
    <row r="26" spans="1:37">
      <c r="A26" s="101" t="s">
        <v>290</v>
      </c>
      <c r="B26" s="107"/>
      <c r="C26" s="108"/>
      <c r="D26" s="108"/>
      <c r="E26" s="108"/>
      <c r="F26" s="108"/>
      <c r="G26" s="108"/>
      <c r="H26" s="108"/>
      <c r="I26" s="108"/>
      <c r="J26" s="108"/>
    </row>
    <row r="27" spans="1:37">
      <c r="A27" s="103" t="s">
        <v>319</v>
      </c>
      <c r="B27" s="107">
        <v>14.045000000000002</v>
      </c>
      <c r="C27" s="107">
        <v>14.103888888888889</v>
      </c>
      <c r="D27" s="107">
        <v>14.162777777777777</v>
      </c>
      <c r="E27" s="107">
        <v>14.221666666666664</v>
      </c>
      <c r="F27" s="107">
        <v>14.280555555555555</v>
      </c>
      <c r="G27" s="107">
        <v>14.339444444444442</v>
      </c>
      <c r="H27" s="107">
        <v>14.39833333333333</v>
      </c>
      <c r="I27" s="107">
        <v>14.457222222222221</v>
      </c>
      <c r="J27" s="107">
        <v>14.516111111111108</v>
      </c>
      <c r="K27" s="107">
        <v>14.574999999999999</v>
      </c>
      <c r="L27" s="107">
        <v>14.633888888888887</v>
      </c>
      <c r="M27" s="107">
        <v>14.692777777777774</v>
      </c>
      <c r="N27" s="107">
        <v>14.751666666666665</v>
      </c>
      <c r="O27" s="107">
        <v>14.810555555555553</v>
      </c>
      <c r="P27" s="107">
        <v>14.86944444444444</v>
      </c>
      <c r="Q27" s="107">
        <v>14.928333333333331</v>
      </c>
      <c r="R27" s="107">
        <v>14.987222222222218</v>
      </c>
      <c r="S27" s="107">
        <v>15.046111111111106</v>
      </c>
      <c r="T27" s="107">
        <v>15.104999999999997</v>
      </c>
      <c r="U27" s="107">
        <v>15.163888888888884</v>
      </c>
      <c r="V27" s="107">
        <v>15.222777777777775</v>
      </c>
      <c r="W27" s="107">
        <v>15.281666666666663</v>
      </c>
      <c r="X27" s="107">
        <v>15.34055555555555</v>
      </c>
      <c r="Y27" s="107">
        <v>15.399444444444441</v>
      </c>
      <c r="Z27" s="107">
        <v>15.458333333333329</v>
      </c>
      <c r="AA27" s="107">
        <v>15.517222222222216</v>
      </c>
      <c r="AB27" s="107">
        <v>15.576111111111107</v>
      </c>
      <c r="AC27" s="107">
        <v>15.634999999999994</v>
      </c>
      <c r="AD27" s="107">
        <v>15.693888888888882</v>
      </c>
      <c r="AE27" s="107">
        <v>15.752777777777769</v>
      </c>
      <c r="AF27" s="107">
        <v>15.81166666666666</v>
      </c>
      <c r="AG27" s="107">
        <v>15.870555555555548</v>
      </c>
      <c r="AH27" s="107">
        <v>15.929444444444439</v>
      </c>
      <c r="AI27" s="107">
        <v>15.988333333333326</v>
      </c>
      <c r="AJ27" s="107">
        <v>16.047222222222217</v>
      </c>
      <c r="AK27" s="107">
        <v>16.106111111111105</v>
      </c>
    </row>
    <row r="28" spans="1:37">
      <c r="A28" s="103" t="s">
        <v>320</v>
      </c>
      <c r="B28" s="107">
        <v>219.38943521799999</v>
      </c>
      <c r="C28" s="107">
        <v>227.6678847789</v>
      </c>
      <c r="D28" s="107">
        <v>235.96025681784499</v>
      </c>
      <c r="E28" s="107">
        <v>244.26724745873724</v>
      </c>
      <c r="F28" s="107">
        <v>252.58958763167411</v>
      </c>
      <c r="G28" s="107">
        <v>260.92804481325783</v>
      </c>
      <c r="H28" s="107">
        <v>270.06298085391927</v>
      </c>
      <c r="I28" s="107">
        <v>281.03612989661747</v>
      </c>
      <c r="J28" s="107">
        <v>292.02793639144687</v>
      </c>
      <c r="K28" s="107">
        <v>303.03933321101778</v>
      </c>
      <c r="L28" s="107">
        <v>314.07129987157094</v>
      </c>
      <c r="M28" s="107">
        <v>316.12486486514985</v>
      </c>
      <c r="N28" s="107">
        <v>318.20110810840725</v>
      </c>
      <c r="O28" s="107">
        <v>320.30116351382753</v>
      </c>
      <c r="P28" s="107">
        <v>322.4262216895188</v>
      </c>
      <c r="Q28" s="107">
        <v>324.57753277399462</v>
      </c>
      <c r="R28" s="107">
        <v>329.55640941269581</v>
      </c>
      <c r="S28" s="107">
        <v>334.5642298833302</v>
      </c>
      <c r="T28" s="107">
        <v>339.60244137749629</v>
      </c>
      <c r="U28" s="107">
        <v>344.6725634463707</v>
      </c>
      <c r="V28" s="107">
        <v>349.77619161868881</v>
      </c>
      <c r="W28" s="107">
        <v>355.31500119962254</v>
      </c>
      <c r="X28" s="107">
        <v>360.89075125960483</v>
      </c>
      <c r="Y28" s="107">
        <v>366.5052888225843</v>
      </c>
      <c r="Z28" s="107">
        <v>372.16055326371281</v>
      </c>
      <c r="AA28" s="107">
        <v>377.85858092689961</v>
      </c>
      <c r="AB28" s="107">
        <v>382.80150997324455</v>
      </c>
      <c r="AC28" s="107">
        <v>387.79158547190679</v>
      </c>
      <c r="AD28" s="107">
        <v>392.83116474550212</v>
      </c>
      <c r="AE28" s="107">
        <v>397.92272298277726</v>
      </c>
      <c r="AF28" s="107">
        <v>403.0688591319161</v>
      </c>
      <c r="AG28" s="107">
        <v>407.27230208851194</v>
      </c>
      <c r="AH28" s="107">
        <v>411.53591719293752</v>
      </c>
      <c r="AI28" s="107">
        <v>415.86271305258441</v>
      </c>
      <c r="AJ28" s="107">
        <v>420.25584870521362</v>
      </c>
      <c r="AK28" s="107">
        <v>424.71864114047429</v>
      </c>
    </row>
    <row r="29" spans="1:37">
      <c r="A29" s="103" t="s">
        <v>321</v>
      </c>
      <c r="B29" s="107">
        <v>112.18700000000001</v>
      </c>
      <c r="C29" s="107">
        <v>115.07061769774248</v>
      </c>
      <c r="D29" s="107">
        <v>123.869466226591</v>
      </c>
      <c r="E29" s="107">
        <v>128.12142593291426</v>
      </c>
      <c r="F29" s="107">
        <v>132.53768513740536</v>
      </c>
      <c r="G29" s="107">
        <v>133.18732051195451</v>
      </c>
      <c r="H29" s="107">
        <v>135.20086861744795</v>
      </c>
      <c r="I29" s="107">
        <v>137.96196334976537</v>
      </c>
      <c r="J29" s="107">
        <v>140.50587155584546</v>
      </c>
      <c r="K29" s="107">
        <v>142.35700060398327</v>
      </c>
      <c r="L29" s="107">
        <v>143.63916391988383</v>
      </c>
      <c r="M29" s="107">
        <v>145.13196379200352</v>
      </c>
      <c r="N29" s="107">
        <v>145.43392329329131</v>
      </c>
      <c r="O29" s="107">
        <v>146.11819994823767</v>
      </c>
      <c r="P29" s="107">
        <v>147.34846857341955</v>
      </c>
      <c r="Q29" s="107">
        <v>148.70548446447657</v>
      </c>
      <c r="R29" s="107">
        <v>149.92908111635674</v>
      </c>
      <c r="S29" s="107">
        <v>151.10560589999756</v>
      </c>
      <c r="T29" s="107">
        <v>151.9462376348003</v>
      </c>
      <c r="U29" s="107">
        <v>153.31661276489379</v>
      </c>
      <c r="V29" s="107">
        <v>154.55924526257078</v>
      </c>
      <c r="W29" s="107">
        <v>156.0349138393359</v>
      </c>
      <c r="X29" s="107">
        <v>157.28918052606164</v>
      </c>
      <c r="Y29" s="107">
        <v>158.74910226698751</v>
      </c>
      <c r="Z29" s="107">
        <v>160.49237242168556</v>
      </c>
      <c r="AA29" s="107">
        <v>161.58011549163695</v>
      </c>
      <c r="AB29" s="107">
        <v>162.1171760237562</v>
      </c>
      <c r="AC29" s="107">
        <v>162.75313515233017</v>
      </c>
      <c r="AD29" s="107">
        <v>163.54374507160696</v>
      </c>
      <c r="AE29" s="107">
        <v>164.39391431498001</v>
      </c>
      <c r="AF29" s="107">
        <v>165.32150935244229</v>
      </c>
      <c r="AG29" s="107">
        <v>166.00665929029606</v>
      </c>
      <c r="AH29" s="107">
        <v>167.24235870453185</v>
      </c>
      <c r="AI29" s="107">
        <v>168.34390063668144</v>
      </c>
      <c r="AJ29" s="107">
        <v>169.76087780532441</v>
      </c>
      <c r="AK29" s="107">
        <v>171.62231391058512</v>
      </c>
    </row>
    <row r="30" spans="1:37">
      <c r="A30" s="117" t="s">
        <v>322</v>
      </c>
      <c r="B30" s="110">
        <v>3.71</v>
      </c>
      <c r="C30" s="110">
        <v>3.71</v>
      </c>
      <c r="D30" s="110">
        <v>3.71</v>
      </c>
      <c r="E30" s="110">
        <v>3.71</v>
      </c>
      <c r="F30" s="110">
        <v>3.71</v>
      </c>
      <c r="G30" s="110">
        <v>3.71</v>
      </c>
      <c r="H30" s="110">
        <v>3.71</v>
      </c>
      <c r="I30" s="110">
        <v>3.71</v>
      </c>
      <c r="J30" s="110">
        <v>3.71</v>
      </c>
      <c r="K30" s="110">
        <v>3.71</v>
      </c>
      <c r="L30" s="110">
        <v>3.71</v>
      </c>
      <c r="M30" s="110">
        <v>3.71</v>
      </c>
      <c r="N30" s="110">
        <v>3.71</v>
      </c>
      <c r="O30" s="110">
        <v>3.71</v>
      </c>
      <c r="P30" s="110">
        <v>3.71</v>
      </c>
      <c r="Q30" s="110">
        <v>3.71</v>
      </c>
      <c r="R30" s="110">
        <v>3.71</v>
      </c>
      <c r="S30" s="110">
        <v>3.71</v>
      </c>
      <c r="T30" s="110">
        <v>3.71</v>
      </c>
      <c r="U30" s="110">
        <v>3.71</v>
      </c>
      <c r="V30" s="110">
        <v>3.71</v>
      </c>
      <c r="W30" s="110">
        <v>3.71</v>
      </c>
      <c r="X30" s="110">
        <v>3.71</v>
      </c>
      <c r="Y30" s="110">
        <v>3.71</v>
      </c>
      <c r="Z30" s="110">
        <v>3.71</v>
      </c>
      <c r="AA30" s="110">
        <v>3.71</v>
      </c>
      <c r="AB30" s="110">
        <v>3.71</v>
      </c>
      <c r="AC30" s="110">
        <v>3.71</v>
      </c>
      <c r="AD30" s="110">
        <v>3.71</v>
      </c>
      <c r="AE30" s="110">
        <v>3.71</v>
      </c>
      <c r="AF30" s="110">
        <v>3.71</v>
      </c>
      <c r="AG30" s="110">
        <v>3.71</v>
      </c>
      <c r="AH30" s="110">
        <v>3.71</v>
      </c>
      <c r="AI30" s="110">
        <v>3.71</v>
      </c>
      <c r="AJ30" s="110">
        <v>3.71</v>
      </c>
      <c r="AK30" s="110">
        <v>3.71</v>
      </c>
    </row>
    <row r="31" spans="1:37">
      <c r="A31" s="117" t="s">
        <v>323</v>
      </c>
      <c r="B31" s="110">
        <v>7.3894352180000018</v>
      </c>
      <c r="C31" s="110">
        <v>7.6678847789000004</v>
      </c>
      <c r="D31" s="110">
        <v>7.9602568178450008</v>
      </c>
      <c r="E31" s="110">
        <v>8.2672474587372484</v>
      </c>
      <c r="F31" s="110">
        <v>8.5895876316741138</v>
      </c>
      <c r="G31" s="110">
        <v>8.9280448132578183</v>
      </c>
      <c r="H31" s="110">
        <v>7.4629808539207101</v>
      </c>
      <c r="I31" s="110">
        <v>7.836129896616745</v>
      </c>
      <c r="J31" s="110">
        <v>8.2279363914475834</v>
      </c>
      <c r="K31" s="110">
        <v>8.6393332110199612</v>
      </c>
      <c r="L31" s="110">
        <v>9.0712998715709592</v>
      </c>
      <c r="M31" s="110">
        <v>9.5248648651495085</v>
      </c>
      <c r="N31" s="110">
        <v>10.001108108406987</v>
      </c>
      <c r="O31" s="110">
        <v>10.501163513827334</v>
      </c>
      <c r="P31" s="110">
        <v>11.026221689518701</v>
      </c>
      <c r="Q31" s="110">
        <v>11.577532773994635</v>
      </c>
      <c r="R31" s="110">
        <v>12.156409412694369</v>
      </c>
      <c r="S31" s="110">
        <v>12.764229883329087</v>
      </c>
      <c r="T31" s="110">
        <v>13.40244137749554</v>
      </c>
      <c r="U31" s="110">
        <v>14.072563446370319</v>
      </c>
      <c r="V31" s="110">
        <v>14.776191618688836</v>
      </c>
      <c r="W31" s="110">
        <v>15.515001199623276</v>
      </c>
      <c r="X31" s="110">
        <v>16.290751259604438</v>
      </c>
      <c r="Y31" s="110">
        <v>17.105288822584662</v>
      </c>
      <c r="Z31" s="110">
        <v>17.960553263713898</v>
      </c>
      <c r="AA31" s="110">
        <v>18.858580926899588</v>
      </c>
      <c r="AB31" s="110">
        <v>19.801509973244571</v>
      </c>
      <c r="AC31" s="110">
        <v>20.791585471906792</v>
      </c>
      <c r="AD31" s="110">
        <v>21.831164745502143</v>
      </c>
      <c r="AE31" s="110">
        <v>22.922722982777248</v>
      </c>
      <c r="AF31" s="110">
        <v>24.06885913191611</v>
      </c>
      <c r="AG31" s="110">
        <v>25.272302088511918</v>
      </c>
      <c r="AH31" s="110">
        <v>26.535917192937514</v>
      </c>
      <c r="AI31" s="110">
        <v>27.862713052584386</v>
      </c>
      <c r="AJ31" s="110">
        <v>29.255848705213612</v>
      </c>
      <c r="AK31" s="110">
        <v>30.718641140474283</v>
      </c>
    </row>
    <row r="32" spans="1:37">
      <c r="A32" s="117" t="s">
        <v>324</v>
      </c>
      <c r="B32" s="110">
        <v>212</v>
      </c>
      <c r="C32" s="110">
        <v>220</v>
      </c>
      <c r="D32" s="110">
        <v>228</v>
      </c>
      <c r="E32" s="110">
        <v>236</v>
      </c>
      <c r="F32" s="110">
        <v>244</v>
      </c>
      <c r="G32" s="110">
        <v>252</v>
      </c>
      <c r="H32" s="110">
        <v>262.59999999999854</v>
      </c>
      <c r="I32" s="110">
        <v>273.20000000000073</v>
      </c>
      <c r="J32" s="110">
        <v>283.79999999999927</v>
      </c>
      <c r="K32" s="110">
        <v>294.39999999999782</v>
      </c>
      <c r="L32" s="110">
        <v>305</v>
      </c>
      <c r="M32" s="110">
        <v>306.60000000000036</v>
      </c>
      <c r="N32" s="110">
        <v>308.20000000000027</v>
      </c>
      <c r="O32" s="110">
        <v>309.80000000000018</v>
      </c>
      <c r="P32" s="110">
        <v>311.40000000000009</v>
      </c>
      <c r="Q32" s="110">
        <v>313</v>
      </c>
      <c r="R32" s="110">
        <v>317.40000000000146</v>
      </c>
      <c r="S32" s="110">
        <v>321.80000000000109</v>
      </c>
      <c r="T32" s="110">
        <v>326.20000000000073</v>
      </c>
      <c r="U32" s="110">
        <v>330.60000000000036</v>
      </c>
      <c r="V32" s="110">
        <v>335</v>
      </c>
      <c r="W32" s="110">
        <v>339.79999999999927</v>
      </c>
      <c r="X32" s="110">
        <v>344.60000000000036</v>
      </c>
      <c r="Y32" s="110">
        <v>349.39999999999964</v>
      </c>
      <c r="Z32" s="110">
        <v>354.19999999999891</v>
      </c>
      <c r="AA32" s="110">
        <v>359</v>
      </c>
      <c r="AB32" s="110">
        <v>363</v>
      </c>
      <c r="AC32" s="110">
        <v>367</v>
      </c>
      <c r="AD32" s="110">
        <v>371</v>
      </c>
      <c r="AE32" s="110">
        <v>375</v>
      </c>
      <c r="AF32" s="110">
        <v>379</v>
      </c>
      <c r="AG32" s="110">
        <v>382</v>
      </c>
      <c r="AH32" s="110">
        <v>385</v>
      </c>
      <c r="AI32" s="110">
        <v>388</v>
      </c>
      <c r="AJ32" s="110">
        <v>391</v>
      </c>
      <c r="AK32" s="110">
        <v>394</v>
      </c>
    </row>
    <row r="33" spans="1:37">
      <c r="A33" s="105" t="s">
        <v>316</v>
      </c>
      <c r="B33" s="110">
        <v>97.600000000000009</v>
      </c>
      <c r="C33" s="110">
        <v>100.27952071390992</v>
      </c>
      <c r="D33" s="110">
        <v>108.87663103243267</v>
      </c>
      <c r="E33" s="110">
        <v>112.92668225451689</v>
      </c>
      <c r="F33" s="110">
        <v>117.14086426049157</v>
      </c>
      <c r="G33" s="110">
        <v>117.58825526600465</v>
      </c>
      <c r="H33" s="110">
        <v>119.39939335999138</v>
      </c>
      <c r="I33" s="110">
        <v>121.95791395083936</v>
      </c>
      <c r="J33" s="110">
        <v>124.29908538261975</v>
      </c>
      <c r="K33" s="110">
        <v>125.94731650554866</v>
      </c>
      <c r="L33" s="110">
        <v>127.02642221220292</v>
      </c>
      <c r="M33" s="110">
        <v>128.3160062430218</v>
      </c>
      <c r="N33" s="110">
        <v>128.41459310820696</v>
      </c>
      <c r="O33" s="110">
        <v>128.89534175492827</v>
      </c>
      <c r="P33" s="110">
        <v>129.92192840802409</v>
      </c>
      <c r="Q33" s="110">
        <v>131.07510975713086</v>
      </c>
      <c r="R33" s="110">
        <v>132.09472067708091</v>
      </c>
      <c r="S33" s="110">
        <v>133.06710990473357</v>
      </c>
      <c r="T33" s="110">
        <v>133.70345761159814</v>
      </c>
      <c r="U33" s="110">
        <v>134.86940158024476</v>
      </c>
      <c r="V33" s="110">
        <v>135.90745710788596</v>
      </c>
      <c r="W33" s="110">
        <v>137.17840421756858</v>
      </c>
      <c r="X33" s="110">
        <v>138.22780623847191</v>
      </c>
      <c r="Y33" s="110">
        <v>139.48272140004767</v>
      </c>
      <c r="Z33" s="110">
        <v>141.02084433412455</v>
      </c>
      <c r="AA33" s="110">
        <v>141.90330080162249</v>
      </c>
      <c r="AB33" s="110">
        <v>142.23493659621326</v>
      </c>
      <c r="AC33" s="110">
        <v>142.66533408639384</v>
      </c>
      <c r="AD33" s="110">
        <v>143.25024668820879</v>
      </c>
      <c r="AE33" s="110">
        <v>143.8945841445661</v>
      </c>
      <c r="AF33" s="110">
        <v>144.61621412282159</v>
      </c>
      <c r="AG33" s="110">
        <v>145.09526691461778</v>
      </c>
      <c r="AH33" s="110">
        <v>146.12473826939038</v>
      </c>
      <c r="AI33" s="110">
        <v>147.01992239034723</v>
      </c>
      <c r="AJ33" s="110">
        <v>148.23041314610003</v>
      </c>
      <c r="AK33" s="110">
        <v>149.8852353752844</v>
      </c>
    </row>
    <row r="34" spans="1:37">
      <c r="A34" s="117" t="s">
        <v>325</v>
      </c>
      <c r="B34" s="110">
        <v>14.587</v>
      </c>
      <c r="C34" s="110">
        <v>14.791096983832553</v>
      </c>
      <c r="D34" s="110">
        <v>14.992835194158337</v>
      </c>
      <c r="E34" s="110">
        <v>15.194743678397366</v>
      </c>
      <c r="F34" s="110">
        <v>15.39682087691379</v>
      </c>
      <c r="G34" s="110">
        <v>15.599065245949863</v>
      </c>
      <c r="H34" s="110">
        <v>15.801475257456568</v>
      </c>
      <c r="I34" s="110">
        <v>16.004049398926018</v>
      </c>
      <c r="J34" s="110">
        <v>16.206786173225716</v>
      </c>
      <c r="K34" s="110">
        <v>16.409684098434603</v>
      </c>
      <c r="L34" s="110">
        <v>16.612741707680907</v>
      </c>
      <c r="M34" s="110">
        <v>16.815957548981725</v>
      </c>
      <c r="N34" s="110">
        <v>17.01933018508436</v>
      </c>
      <c r="O34" s="110">
        <v>17.222858193309399</v>
      </c>
      <c r="P34" s="110">
        <v>17.426540165395465</v>
      </c>
      <c r="Q34" s="110">
        <v>17.630374707345695</v>
      </c>
      <c r="R34" s="110">
        <v>17.834360439275819</v>
      </c>
      <c r="S34" s="110">
        <v>18.038495995263993</v>
      </c>
      <c r="T34" s="110">
        <v>18.242780023202148</v>
      </c>
      <c r="U34" s="110">
        <v>18.447211184649035</v>
      </c>
      <c r="V34" s="110">
        <v>18.651788154684827</v>
      </c>
      <c r="W34" s="110">
        <v>18.856509621767326</v>
      </c>
      <c r="X34" s="110">
        <v>19.061374287589718</v>
      </c>
      <c r="Y34" s="110">
        <v>19.266380866939834</v>
      </c>
      <c r="Z34" s="110">
        <v>19.471528087561019</v>
      </c>
      <c r="AA34" s="110">
        <v>19.676814690014446</v>
      </c>
      <c r="AB34" s="110">
        <v>19.882239427542956</v>
      </c>
      <c r="AC34" s="110">
        <v>20.087801065936347</v>
      </c>
      <c r="AD34" s="110">
        <v>20.293498383398166</v>
      </c>
      <c r="AE34" s="110">
        <v>20.499330170413923</v>
      </c>
      <c r="AF34" s="110">
        <v>20.705295229620706</v>
      </c>
      <c r="AG34" s="110">
        <v>20.911392375678272</v>
      </c>
      <c r="AH34" s="110">
        <v>21.11762043514149</v>
      </c>
      <c r="AI34" s="110">
        <v>21.323978246334192</v>
      </c>
      <c r="AJ34" s="110">
        <v>21.530464659224364</v>
      </c>
      <c r="AK34" s="110">
        <v>21.737078535300721</v>
      </c>
    </row>
    <row r="35" spans="1:37">
      <c r="A35" s="117" t="s">
        <v>326</v>
      </c>
      <c r="B35" s="110">
        <v>10.335000000000001</v>
      </c>
      <c r="C35" s="110">
        <v>10.393888888888888</v>
      </c>
      <c r="D35" s="110">
        <v>10.452777777777778</v>
      </c>
      <c r="E35" s="110">
        <v>10.511666666666665</v>
      </c>
      <c r="F35" s="110">
        <v>10.570555555555554</v>
      </c>
      <c r="G35" s="110">
        <v>10.629444444444443</v>
      </c>
      <c r="H35" s="110">
        <v>10.688333333333331</v>
      </c>
      <c r="I35" s="110">
        <v>10.747222222222222</v>
      </c>
      <c r="J35" s="110">
        <v>10.806111111111109</v>
      </c>
      <c r="K35" s="110">
        <v>10.864999999999998</v>
      </c>
      <c r="L35" s="110">
        <v>10.923888888888888</v>
      </c>
      <c r="M35" s="110">
        <v>10.982777777777775</v>
      </c>
      <c r="N35" s="110">
        <v>11.041666666666664</v>
      </c>
      <c r="O35" s="110">
        <v>11.100555555555554</v>
      </c>
      <c r="P35" s="110">
        <v>11.159444444444441</v>
      </c>
      <c r="Q35" s="110">
        <v>11.21833333333333</v>
      </c>
      <c r="R35" s="110">
        <v>11.277222222222218</v>
      </c>
      <c r="S35" s="110">
        <v>11.336111111111107</v>
      </c>
      <c r="T35" s="110">
        <v>11.394999999999996</v>
      </c>
      <c r="U35" s="110">
        <v>11.453888888888885</v>
      </c>
      <c r="V35" s="110">
        <v>11.512777777777774</v>
      </c>
      <c r="W35" s="110">
        <v>11.571666666666664</v>
      </c>
      <c r="X35" s="110">
        <v>11.630555555555551</v>
      </c>
      <c r="Y35" s="110">
        <v>11.68944444444444</v>
      </c>
      <c r="Z35" s="110">
        <v>11.748333333333328</v>
      </c>
      <c r="AA35" s="110">
        <v>11.807222222222217</v>
      </c>
      <c r="AB35" s="110">
        <v>11.866111111111106</v>
      </c>
      <c r="AC35" s="110">
        <v>11.924999999999994</v>
      </c>
      <c r="AD35" s="110">
        <v>11.983888888888883</v>
      </c>
      <c r="AE35" s="110">
        <v>12.04277777777777</v>
      </c>
      <c r="AF35" s="110">
        <v>12.101666666666659</v>
      </c>
      <c r="AG35" s="110">
        <v>12.160555555555549</v>
      </c>
      <c r="AH35" s="110">
        <v>12.219444444444438</v>
      </c>
      <c r="AI35" s="110">
        <v>12.278333333333327</v>
      </c>
      <c r="AJ35" s="110">
        <v>12.337222222222216</v>
      </c>
      <c r="AK35" s="110">
        <v>12.396111111111104</v>
      </c>
    </row>
    <row r="36" spans="1:37">
      <c r="A36" s="117"/>
      <c r="B36" s="110"/>
      <c r="C36" s="118"/>
      <c r="D36" s="118"/>
      <c r="E36" s="118"/>
      <c r="F36" s="118"/>
      <c r="G36" s="118"/>
      <c r="H36" s="118"/>
      <c r="I36" s="118"/>
      <c r="J36" s="118"/>
    </row>
    <row r="37" spans="1:37">
      <c r="A37" s="117"/>
      <c r="B37" s="110"/>
      <c r="C37" s="118"/>
      <c r="D37" s="118"/>
      <c r="E37" s="118"/>
      <c r="F37" s="118"/>
      <c r="G37" s="118"/>
      <c r="H37" s="118"/>
      <c r="I37" s="118"/>
      <c r="J37" s="118"/>
    </row>
    <row r="38" spans="1:37">
      <c r="A38" s="101" t="s">
        <v>327</v>
      </c>
      <c r="B38" s="119"/>
      <c r="C38" s="119"/>
      <c r="D38" s="119"/>
      <c r="E38" s="119"/>
      <c r="F38" s="119"/>
      <c r="G38" s="119"/>
      <c r="H38" s="119"/>
      <c r="I38" s="119"/>
      <c r="J38" s="119"/>
    </row>
    <row r="39" spans="1:37">
      <c r="A39" s="103" t="s">
        <v>328</v>
      </c>
      <c r="B39" s="120">
        <v>75.376000000000005</v>
      </c>
      <c r="C39" s="120">
        <v>68.713480258627953</v>
      </c>
      <c r="D39" s="120">
        <v>69.936915475616672</v>
      </c>
      <c r="E39" s="120">
        <v>68.121959871192232</v>
      </c>
      <c r="F39" s="120">
        <v>71.724973477519427</v>
      </c>
      <c r="G39" s="120">
        <v>75.102330252250297</v>
      </c>
      <c r="H39" s="120">
        <v>73.566984426641511</v>
      </c>
      <c r="I39" s="120">
        <v>75.863973526614828</v>
      </c>
      <c r="J39" s="120">
        <v>75.904245063197848</v>
      </c>
      <c r="K39" s="120">
        <v>75.296589940397965</v>
      </c>
      <c r="L39" s="120">
        <v>73.258814230448081</v>
      </c>
      <c r="M39" s="120">
        <v>72.334729399707939</v>
      </c>
      <c r="N39" s="120">
        <v>72.56398900976049</v>
      </c>
      <c r="O39" s="120">
        <v>71.930161064535298</v>
      </c>
      <c r="P39" s="120">
        <v>71.864455588485015</v>
      </c>
      <c r="Q39" s="120">
        <v>71.700890729347321</v>
      </c>
      <c r="R39" s="120">
        <v>71.954439484498948</v>
      </c>
      <c r="S39" s="120">
        <v>72.713441245257172</v>
      </c>
      <c r="T39" s="120">
        <v>73.155597345535668</v>
      </c>
      <c r="U39" s="120">
        <v>72.549420464143239</v>
      </c>
      <c r="V39" s="120">
        <v>72.87826072668247</v>
      </c>
      <c r="W39" s="120">
        <v>74.221884183605454</v>
      </c>
      <c r="X39" s="120">
        <v>76.125318217649948</v>
      </c>
      <c r="Y39" s="120">
        <v>77.31307335088843</v>
      </c>
      <c r="Z39" s="120">
        <v>77.657687056540226</v>
      </c>
      <c r="AA39" s="120">
        <v>78.148947315400008</v>
      </c>
      <c r="AB39" s="120">
        <v>78.115032246214298</v>
      </c>
      <c r="AC39" s="120">
        <v>78.418988152351133</v>
      </c>
      <c r="AD39" s="120">
        <v>78.460165505601154</v>
      </c>
      <c r="AE39" s="120">
        <v>78.905005944601584</v>
      </c>
      <c r="AF39" s="120">
        <v>79.584779767825282</v>
      </c>
      <c r="AG39" s="120">
        <v>79.498391710265224</v>
      </c>
      <c r="AH39" s="120">
        <v>79.990595073157422</v>
      </c>
      <c r="AI39" s="120">
        <v>80.184388330242712</v>
      </c>
      <c r="AJ39" s="120">
        <v>79.94897180918818</v>
      </c>
      <c r="AK39" s="120">
        <v>79.894890792310321</v>
      </c>
    </row>
    <row r="40" spans="1:37">
      <c r="A40" t="s">
        <v>329</v>
      </c>
      <c r="B40" s="121">
        <v>74.256</v>
      </c>
      <c r="C40" s="121">
        <v>68.576235331516969</v>
      </c>
      <c r="D40" s="121">
        <v>70.019639106872404</v>
      </c>
      <c r="E40" s="121">
        <v>67.023993263710466</v>
      </c>
      <c r="F40" s="121">
        <v>70.993250351480924</v>
      </c>
      <c r="G40" s="121">
        <v>75.307830698790383</v>
      </c>
      <c r="H40" s="121">
        <v>73.068509616741522</v>
      </c>
      <c r="I40" s="121">
        <v>76.375075896166749</v>
      </c>
      <c r="J40" s="121">
        <v>76.249897849163702</v>
      </c>
      <c r="K40" s="121">
        <v>75.02899500434556</v>
      </c>
      <c r="L40" s="121">
        <v>72.064528153468544</v>
      </c>
      <c r="M40" s="121">
        <v>70.730134095407678</v>
      </c>
      <c r="N40" s="121">
        <v>70.885661482408295</v>
      </c>
      <c r="O40" s="121">
        <v>69.768423690894494</v>
      </c>
      <c r="P40" s="121">
        <v>69.433127685821816</v>
      </c>
      <c r="Q40" s="121">
        <v>69.074486858755051</v>
      </c>
      <c r="R40" s="121">
        <v>69.529322846627707</v>
      </c>
      <c r="S40" s="121">
        <v>70.709543609119876</v>
      </c>
      <c r="T40" s="121">
        <v>71.394983648015796</v>
      </c>
      <c r="U40" s="121">
        <v>70.785584537887075</v>
      </c>
      <c r="V40" s="121">
        <v>71.347590173179896</v>
      </c>
      <c r="W40" s="121">
        <v>73.46890145893228</v>
      </c>
      <c r="X40" s="121">
        <v>76.352565396688121</v>
      </c>
      <c r="Y40" s="121">
        <v>78.147144502120668</v>
      </c>
      <c r="Z40" s="121">
        <v>78.843449964068569</v>
      </c>
      <c r="AA40" s="121">
        <v>79.738886535103333</v>
      </c>
      <c r="AB40" s="121">
        <v>79.823487167833846</v>
      </c>
      <c r="AC40" s="121">
        <v>80.193882134889535</v>
      </c>
      <c r="AD40" s="121">
        <v>80.268145629782865</v>
      </c>
      <c r="AE40" s="121">
        <v>80.821415466040747</v>
      </c>
      <c r="AF40" s="121">
        <v>81.845467646685051</v>
      </c>
      <c r="AG40" s="121">
        <v>81.849047513889161</v>
      </c>
      <c r="AH40" s="121">
        <v>82.662264444370365</v>
      </c>
      <c r="AI40" s="121">
        <v>82.996743434243513</v>
      </c>
      <c r="AJ40" s="121">
        <v>82.655532447912918</v>
      </c>
      <c r="AK40" s="121">
        <v>82.55288138354652</v>
      </c>
    </row>
    <row r="41" spans="1:37">
      <c r="A41" s="122" t="s">
        <v>330</v>
      </c>
      <c r="B41" s="121">
        <v>11.816000000000001</v>
      </c>
      <c r="C41" s="121">
        <v>10.348445660850363</v>
      </c>
      <c r="D41" s="121">
        <v>10.507335850419988</v>
      </c>
      <c r="E41" s="121">
        <v>10.949499505781958</v>
      </c>
      <c r="F41" s="121">
        <v>11.597827678680167</v>
      </c>
      <c r="G41" s="121">
        <v>11.762062810484755</v>
      </c>
      <c r="H41" s="121">
        <v>11.917783318636166</v>
      </c>
      <c r="I41" s="121">
        <v>11.75587011741573</v>
      </c>
      <c r="J41" s="121">
        <v>11.905147061648663</v>
      </c>
      <c r="K41" s="121">
        <v>12.226383970249568</v>
      </c>
      <c r="L41" s="121">
        <v>12.42215889801999</v>
      </c>
      <c r="M41" s="121">
        <v>12.511823107155525</v>
      </c>
      <c r="N41" s="121">
        <v>12.639904151833679</v>
      </c>
      <c r="O41" s="121">
        <v>12.857262192403123</v>
      </c>
      <c r="P41" s="121">
        <v>13.057589678937434</v>
      </c>
      <c r="Q41" s="121">
        <v>13.177493130606258</v>
      </c>
      <c r="R41" s="121">
        <v>13.105759959169065</v>
      </c>
      <c r="S41" s="121">
        <v>12.99664806389975</v>
      </c>
      <c r="T41" s="121">
        <v>12.940897070643386</v>
      </c>
      <c r="U41" s="121">
        <v>12.805695829454038</v>
      </c>
      <c r="V41" s="121">
        <v>12.728927726646761</v>
      </c>
      <c r="W41" s="121">
        <v>12.500096333398789</v>
      </c>
      <c r="X41" s="121">
        <v>12.260581441790896</v>
      </c>
      <c r="Y41" s="121">
        <v>12.120306678579917</v>
      </c>
      <c r="Z41" s="121">
        <v>11.958685489089236</v>
      </c>
      <c r="AA41" s="121">
        <v>11.794670309245072</v>
      </c>
      <c r="AB41" s="121">
        <v>11.712188050093715</v>
      </c>
      <c r="AC41" s="121">
        <v>11.753687100531383</v>
      </c>
      <c r="AD41" s="121">
        <v>11.753967541388555</v>
      </c>
      <c r="AE41" s="121">
        <v>11.799442841045657</v>
      </c>
      <c r="AF41" s="121">
        <v>11.727537307867145</v>
      </c>
      <c r="AG41" s="121">
        <v>11.653047402382439</v>
      </c>
      <c r="AH41" s="121">
        <v>11.551273084279726</v>
      </c>
      <c r="AI41" s="121">
        <v>11.50929164015959</v>
      </c>
      <c r="AJ41" s="121">
        <v>11.543680800382409</v>
      </c>
      <c r="AK41" s="121">
        <v>11.580861428346761</v>
      </c>
    </row>
    <row r="42" spans="1:37">
      <c r="A42" s="117" t="s">
        <v>331</v>
      </c>
      <c r="B42" s="121">
        <v>-17.864000000000001</v>
      </c>
      <c r="C42" s="121">
        <v>-17.26129170683928</v>
      </c>
      <c r="D42" s="121">
        <v>-17.62461018731166</v>
      </c>
      <c r="E42" s="121">
        <v>-16.870577591336918</v>
      </c>
      <c r="F42" s="121">
        <v>-17.869677412437138</v>
      </c>
      <c r="G42" s="121">
        <v>-18.955698387596684</v>
      </c>
      <c r="H42" s="121">
        <v>-18.392039938927724</v>
      </c>
      <c r="I42" s="121">
        <v>-19.224334170613634</v>
      </c>
      <c r="J42" s="121">
        <v>-19.192825663706447</v>
      </c>
      <c r="K42" s="121">
        <v>-18.885512787048285</v>
      </c>
      <c r="L42" s="121">
        <v>-18.139328240450315</v>
      </c>
      <c r="M42" s="121">
        <v>-17.803448544274055</v>
      </c>
      <c r="N42" s="121">
        <v>-17.842596269173825</v>
      </c>
      <c r="O42" s="121">
        <v>-17.561376873970872</v>
      </c>
      <c r="P42" s="121">
        <v>-17.476979675382786</v>
      </c>
      <c r="Q42" s="121">
        <v>-17.386706362710335</v>
      </c>
      <c r="R42" s="121">
        <v>-17.50119291373613</v>
      </c>
      <c r="S42" s="121">
        <v>-17.798265722725436</v>
      </c>
      <c r="T42" s="121">
        <v>-17.97079751018406</v>
      </c>
      <c r="U42" s="121">
        <v>-17.81740594888052</v>
      </c>
      <c r="V42" s="121">
        <v>-17.958868121086091</v>
      </c>
      <c r="W42" s="121">
        <v>-18.492822379837204</v>
      </c>
      <c r="X42" s="121">
        <v>-19.21866806345437</v>
      </c>
      <c r="Y42" s="121">
        <v>-19.670380719888769</v>
      </c>
      <c r="Z42" s="121">
        <v>-19.845647437836234</v>
      </c>
      <c r="AA42" s="121">
        <v>-20.071037352912246</v>
      </c>
      <c r="AB42" s="121">
        <v>-20.092332138096722</v>
      </c>
      <c r="AC42" s="121">
        <v>-20.185564079777176</v>
      </c>
      <c r="AD42" s="121">
        <v>-20.204256908893942</v>
      </c>
      <c r="AE42" s="121">
        <v>-20.343520197263075</v>
      </c>
      <c r="AF42" s="121">
        <v>-20.601283886501385</v>
      </c>
      <c r="AG42" s="121">
        <v>-20.602184973179341</v>
      </c>
      <c r="AH42" s="121">
        <v>-20.806879421483725</v>
      </c>
      <c r="AI42" s="121">
        <v>-20.891070969563007</v>
      </c>
      <c r="AJ42" s="121">
        <v>-20.805184913844752</v>
      </c>
      <c r="AK42" s="121">
        <v>-20.779346663064725</v>
      </c>
    </row>
    <row r="43" spans="1:37">
      <c r="A43" s="117" t="s">
        <v>332</v>
      </c>
      <c r="B43" s="121">
        <v>7.1680000000000001</v>
      </c>
      <c r="C43" s="121">
        <v>7.0500909730999117</v>
      </c>
      <c r="D43" s="121">
        <v>7.0345507056359349</v>
      </c>
      <c r="E43" s="121">
        <v>7.0190446930367205</v>
      </c>
      <c r="F43" s="121">
        <v>7.0035728597954758</v>
      </c>
      <c r="G43" s="121">
        <v>6.9881351305718455</v>
      </c>
      <c r="H43" s="121">
        <v>6.9727314301915415</v>
      </c>
      <c r="I43" s="121">
        <v>6.9573616836459857</v>
      </c>
      <c r="J43" s="121">
        <v>6.9420258160919328</v>
      </c>
      <c r="K43" s="121">
        <v>6.9267237528511112</v>
      </c>
      <c r="L43" s="121">
        <v>6.9114554194098687</v>
      </c>
      <c r="M43" s="121">
        <v>6.8962207414187899</v>
      </c>
      <c r="N43" s="121">
        <v>6.8810196446923513</v>
      </c>
      <c r="O43" s="121">
        <v>6.8658520552085536</v>
      </c>
      <c r="P43" s="121">
        <v>6.8507178991085613</v>
      </c>
      <c r="Q43" s="121">
        <v>6.8356171026963422</v>
      </c>
      <c r="R43" s="121">
        <v>6.8205495924383088</v>
      </c>
      <c r="S43" s="121">
        <v>6.8055152949629667</v>
      </c>
      <c r="T43" s="121">
        <v>6.7905141370605433</v>
      </c>
      <c r="U43" s="121">
        <v>6.7755460456826464</v>
      </c>
      <c r="V43" s="121">
        <v>6.760610947941899</v>
      </c>
      <c r="W43" s="121">
        <v>6.7457087711115893</v>
      </c>
      <c r="X43" s="121">
        <v>6.7308394426253093</v>
      </c>
      <c r="Y43" s="121">
        <v>6.7160028900766138</v>
      </c>
      <c r="Z43" s="121">
        <v>6.7011990412186533</v>
      </c>
      <c r="AA43" s="121">
        <v>6.6864278239638359</v>
      </c>
      <c r="AB43" s="121">
        <v>6.6716891663834641</v>
      </c>
      <c r="AC43" s="121">
        <v>6.6569829967073968</v>
      </c>
      <c r="AD43" s="121">
        <v>6.6423092433236857</v>
      </c>
      <c r="AE43" s="121">
        <v>6.6276678347782436</v>
      </c>
      <c r="AF43" s="121">
        <v>6.6130586997744727</v>
      </c>
      <c r="AG43" s="121">
        <v>6.5984817671729532</v>
      </c>
      <c r="AH43" s="121">
        <v>6.583936965991052</v>
      </c>
      <c r="AI43" s="121">
        <v>6.5694242254026136</v>
      </c>
      <c r="AJ43" s="121">
        <v>6.5549434747376054</v>
      </c>
      <c r="AK43" s="121">
        <v>6.5404946434817592</v>
      </c>
    </row>
    <row r="44" spans="1:37">
      <c r="A44" s="117"/>
      <c r="B44" s="119"/>
      <c r="C44" s="119"/>
      <c r="D44" s="119"/>
      <c r="E44" s="119"/>
      <c r="F44" s="119"/>
      <c r="G44" s="119"/>
      <c r="H44" s="119"/>
      <c r="I44" s="119"/>
      <c r="J44" s="119"/>
    </row>
    <row r="45" spans="1:37">
      <c r="A45" s="101" t="s">
        <v>333</v>
      </c>
      <c r="B45" s="119"/>
      <c r="C45" s="119"/>
      <c r="D45" s="119"/>
      <c r="E45" s="119"/>
      <c r="F45" s="119"/>
      <c r="G45" s="119"/>
      <c r="H45" s="119"/>
      <c r="I45" s="119"/>
      <c r="J45" s="119"/>
    </row>
    <row r="46" spans="1:37">
      <c r="A46" s="123" t="s">
        <v>334</v>
      </c>
      <c r="B46" s="120">
        <v>6.166842179765279</v>
      </c>
      <c r="C46" s="120">
        <v>6.1552954318461968</v>
      </c>
      <c r="D46" s="120">
        <v>6.2033891650282014</v>
      </c>
      <c r="E46" s="120">
        <v>6.2513177338273964</v>
      </c>
      <c r="F46" s="120">
        <v>6.2993456608422038</v>
      </c>
      <c r="G46" s="120">
        <v>6.3473935110836299</v>
      </c>
      <c r="H46" s="120">
        <v>6.3953803072136921</v>
      </c>
      <c r="I46" s="120">
        <v>6.443263464488826</v>
      </c>
      <c r="J46" s="120">
        <v>6.4909926527121158</v>
      </c>
      <c r="K46" s="120">
        <v>6.5385250306903568</v>
      </c>
      <c r="L46" s="120">
        <v>6.5857974360376694</v>
      </c>
      <c r="M46" s="120">
        <v>6.6327957661554073</v>
      </c>
      <c r="N46" s="120">
        <v>6.6793778592377295</v>
      </c>
      <c r="O46" s="120">
        <v>6.7254967836281798</v>
      </c>
      <c r="P46" s="120">
        <v>6.7710977616079582</v>
      </c>
      <c r="Q46" s="120">
        <v>6.8161378307441343</v>
      </c>
      <c r="R46" s="120">
        <v>6.8605874776939784</v>
      </c>
      <c r="S46" s="120">
        <v>6.9044297609374059</v>
      </c>
      <c r="T46" s="120">
        <v>6.947658085452316</v>
      </c>
      <c r="U46" s="120">
        <v>6.990274838194213</v>
      </c>
      <c r="V46" s="120">
        <v>7.0323015355521319</v>
      </c>
      <c r="W46" s="120">
        <v>7.0738113730763903</v>
      </c>
      <c r="X46" s="120">
        <v>7.1148212707490837</v>
      </c>
      <c r="Y46" s="120">
        <v>7.1553583912917462</v>
      </c>
      <c r="Z46" s="120">
        <v>7.1954606279787718</v>
      </c>
      <c r="AA46" s="120">
        <v>7.2351758213035646</v>
      </c>
      <c r="AB46" s="120">
        <v>7.2745555541112612</v>
      </c>
      <c r="AC46" s="120">
        <v>7.3136581230894944</v>
      </c>
      <c r="AD46" s="120">
        <v>7.3525388424522573</v>
      </c>
      <c r="AE46" s="120">
        <v>7.3912651003323582</v>
      </c>
      <c r="AF46" s="120">
        <v>7.4299038461661366</v>
      </c>
      <c r="AG46" s="120">
        <v>7.4685405005501151</v>
      </c>
      <c r="AH46" s="120">
        <v>7.5071734719888497</v>
      </c>
      <c r="AI46" s="120">
        <v>7.545848505823173</v>
      </c>
      <c r="AJ46" s="120">
        <v>7.584650265803039</v>
      </c>
      <c r="AK46" s="120">
        <v>7.6236288281614497</v>
      </c>
    </row>
    <row r="47" spans="1:37">
      <c r="A47" s="124" t="s">
        <v>335</v>
      </c>
      <c r="B47" s="120">
        <v>148.58821422088394</v>
      </c>
      <c r="C47" s="120">
        <v>147.82996428040423</v>
      </c>
      <c r="D47" s="120">
        <v>147.65582161493393</v>
      </c>
      <c r="E47" s="120">
        <v>146.97209344897209</v>
      </c>
      <c r="F47" s="120">
        <v>146.24110943733703</v>
      </c>
      <c r="G47" s="120">
        <v>145.60606613588914</v>
      </c>
      <c r="H47" s="120">
        <v>145.05020293544601</v>
      </c>
      <c r="I47" s="120">
        <v>144.51673825286213</v>
      </c>
      <c r="J47" s="120">
        <v>143.94839045030841</v>
      </c>
      <c r="K47" s="120">
        <v>143.33644409754191</v>
      </c>
      <c r="L47" s="120">
        <v>142.66485676321446</v>
      </c>
      <c r="M47" s="120">
        <v>141.95593450117832</v>
      </c>
      <c r="N47" s="120">
        <v>141.36894482211292</v>
      </c>
      <c r="O47" s="120">
        <v>140.82997667435512</v>
      </c>
      <c r="P47" s="120">
        <v>140.3109858442586</v>
      </c>
      <c r="Q47" s="120">
        <v>139.76138317125336</v>
      </c>
      <c r="R47" s="120">
        <v>139.21080847109877</v>
      </c>
      <c r="S47" s="120">
        <v>138.67601124370694</v>
      </c>
      <c r="T47" s="120">
        <v>138.17194447022084</v>
      </c>
      <c r="U47" s="120">
        <v>137.69669755816309</v>
      </c>
      <c r="V47" s="120">
        <v>137.2515708260174</v>
      </c>
      <c r="W47" s="120">
        <v>136.81521929659607</v>
      </c>
      <c r="X47" s="120">
        <v>136.38935721157836</v>
      </c>
      <c r="Y47" s="120">
        <v>135.98328476329331</v>
      </c>
      <c r="Z47" s="120">
        <v>135.57636596600543</v>
      </c>
      <c r="AA47" s="120">
        <v>135.16092360144407</v>
      </c>
      <c r="AB47" s="120">
        <v>134.74146295574582</v>
      </c>
      <c r="AC47" s="120">
        <v>134.33933751913142</v>
      </c>
      <c r="AD47" s="120">
        <v>133.96151466812125</v>
      </c>
      <c r="AE47" s="120">
        <v>133.58511055180821</v>
      </c>
      <c r="AF47" s="120">
        <v>133.22852595019353</v>
      </c>
      <c r="AG47" s="120">
        <v>132.87070992490413</v>
      </c>
      <c r="AH47" s="120">
        <v>132.51047268972366</v>
      </c>
      <c r="AI47" s="120">
        <v>132.16770955535276</v>
      </c>
      <c r="AJ47" s="120">
        <v>131.84524848225635</v>
      </c>
      <c r="AK47" s="120">
        <v>131.54881272853262</v>
      </c>
    </row>
    <row r="48" spans="1:37">
      <c r="A48" s="109" t="s">
        <v>336</v>
      </c>
      <c r="B48" s="121">
        <v>0.30525598176528002</v>
      </c>
      <c r="C48" s="121">
        <v>0.30810293751599999</v>
      </c>
      <c r="D48" s="121">
        <v>0.31107609064494401</v>
      </c>
      <c r="E48" s="121">
        <v>0.31403974954129604</v>
      </c>
      <c r="F48" s="121">
        <v>0.31700911989912001</v>
      </c>
      <c r="G48" s="121">
        <v>0.31997963551443998</v>
      </c>
      <c r="H48" s="121">
        <v>0.32294664152360802</v>
      </c>
      <c r="I48" s="121">
        <v>0.32590769000502401</v>
      </c>
      <c r="J48" s="121">
        <v>0.32885988780104797</v>
      </c>
      <c r="K48" s="121">
        <v>0.33180077224844789</v>
      </c>
      <c r="L48" s="121">
        <v>0.33472671254999997</v>
      </c>
      <c r="M48" s="121">
        <v>0.3376368980384799</v>
      </c>
      <c r="N48" s="121">
        <v>0.34052315675073597</v>
      </c>
      <c r="O48" s="121">
        <v>0.34338279088924784</v>
      </c>
      <c r="P48" s="121">
        <v>0.34621265163709597</v>
      </c>
      <c r="Q48" s="121">
        <v>0.34901026936175983</v>
      </c>
      <c r="R48" s="121">
        <v>0.35177394753196789</v>
      </c>
      <c r="S48" s="121">
        <v>0.35450271228925584</v>
      </c>
      <c r="T48" s="121">
        <v>0.35719618452843988</v>
      </c>
      <c r="U48" s="121">
        <v>0.35985450146015985</v>
      </c>
      <c r="V48" s="121">
        <v>0.3624788999225198</v>
      </c>
      <c r="W48" s="121">
        <v>0.36507358745450375</v>
      </c>
      <c r="X48" s="121">
        <v>0.36763953667649579</v>
      </c>
      <c r="Y48" s="121">
        <v>0.37017830899775184</v>
      </c>
      <c r="Z48" s="121">
        <v>0.37269208265763981</v>
      </c>
      <c r="AA48" s="121">
        <v>0.37518360769683984</v>
      </c>
      <c r="AB48" s="121">
        <v>0.37765584927963963</v>
      </c>
      <c r="AC48" s="121">
        <v>0.38011215850572766</v>
      </c>
      <c r="AD48" s="121">
        <v>0.38255571503166375</v>
      </c>
      <c r="AE48" s="121">
        <v>0.38499039256554363</v>
      </c>
      <c r="AF48" s="121">
        <v>0.38742003959763965</v>
      </c>
      <c r="AG48" s="121">
        <v>0.38984956640580765</v>
      </c>
      <c r="AH48" s="121">
        <v>0.39227888150526363</v>
      </c>
      <c r="AI48" s="121">
        <v>0.39471061449991174</v>
      </c>
      <c r="AJ48" s="121">
        <v>0.3971496321613916</v>
      </c>
      <c r="AK48" s="121">
        <v>0.39959881304859962</v>
      </c>
    </row>
    <row r="49" spans="1:37">
      <c r="A49" s="117" t="s">
        <v>337</v>
      </c>
      <c r="B49" s="121">
        <v>4.2715861979999996</v>
      </c>
      <c r="C49" s="121">
        <v>4.2571924943301971</v>
      </c>
      <c r="D49" s="121">
        <v>4.3023130743832576</v>
      </c>
      <c r="E49" s="121">
        <v>4.3472779842861007</v>
      </c>
      <c r="F49" s="121">
        <v>4.3923365409430843</v>
      </c>
      <c r="G49" s="121">
        <v>4.4374138755691899</v>
      </c>
      <c r="H49" s="121">
        <v>4.4824336656900838</v>
      </c>
      <c r="I49" s="121">
        <v>4.5273557744838024</v>
      </c>
      <c r="J49" s="121">
        <v>4.5721327649110677</v>
      </c>
      <c r="K49" s="121">
        <v>4.6167242584419093</v>
      </c>
      <c r="L49" s="121">
        <v>4.6610707234876694</v>
      </c>
      <c r="M49" s="121">
        <v>4.7051588681169276</v>
      </c>
      <c r="N49" s="121">
        <v>4.7488547024869936</v>
      </c>
      <c r="O49" s="121">
        <v>4.7921139927389325</v>
      </c>
      <c r="P49" s="121">
        <v>4.8348851099708625</v>
      </c>
      <c r="Q49" s="121">
        <v>4.8771275613823741</v>
      </c>
      <c r="R49" s="121">
        <v>4.9188135301620104</v>
      </c>
      <c r="S49" s="121">
        <v>4.9599270486481499</v>
      </c>
      <c r="T49" s="121">
        <v>5.0004619009238764</v>
      </c>
      <c r="U49" s="121">
        <v>5.0404203367340532</v>
      </c>
      <c r="V49" s="121">
        <v>5.0798226356296121</v>
      </c>
      <c r="W49" s="121">
        <v>5.118737785621887</v>
      </c>
      <c r="X49" s="121">
        <v>5.1571817340725881</v>
      </c>
      <c r="Y49" s="121">
        <v>5.1951800822939944</v>
      </c>
      <c r="Z49" s="121">
        <v>5.2327685453211323</v>
      </c>
      <c r="AA49" s="121">
        <v>5.2699922136067245</v>
      </c>
      <c r="AB49" s="121">
        <v>5.306899704831622</v>
      </c>
      <c r="AC49" s="121">
        <v>5.3435459645837673</v>
      </c>
      <c r="AD49" s="121">
        <v>5.3799831274205934</v>
      </c>
      <c r="AE49" s="121">
        <v>5.4162747077668145</v>
      </c>
      <c r="AF49" s="121">
        <v>5.4524838065684973</v>
      </c>
      <c r="AG49" s="121">
        <v>5.4886909341443078</v>
      </c>
      <c r="AH49" s="121">
        <v>5.5248945904835862</v>
      </c>
      <c r="AI49" s="121">
        <v>5.5611378913232619</v>
      </c>
      <c r="AJ49" s="121">
        <v>5.5975006336416477</v>
      </c>
      <c r="AK49" s="121">
        <v>5.6340300151128506</v>
      </c>
    </row>
    <row r="50" spans="1:37">
      <c r="A50" s="109" t="s">
        <v>338</v>
      </c>
      <c r="B50" s="121">
        <v>129.57840000000002</v>
      </c>
      <c r="C50" s="121">
        <v>128.71196560990342</v>
      </c>
      <c r="D50" s="121">
        <v>128.42535149013491</v>
      </c>
      <c r="E50" s="121">
        <v>127.62982417411176</v>
      </c>
      <c r="F50" s="121">
        <v>126.78715753420886</v>
      </c>
      <c r="G50" s="121">
        <v>126.04071284114015</v>
      </c>
      <c r="H50" s="121">
        <v>125.37389612577448</v>
      </c>
      <c r="I50" s="121">
        <v>124.73001152359869</v>
      </c>
      <c r="J50" s="121">
        <v>124.05187848543602</v>
      </c>
      <c r="K50" s="121">
        <v>123.33086641597875</v>
      </c>
      <c r="L50" s="121">
        <v>122.55105896853856</v>
      </c>
      <c r="M50" s="121">
        <v>121.73478634083885</v>
      </c>
      <c r="N50" s="121">
        <v>121.0416030557988</v>
      </c>
      <c r="O50" s="121">
        <v>120.39768763078268</v>
      </c>
      <c r="P50" s="121">
        <v>119.77510079119169</v>
      </c>
      <c r="Q50" s="121">
        <v>119.12333338261679</v>
      </c>
      <c r="R50" s="121">
        <v>118.47207720115138</v>
      </c>
      <c r="S50" s="121">
        <v>117.83810775265513</v>
      </c>
      <c r="T50" s="121">
        <v>117.23638281548449</v>
      </c>
      <c r="U50" s="121">
        <v>116.6649783523398</v>
      </c>
      <c r="V50" s="121">
        <v>116.12514263824936</v>
      </c>
      <c r="W50" s="121">
        <v>115.5953746919018</v>
      </c>
      <c r="X50" s="121">
        <v>115.07734734744847</v>
      </c>
      <c r="Y50" s="121">
        <v>114.58029909621462</v>
      </c>
      <c r="Z50" s="121">
        <v>114.08351116896957</v>
      </c>
      <c r="AA50" s="121">
        <v>113.57920424885074</v>
      </c>
      <c r="AB50" s="121">
        <v>113.07177480099158</v>
      </c>
      <c r="AC50" s="121">
        <v>112.58245490192392</v>
      </c>
      <c r="AD50" s="121">
        <v>112.11809736313303</v>
      </c>
      <c r="AE50" s="121">
        <v>111.65568060318452</v>
      </c>
      <c r="AF50" s="121">
        <v>111.21346956518948</v>
      </c>
      <c r="AG50" s="121">
        <v>110.77024187350999</v>
      </c>
      <c r="AH50" s="121">
        <v>110.3248096986878</v>
      </c>
      <c r="AI50" s="121">
        <v>109.89697682563795</v>
      </c>
      <c r="AJ50" s="121">
        <v>109.48940365951624</v>
      </c>
      <c r="AK50" s="121">
        <v>109.10771517866338</v>
      </c>
    </row>
    <row r="51" spans="1:37">
      <c r="A51" s="109" t="s">
        <v>339</v>
      </c>
      <c r="B51" s="121">
        <v>6.6898142208839202</v>
      </c>
      <c r="C51" s="121">
        <v>6.7420858178099996</v>
      </c>
      <c r="D51" s="121">
        <v>6.7971796730709197</v>
      </c>
      <c r="E51" s="121">
        <v>6.8518309311393191</v>
      </c>
      <c r="F51" s="121">
        <v>6.9064054795637997</v>
      </c>
      <c r="G51" s="121">
        <v>6.9607948818244205</v>
      </c>
      <c r="H51" s="121">
        <v>7.0148894339883796</v>
      </c>
      <c r="I51" s="121">
        <v>7.0686327050175199</v>
      </c>
      <c r="J51" s="121">
        <v>7.1219581453480592</v>
      </c>
      <c r="K51" s="121">
        <v>7.1748099057051204</v>
      </c>
      <c r="L51" s="121">
        <v>7.2271049809349996</v>
      </c>
      <c r="M51" s="121">
        <v>7.2788274764337988</v>
      </c>
      <c r="N51" s="121">
        <v>7.3297884437990817</v>
      </c>
      <c r="O51" s="121">
        <v>7.379928917166958</v>
      </c>
      <c r="P51" s="121">
        <v>7.4291798121479387</v>
      </c>
      <c r="Q51" s="121">
        <v>7.4774884583879215</v>
      </c>
      <c r="R51" s="121">
        <v>7.5248206357396805</v>
      </c>
      <c r="S51" s="121">
        <v>7.5711592237409802</v>
      </c>
      <c r="T51" s="121">
        <v>7.6165010642482995</v>
      </c>
      <c r="U51" s="121">
        <v>7.6608550083743978</v>
      </c>
      <c r="V51" s="121">
        <v>7.7042553178210182</v>
      </c>
      <c r="W51" s="121">
        <v>7.7468046945843394</v>
      </c>
      <c r="X51" s="121">
        <v>7.7885303984294785</v>
      </c>
      <c r="Y51" s="121">
        <v>7.8294730488997413</v>
      </c>
      <c r="Z51" s="121">
        <v>7.8696871447480996</v>
      </c>
      <c r="AA51" s="121">
        <v>7.9092399004106611</v>
      </c>
      <c r="AB51" s="121">
        <v>7.9482029558798963</v>
      </c>
      <c r="AC51" s="121">
        <v>7.9866562412750399</v>
      </c>
      <c r="AD51" s="121">
        <v>8.0246751780498791</v>
      </c>
      <c r="AE51" s="121">
        <v>8.0623504381670585</v>
      </c>
      <c r="AF51" s="121">
        <v>8.0997714469536195</v>
      </c>
      <c r="AG51" s="121">
        <v>8.1370510664858777</v>
      </c>
      <c r="AH51" s="121">
        <v>8.1741880085737186</v>
      </c>
      <c r="AI51" s="121">
        <v>8.2112425272711391</v>
      </c>
      <c r="AJ51" s="121">
        <v>8.2483249290514795</v>
      </c>
      <c r="AK51" s="121">
        <v>8.2854999143023793</v>
      </c>
    </row>
    <row r="52" spans="1:37">
      <c r="A52" s="109" t="s">
        <v>340</v>
      </c>
      <c r="B52" s="121">
        <v>3.2479999999999993</v>
      </c>
      <c r="C52" s="121">
        <v>3.2733786041301265</v>
      </c>
      <c r="D52" s="121">
        <v>3.3001274548424298</v>
      </c>
      <c r="E52" s="121">
        <v>3.3266614183196261</v>
      </c>
      <c r="F52" s="121">
        <v>3.353158138173125</v>
      </c>
      <c r="G52" s="121">
        <v>3.379564966929447</v>
      </c>
      <c r="H52" s="121">
        <v>3.4058286417681374</v>
      </c>
      <c r="I52" s="121">
        <v>3.4319217646171576</v>
      </c>
      <c r="J52" s="121">
        <v>3.4578120247162958</v>
      </c>
      <c r="K52" s="121">
        <v>3.4834723064478634</v>
      </c>
      <c r="L52" s="121">
        <v>3.5088623096285811</v>
      </c>
      <c r="M52" s="121">
        <v>3.5339743172020746</v>
      </c>
      <c r="N52" s="121">
        <v>3.5587165920302324</v>
      </c>
      <c r="O52" s="121">
        <v>3.5830605053470594</v>
      </c>
      <c r="P52" s="121">
        <v>3.6069725156983852</v>
      </c>
      <c r="Q52" s="121">
        <v>3.6304270508777972</v>
      </c>
      <c r="R52" s="121">
        <v>3.6534074965168704</v>
      </c>
      <c r="S52" s="121">
        <v>3.6759055403875616</v>
      </c>
      <c r="T52" s="121">
        <v>3.6979196491662529</v>
      </c>
      <c r="U52" s="121">
        <v>3.7194541201941402</v>
      </c>
      <c r="V52" s="121">
        <v>3.7405255880149602</v>
      </c>
      <c r="W52" s="121">
        <v>3.7611839159093039</v>
      </c>
      <c r="X52" s="121">
        <v>3.7814423388810421</v>
      </c>
      <c r="Y52" s="121">
        <v>3.8013205782964605</v>
      </c>
      <c r="Z52" s="121">
        <v>3.8208450940756462</v>
      </c>
      <c r="AA52" s="121">
        <v>3.8400485197837853</v>
      </c>
      <c r="AB52" s="121">
        <v>3.8589656376566595</v>
      </c>
      <c r="AC52" s="121">
        <v>3.8776352549045527</v>
      </c>
      <c r="AD52" s="121">
        <v>3.8960939897165288</v>
      </c>
      <c r="AE52" s="121">
        <v>3.9143858646207064</v>
      </c>
      <c r="AF52" s="121">
        <v>3.9325542968858831</v>
      </c>
      <c r="AG52" s="121">
        <v>3.9506540826561349</v>
      </c>
      <c r="AH52" s="121">
        <v>3.9686845964968263</v>
      </c>
      <c r="AI52" s="121">
        <v>3.9866750926085874</v>
      </c>
      <c r="AJ52" s="121">
        <v>4.0046791263538815</v>
      </c>
      <c r="AK52" s="121">
        <v>4.0227281106915918</v>
      </c>
    </row>
    <row r="53" spans="1:37">
      <c r="A53" s="109" t="s">
        <v>341</v>
      </c>
      <c r="B53" s="121">
        <v>0.224</v>
      </c>
      <c r="C53" s="121">
        <v>0.22575024856069842</v>
      </c>
      <c r="D53" s="121">
        <v>0.22759499688568488</v>
      </c>
      <c r="E53" s="121">
        <v>0.22942492540135359</v>
      </c>
      <c r="F53" s="121">
        <v>0.23125228539125006</v>
      </c>
      <c r="G53" s="121">
        <v>0.23307344599513435</v>
      </c>
      <c r="H53" s="121">
        <v>0.23488473391504405</v>
      </c>
      <c r="I53" s="121">
        <v>0.23668425962876954</v>
      </c>
      <c r="J53" s="121">
        <v>0.23846979480802044</v>
      </c>
      <c r="K53" s="121">
        <v>0.24023946941019755</v>
      </c>
      <c r="L53" s="121">
        <v>0.24199050411231596</v>
      </c>
      <c r="M53" s="121">
        <v>0.24372236670359143</v>
      </c>
      <c r="N53" s="121">
        <v>0.2454287304848437</v>
      </c>
      <c r="O53" s="121">
        <v>0.24710762105841794</v>
      </c>
      <c r="P53" s="121">
        <v>0.24875672522057835</v>
      </c>
      <c r="Q53" s="121">
        <v>0.25037427937088269</v>
      </c>
      <c r="R53" s="121">
        <v>0.25195913769081874</v>
      </c>
      <c r="S53" s="121">
        <v>0.25351072692328019</v>
      </c>
      <c r="T53" s="121">
        <v>0.25502894132181064</v>
      </c>
      <c r="U53" s="121">
        <v>0.25651407725476844</v>
      </c>
      <c r="V53" s="121">
        <v>0.25796728193206636</v>
      </c>
      <c r="W53" s="121">
        <v>0.2593919942006418</v>
      </c>
      <c r="X53" s="121">
        <v>0.26078912681938238</v>
      </c>
      <c r="Y53" s="121">
        <v>0.26216003988251468</v>
      </c>
      <c r="Z53" s="121">
        <v>0.26350655821211377</v>
      </c>
      <c r="AA53" s="121">
        <v>0.26483093239888189</v>
      </c>
      <c r="AB53" s="121">
        <v>0.26613556121770082</v>
      </c>
      <c r="AC53" s="121">
        <v>0.26742312102790033</v>
      </c>
      <c r="AD53" s="121">
        <v>0.26869613722182972</v>
      </c>
      <c r="AE53" s="121">
        <v>0.26995764583591098</v>
      </c>
      <c r="AF53" s="121">
        <v>0.27121064116454385</v>
      </c>
      <c r="AG53" s="121">
        <v>0.27245890225214742</v>
      </c>
      <c r="AH53" s="121">
        <v>0.27370238596529856</v>
      </c>
      <c r="AI53" s="121">
        <v>0.27494310983507525</v>
      </c>
      <c r="AJ53" s="121">
        <v>0.27618476733475072</v>
      </c>
      <c r="AK53" s="121">
        <v>0.2774295248752825</v>
      </c>
    </row>
    <row r="54" spans="1:37">
      <c r="A54" s="109" t="s">
        <v>311</v>
      </c>
      <c r="B54" s="121">
        <v>2.3519999999999999</v>
      </c>
      <c r="C54" s="121">
        <v>2.38</v>
      </c>
      <c r="D54" s="121">
        <v>2.4079999999999999</v>
      </c>
      <c r="E54" s="121">
        <v>2.4359999999999999</v>
      </c>
      <c r="F54" s="121">
        <v>2.464</v>
      </c>
      <c r="G54" s="121">
        <v>2.492</v>
      </c>
      <c r="H54" s="121">
        <v>2.52</v>
      </c>
      <c r="I54" s="121">
        <v>2.548</v>
      </c>
      <c r="J54" s="121">
        <v>2.5760000000000001</v>
      </c>
      <c r="K54" s="121">
        <v>2.6040000000000001</v>
      </c>
      <c r="L54" s="121">
        <v>2.6320000000000001</v>
      </c>
      <c r="M54" s="121">
        <v>2.66</v>
      </c>
      <c r="N54" s="121">
        <v>2.6880000000000002</v>
      </c>
      <c r="O54" s="121">
        <v>2.7160000000000002</v>
      </c>
      <c r="P54" s="121">
        <v>2.7440000000000002</v>
      </c>
      <c r="Q54" s="121">
        <v>2.7719999999999998</v>
      </c>
      <c r="R54" s="121">
        <v>2.8</v>
      </c>
      <c r="S54" s="121">
        <v>2.8279999999999998</v>
      </c>
      <c r="T54" s="121">
        <v>2.8559999999999999</v>
      </c>
      <c r="U54" s="121">
        <v>2.8839999999999999</v>
      </c>
      <c r="V54" s="121">
        <v>2.9119999999999999</v>
      </c>
      <c r="W54" s="121">
        <v>2.94</v>
      </c>
      <c r="X54" s="121">
        <v>2.968</v>
      </c>
      <c r="Y54" s="121">
        <v>2.996</v>
      </c>
      <c r="Z54" s="121">
        <v>3.024</v>
      </c>
      <c r="AA54" s="121">
        <v>3.052</v>
      </c>
      <c r="AB54" s="121">
        <v>3.08</v>
      </c>
      <c r="AC54" s="121">
        <v>3.1080000000000001</v>
      </c>
      <c r="AD54" s="121">
        <v>3.1360000000000001</v>
      </c>
      <c r="AE54" s="121">
        <v>3.1640000000000001</v>
      </c>
      <c r="AF54" s="121">
        <v>3.1920000000000002</v>
      </c>
      <c r="AG54" s="121">
        <v>3.22</v>
      </c>
      <c r="AH54" s="121">
        <v>3.2480000000000002</v>
      </c>
      <c r="AI54" s="121">
        <v>3.2759999999999998</v>
      </c>
      <c r="AJ54" s="121">
        <v>3.3039999999999998</v>
      </c>
      <c r="AK54" s="121">
        <v>3.3319999999999999</v>
      </c>
    </row>
    <row r="55" spans="1:37">
      <c r="A55" s="109" t="s">
        <v>342</v>
      </c>
      <c r="B55" s="121">
        <v>1.59</v>
      </c>
      <c r="C55" s="121">
        <v>1.59</v>
      </c>
      <c r="D55" s="121">
        <v>1.59</v>
      </c>
      <c r="E55" s="121">
        <v>1.59</v>
      </c>
      <c r="F55" s="121">
        <v>1.59</v>
      </c>
      <c r="G55" s="121">
        <v>1.59</v>
      </c>
      <c r="H55" s="121">
        <v>1.59</v>
      </c>
      <c r="I55" s="121">
        <v>1.59</v>
      </c>
      <c r="J55" s="121">
        <v>1.59</v>
      </c>
      <c r="K55" s="121">
        <v>1.59</v>
      </c>
      <c r="L55" s="121">
        <v>1.59</v>
      </c>
      <c r="M55" s="121">
        <v>1.59</v>
      </c>
      <c r="N55" s="121">
        <v>1.59</v>
      </c>
      <c r="O55" s="121">
        <v>1.59</v>
      </c>
      <c r="P55" s="121">
        <v>1.59</v>
      </c>
      <c r="Q55" s="121">
        <v>1.59</v>
      </c>
      <c r="R55" s="121">
        <v>1.59</v>
      </c>
      <c r="S55" s="121">
        <v>1.59</v>
      </c>
      <c r="T55" s="121">
        <v>1.59</v>
      </c>
      <c r="U55" s="121">
        <v>1.59</v>
      </c>
      <c r="V55" s="121">
        <v>1.59</v>
      </c>
      <c r="W55" s="121">
        <v>1.59</v>
      </c>
      <c r="X55" s="121">
        <v>1.59</v>
      </c>
      <c r="Y55" s="121">
        <v>1.59</v>
      </c>
      <c r="Z55" s="121">
        <v>1.59</v>
      </c>
      <c r="AA55" s="121">
        <v>1.59</v>
      </c>
      <c r="AB55" s="121">
        <v>1.59</v>
      </c>
      <c r="AC55" s="121">
        <v>1.59</v>
      </c>
      <c r="AD55" s="121">
        <v>1.59</v>
      </c>
      <c r="AE55" s="121">
        <v>1.59</v>
      </c>
      <c r="AF55" s="121">
        <v>1.59</v>
      </c>
      <c r="AG55" s="121">
        <v>1.59</v>
      </c>
      <c r="AH55" s="121">
        <v>1.59</v>
      </c>
      <c r="AI55" s="121">
        <v>1.59</v>
      </c>
      <c r="AJ55" s="121">
        <v>1.59</v>
      </c>
      <c r="AK55" s="121">
        <v>1.59</v>
      </c>
    </row>
    <row r="56" spans="1:37">
      <c r="A56" s="125" t="s">
        <v>343</v>
      </c>
      <c r="B56" s="121">
        <v>6.4959999999999987</v>
      </c>
      <c r="C56" s="121">
        <v>6.496783999999999</v>
      </c>
      <c r="D56" s="121">
        <v>6.4975679999999985</v>
      </c>
      <c r="E56" s="121">
        <v>6.4983519999999988</v>
      </c>
      <c r="F56" s="121">
        <v>6.4991359999999982</v>
      </c>
      <c r="G56" s="121">
        <v>6.4999199999999986</v>
      </c>
      <c r="H56" s="121">
        <v>6.500703999999998</v>
      </c>
      <c r="I56" s="121">
        <v>6.5014879999999975</v>
      </c>
      <c r="J56" s="121">
        <v>6.5022719999999969</v>
      </c>
      <c r="K56" s="121">
        <v>6.5030559999999973</v>
      </c>
      <c r="L56" s="121">
        <v>6.5038399999999967</v>
      </c>
      <c r="M56" s="121">
        <v>6.5046239999999962</v>
      </c>
      <c r="N56" s="121">
        <v>6.5054079999999965</v>
      </c>
      <c r="O56" s="121">
        <v>6.506191999999996</v>
      </c>
      <c r="P56" s="121">
        <v>6.5069759999999963</v>
      </c>
      <c r="Q56" s="121">
        <v>6.5077599999999958</v>
      </c>
      <c r="R56" s="121">
        <v>6.5085439999999952</v>
      </c>
      <c r="S56" s="121">
        <v>6.5093279999999947</v>
      </c>
      <c r="T56" s="121">
        <v>6.510111999999995</v>
      </c>
      <c r="U56" s="121">
        <v>6.5108959999999954</v>
      </c>
      <c r="V56" s="121">
        <v>6.5116799999999948</v>
      </c>
      <c r="W56" s="121">
        <v>6.5124639999999943</v>
      </c>
      <c r="X56" s="121">
        <v>6.5132479999999937</v>
      </c>
      <c r="Y56" s="121">
        <v>6.514031999999994</v>
      </c>
      <c r="Z56" s="121">
        <v>6.5148159999999935</v>
      </c>
      <c r="AA56" s="121">
        <v>6.515599999999993</v>
      </c>
      <c r="AB56" s="121">
        <v>6.5163839999999924</v>
      </c>
      <c r="AC56" s="121">
        <v>6.5171679999999927</v>
      </c>
      <c r="AD56" s="121">
        <v>6.5179519999999931</v>
      </c>
      <c r="AE56" s="121">
        <v>6.5187359999999925</v>
      </c>
      <c r="AF56" s="121">
        <v>6.519519999999992</v>
      </c>
      <c r="AG56" s="121">
        <v>6.5203039999999923</v>
      </c>
      <c r="AH56" s="121">
        <v>6.5210879999999918</v>
      </c>
      <c r="AI56" s="121">
        <v>6.5218719999999912</v>
      </c>
      <c r="AJ56" s="121">
        <v>6.5226559999999907</v>
      </c>
      <c r="AK56" s="121">
        <v>6.523439999999991</v>
      </c>
    </row>
    <row r="57" spans="1:37">
      <c r="A57" s="126"/>
      <c r="B57" s="121"/>
      <c r="C57" s="121"/>
      <c r="D57" s="121"/>
      <c r="E57" s="121"/>
      <c r="F57" s="121"/>
      <c r="G57" s="121"/>
      <c r="H57" s="121"/>
      <c r="I57" s="121"/>
      <c r="J57" s="121"/>
    </row>
    <row r="58" spans="1:37">
      <c r="A58" s="127" t="s">
        <v>280</v>
      </c>
      <c r="B58" s="121"/>
      <c r="C58" s="121"/>
      <c r="D58" s="121"/>
      <c r="E58" s="121"/>
      <c r="F58" s="121"/>
      <c r="G58" s="121"/>
      <c r="H58" s="121"/>
      <c r="I58" s="121"/>
      <c r="J58" s="121"/>
    </row>
    <row r="59" spans="1:37">
      <c r="A59" s="128" t="s">
        <v>344</v>
      </c>
      <c r="B59" s="120">
        <v>239.1954172619447</v>
      </c>
      <c r="C59" s="120">
        <v>240.56775638309071</v>
      </c>
      <c r="D59" s="120">
        <v>240.20958357699811</v>
      </c>
      <c r="E59" s="120">
        <v>239.854433908987</v>
      </c>
      <c r="F59" s="120">
        <v>240.23266111960163</v>
      </c>
      <c r="G59" s="120">
        <v>240.30520029450992</v>
      </c>
      <c r="H59" s="120">
        <v>240.68602457021206</v>
      </c>
      <c r="I59" s="120">
        <v>240.70302325215704</v>
      </c>
      <c r="J59" s="120">
        <v>240.56819523771625</v>
      </c>
      <c r="K59" s="120">
        <v>240.4640773761833</v>
      </c>
      <c r="L59" s="120">
        <v>240.38692977362024</v>
      </c>
      <c r="M59" s="120">
        <v>240.27907793123705</v>
      </c>
      <c r="N59" s="120">
        <v>240.43513614880149</v>
      </c>
      <c r="O59" s="120">
        <v>240.59288459128589</v>
      </c>
      <c r="P59" s="120">
        <v>240.75233317457935</v>
      </c>
      <c r="Q59" s="120">
        <v>240.91349192662574</v>
      </c>
      <c r="R59" s="120">
        <v>241.0763709878758</v>
      </c>
      <c r="S59" s="120">
        <v>241.24098061174908</v>
      </c>
      <c r="T59" s="120">
        <v>241.4073311651068</v>
      </c>
      <c r="U59" s="120">
        <v>241.57543312873514</v>
      </c>
      <c r="V59" s="120">
        <v>241.74529709783906</v>
      </c>
      <c r="W59" s="120">
        <v>241.91693378254624</v>
      </c>
      <c r="X59" s="120">
        <v>242.09035400842242</v>
      </c>
      <c r="Y59" s="120">
        <v>242.26556871699637</v>
      </c>
      <c r="Z59" s="120">
        <v>242.44258896629589</v>
      </c>
      <c r="AA59" s="120">
        <v>242.6214259313943</v>
      </c>
      <c r="AB59" s="120">
        <v>242.80209090496749</v>
      </c>
      <c r="AC59" s="120">
        <v>242.98459529786143</v>
      </c>
      <c r="AD59" s="120">
        <v>243.16895063967058</v>
      </c>
      <c r="AE59" s="120">
        <v>243.35516857932654</v>
      </c>
      <c r="AF59" s="120">
        <v>243.54326088569763</v>
      </c>
      <c r="AG59" s="120">
        <v>243.73323944819901</v>
      </c>
      <c r="AH59" s="120">
        <v>243.92511627741351</v>
      </c>
      <c r="AI59" s="120">
        <v>244.1189035057231</v>
      </c>
      <c r="AJ59" s="120">
        <v>244.31461338795117</v>
      </c>
      <c r="AK59" s="120">
        <v>244.51225830201545</v>
      </c>
    </row>
    <row r="60" spans="1:37">
      <c r="A60" s="128" t="s">
        <v>345</v>
      </c>
      <c r="B60" s="120">
        <v>273.73779601050313</v>
      </c>
      <c r="C60" s="120">
        <v>279.6243386560368</v>
      </c>
      <c r="D60" s="120">
        <v>284.91208776309668</v>
      </c>
      <c r="E60" s="120">
        <v>284.23370683239483</v>
      </c>
      <c r="F60" s="120">
        <v>289.61014144885479</v>
      </c>
      <c r="G60" s="120">
        <v>292.98480772519167</v>
      </c>
      <c r="H60" s="120">
        <v>297.45025001025158</v>
      </c>
      <c r="I60" s="120">
        <v>299.22953855565686</v>
      </c>
      <c r="J60" s="120">
        <v>301.76051226102709</v>
      </c>
      <c r="K60" s="120">
        <v>302.96830690252222</v>
      </c>
      <c r="L60" s="120">
        <v>304.84735551242261</v>
      </c>
      <c r="M60" s="120">
        <v>306.48739504962191</v>
      </c>
      <c r="N60" s="120">
        <v>309.94035885078165</v>
      </c>
      <c r="O60" s="120">
        <v>313.4452963076651</v>
      </c>
      <c r="P60" s="120">
        <v>317.00313199772819</v>
      </c>
      <c r="Q60" s="120">
        <v>319.59654677898106</v>
      </c>
      <c r="R60" s="120">
        <v>322.22971060400971</v>
      </c>
      <c r="S60" s="120">
        <v>324.90341742194317</v>
      </c>
      <c r="T60" s="120">
        <v>327.61847926610085</v>
      </c>
      <c r="U60" s="120">
        <v>330.37572667693638</v>
      </c>
      <c r="V60" s="120">
        <v>333.17600913504918</v>
      </c>
      <c r="W60" s="120">
        <v>336.02019550450319</v>
      </c>
      <c r="X60" s="120">
        <v>338.90917448669836</v>
      </c>
      <c r="Y60" s="120">
        <v>341.84385508504567</v>
      </c>
      <c r="Z60" s="120">
        <v>344.82516708070403</v>
      </c>
      <c r="AA60" s="120">
        <v>347.85406151964031</v>
      </c>
      <c r="AB60" s="120">
        <v>350.93151121128483</v>
      </c>
      <c r="AC60" s="120">
        <v>354.05851123905546</v>
      </c>
      <c r="AD60" s="120">
        <v>357.23607948303538</v>
      </c>
      <c r="AE60" s="120">
        <v>360.46525715509301</v>
      </c>
      <c r="AF60" s="120">
        <v>363.74710934673948</v>
      </c>
      <c r="AG60" s="120">
        <v>367.0827255900287</v>
      </c>
      <c r="AH60" s="120">
        <v>370.47322043181009</v>
      </c>
      <c r="AI60" s="120">
        <v>373.91973402165053</v>
      </c>
      <c r="AJ60" s="120">
        <v>377.42343271375364</v>
      </c>
      <c r="AK60" s="120">
        <v>380.98550968320791</v>
      </c>
    </row>
    <row r="61" spans="1:37">
      <c r="A61" s="112" t="s">
        <v>346</v>
      </c>
      <c r="B61" s="121">
        <v>52.466442953020128</v>
      </c>
      <c r="C61" s="121">
        <v>52.466442953020128</v>
      </c>
      <c r="D61" s="121">
        <v>52.466442953020128</v>
      </c>
      <c r="E61" s="121">
        <v>52.466442953020128</v>
      </c>
      <c r="F61" s="121">
        <v>52.466442953020128</v>
      </c>
      <c r="G61" s="121">
        <v>52.466442953020128</v>
      </c>
      <c r="H61" s="121">
        <v>52.466442953020128</v>
      </c>
      <c r="I61" s="121">
        <v>52.466442953020128</v>
      </c>
      <c r="J61" s="121">
        <v>52.466442953020128</v>
      </c>
      <c r="K61" s="121">
        <v>52.466442953020128</v>
      </c>
      <c r="L61" s="121">
        <v>52.466442953020128</v>
      </c>
      <c r="M61" s="121">
        <v>52.466442953020128</v>
      </c>
      <c r="N61" s="121">
        <v>52.466442953020128</v>
      </c>
      <c r="O61" s="121">
        <v>52.466442953020128</v>
      </c>
      <c r="P61" s="121">
        <v>52.466442953020128</v>
      </c>
      <c r="Q61" s="121">
        <v>52.466442953020128</v>
      </c>
      <c r="R61" s="121">
        <v>52.466442953020128</v>
      </c>
      <c r="S61" s="121">
        <v>52.466442953020128</v>
      </c>
      <c r="T61" s="121">
        <v>52.466442953020128</v>
      </c>
      <c r="U61" s="121">
        <v>52.466442953020128</v>
      </c>
      <c r="V61" s="121">
        <v>52.466442953020128</v>
      </c>
      <c r="W61" s="121">
        <v>52.466442953020128</v>
      </c>
      <c r="X61" s="121">
        <v>52.466442953020128</v>
      </c>
      <c r="Y61" s="121">
        <v>52.466442953020128</v>
      </c>
      <c r="Z61" s="121">
        <v>52.466442953020128</v>
      </c>
      <c r="AA61" s="121">
        <v>52.466442953020128</v>
      </c>
      <c r="AB61" s="121">
        <v>52.466442953020128</v>
      </c>
      <c r="AC61" s="121">
        <v>52.466442953020128</v>
      </c>
      <c r="AD61" s="121">
        <v>52.466442953020128</v>
      </c>
      <c r="AE61" s="121">
        <v>52.466442953020128</v>
      </c>
      <c r="AF61" s="121">
        <v>52.466442953020128</v>
      </c>
      <c r="AG61" s="121">
        <v>52.466442953020128</v>
      </c>
      <c r="AH61" s="121">
        <v>52.466442953020128</v>
      </c>
      <c r="AI61" s="121">
        <v>52.466442953020128</v>
      </c>
      <c r="AJ61" s="121">
        <v>52.466442953020128</v>
      </c>
      <c r="AK61" s="121">
        <v>52.466442953020128</v>
      </c>
    </row>
    <row r="62" spans="1:37">
      <c r="A62" s="112" t="s">
        <v>347</v>
      </c>
      <c r="B62" s="121">
        <v>33.880872483221474</v>
      </c>
      <c r="C62" s="121">
        <v>34.32372857393122</v>
      </c>
      <c r="D62" s="121">
        <v>33.510459093166418</v>
      </c>
      <c r="E62" s="121">
        <v>33.351620628844458</v>
      </c>
      <c r="F62" s="121">
        <v>33.295813560502999</v>
      </c>
      <c r="G62" s="121">
        <v>33.143120382955772</v>
      </c>
      <c r="H62" s="121">
        <v>33.135167833136649</v>
      </c>
      <c r="I62" s="121">
        <v>33.140299704842256</v>
      </c>
      <c r="J62" s="121">
        <v>33.003260217056798</v>
      </c>
      <c r="K62" s="121">
        <v>32.98166155383867</v>
      </c>
      <c r="L62" s="121">
        <v>32.908175446656813</v>
      </c>
      <c r="M62" s="121">
        <v>32.840938670690491</v>
      </c>
      <c r="N62" s="121">
        <v>32.782092838201265</v>
      </c>
      <c r="O62" s="121">
        <v>32.723247005712025</v>
      </c>
      <c r="P62" s="121">
        <v>32.664401173222792</v>
      </c>
      <c r="Q62" s="121">
        <v>32.605555340733567</v>
      </c>
      <c r="R62" s="121">
        <v>32.546709508244334</v>
      </c>
      <c r="S62" s="121">
        <v>32.487863675755101</v>
      </c>
      <c r="T62" s="121">
        <v>32.429017843265875</v>
      </c>
      <c r="U62" s="121">
        <v>32.370172010776635</v>
      </c>
      <c r="V62" s="121">
        <v>32.311326178287416</v>
      </c>
      <c r="W62" s="121">
        <v>32.252480345798169</v>
      </c>
      <c r="X62" s="121">
        <v>32.193634513308943</v>
      </c>
      <c r="Y62" s="121">
        <v>32.134788680819717</v>
      </c>
      <c r="Z62" s="121">
        <v>32.075942848330477</v>
      </c>
      <c r="AA62" s="121">
        <v>32.017097015841252</v>
      </c>
      <c r="AB62" s="121">
        <v>31.958251183352022</v>
      </c>
      <c r="AC62" s="121">
        <v>31.899405350862789</v>
      </c>
      <c r="AD62" s="121">
        <v>31.840559518373556</v>
      </c>
      <c r="AE62" s="121">
        <v>31.781713685884327</v>
      </c>
      <c r="AF62" s="121">
        <v>31.722867853395091</v>
      </c>
      <c r="AG62" s="121">
        <v>31.664022020905861</v>
      </c>
      <c r="AH62" s="121">
        <v>31.605176188416628</v>
      </c>
      <c r="AI62" s="121">
        <v>31.546330355927392</v>
      </c>
      <c r="AJ62" s="121">
        <v>31.48748452343817</v>
      </c>
      <c r="AK62" s="121">
        <v>31.428638690948937</v>
      </c>
    </row>
    <row r="63" spans="1:37">
      <c r="A63" s="112" t="s">
        <v>348</v>
      </c>
      <c r="B63" s="121">
        <v>15.635014577380977</v>
      </c>
      <c r="C63" s="121">
        <v>15.949986558487376</v>
      </c>
      <c r="D63" s="121">
        <v>16.179612516535745</v>
      </c>
      <c r="E63" s="121">
        <v>16.130299371271875</v>
      </c>
      <c r="F63" s="121">
        <v>16.303147125746509</v>
      </c>
      <c r="G63" s="121">
        <v>16.408382743682367</v>
      </c>
      <c r="H63" s="121">
        <v>16.562919884407325</v>
      </c>
      <c r="I63" s="121">
        <v>16.580148795770857</v>
      </c>
      <c r="J63" s="121">
        <v>16.603922458554379</v>
      </c>
      <c r="K63" s="121">
        <v>16.586306982076309</v>
      </c>
      <c r="L63" s="121">
        <v>16.598212997641326</v>
      </c>
      <c r="M63" s="121">
        <v>16.592826119322453</v>
      </c>
      <c r="N63" s="121">
        <v>16.686260702908843</v>
      </c>
      <c r="O63" s="121">
        <v>16.780385541619687</v>
      </c>
      <c r="P63" s="121">
        <v>16.875205170540067</v>
      </c>
      <c r="Q63" s="121">
        <v>16.970724172478761</v>
      </c>
      <c r="R63" s="121">
        <v>17.066947178272031</v>
      </c>
      <c r="S63" s="121">
        <v>17.163878867091949</v>
      </c>
      <c r="T63" s="121">
        <v>17.261523966759199</v>
      </c>
      <c r="U63" s="121">
        <v>17.359887254060425</v>
      </c>
      <c r="V63" s="121">
        <v>17.458973555070166</v>
      </c>
      <c r="W63" s="121">
        <v>17.558787745477378</v>
      </c>
      <c r="X63" s="121">
        <v>17.659334750916528</v>
      </c>
      <c r="Y63" s="121">
        <v>17.760619547303413</v>
      </c>
      <c r="Z63" s="121">
        <v>17.862647161175573</v>
      </c>
      <c r="AA63" s="121">
        <v>17.965422670037412</v>
      </c>
      <c r="AB63" s="121">
        <v>18.068951202710096</v>
      </c>
      <c r="AC63" s="121">
        <v>18.173237939686128</v>
      </c>
      <c r="AD63" s="121">
        <v>18.278288113488752</v>
      </c>
      <c r="AE63" s="121">
        <v>18.384107009036153</v>
      </c>
      <c r="AF63" s="121">
        <v>18.490699964010481</v>
      </c>
      <c r="AG63" s="121">
        <v>18.598072369231758</v>
      </c>
      <c r="AH63" s="121">
        <v>18.706229669036709</v>
      </c>
      <c r="AI63" s="121">
        <v>18.815177361662432</v>
      </c>
      <c r="AJ63" s="121">
        <v>18.924920999635148</v>
      </c>
      <c r="AK63" s="121">
        <v>19.035466190163884</v>
      </c>
    </row>
    <row r="64" spans="1:37">
      <c r="A64" s="112" t="s">
        <v>349</v>
      </c>
      <c r="B64" s="121">
        <v>12.571999999999999</v>
      </c>
      <c r="C64" s="121">
        <v>15.451716057891106</v>
      </c>
      <c r="D64" s="121">
        <v>13.457946243969674</v>
      </c>
      <c r="E64" s="121">
        <v>13.956388697450031</v>
      </c>
      <c r="F64" s="121">
        <v>13.956388697450031</v>
      </c>
      <c r="G64" s="121">
        <v>13.956388697450031</v>
      </c>
      <c r="H64" s="121">
        <v>13.956388697450031</v>
      </c>
      <c r="I64" s="121">
        <v>13.956388697450031</v>
      </c>
      <c r="J64" s="121">
        <v>14.45483115093039</v>
      </c>
      <c r="K64" s="121">
        <v>14.45483115093039</v>
      </c>
      <c r="L64" s="121">
        <v>14.45483115093039</v>
      </c>
      <c r="M64" s="121">
        <v>14.45483115093039</v>
      </c>
      <c r="N64" s="121">
        <v>14.45483115093039</v>
      </c>
      <c r="O64" s="121">
        <v>14.45483115093039</v>
      </c>
      <c r="P64" s="121">
        <v>14.45483115093039</v>
      </c>
      <c r="Q64" s="121">
        <v>14.45483115093039</v>
      </c>
      <c r="R64" s="121">
        <v>14.45483115093039</v>
      </c>
      <c r="S64" s="121">
        <v>14.45483115093039</v>
      </c>
      <c r="T64" s="121">
        <v>14.45483115093039</v>
      </c>
      <c r="U64" s="121">
        <v>14.45483115093039</v>
      </c>
      <c r="V64" s="121">
        <v>14.45483115093039</v>
      </c>
      <c r="W64" s="121">
        <v>14.45483115093039</v>
      </c>
      <c r="X64" s="121">
        <v>14.45483115093039</v>
      </c>
      <c r="Y64" s="121">
        <v>14.45483115093039</v>
      </c>
      <c r="Z64" s="121">
        <v>14.45483115093039</v>
      </c>
      <c r="AA64" s="121">
        <v>14.45483115093039</v>
      </c>
      <c r="AB64" s="121">
        <v>14.45483115093039</v>
      </c>
      <c r="AC64" s="121">
        <v>14.45483115093039</v>
      </c>
      <c r="AD64" s="121">
        <v>14.45483115093039</v>
      </c>
      <c r="AE64" s="121">
        <v>14.45483115093039</v>
      </c>
      <c r="AF64" s="121">
        <v>14.45483115093039</v>
      </c>
      <c r="AG64" s="121">
        <v>14.45483115093039</v>
      </c>
      <c r="AH64" s="121">
        <v>14.45483115093039</v>
      </c>
      <c r="AI64" s="121">
        <v>14.45483115093039</v>
      </c>
      <c r="AJ64" s="121">
        <v>14.45483115093039</v>
      </c>
      <c r="AK64" s="121">
        <v>14.45483115093039</v>
      </c>
    </row>
    <row r="65" spans="1:37">
      <c r="A65" s="112" t="s">
        <v>350</v>
      </c>
      <c r="B65" s="121">
        <v>186.59631199999998</v>
      </c>
      <c r="C65" s="121">
        <v>188.00324880758237</v>
      </c>
      <c r="D65" s="121">
        <v>193.63544600833978</v>
      </c>
      <c r="E65" s="121">
        <v>191.43455212293674</v>
      </c>
      <c r="F65" s="121">
        <v>195.41284411869376</v>
      </c>
      <c r="G65" s="121">
        <v>197.38406911976227</v>
      </c>
      <c r="H65" s="121">
        <v>200.47894842151604</v>
      </c>
      <c r="I65" s="121">
        <v>200.94518480823243</v>
      </c>
      <c r="J65" s="121">
        <v>201.80314698017904</v>
      </c>
      <c r="K65" s="121">
        <v>201.73165049595937</v>
      </c>
      <c r="L65" s="121">
        <v>202.33824113131192</v>
      </c>
      <c r="M65" s="121">
        <v>202.694638908641</v>
      </c>
      <c r="N65" s="121">
        <v>204.62087240219634</v>
      </c>
      <c r="O65" s="121">
        <v>206.56751605751603</v>
      </c>
      <c r="P65" s="121">
        <v>208.53478354403325</v>
      </c>
      <c r="Q65" s="121">
        <v>209.50462819433335</v>
      </c>
      <c r="R65" s="121">
        <v>210.48047542476473</v>
      </c>
      <c r="S65" s="121">
        <v>211.46235723463022</v>
      </c>
      <c r="T65" s="121">
        <v>212.45030588147003</v>
      </c>
      <c r="U65" s="121">
        <v>213.44435388182424</v>
      </c>
      <c r="V65" s="121">
        <v>214.44453401201108</v>
      </c>
      <c r="W65" s="121">
        <v>215.45087930892208</v>
      </c>
      <c r="X65" s="121">
        <v>216.46342307083322</v>
      </c>
      <c r="Y65" s="121">
        <v>217.48219885823212</v>
      </c>
      <c r="Z65" s="121">
        <v>218.50724049466214</v>
      </c>
      <c r="AA65" s="121">
        <v>219.5385820675815</v>
      </c>
      <c r="AB65" s="121">
        <v>220.57625792923969</v>
      </c>
      <c r="AC65" s="121">
        <v>221.62030269756886</v>
      </c>
      <c r="AD65" s="121">
        <v>222.67075125709181</v>
      </c>
      <c r="AE65" s="121">
        <v>223.72763875984597</v>
      </c>
      <c r="AF65" s="121">
        <v>224.7910006263227</v>
      </c>
      <c r="AG65" s="121">
        <v>225.86087254642302</v>
      </c>
      <c r="AH65" s="121">
        <v>226.93729048042925</v>
      </c>
      <c r="AI65" s="121">
        <v>228.02029065999156</v>
      </c>
      <c r="AJ65" s="121">
        <v>229.10990958913138</v>
      </c>
      <c r="AK65" s="121">
        <v>230.20618404525976</v>
      </c>
    </row>
    <row r="66" spans="1:37">
      <c r="A66" s="112" t="s">
        <v>351</v>
      </c>
      <c r="B66" s="121">
        <v>22.854026845637584</v>
      </c>
      <c r="C66" s="121">
        <v>23.308713108485684</v>
      </c>
      <c r="D66" s="121">
        <v>23.623031689219971</v>
      </c>
      <c r="E66" s="121">
        <v>23.522261903922768</v>
      </c>
      <c r="F66" s="121">
        <v>23.752404596529402</v>
      </c>
      <c r="G66" s="121">
        <v>23.877343514163808</v>
      </c>
      <c r="H66" s="121">
        <v>24.077379097412262</v>
      </c>
      <c r="I66" s="121">
        <v>24.072051796279769</v>
      </c>
      <c r="J66" s="121">
        <v>24.074462811831051</v>
      </c>
      <c r="K66" s="121">
        <v>24.022634231728969</v>
      </c>
      <c r="L66" s="121">
        <v>24.020527490428165</v>
      </c>
      <c r="M66" s="121">
        <v>24.000787244392384</v>
      </c>
      <c r="N66" s="121">
        <v>24.112790926885268</v>
      </c>
      <c r="O66" s="121">
        <v>24.225643430199003</v>
      </c>
      <c r="P66" s="121">
        <v>24.339349321809994</v>
      </c>
      <c r="Q66" s="121">
        <v>24.453913223801958</v>
      </c>
      <c r="R66" s="121">
        <v>24.569339812991572</v>
      </c>
      <c r="S66" s="121">
        <v>24.685633821059099</v>
      </c>
      <c r="T66" s="121">
        <v>24.802800034684164</v>
      </c>
      <c r="U66" s="121">
        <v>24.920843295686566</v>
      </c>
      <c r="V66" s="121">
        <v>25.039768501172176</v>
      </c>
      <c r="W66" s="121">
        <v>25.159580603683775</v>
      </c>
      <c r="X66" s="121">
        <v>25.280284611357033</v>
      </c>
      <c r="Y66" s="121">
        <v>25.401885588081417</v>
      </c>
      <c r="Z66" s="121">
        <v>25.524388653666101</v>
      </c>
      <c r="AA66" s="121">
        <v>25.647798984010887</v>
      </c>
      <c r="AB66" s="121">
        <v>25.772121811281998</v>
      </c>
      <c r="AC66" s="121">
        <v>25.897362424092961</v>
      </c>
      <c r="AD66" s="121">
        <v>26.023526167690346</v>
      </c>
      <c r="AE66" s="121">
        <v>26.150618444144442</v>
      </c>
      <c r="AF66" s="121">
        <v>26.278644712544857</v>
      </c>
      <c r="AG66" s="121">
        <v>26.407610489201051</v>
      </c>
      <c r="AH66" s="121">
        <v>26.537521347847793</v>
      </c>
      <c r="AI66" s="121">
        <v>26.668382919855471</v>
      </c>
      <c r="AJ66" s="121">
        <v>26.8002008944453</v>
      </c>
      <c r="AK66" s="121">
        <v>26.932981018909416</v>
      </c>
    </row>
    <row r="67" spans="1:37">
      <c r="A67" s="112" t="s">
        <v>352</v>
      </c>
      <c r="B67" s="121">
        <v>74.261484010503139</v>
      </c>
      <c r="C67" s="121">
        <v>75.861373790563363</v>
      </c>
      <c r="D67" s="121">
        <v>77.51069551078723</v>
      </c>
      <c r="E67" s="121">
        <v>78.534766012008092</v>
      </c>
      <c r="F67" s="121">
        <v>79.932908632711019</v>
      </c>
      <c r="G67" s="121">
        <v>81.336349907979383</v>
      </c>
      <c r="H67" s="121">
        <v>82.706912891285498</v>
      </c>
      <c r="I67" s="121">
        <v>84.019965049974445</v>
      </c>
      <c r="J67" s="121">
        <v>85.19453412991767</v>
      </c>
      <c r="K67" s="121">
        <v>86.473825255632462</v>
      </c>
      <c r="L67" s="121">
        <v>87.74628323018031</v>
      </c>
      <c r="M67" s="121">
        <v>89.029924990050546</v>
      </c>
      <c r="N67" s="121">
        <v>90.556655297654899</v>
      </c>
      <c r="O67" s="121">
        <v>92.114949099218705</v>
      </c>
      <c r="P67" s="121">
        <v>93.705517302764562</v>
      </c>
      <c r="Q67" s="121">
        <v>95.329087433717334</v>
      </c>
      <c r="R67" s="121">
        <v>96.986404028314581</v>
      </c>
      <c r="S67" s="121">
        <v>98.678229036382575</v>
      </c>
      <c r="T67" s="121">
        <v>100.4053422337004</v>
      </c>
      <c r="U67" s="121">
        <v>102.16854164418174</v>
      </c>
      <c r="V67" s="121">
        <v>103.9686439721077</v>
      </c>
      <c r="W67" s="121">
        <v>105.80648504465073</v>
      </c>
      <c r="X67" s="121">
        <v>107.68292026493476</v>
      </c>
      <c r="Y67" s="121">
        <v>109.59882507588316</v>
      </c>
      <c r="Z67" s="121">
        <v>111.55509543511148</v>
      </c>
      <c r="AA67" s="121">
        <v>113.55264830112843</v>
      </c>
      <c r="AB67" s="121">
        <v>115.59242213111476</v>
      </c>
      <c r="AC67" s="121">
        <v>117.67537739055621</v>
      </c>
      <c r="AD67" s="121">
        <v>119.80249707501318</v>
      </c>
      <c r="AE67" s="121">
        <v>121.97478724431664</v>
      </c>
      <c r="AF67" s="121">
        <v>124.19327756948638</v>
      </c>
      <c r="AG67" s="121">
        <v>126.45902189267527</v>
      </c>
      <c r="AH67" s="121">
        <v>128.77309880045047</v>
      </c>
      <c r="AI67" s="121">
        <v>131.13661221072857</v>
      </c>
      <c r="AJ67" s="121">
        <v>133.55069197369184</v>
      </c>
      <c r="AK67" s="121">
        <v>136.01649448701775</v>
      </c>
    </row>
    <row r="68" spans="1:37">
      <c r="A68" s="112" t="s">
        <v>395</v>
      </c>
      <c r="B68" s="121">
        <v>114.35906040268455</v>
      </c>
      <c r="C68" s="121">
        <v>114.5188851891663</v>
      </c>
      <c r="D68" s="121">
        <v>114.43003732505586</v>
      </c>
      <c r="E68" s="121">
        <v>114.3838090519278</v>
      </c>
      <c r="F68" s="121">
        <v>114.41485288380258</v>
      </c>
      <c r="G68" s="121">
        <v>114.40991070068783</v>
      </c>
      <c r="H68" s="121">
        <v>114.44411480223569</v>
      </c>
      <c r="I68" s="121">
        <v>114.44408000224404</v>
      </c>
      <c r="J68" s="121">
        <v>114.42010679725389</v>
      </c>
      <c r="K68" s="121">
        <v>114.40703165551923</v>
      </c>
      <c r="L68" s="121">
        <v>114.3935708858738</v>
      </c>
      <c r="M68" s="121">
        <v>114.37808294381158</v>
      </c>
      <c r="N68" s="121">
        <v>114.38754872778598</v>
      </c>
      <c r="O68" s="121">
        <v>114.39716566073504</v>
      </c>
      <c r="P68" s="121">
        <v>114.40693455598635</v>
      </c>
      <c r="Q68" s="121">
        <v>114.41685623659133</v>
      </c>
      <c r="R68" s="121">
        <v>114.42693153534772</v>
      </c>
      <c r="S68" s="121">
        <v>114.43716129482279</v>
      </c>
      <c r="T68" s="121">
        <v>114.44754636737743</v>
      </c>
      <c r="U68" s="121">
        <v>114.45808761519139</v>
      </c>
      <c r="V68" s="121">
        <v>114.46878591028917</v>
      </c>
      <c r="W68" s="121">
        <v>114.47964213456679</v>
      </c>
      <c r="X68" s="121">
        <v>114.49065717981981</v>
      </c>
      <c r="Y68" s="121">
        <v>114.50183194777171</v>
      </c>
      <c r="Z68" s="121">
        <v>114.51316735010361</v>
      </c>
      <c r="AA68" s="121">
        <v>114.52466430848465</v>
      </c>
      <c r="AB68" s="121">
        <v>114.53632375460323</v>
      </c>
      <c r="AC68" s="121">
        <v>114.54814663019943</v>
      </c>
      <c r="AD68" s="121">
        <v>114.56013388709779</v>
      </c>
      <c r="AE68" s="121">
        <v>114.57228648724148</v>
      </c>
      <c r="AF68" s="121">
        <v>114.58460540272708</v>
      </c>
      <c r="AG68" s="121">
        <v>114.59709161584021</v>
      </c>
      <c r="AH68" s="121">
        <v>114.60974611909225</v>
      </c>
      <c r="AI68" s="121">
        <v>114.62256991525769</v>
      </c>
      <c r="AJ68" s="121">
        <v>114.63556401741242</v>
      </c>
      <c r="AK68" s="121">
        <v>114.64872944897309</v>
      </c>
    </row>
    <row r="69" spans="1:37">
      <c r="A69" s="125" t="s">
        <v>353</v>
      </c>
      <c r="B69" s="121">
        <v>0.308</v>
      </c>
      <c r="C69" s="121">
        <v>0.308</v>
      </c>
      <c r="D69" s="121">
        <v>0.308</v>
      </c>
      <c r="E69" s="121">
        <v>0.308</v>
      </c>
      <c r="F69" s="121">
        <v>0.308</v>
      </c>
      <c r="G69" s="121">
        <v>0.308</v>
      </c>
      <c r="H69" s="121">
        <v>0.308</v>
      </c>
      <c r="I69" s="121">
        <v>0.308</v>
      </c>
      <c r="J69" s="121">
        <v>0.308</v>
      </c>
      <c r="K69" s="121">
        <v>0.308</v>
      </c>
      <c r="L69" s="121">
        <v>0.308</v>
      </c>
      <c r="M69" s="121">
        <v>0.308</v>
      </c>
      <c r="N69" s="121">
        <v>0.308</v>
      </c>
      <c r="O69" s="121">
        <v>0.308</v>
      </c>
      <c r="P69" s="121">
        <v>0.308</v>
      </c>
      <c r="Q69" s="121">
        <v>0.308</v>
      </c>
      <c r="R69" s="121">
        <v>0.308</v>
      </c>
      <c r="S69" s="121">
        <v>0.308</v>
      </c>
      <c r="T69" s="121">
        <v>0.308</v>
      </c>
      <c r="U69" s="121">
        <v>0.308</v>
      </c>
      <c r="V69" s="121">
        <v>0.308</v>
      </c>
      <c r="W69" s="121">
        <v>0.308</v>
      </c>
      <c r="X69" s="121">
        <v>0.308</v>
      </c>
      <c r="Y69" s="121">
        <v>0.308</v>
      </c>
      <c r="Z69" s="121">
        <v>0.308</v>
      </c>
      <c r="AA69" s="121">
        <v>0.308</v>
      </c>
      <c r="AB69" s="121">
        <v>0.308</v>
      </c>
      <c r="AC69" s="121">
        <v>0.308</v>
      </c>
      <c r="AD69" s="121">
        <v>0.308</v>
      </c>
      <c r="AE69" s="121">
        <v>0.308</v>
      </c>
      <c r="AF69" s="121">
        <v>0.308</v>
      </c>
      <c r="AG69" s="121">
        <v>0.308</v>
      </c>
      <c r="AH69" s="121">
        <v>0.308</v>
      </c>
      <c r="AI69" s="121">
        <v>0.308</v>
      </c>
      <c r="AJ69" s="121">
        <v>0.308</v>
      </c>
      <c r="AK69" s="121">
        <v>0.308</v>
      </c>
    </row>
    <row r="70" spans="1:37">
      <c r="A70" s="126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</row>
    <row r="71" spans="1:37">
      <c r="A71" s="129" t="s">
        <v>354</v>
      </c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30"/>
      <c r="AG71" s="130"/>
      <c r="AH71" s="130"/>
      <c r="AI71" s="130"/>
      <c r="AJ71" s="130"/>
      <c r="AK71" s="130"/>
    </row>
    <row r="72" spans="1:37">
      <c r="A72" s="124" t="s">
        <v>355</v>
      </c>
      <c r="B72" s="120">
        <v>12.5</v>
      </c>
      <c r="C72" s="120">
        <v>12.568297342829027</v>
      </c>
      <c r="D72" s="120">
        <v>12.633625898131969</v>
      </c>
      <c r="E72" s="120">
        <v>12.689120568518071</v>
      </c>
      <c r="F72" s="120">
        <v>12.727787496668093</v>
      </c>
      <c r="G72" s="120">
        <v>12.742730060372017</v>
      </c>
      <c r="H72" s="120">
        <v>12.975361409475436</v>
      </c>
      <c r="I72" s="120">
        <v>13.227766954109105</v>
      </c>
      <c r="J72" s="120">
        <v>13.500583051298422</v>
      </c>
      <c r="K72" s="120">
        <v>13.794500064786394</v>
      </c>
      <c r="L72" s="120">
        <v>14.110263847812565</v>
      </c>
      <c r="M72" s="120">
        <v>14.448677401469663</v>
      </c>
      <c r="N72" s="120">
        <v>14.810602710648551</v>
      </c>
      <c r="O72" s="120">
        <v>15.196962760272353</v>
      </c>
      <c r="P72" s="120">
        <v>15.608743735203126</v>
      </c>
      <c r="Q72" s="120">
        <v>16.046997407881573</v>
      </c>
      <c r="R72" s="120">
        <v>16.512843718435782</v>
      </c>
      <c r="S72" s="120">
        <v>17.007473552671595</v>
      </c>
      <c r="T72" s="120">
        <v>17.53215172403786</v>
      </c>
      <c r="U72" s="120">
        <v>18.088220166347678</v>
      </c>
      <c r="V72" s="120">
        <v>18.677101344734233</v>
      </c>
      <c r="W72" s="120">
        <v>19.300301893030223</v>
      </c>
      <c r="X72" s="120">
        <v>19.959416486485516</v>
      </c>
      <c r="Y72" s="120">
        <v>20.656131959481677</v>
      </c>
      <c r="Z72" s="120">
        <v>21.392231678667137</v>
      </c>
      <c r="AA72" s="120">
        <v>22.169600182725326</v>
      </c>
      <c r="AB72" s="120">
        <v>22.990228100803954</v>
      </c>
      <c r="AC72" s="120">
        <v>23.856217362478283</v>
      </c>
      <c r="AD72" s="120">
        <v>24.769786712999075</v>
      </c>
      <c r="AE72" s="120">
        <v>25.733277548488637</v>
      </c>
      <c r="AF72" s="120">
        <v>26.749160086700066</v>
      </c>
      <c r="AG72" s="120">
        <v>27.820039889947942</v>
      </c>
      <c r="AH72" s="120">
        <v>28.948664757857117</v>
      </c>
      <c r="AI72" s="120">
        <v>30.137932008662592</v>
      </c>
      <c r="AJ72" s="120">
        <v>31.390896168932397</v>
      </c>
      <c r="AK72" s="120">
        <v>32.710777092779018</v>
      </c>
    </row>
    <row r="73" spans="1:37">
      <c r="A73" s="124" t="s">
        <v>356</v>
      </c>
      <c r="B73" s="115">
        <v>26.512999999999998</v>
      </c>
      <c r="C73" s="115">
        <v>27.68799022336767</v>
      </c>
      <c r="D73" s="115">
        <v>27.866274600002491</v>
      </c>
      <c r="E73" s="115">
        <v>28.067048174152703</v>
      </c>
      <c r="F73" s="115">
        <v>28.288130349393974</v>
      </c>
      <c r="G73" s="115">
        <v>28.52756873395235</v>
      </c>
      <c r="H73" s="115">
        <v>28.783614884398062</v>
      </c>
      <c r="I73" s="115">
        <v>29.054702637134206</v>
      </c>
      <c r="J73" s="115">
        <v>29.339428751336335</v>
      </c>
      <c r="K73" s="115">
        <v>29.636535616517136</v>
      </c>
      <c r="L73" s="115">
        <v>29.944895804254834</v>
      </c>
      <c r="M73" s="115">
        <v>30.263498267172572</v>
      </c>
      <c r="N73" s="115">
        <v>30.59143600928828</v>
      </c>
      <c r="O73" s="115">
        <v>30.927895070641121</v>
      </c>
      <c r="P73" s="115">
        <v>31.272144685879489</v>
      </c>
      <c r="Q73" s="115">
        <v>31.623528491482347</v>
      </c>
      <c r="R73" s="115">
        <v>31.98145666967185</v>
      </c>
      <c r="S73" s="115">
        <v>32.345398929030885</v>
      </c>
      <c r="T73" s="115">
        <v>32.714878232518352</v>
      </c>
      <c r="U73" s="115">
        <v>33.089465193112794</v>
      </c>
      <c r="V73" s="115">
        <v>33.46877306583459</v>
      </c>
      <c r="W73" s="115">
        <v>33.852453272505919</v>
      </c>
      <c r="X73" s="115">
        <v>34.240191402404328</v>
      </c>
      <c r="Y73" s="115">
        <v>34.631703638036043</v>
      </c>
      <c r="Z73" s="115">
        <v>35.026733560677428</v>
      </c>
      <c r="AA73" s="115">
        <v>35.425049295175505</v>
      </c>
      <c r="AB73" s="115">
        <v>35.826440957824566</v>
      </c>
      <c r="AC73" s="115">
        <v>36.230718374998816</v>
      </c>
      <c r="AD73" s="115">
        <v>36.637709043672473</v>
      </c>
      <c r="AE73" s="115">
        <v>37.047256308040666</v>
      </c>
      <c r="AF73" s="115">
        <v>37.459217729207566</v>
      </c>
      <c r="AG73" s="115">
        <v>37.873463627367379</v>
      </c>
      <c r="AH73" s="115">
        <v>38.289875778100026</v>
      </c>
      <c r="AI73" s="115">
        <v>38.708346246365259</v>
      </c>
      <c r="AJ73" s="115">
        <v>39.128776343530994</v>
      </c>
      <c r="AK73" s="115">
        <v>39.551075694337158</v>
      </c>
    </row>
    <row r="74" spans="1:37">
      <c r="A74" s="124" t="s">
        <v>357</v>
      </c>
      <c r="B74" s="120">
        <v>3.9750000000000001</v>
      </c>
      <c r="C74" s="120">
        <v>3.99414625</v>
      </c>
      <c r="D74" s="120">
        <v>4.0127814640624999</v>
      </c>
      <c r="E74" s="120">
        <v>4.0305360878867189</v>
      </c>
      <c r="F74" s="120">
        <v>4.0470322705500639</v>
      </c>
      <c r="G74" s="120">
        <v>4.061896384077567</v>
      </c>
      <c r="H74" s="120">
        <v>4.0775037032814447</v>
      </c>
      <c r="I74" s="120">
        <v>4.0938913884455168</v>
      </c>
      <c r="J74" s="120">
        <v>4.1110984578677936</v>
      </c>
      <c r="K74" s="120">
        <v>4.1291658807611826</v>
      </c>
      <c r="L74" s="120">
        <v>4.1481366747992423</v>
      </c>
      <c r="M74" s="120">
        <v>4.168056008539204</v>
      </c>
      <c r="N74" s="120">
        <v>4.1889713089661642</v>
      </c>
      <c r="O74" s="120">
        <v>4.2109323744144724</v>
      </c>
      <c r="P74" s="120">
        <v>4.2339914931351963</v>
      </c>
      <c r="Q74" s="120">
        <v>4.2582035677919565</v>
      </c>
      <c r="R74" s="120">
        <v>4.2836262461815542</v>
      </c>
      <c r="S74" s="120">
        <v>4.3103200584906318</v>
      </c>
      <c r="T74" s="120">
        <v>4.3383485614151631</v>
      </c>
      <c r="U74" s="120">
        <v>4.3677784894859215</v>
      </c>
      <c r="V74" s="120">
        <v>4.3986799139602173</v>
      </c>
      <c r="W74" s="120">
        <v>4.4311264096582281</v>
      </c>
      <c r="X74" s="120">
        <v>4.4651952301411395</v>
      </c>
      <c r="Y74" s="120">
        <v>4.500967491648197</v>
      </c>
      <c r="Z74" s="120">
        <v>4.5385283662306071</v>
      </c>
      <c r="AA74" s="120">
        <v>4.5779672845421375</v>
      </c>
      <c r="AB74" s="120">
        <v>4.6193781487692442</v>
      </c>
      <c r="AC74" s="120">
        <v>4.6628595562077066</v>
      </c>
      <c r="AD74" s="120">
        <v>4.7085150340180917</v>
      </c>
      <c r="AE74" s="120">
        <v>4.7564532857189965</v>
      </c>
      <c r="AF74" s="120">
        <v>4.8067884500049463</v>
      </c>
      <c r="AG74" s="120">
        <v>4.8596403725051935</v>
      </c>
      <c r="AH74" s="120">
        <v>4.915134891130454</v>
      </c>
      <c r="AI74" s="120">
        <v>4.9734041356869767</v>
      </c>
      <c r="AJ74" s="120">
        <v>5.0345868424713256</v>
      </c>
      <c r="AK74" s="120">
        <v>5.098828684594892</v>
      </c>
    </row>
    <row r="75" spans="1:37">
      <c r="A75" s="124" t="s">
        <v>358</v>
      </c>
      <c r="B75" s="120">
        <v>2.8000000000000001E-2</v>
      </c>
      <c r="C75" s="120">
        <v>3.1111111111111114E-2</v>
      </c>
      <c r="D75" s="120">
        <v>3.422222222222223E-2</v>
      </c>
      <c r="E75" s="120">
        <v>3.7333333333333336E-2</v>
      </c>
      <c r="F75" s="120">
        <v>4.044444444444445E-2</v>
      </c>
      <c r="G75" s="120">
        <v>4.3555555555555563E-2</v>
      </c>
      <c r="H75" s="120">
        <v>4.6666666666666669E-2</v>
      </c>
      <c r="I75" s="120">
        <v>4.9777777777777789E-2</v>
      </c>
      <c r="J75" s="120">
        <v>5.2888888888888902E-2</v>
      </c>
      <c r="K75" s="120">
        <v>5.6000000000000015E-2</v>
      </c>
      <c r="L75" s="120">
        <v>5.9111111111111128E-2</v>
      </c>
      <c r="M75" s="120">
        <v>6.2222222222222234E-2</v>
      </c>
      <c r="N75" s="120">
        <v>6.533333333333334E-2</v>
      </c>
      <c r="O75" s="120">
        <v>6.8444444444444461E-2</v>
      </c>
      <c r="P75" s="120">
        <v>7.1555555555555567E-2</v>
      </c>
      <c r="Q75" s="120">
        <v>7.4666666666666687E-2</v>
      </c>
      <c r="R75" s="120">
        <v>7.7777777777777807E-2</v>
      </c>
      <c r="S75" s="120">
        <v>8.0888888888888913E-2</v>
      </c>
      <c r="T75" s="120">
        <v>8.4000000000000033E-2</v>
      </c>
      <c r="U75" s="120">
        <v>8.7111111111111139E-2</v>
      </c>
      <c r="V75" s="120">
        <v>9.0222222222222259E-2</v>
      </c>
      <c r="W75" s="120">
        <v>9.3333333333333351E-2</v>
      </c>
      <c r="X75" s="120">
        <v>9.6444444444444472E-2</v>
      </c>
      <c r="Y75" s="120">
        <v>9.9555555555555592E-2</v>
      </c>
      <c r="Z75" s="120">
        <v>0.1026666666666667</v>
      </c>
      <c r="AA75" s="120">
        <v>0.10577777777777782</v>
      </c>
      <c r="AB75" s="120">
        <v>0.10888888888888892</v>
      </c>
      <c r="AC75" s="120">
        <v>0.11200000000000003</v>
      </c>
      <c r="AD75" s="120">
        <v>0.11511111111111112</v>
      </c>
      <c r="AE75" s="120">
        <v>0.11822222222222223</v>
      </c>
      <c r="AF75" s="120">
        <v>0.12133333333333333</v>
      </c>
      <c r="AG75" s="120">
        <v>0.12444444444444443</v>
      </c>
      <c r="AH75" s="120">
        <v>0.12755555555555553</v>
      </c>
      <c r="AI75" s="120">
        <v>0.13066666666666663</v>
      </c>
      <c r="AJ75" s="120">
        <v>0.13377777777777772</v>
      </c>
      <c r="AK75" s="120">
        <v>0.13688888888888884</v>
      </c>
    </row>
    <row r="76" spans="1:37">
      <c r="A76" s="112" t="s">
        <v>359</v>
      </c>
      <c r="B76" s="110">
        <v>4.8</v>
      </c>
      <c r="C76" s="110">
        <v>5.1467999999999989</v>
      </c>
      <c r="D76" s="110">
        <v>5.4843434999999987</v>
      </c>
      <c r="E76" s="110">
        <v>5.805936686249999</v>
      </c>
      <c r="F76" s="110">
        <v>6.1047354665671874</v>
      </c>
      <c r="G76" s="110">
        <v>6.3739722398955472</v>
      </c>
      <c r="H76" s="110">
        <v>6.6566708518903246</v>
      </c>
      <c r="I76" s="110">
        <v>6.9535043944848409</v>
      </c>
      <c r="J76" s="110">
        <v>7.2651796142090843</v>
      </c>
      <c r="K76" s="110">
        <v>7.5924385949195381</v>
      </c>
      <c r="L76" s="110">
        <v>7.9360605246655167</v>
      </c>
      <c r="M76" s="110">
        <v>8.2968635508987916</v>
      </c>
      <c r="N76" s="110">
        <v>8.6757067284437319</v>
      </c>
      <c r="O76" s="110">
        <v>9.0734920648659187</v>
      </c>
      <c r="P76" s="110">
        <v>9.4911666681092157</v>
      </c>
      <c r="Q76" s="110">
        <v>9.9297250015146776</v>
      </c>
      <c r="R76" s="110">
        <v>10.39021125159041</v>
      </c>
      <c r="S76" s="110">
        <v>10.873721814169933</v>
      </c>
      <c r="T76" s="110">
        <v>11.381407904878429</v>
      </c>
      <c r="U76" s="110">
        <v>11.914478300122353</v>
      </c>
      <c r="V76" s="110">
        <v>12.47420221512847</v>
      </c>
      <c r="W76" s="110">
        <v>13.061912325884894</v>
      </c>
      <c r="X76" s="110">
        <v>13.679007942179139</v>
      </c>
      <c r="Y76" s="110">
        <v>14.326958339288099</v>
      </c>
      <c r="Z76" s="110">
        <v>15.007306256252505</v>
      </c>
      <c r="AA76" s="110">
        <v>15.72167156906513</v>
      </c>
      <c r="AB76" s="110">
        <v>16.471755147518387</v>
      </c>
      <c r="AC76" s="110">
        <v>17.259342904894304</v>
      </c>
      <c r="AD76" s="110">
        <v>18.086310050139023</v>
      </c>
      <c r="AE76" s="110">
        <v>18.954625552645975</v>
      </c>
      <c r="AF76" s="110">
        <v>19.866356830278278</v>
      </c>
      <c r="AG76" s="110">
        <v>20.823674671792194</v>
      </c>
      <c r="AH76" s="110">
        <v>21.828858405381805</v>
      </c>
      <c r="AI76" s="110">
        <v>22.884301325650895</v>
      </c>
      <c r="AJ76" s="110">
        <v>23.992516391933439</v>
      </c>
      <c r="AK76" s="110">
        <v>25.156142211530113</v>
      </c>
    </row>
    <row r="77" spans="1:37">
      <c r="A77" s="112" t="s">
        <v>360</v>
      </c>
      <c r="B77" s="110">
        <v>0.26500000000000001</v>
      </c>
      <c r="C77" s="110">
        <v>0.28414624999999993</v>
      </c>
      <c r="D77" s="110">
        <v>0.30278146406250001</v>
      </c>
      <c r="E77" s="110">
        <v>0.32053608788671872</v>
      </c>
      <c r="F77" s="110">
        <v>0.33703227055006352</v>
      </c>
      <c r="G77" s="110">
        <v>0.35189638407756674</v>
      </c>
      <c r="H77" s="110">
        <v>0.36750370328144505</v>
      </c>
      <c r="I77" s="110">
        <v>0.38389138844551729</v>
      </c>
      <c r="J77" s="110">
        <v>0.40109845786779319</v>
      </c>
      <c r="K77" s="110">
        <v>0.41916588076118283</v>
      </c>
      <c r="L77" s="110">
        <v>0.43813667479924201</v>
      </c>
      <c r="M77" s="110">
        <v>0.4580560085392042</v>
      </c>
      <c r="N77" s="110">
        <v>0.47897130896616441</v>
      </c>
      <c r="O77" s="110">
        <v>0.50093237441447258</v>
      </c>
      <c r="P77" s="110">
        <v>0.52399149313519622</v>
      </c>
      <c r="Q77" s="110">
        <v>0.54820356779195623</v>
      </c>
      <c r="R77" s="110">
        <v>0.57362624618155389</v>
      </c>
      <c r="S77" s="110">
        <v>0.60032005849063175</v>
      </c>
      <c r="T77" s="110">
        <v>0.62834856141516338</v>
      </c>
      <c r="U77" s="110">
        <v>0.65777848948592155</v>
      </c>
      <c r="V77" s="110">
        <v>0.68867991396021766</v>
      </c>
      <c r="W77" s="110">
        <v>0.7211264096582285</v>
      </c>
      <c r="X77" s="110">
        <v>0.75519523014113998</v>
      </c>
      <c r="Y77" s="110">
        <v>0.79096749164819713</v>
      </c>
      <c r="Z77" s="110">
        <v>0.82852836623060699</v>
      </c>
      <c r="AA77" s="110">
        <v>0.86796728454213734</v>
      </c>
      <c r="AB77" s="110">
        <v>0.90937814876924428</v>
      </c>
      <c r="AC77" s="110">
        <v>0.95285955620770646</v>
      </c>
      <c r="AD77" s="110">
        <v>0.99851503401809194</v>
      </c>
      <c r="AE77" s="110">
        <v>1.0464532857189968</v>
      </c>
      <c r="AF77" s="110">
        <v>1.0967884500049465</v>
      </c>
      <c r="AG77" s="110">
        <v>1.149640372505194</v>
      </c>
      <c r="AH77" s="110">
        <v>1.2051348911304538</v>
      </c>
      <c r="AI77" s="110">
        <v>1.2634041356869765</v>
      </c>
      <c r="AJ77" s="110">
        <v>1.3245868424713254</v>
      </c>
      <c r="AK77" s="110">
        <v>1.3888286845948916</v>
      </c>
    </row>
    <row r="78" spans="1:37">
      <c r="A78" s="112" t="s">
        <v>361</v>
      </c>
      <c r="B78" s="110">
        <v>2</v>
      </c>
      <c r="C78" s="110">
        <v>1.801501751313485</v>
      </c>
      <c r="D78" s="110">
        <v>1.60300350262697</v>
      </c>
      <c r="E78" s="110">
        <v>1.4045052539404554</v>
      </c>
      <c r="F78" s="110">
        <v>1.2060070052539402</v>
      </c>
      <c r="G78" s="110">
        <v>1.0075087565674252</v>
      </c>
      <c r="H78" s="110">
        <v>1.0075087565674252</v>
      </c>
      <c r="I78" s="110">
        <v>1.0075087565674252</v>
      </c>
      <c r="J78" s="110">
        <v>1.0075087565674252</v>
      </c>
      <c r="K78" s="110">
        <v>1.0075087565674252</v>
      </c>
      <c r="L78" s="110">
        <v>1.0075087565674252</v>
      </c>
      <c r="M78" s="110">
        <v>1.0075087565674252</v>
      </c>
      <c r="N78" s="110">
        <v>1.0075087565674252</v>
      </c>
      <c r="O78" s="110">
        <v>1.0075087565674252</v>
      </c>
      <c r="P78" s="110">
        <v>1.0075087565674252</v>
      </c>
      <c r="Q78" s="110">
        <v>1.0075087565674252</v>
      </c>
      <c r="R78" s="110">
        <v>1.0075087565674252</v>
      </c>
      <c r="S78" s="110">
        <v>1.0075087565674252</v>
      </c>
      <c r="T78" s="110">
        <v>1.0075087565674252</v>
      </c>
      <c r="U78" s="110">
        <v>1.0075087565674252</v>
      </c>
      <c r="V78" s="110">
        <v>1.0075087565674252</v>
      </c>
      <c r="W78" s="110">
        <v>1.0075087565674252</v>
      </c>
      <c r="X78" s="110">
        <v>1.0075087565674252</v>
      </c>
      <c r="Y78" s="110">
        <v>1.0075087565674252</v>
      </c>
      <c r="Z78" s="110">
        <v>1.0075087565674252</v>
      </c>
      <c r="AA78" s="110">
        <v>1.0075087565674252</v>
      </c>
      <c r="AB78" s="110">
        <v>1.0075087565674252</v>
      </c>
      <c r="AC78" s="110">
        <v>1.0075087565674252</v>
      </c>
      <c r="AD78" s="110">
        <v>1.0075087565674252</v>
      </c>
      <c r="AE78" s="110">
        <v>1.0075087565674252</v>
      </c>
      <c r="AF78" s="110">
        <v>1.0075087565674252</v>
      </c>
      <c r="AG78" s="110">
        <v>1.0075087565674252</v>
      </c>
      <c r="AH78" s="110">
        <v>1.0075087565674252</v>
      </c>
      <c r="AI78" s="110">
        <v>1.0075087565674252</v>
      </c>
      <c r="AJ78" s="110">
        <v>1.0075087565674252</v>
      </c>
      <c r="AK78" s="110">
        <v>1.0075087565674252</v>
      </c>
    </row>
    <row r="79" spans="1:37">
      <c r="A79" s="112" t="s">
        <v>362</v>
      </c>
      <c r="B79" s="110">
        <v>2.7669999999999999</v>
      </c>
      <c r="C79" s="110">
        <v>2.6630389604514644</v>
      </c>
      <c r="D79" s="110">
        <v>2.6630389604514644</v>
      </c>
      <c r="E79" s="110">
        <v>2.6630389604514644</v>
      </c>
      <c r="F79" s="110">
        <v>2.6630389604514644</v>
      </c>
      <c r="G79" s="110">
        <v>2.6630389604514644</v>
      </c>
      <c r="H79" s="110">
        <v>2.6630389604514644</v>
      </c>
      <c r="I79" s="110">
        <v>2.6630389604514644</v>
      </c>
      <c r="J79" s="110">
        <v>2.6630389604514644</v>
      </c>
      <c r="K79" s="110">
        <v>2.6630389604514644</v>
      </c>
      <c r="L79" s="110">
        <v>2.6630389604514644</v>
      </c>
      <c r="M79" s="110">
        <v>2.6630389604514644</v>
      </c>
      <c r="N79" s="110">
        <v>2.6630389604514644</v>
      </c>
      <c r="O79" s="110">
        <v>2.6630389604514644</v>
      </c>
      <c r="P79" s="110">
        <v>2.6630389604514644</v>
      </c>
      <c r="Q79" s="110">
        <v>2.6630389604514644</v>
      </c>
      <c r="R79" s="110">
        <v>2.6630389604514644</v>
      </c>
      <c r="S79" s="110">
        <v>2.6630389604514644</v>
      </c>
      <c r="T79" s="110">
        <v>2.6630389604514644</v>
      </c>
      <c r="U79" s="110">
        <v>2.6630389604514644</v>
      </c>
      <c r="V79" s="110">
        <v>2.6630389604514644</v>
      </c>
      <c r="W79" s="110">
        <v>2.6630389604514644</v>
      </c>
      <c r="X79" s="110">
        <v>2.6630389604514644</v>
      </c>
      <c r="Y79" s="110">
        <v>2.6630389604514644</v>
      </c>
      <c r="Z79" s="110">
        <v>2.6630389604514644</v>
      </c>
      <c r="AA79" s="110">
        <v>2.6630389604514644</v>
      </c>
      <c r="AB79" s="110">
        <v>2.6630389604514644</v>
      </c>
      <c r="AC79" s="110">
        <v>2.6630389604514644</v>
      </c>
      <c r="AD79" s="110">
        <v>2.6630389604514644</v>
      </c>
      <c r="AE79" s="110">
        <v>2.6630389604514644</v>
      </c>
      <c r="AF79" s="110">
        <v>2.6630389604514644</v>
      </c>
      <c r="AG79" s="110">
        <v>2.6630389604514644</v>
      </c>
      <c r="AH79" s="110">
        <v>2.6630389604514644</v>
      </c>
      <c r="AI79" s="110">
        <v>2.6630389604514644</v>
      </c>
      <c r="AJ79" s="110">
        <v>2.6630389604514644</v>
      </c>
      <c r="AK79" s="110">
        <v>2.6630389604514644</v>
      </c>
    </row>
    <row r="80" spans="1:37">
      <c r="A80" s="112" t="s">
        <v>363</v>
      </c>
      <c r="B80" s="110">
        <v>1</v>
      </c>
      <c r="C80" s="110">
        <v>1</v>
      </c>
      <c r="D80" s="110">
        <v>1</v>
      </c>
      <c r="E80" s="110">
        <v>1</v>
      </c>
      <c r="F80" s="110">
        <v>1</v>
      </c>
      <c r="G80" s="110">
        <v>1</v>
      </c>
      <c r="H80" s="110">
        <v>1</v>
      </c>
      <c r="I80" s="110">
        <v>1</v>
      </c>
      <c r="J80" s="110">
        <v>1</v>
      </c>
      <c r="K80" s="110">
        <v>1</v>
      </c>
      <c r="L80" s="110">
        <v>1</v>
      </c>
      <c r="M80" s="110">
        <v>1</v>
      </c>
      <c r="N80" s="110">
        <v>1</v>
      </c>
      <c r="O80" s="110">
        <v>1</v>
      </c>
      <c r="P80" s="110">
        <v>1</v>
      </c>
      <c r="Q80" s="110">
        <v>1</v>
      </c>
      <c r="R80" s="110">
        <v>1</v>
      </c>
      <c r="S80" s="110">
        <v>1</v>
      </c>
      <c r="T80" s="110">
        <v>1</v>
      </c>
      <c r="U80" s="110">
        <v>1</v>
      </c>
      <c r="V80" s="110">
        <v>1</v>
      </c>
      <c r="W80" s="110">
        <v>1</v>
      </c>
      <c r="X80" s="110">
        <v>1</v>
      </c>
      <c r="Y80" s="110">
        <v>1</v>
      </c>
      <c r="Z80" s="110">
        <v>1</v>
      </c>
      <c r="AA80" s="110">
        <v>1</v>
      </c>
      <c r="AB80" s="110">
        <v>1</v>
      </c>
      <c r="AC80" s="110">
        <v>1</v>
      </c>
      <c r="AD80" s="110">
        <v>1</v>
      </c>
      <c r="AE80" s="110">
        <v>1</v>
      </c>
      <c r="AF80" s="110">
        <v>1</v>
      </c>
      <c r="AG80" s="110">
        <v>1</v>
      </c>
      <c r="AH80" s="110">
        <v>1</v>
      </c>
      <c r="AI80" s="110">
        <v>1</v>
      </c>
      <c r="AJ80" s="110">
        <v>1</v>
      </c>
      <c r="AK80" s="110">
        <v>1</v>
      </c>
    </row>
    <row r="81" spans="1:37">
      <c r="A81" s="112" t="s">
        <v>364</v>
      </c>
      <c r="B81" s="110">
        <v>3</v>
      </c>
      <c r="C81" s="110">
        <v>3</v>
      </c>
      <c r="D81" s="110">
        <v>3</v>
      </c>
      <c r="E81" s="110">
        <v>3</v>
      </c>
      <c r="F81" s="110">
        <v>3</v>
      </c>
      <c r="G81" s="110">
        <v>3</v>
      </c>
      <c r="H81" s="110">
        <v>3</v>
      </c>
      <c r="I81" s="110">
        <v>3</v>
      </c>
      <c r="J81" s="110">
        <v>3</v>
      </c>
      <c r="K81" s="110">
        <v>3</v>
      </c>
      <c r="L81" s="110">
        <v>3</v>
      </c>
      <c r="M81" s="110">
        <v>3</v>
      </c>
      <c r="N81" s="110">
        <v>3</v>
      </c>
      <c r="O81" s="110">
        <v>3</v>
      </c>
      <c r="P81" s="110">
        <v>3</v>
      </c>
      <c r="Q81" s="110">
        <v>3</v>
      </c>
      <c r="R81" s="110">
        <v>3</v>
      </c>
      <c r="S81" s="110">
        <v>3</v>
      </c>
      <c r="T81" s="110">
        <v>3</v>
      </c>
      <c r="U81" s="110">
        <v>3</v>
      </c>
      <c r="V81" s="110">
        <v>3</v>
      </c>
      <c r="W81" s="110">
        <v>3</v>
      </c>
      <c r="X81" s="110">
        <v>3</v>
      </c>
      <c r="Y81" s="110">
        <v>3</v>
      </c>
      <c r="Z81" s="110">
        <v>3</v>
      </c>
      <c r="AA81" s="110">
        <v>3</v>
      </c>
      <c r="AB81" s="110">
        <v>3</v>
      </c>
      <c r="AC81" s="110">
        <v>3</v>
      </c>
      <c r="AD81" s="110">
        <v>3</v>
      </c>
      <c r="AE81" s="110">
        <v>3</v>
      </c>
      <c r="AF81" s="110">
        <v>3</v>
      </c>
      <c r="AG81" s="110">
        <v>3</v>
      </c>
      <c r="AH81" s="110">
        <v>3</v>
      </c>
      <c r="AI81" s="110">
        <v>3</v>
      </c>
      <c r="AJ81" s="110">
        <v>3</v>
      </c>
      <c r="AK81" s="110">
        <v>3</v>
      </c>
    </row>
    <row r="82" spans="1:37">
      <c r="A82" s="112" t="s">
        <v>365</v>
      </c>
      <c r="B82" s="110">
        <v>4.7</v>
      </c>
      <c r="C82" s="110">
        <v>4.6199955915155417</v>
      </c>
      <c r="D82" s="110">
        <v>4.5462788955050009</v>
      </c>
      <c r="E82" s="110">
        <v>4.478678628327617</v>
      </c>
      <c r="F82" s="110">
        <v>4.4170450248469644</v>
      </c>
      <c r="G82" s="110">
        <v>4.3612490639090442</v>
      </c>
      <c r="H82" s="110">
        <v>4.3111818010176854</v>
      </c>
      <c r="I82" s="110">
        <v>4.2667538030568384</v>
      </c>
      <c r="J82" s="110">
        <v>4.2278946805219118</v>
      </c>
      <c r="K82" s="110">
        <v>4.19455271329943</v>
      </c>
      <c r="L82" s="110">
        <v>4.166694566579622</v>
      </c>
      <c r="M82" s="110">
        <v>4.1443050940034469</v>
      </c>
      <c r="N82" s="110">
        <v>4.1273872256373938</v>
      </c>
      <c r="O82" s="110">
        <v>4.1159619388390078</v>
      </c>
      <c r="P82" s="110">
        <v>4.1100683105264846</v>
      </c>
      <c r="Q82" s="110">
        <v>4.1097636497994703</v>
      </c>
      <c r="R82" s="110">
        <v>4.1151237102779454</v>
      </c>
      <c r="S82" s="110">
        <v>4.1262429819342374</v>
      </c>
      <c r="T82" s="110">
        <v>4.143235062592006</v>
      </c>
      <c r="U82" s="110">
        <v>4.1662331096578997</v>
      </c>
      <c r="V82" s="110">
        <v>4.1953903730383377</v>
      </c>
      <c r="W82" s="110">
        <v>4.2308808105779061</v>
      </c>
      <c r="X82" s="110">
        <v>4.2728997877389503</v>
      </c>
      <c r="Y82" s="110">
        <v>4.3216648636261557</v>
      </c>
      <c r="Z82" s="110">
        <v>4.377416665847206</v>
      </c>
      <c r="AA82" s="110">
        <v>4.4404198570927722</v>
      </c>
      <c r="AB82" s="110">
        <v>4.5109641967181417</v>
      </c>
      <c r="AC82" s="110">
        <v>4.5893657010165523</v>
      </c>
      <c r="AD82" s="110">
        <v>4.6759679062926276</v>
      </c>
      <c r="AE82" s="110">
        <v>4.7711432392752382</v>
      </c>
      <c r="AF82" s="110">
        <v>4.8752944998543626</v>
      </c>
      <c r="AG82" s="110">
        <v>4.9888564615883251</v>
      </c>
      <c r="AH82" s="110">
        <v>5.1122975959078847</v>
      </c>
      <c r="AI82" s="110">
        <v>5.2461219264442711</v>
      </c>
      <c r="AJ82" s="110">
        <v>5.3908710204315327</v>
      </c>
      <c r="AK82" s="110">
        <v>5.5471261246814816</v>
      </c>
    </row>
    <row r="83" spans="1:37">
      <c r="A83" s="112" t="s">
        <v>310</v>
      </c>
      <c r="B83" s="110">
        <v>20.745999999999999</v>
      </c>
      <c r="C83" s="110">
        <v>22.024951262916204</v>
      </c>
      <c r="D83" s="110">
        <v>22.203235639551025</v>
      </c>
      <c r="E83" s="110">
        <v>22.40400921370124</v>
      </c>
      <c r="F83" s="110">
        <v>22.625091388942511</v>
      </c>
      <c r="G83" s="110">
        <v>22.864529773500887</v>
      </c>
      <c r="H83" s="110">
        <v>23.1205759239466</v>
      </c>
      <c r="I83" s="110">
        <v>23.391663676682743</v>
      </c>
      <c r="J83" s="110">
        <v>23.676389790884873</v>
      </c>
      <c r="K83" s="110">
        <v>23.97349665606567</v>
      </c>
      <c r="L83" s="110">
        <v>24.281856843803372</v>
      </c>
      <c r="M83" s="110">
        <v>24.60045930672111</v>
      </c>
      <c r="N83" s="110">
        <v>24.928397048836818</v>
      </c>
      <c r="O83" s="110">
        <v>25.264856110189658</v>
      </c>
      <c r="P83" s="110">
        <v>25.609105725428027</v>
      </c>
      <c r="Q83" s="110">
        <v>25.960489531030884</v>
      </c>
      <c r="R83" s="110">
        <v>26.318417709220384</v>
      </c>
      <c r="S83" s="110">
        <v>26.682359968579423</v>
      </c>
      <c r="T83" s="110">
        <v>27.051839272066889</v>
      </c>
      <c r="U83" s="110">
        <v>27.426426232661328</v>
      </c>
      <c r="V83" s="110">
        <v>27.805734105383127</v>
      </c>
      <c r="W83" s="110">
        <v>28.189414312054453</v>
      </c>
      <c r="X83" s="110">
        <v>28.577152441952865</v>
      </c>
      <c r="Y83" s="110">
        <v>28.968664677584577</v>
      </c>
      <c r="Z83" s="110">
        <v>29.363694600225962</v>
      </c>
      <c r="AA83" s="110">
        <v>29.762010334724042</v>
      </c>
      <c r="AB83" s="110">
        <v>30.163401997373104</v>
      </c>
      <c r="AC83" s="110">
        <v>30.567679414547353</v>
      </c>
      <c r="AD83" s="110">
        <v>30.97467008322101</v>
      </c>
      <c r="AE83" s="110">
        <v>31.3842173475892</v>
      </c>
      <c r="AF83" s="110">
        <v>31.7961787687561</v>
      </c>
      <c r="AG83" s="110">
        <v>32.210424666915912</v>
      </c>
      <c r="AH83" s="110">
        <v>32.626836817648559</v>
      </c>
      <c r="AI83" s="110">
        <v>33.045307285913793</v>
      </c>
      <c r="AJ83" s="110">
        <v>33.465737383079528</v>
      </c>
      <c r="AK83" s="110">
        <v>33.888036733885691</v>
      </c>
    </row>
    <row r="84" spans="1:37">
      <c r="A84" s="111" t="s">
        <v>366</v>
      </c>
      <c r="B84" s="110">
        <v>3.71</v>
      </c>
      <c r="C84" s="110">
        <v>3.71</v>
      </c>
      <c r="D84" s="110">
        <v>3.71</v>
      </c>
      <c r="E84" s="110">
        <v>3.71</v>
      </c>
      <c r="F84" s="110">
        <v>3.71</v>
      </c>
      <c r="G84" s="110">
        <v>3.71</v>
      </c>
      <c r="H84" s="110">
        <v>3.71</v>
      </c>
      <c r="I84" s="110">
        <v>3.71</v>
      </c>
      <c r="J84" s="110">
        <v>3.71</v>
      </c>
      <c r="K84" s="110">
        <v>3.71</v>
      </c>
      <c r="L84" s="110">
        <v>3.71</v>
      </c>
      <c r="M84" s="110">
        <v>3.71</v>
      </c>
      <c r="N84" s="110">
        <v>3.71</v>
      </c>
      <c r="O84" s="110">
        <v>3.71</v>
      </c>
      <c r="P84" s="110">
        <v>3.71</v>
      </c>
      <c r="Q84" s="110">
        <v>3.71</v>
      </c>
      <c r="R84" s="110">
        <v>3.71</v>
      </c>
      <c r="S84" s="110">
        <v>3.71</v>
      </c>
      <c r="T84" s="110">
        <v>3.71</v>
      </c>
      <c r="U84" s="110">
        <v>3.71</v>
      </c>
      <c r="V84" s="110">
        <v>3.71</v>
      </c>
      <c r="W84" s="110">
        <v>3.71</v>
      </c>
      <c r="X84" s="110">
        <v>3.71</v>
      </c>
      <c r="Y84" s="110">
        <v>3.71</v>
      </c>
      <c r="Z84" s="110">
        <v>3.71</v>
      </c>
      <c r="AA84" s="110">
        <v>3.71</v>
      </c>
      <c r="AB84" s="110">
        <v>3.71</v>
      </c>
      <c r="AC84" s="110">
        <v>3.71</v>
      </c>
      <c r="AD84" s="110">
        <v>3.71</v>
      </c>
      <c r="AE84" s="110">
        <v>3.71</v>
      </c>
      <c r="AF84" s="110">
        <v>3.71</v>
      </c>
      <c r="AG84" s="110">
        <v>3.71</v>
      </c>
      <c r="AH84" s="110">
        <v>3.71</v>
      </c>
      <c r="AI84" s="110">
        <v>3.71</v>
      </c>
      <c r="AJ84" s="110">
        <v>3.71</v>
      </c>
      <c r="AK84" s="110">
        <v>3.71</v>
      </c>
    </row>
    <row r="85" spans="1:37">
      <c r="A85" s="111" t="s">
        <v>353</v>
      </c>
      <c r="B85" s="116">
        <v>2.8000000000000001E-2</v>
      </c>
      <c r="C85" s="116">
        <v>3.1111111111111114E-2</v>
      </c>
      <c r="D85" s="116">
        <v>3.422222222222223E-2</v>
      </c>
      <c r="E85" s="116">
        <v>3.7333333333333336E-2</v>
      </c>
      <c r="F85" s="116">
        <v>4.044444444444445E-2</v>
      </c>
      <c r="G85" s="116">
        <v>4.3555555555555563E-2</v>
      </c>
      <c r="H85" s="116">
        <v>4.6666666666666669E-2</v>
      </c>
      <c r="I85" s="116">
        <v>4.9777777777777789E-2</v>
      </c>
      <c r="J85" s="116">
        <v>5.2888888888888902E-2</v>
      </c>
      <c r="K85" s="116">
        <v>5.6000000000000015E-2</v>
      </c>
      <c r="L85" s="116">
        <v>5.9111111111111128E-2</v>
      </c>
      <c r="M85" s="116">
        <v>6.2222222222222234E-2</v>
      </c>
      <c r="N85" s="116">
        <v>6.533333333333334E-2</v>
      </c>
      <c r="O85" s="116">
        <v>6.8444444444444461E-2</v>
      </c>
      <c r="P85" s="116">
        <v>7.1555555555555567E-2</v>
      </c>
      <c r="Q85" s="116">
        <v>7.4666666666666687E-2</v>
      </c>
      <c r="R85" s="116">
        <v>7.7777777777777807E-2</v>
      </c>
      <c r="S85" s="116">
        <v>8.0888888888888913E-2</v>
      </c>
      <c r="T85" s="116">
        <v>8.4000000000000033E-2</v>
      </c>
      <c r="U85" s="116">
        <v>8.7111111111111139E-2</v>
      </c>
      <c r="V85" s="116">
        <v>9.0222222222222259E-2</v>
      </c>
      <c r="W85" s="116">
        <v>9.3333333333333351E-2</v>
      </c>
      <c r="X85" s="116">
        <v>9.6444444444444472E-2</v>
      </c>
      <c r="Y85" s="116">
        <v>9.9555555555555592E-2</v>
      </c>
      <c r="Z85" s="116">
        <v>0.1026666666666667</v>
      </c>
      <c r="AA85" s="116">
        <v>0.10577777777777782</v>
      </c>
      <c r="AB85" s="116">
        <v>0.10888888888888892</v>
      </c>
      <c r="AC85" s="116">
        <v>0.11200000000000003</v>
      </c>
      <c r="AD85" s="116">
        <v>0.11511111111111112</v>
      </c>
      <c r="AE85" s="116">
        <v>0.11822222222222223</v>
      </c>
      <c r="AF85" s="116">
        <v>0.12133333333333333</v>
      </c>
      <c r="AG85" s="116">
        <v>0.12444444444444443</v>
      </c>
      <c r="AH85" s="116">
        <v>0.12755555555555553</v>
      </c>
      <c r="AI85" s="116">
        <v>0.13066666666666663</v>
      </c>
      <c r="AJ85" s="116">
        <v>0.13377777777777772</v>
      </c>
      <c r="AK85" s="116">
        <v>0.13688888888888884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"/>
  <sheetViews>
    <sheetView zoomScaleNormal="100" workbookViewId="0">
      <selection activeCell="J15" sqref="J15"/>
    </sheetView>
  </sheetViews>
  <sheetFormatPr defaultRowHeight="15"/>
  <cols>
    <col min="1" max="1" width="38.28515625" style="210" customWidth="1"/>
    <col min="2" max="2" width="31.28515625" style="210" customWidth="1"/>
    <col min="3" max="3" width="18.7109375" style="210" customWidth="1"/>
    <col min="4" max="4" width="24.140625" style="210" customWidth="1"/>
    <col min="5" max="5" width="21.85546875" style="210" customWidth="1"/>
    <col min="6" max="6" width="14.28515625" style="210" customWidth="1"/>
    <col min="7" max="7" width="22" style="210" customWidth="1"/>
    <col min="8" max="8" width="12" style="210" bestFit="1" customWidth="1"/>
    <col min="9" max="9" width="14.5703125" style="210" customWidth="1"/>
    <col min="10" max="10" width="24" style="210" customWidth="1"/>
    <col min="11" max="11" width="12" style="210" bestFit="1" customWidth="1"/>
    <col min="12" max="12" width="12.85546875" style="210" customWidth="1"/>
    <col min="13" max="13" width="22" style="210" customWidth="1"/>
    <col min="14" max="16" width="12" style="210" bestFit="1" customWidth="1"/>
    <col min="17" max="17" width="12" style="210" customWidth="1"/>
    <col min="18" max="18" width="12" style="210" bestFit="1" customWidth="1"/>
    <col min="19" max="19" width="12" style="210" customWidth="1"/>
    <col min="20" max="37" width="12" style="210" bestFit="1" customWidth="1"/>
    <col min="38" max="38" width="10.7109375" style="210" customWidth="1"/>
    <col min="39" max="16384" width="9.140625" style="210"/>
  </cols>
  <sheetData>
    <row r="1" spans="1:37" s="211" customFormat="1">
      <c r="A1" s="93" t="s">
        <v>412</v>
      </c>
      <c r="B1" s="131"/>
      <c r="C1" s="93"/>
      <c r="D1" s="93"/>
      <c r="E1" s="93"/>
      <c r="F1" s="93"/>
      <c r="G1" s="93"/>
      <c r="H1" s="93"/>
      <c r="I1" s="93"/>
    </row>
    <row r="2" spans="1:37" s="211" customFormat="1">
      <c r="B2" s="211">
        <v>2015</v>
      </c>
      <c r="C2" s="211">
        <v>2020</v>
      </c>
      <c r="D2" s="211">
        <v>2025</v>
      </c>
      <c r="E2" s="211">
        <v>2030</v>
      </c>
      <c r="F2" s="211">
        <v>2035</v>
      </c>
      <c r="G2" s="211">
        <v>2040</v>
      </c>
      <c r="H2" s="211">
        <v>2045</v>
      </c>
      <c r="I2" s="211">
        <v>2050</v>
      </c>
    </row>
    <row r="3" spans="1:37" s="211" customFormat="1">
      <c r="A3" s="211" t="s">
        <v>413</v>
      </c>
      <c r="B3" s="211">
        <v>215</v>
      </c>
      <c r="C3" s="211">
        <v>285</v>
      </c>
      <c r="D3" s="211">
        <v>373</v>
      </c>
      <c r="E3" s="211">
        <v>420</v>
      </c>
      <c r="F3" s="211">
        <v>463</v>
      </c>
      <c r="G3" s="211">
        <v>500</v>
      </c>
      <c r="H3" s="211">
        <v>531</v>
      </c>
      <c r="I3" s="211">
        <v>556</v>
      </c>
    </row>
    <row r="4" spans="1:37" s="211" customFormat="1">
      <c r="A4" s="211" t="s">
        <v>414</v>
      </c>
      <c r="B4" s="211">
        <v>212</v>
      </c>
      <c r="C4" s="211">
        <v>252</v>
      </c>
      <c r="D4" s="211">
        <v>305</v>
      </c>
      <c r="E4" s="211">
        <v>313</v>
      </c>
      <c r="F4" s="211">
        <v>335</v>
      </c>
      <c r="G4" s="211">
        <v>359</v>
      </c>
      <c r="H4" s="211">
        <v>379</v>
      </c>
      <c r="I4" s="211">
        <v>394</v>
      </c>
    </row>
    <row r="5" spans="1:37" s="211" customFormat="1"/>
    <row r="6" spans="1:37" s="211" customFormat="1">
      <c r="A6" s="93" t="s">
        <v>415</v>
      </c>
      <c r="B6" s="131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</row>
    <row r="7" spans="1:37" s="211" customFormat="1">
      <c r="B7" s="87">
        <v>2015</v>
      </c>
      <c r="C7" s="87">
        <v>2016</v>
      </c>
      <c r="D7" s="87">
        <v>2017</v>
      </c>
      <c r="E7" s="87">
        <v>2018</v>
      </c>
      <c r="F7" s="87">
        <v>2019</v>
      </c>
      <c r="G7" s="87">
        <v>2020</v>
      </c>
      <c r="H7" s="87">
        <v>2021</v>
      </c>
      <c r="I7" s="87">
        <v>2022</v>
      </c>
      <c r="J7" s="87">
        <v>2023</v>
      </c>
      <c r="K7" s="87">
        <v>2024</v>
      </c>
      <c r="L7" s="87">
        <v>2025</v>
      </c>
      <c r="M7" s="87">
        <v>2026</v>
      </c>
      <c r="N7" s="87">
        <v>2027</v>
      </c>
      <c r="O7" s="87">
        <v>2028</v>
      </c>
      <c r="P7" s="87">
        <v>2029</v>
      </c>
      <c r="Q7" s="87">
        <v>2030</v>
      </c>
      <c r="R7" s="87">
        <v>2031</v>
      </c>
      <c r="S7" s="87">
        <v>2032</v>
      </c>
      <c r="T7" s="87">
        <v>2033</v>
      </c>
      <c r="U7" s="87">
        <v>2034</v>
      </c>
      <c r="V7" s="87">
        <v>2035</v>
      </c>
      <c r="W7" s="87">
        <v>2036</v>
      </c>
      <c r="X7" s="87">
        <v>2037</v>
      </c>
      <c r="Y7" s="87">
        <v>2038</v>
      </c>
      <c r="Z7" s="87">
        <v>2039</v>
      </c>
      <c r="AA7" s="87">
        <v>2040</v>
      </c>
      <c r="AB7" s="87">
        <v>2041</v>
      </c>
      <c r="AC7" s="87">
        <v>2042</v>
      </c>
      <c r="AD7" s="87">
        <v>2043</v>
      </c>
      <c r="AE7" s="87">
        <v>2044</v>
      </c>
      <c r="AF7" s="87">
        <v>2045</v>
      </c>
      <c r="AG7" s="87">
        <v>2046</v>
      </c>
      <c r="AH7" s="87">
        <v>2047</v>
      </c>
      <c r="AI7" s="87">
        <v>2048</v>
      </c>
      <c r="AJ7" s="87">
        <v>2049</v>
      </c>
      <c r="AK7" s="87">
        <v>2050</v>
      </c>
    </row>
    <row r="8" spans="1:37" s="211" customFormat="1">
      <c r="A8" s="211" t="s">
        <v>413</v>
      </c>
      <c r="B8" s="211">
        <f t="shared" ref="B8:G8" si="0">TREND($B$3:$C$3,$B$2:$C$2,B7)</f>
        <v>215</v>
      </c>
      <c r="C8" s="211">
        <f t="shared" si="0"/>
        <v>229</v>
      </c>
      <c r="D8" s="211">
        <f t="shared" si="0"/>
        <v>243</v>
      </c>
      <c r="E8" s="211">
        <f t="shared" si="0"/>
        <v>257</v>
      </c>
      <c r="F8" s="211">
        <f t="shared" si="0"/>
        <v>271</v>
      </c>
      <c r="G8" s="211">
        <f t="shared" si="0"/>
        <v>285</v>
      </c>
      <c r="H8" s="211">
        <f>TREND($C$3:$D$3,$C$2:$D$2,H7)</f>
        <v>302.60000000000582</v>
      </c>
      <c r="I8" s="211">
        <f>TREND($C$3:$D$3,$C$2:$D$2,I7)</f>
        <v>320.20000000000437</v>
      </c>
      <c r="J8" s="211">
        <f>TREND($C$3:$D$3,$C$2:$D$2,J7)</f>
        <v>337.80000000000291</v>
      </c>
      <c r="K8" s="211">
        <f>TREND($C$3:$D$3,$C$2:$D$2,K7)</f>
        <v>355.40000000000146</v>
      </c>
      <c r="L8" s="211">
        <f>TREND($C$3:$D$3,$C$2:$D$2,L7)</f>
        <v>373</v>
      </c>
      <c r="M8" s="211">
        <f>TREND($D$3:$E$3,$D$2:$E$2,M7)</f>
        <v>382.40000000000146</v>
      </c>
      <c r="N8" s="211">
        <f>TREND($D$3:$E$3,$D$2:$E$2,N7)</f>
        <v>391.79999999999927</v>
      </c>
      <c r="O8" s="211">
        <f>TREND($D$3:$E$3,$D$2:$E$2,O7)</f>
        <v>401.20000000000073</v>
      </c>
      <c r="P8" s="211">
        <f>TREND($D$3:$E$3,$D$2:$E$2,P7)</f>
        <v>410.60000000000218</v>
      </c>
      <c r="Q8" s="211">
        <f>TREND($D$3:$E$3,$D$2:$E$2,Q7)</f>
        <v>420</v>
      </c>
      <c r="R8" s="211">
        <f>TREND($E$3:$F$3,$E$2:$F$2,R7)</f>
        <v>428.59999999999854</v>
      </c>
      <c r="S8" s="211">
        <f>TREND($E$3:$F$3,$E$2:$F$2,S7)</f>
        <v>437.20000000000073</v>
      </c>
      <c r="T8" s="211">
        <f>TREND($E$3:$F$3,$E$2:$F$2,T7)</f>
        <v>445.79999999999927</v>
      </c>
      <c r="U8" s="211">
        <f>TREND($E$3:$F$3,$E$2:$F$2,U7)</f>
        <v>454.39999999999782</v>
      </c>
      <c r="V8" s="211">
        <f>TREND($E$3:$F$3,$E$2:$F$2,V7)</f>
        <v>463</v>
      </c>
      <c r="W8" s="211">
        <f>TREND($F$3:$G$3,$F$2:$G$2,W7)</f>
        <v>470.40000000000146</v>
      </c>
      <c r="X8" s="211">
        <f>TREND($F$3:$G$3,$F$2:$G$2,X7)</f>
        <v>477.80000000000109</v>
      </c>
      <c r="Y8" s="211">
        <f>TREND($F$3:$G$3,$F$2:$G$2,Y7)</f>
        <v>485.20000000000073</v>
      </c>
      <c r="Z8" s="211">
        <f>TREND($F$3:$G$3,$F$2:$G$2,Z7)</f>
        <v>492.60000000000036</v>
      </c>
      <c r="AA8" s="211">
        <f>TREND($F$3:$G$3,$F$2:$G$2,AA7)</f>
        <v>500</v>
      </c>
      <c r="AB8" s="211">
        <f>TREND($G$3:$H$3,$G$2:$H$2,AB7)</f>
        <v>506.20000000000073</v>
      </c>
      <c r="AC8" s="211">
        <f>TREND($G$3:$H$3,$G$2:$H$2,AC7)</f>
        <v>512.39999999999964</v>
      </c>
      <c r="AD8" s="211">
        <f>TREND($G$3:$H$3,$G$2:$H$2,AD7)</f>
        <v>518.60000000000036</v>
      </c>
      <c r="AE8" s="211">
        <f>TREND($G$3:$H$3,$G$2:$H$2,AE7)</f>
        <v>524.80000000000109</v>
      </c>
      <c r="AF8" s="211">
        <f>TREND($G$3:$H$3,$G$2:$H$2,AF7)</f>
        <v>531</v>
      </c>
      <c r="AG8" s="211">
        <f>TREND($H$3:$I$3,$H$2:$I$2,AG7)</f>
        <v>536</v>
      </c>
      <c r="AH8" s="211">
        <f>TREND($H$3:$I$3,$H$2:$I$2,AH7)</f>
        <v>541</v>
      </c>
      <c r="AI8" s="211">
        <f>TREND($H$3:$I$3,$H$2:$I$2,AI7)</f>
        <v>546</v>
      </c>
      <c r="AJ8" s="211">
        <f>TREND($H$3:$I$3,$H$2:$I$2,AJ7)</f>
        <v>551</v>
      </c>
      <c r="AK8" s="211">
        <f>TREND($H$3:$I$3,$H$2:$I$2,AK7)</f>
        <v>556</v>
      </c>
    </row>
    <row r="9" spans="1:37" s="211" customFormat="1">
      <c r="A9" s="211" t="s">
        <v>416</v>
      </c>
      <c r="B9" s="211">
        <f t="shared" ref="B9:G9" si="1">TREND($B$4:$C$4,$B$2:$C$2,B7)</f>
        <v>212</v>
      </c>
      <c r="C9" s="211">
        <f t="shared" si="1"/>
        <v>220</v>
      </c>
      <c r="D9" s="211">
        <f t="shared" si="1"/>
        <v>228</v>
      </c>
      <c r="E9" s="211">
        <f t="shared" si="1"/>
        <v>236</v>
      </c>
      <c r="F9" s="211">
        <f t="shared" si="1"/>
        <v>244</v>
      </c>
      <c r="G9" s="211">
        <f t="shared" si="1"/>
        <v>252</v>
      </c>
      <c r="H9" s="211">
        <f>TREND($C$4:$D$4,$C$2:$D$2,H7)</f>
        <v>262.59999999999854</v>
      </c>
      <c r="I9" s="211">
        <f>TREND($C$4:$D$4,$C$2:$D$2,I7)</f>
        <v>273.20000000000073</v>
      </c>
      <c r="J9" s="211">
        <f>TREND($C$4:$D$4,$C$2:$D$2,J7)</f>
        <v>283.79999999999927</v>
      </c>
      <c r="K9" s="211">
        <f>TREND($C$4:$D$4,$C$2:$D$2,K7)</f>
        <v>294.39999999999782</v>
      </c>
      <c r="L9" s="211">
        <f>TREND($C$4:$D$4,$C$2:$D$2,L7)</f>
        <v>305</v>
      </c>
      <c r="M9" s="211">
        <f>TREND($D$4:$E$4,$D$2:$E$2,M7)</f>
        <v>306.60000000000036</v>
      </c>
      <c r="N9" s="211">
        <f>TREND($D$4:$E$4,$D$2:$E$2,N7)</f>
        <v>308.20000000000027</v>
      </c>
      <c r="O9" s="211">
        <f>TREND($D$4:$E$4,$D$2:$E$2,O7)</f>
        <v>309.80000000000018</v>
      </c>
      <c r="P9" s="211">
        <f>TREND($D$4:$E$4,$D$2:$E$2,P7)</f>
        <v>311.40000000000009</v>
      </c>
      <c r="Q9" s="211">
        <f>TREND($D$4:$E$4,$D$2:$E$2,Q7)</f>
        <v>313</v>
      </c>
      <c r="R9" s="211">
        <f>TREND($E$4:$F$4,$E$2:$F$2,R7)</f>
        <v>317.40000000000146</v>
      </c>
      <c r="S9" s="211">
        <f>TREND($E$4:$F$4,$E$2:$F$2,S7)</f>
        <v>321.80000000000109</v>
      </c>
      <c r="T9" s="211">
        <f>TREND($E$4:$F$4,$E$2:$F$2,T7)</f>
        <v>326.20000000000073</v>
      </c>
      <c r="U9" s="211">
        <f>TREND($E$4:$F$4,$E$2:$F$2,U7)</f>
        <v>330.60000000000036</v>
      </c>
      <c r="V9" s="211">
        <f>TREND($E$4:$F$4,$E$2:$F$2,V7)</f>
        <v>335</v>
      </c>
      <c r="W9" s="211">
        <f>TREND($F$4:$G$4,$F$2:$G$2,W7)</f>
        <v>339.79999999999927</v>
      </c>
      <c r="X9" s="211">
        <f>TREND($F$4:$G$4,$F$2:$G$2,X7)</f>
        <v>344.60000000000036</v>
      </c>
      <c r="Y9" s="211">
        <f>TREND($F$4:$G$4,$F$2:$G$2,Y7)</f>
        <v>349.39999999999964</v>
      </c>
      <c r="Z9" s="211">
        <f>TREND($F$4:$G$4,$F$2:$G$2,Z7)</f>
        <v>354.19999999999891</v>
      </c>
      <c r="AA9" s="211">
        <f>TREND($F$4:$G$4,$F$2:$G$2,AA7)</f>
        <v>359</v>
      </c>
      <c r="AB9" s="211">
        <f>TREND($G$4:$H$4,$G$2:$H$2,AB7)</f>
        <v>363</v>
      </c>
      <c r="AC9" s="211">
        <f>TREND($G$4:$H$4,$G$2:$H$2,AC7)</f>
        <v>367</v>
      </c>
      <c r="AD9" s="211">
        <f>TREND($G$4:$H$4,$G$2:$H$2,AD7)</f>
        <v>371</v>
      </c>
      <c r="AE9" s="211">
        <f>TREND($G$4:$H$4,$G$2:$H$2,AE7)</f>
        <v>375</v>
      </c>
      <c r="AF9" s="211">
        <f>TREND($G$4:$H$4,$G$2:$H$2,AF7)</f>
        <v>379</v>
      </c>
      <c r="AG9" s="211">
        <f>TREND($H$4:$I$4,$H$2:$I$2,AG7)</f>
        <v>382</v>
      </c>
      <c r="AH9" s="211">
        <f>TREND($H$4:$I$4,$H$2:$I$2,AH7)</f>
        <v>385</v>
      </c>
      <c r="AI9" s="211">
        <f>TREND($H$4:$I$4,$H$2:$I$2,AI7)</f>
        <v>388</v>
      </c>
      <c r="AJ9" s="211">
        <f>TREND($H$4:$I$4,$H$2:$I$2,AJ7)</f>
        <v>391</v>
      </c>
      <c r="AK9" s="211">
        <f>TREND($H$4:$I$4,$H$2:$I$2,AK7)</f>
        <v>394</v>
      </c>
    </row>
    <row r="10" spans="1:37" s="211" customFormat="1"/>
    <row r="11" spans="1:37" s="211" customFormat="1">
      <c r="A11" s="211" t="s">
        <v>410</v>
      </c>
      <c r="B11" s="212">
        <f>B9*10^6</f>
        <v>212000000</v>
      </c>
      <c r="C11" s="212">
        <f t="shared" ref="C11:AK11" si="2">C9*10^6</f>
        <v>220000000</v>
      </c>
      <c r="D11" s="212">
        <f t="shared" si="2"/>
        <v>228000000</v>
      </c>
      <c r="E11" s="212">
        <f t="shared" si="2"/>
        <v>236000000</v>
      </c>
      <c r="F11" s="212">
        <f t="shared" si="2"/>
        <v>244000000</v>
      </c>
      <c r="G11" s="212">
        <f t="shared" si="2"/>
        <v>252000000</v>
      </c>
      <c r="H11" s="212">
        <f t="shared" si="2"/>
        <v>262599999.99999854</v>
      </c>
      <c r="I11" s="212">
        <f t="shared" si="2"/>
        <v>273200000.00000072</v>
      </c>
      <c r="J11" s="212">
        <f t="shared" si="2"/>
        <v>283799999.99999928</v>
      </c>
      <c r="K11" s="212">
        <f t="shared" si="2"/>
        <v>294399999.99999779</v>
      </c>
      <c r="L11" s="212">
        <f t="shared" si="2"/>
        <v>305000000</v>
      </c>
      <c r="M11" s="212">
        <f t="shared" si="2"/>
        <v>306600000.00000036</v>
      </c>
      <c r="N11" s="212">
        <f t="shared" si="2"/>
        <v>308200000.0000003</v>
      </c>
      <c r="O11" s="212">
        <f t="shared" si="2"/>
        <v>309800000.00000018</v>
      </c>
      <c r="P11" s="212">
        <f t="shared" si="2"/>
        <v>311400000.00000012</v>
      </c>
      <c r="Q11" s="212">
        <f t="shared" si="2"/>
        <v>313000000</v>
      </c>
      <c r="R11" s="212">
        <f t="shared" si="2"/>
        <v>317400000.00000143</v>
      </c>
      <c r="S11" s="212">
        <f t="shared" si="2"/>
        <v>321800000.00000107</v>
      </c>
      <c r="T11" s="212">
        <f t="shared" si="2"/>
        <v>326200000.00000072</v>
      </c>
      <c r="U11" s="212">
        <f t="shared" si="2"/>
        <v>330600000.00000036</v>
      </c>
      <c r="V11" s="212">
        <f t="shared" si="2"/>
        <v>335000000</v>
      </c>
      <c r="W11" s="212">
        <f t="shared" si="2"/>
        <v>339799999.99999928</v>
      </c>
      <c r="X11" s="212">
        <f t="shared" si="2"/>
        <v>344600000.00000036</v>
      </c>
      <c r="Y11" s="212">
        <f t="shared" si="2"/>
        <v>349399999.99999964</v>
      </c>
      <c r="Z11" s="212">
        <f t="shared" si="2"/>
        <v>354199999.99999893</v>
      </c>
      <c r="AA11" s="212">
        <f t="shared" si="2"/>
        <v>359000000</v>
      </c>
      <c r="AB11" s="212">
        <f t="shared" si="2"/>
        <v>363000000</v>
      </c>
      <c r="AC11" s="212">
        <f t="shared" si="2"/>
        <v>367000000</v>
      </c>
      <c r="AD11" s="212">
        <f t="shared" si="2"/>
        <v>371000000</v>
      </c>
      <c r="AE11" s="212">
        <f t="shared" si="2"/>
        <v>375000000</v>
      </c>
      <c r="AF11" s="212">
        <f t="shared" si="2"/>
        <v>379000000</v>
      </c>
      <c r="AG11" s="212">
        <f t="shared" si="2"/>
        <v>382000000</v>
      </c>
      <c r="AH11" s="212">
        <f t="shared" si="2"/>
        <v>385000000</v>
      </c>
      <c r="AI11" s="212">
        <f t="shared" si="2"/>
        <v>388000000</v>
      </c>
      <c r="AJ11" s="212">
        <f t="shared" si="2"/>
        <v>391000000</v>
      </c>
      <c r="AK11" s="212">
        <f t="shared" si="2"/>
        <v>394000000</v>
      </c>
    </row>
    <row r="15" spans="1:37">
      <c r="A15" s="210" t="s">
        <v>417</v>
      </c>
      <c r="B15" s="212">
        <f>B8*10^6-B9*10^6</f>
        <v>3000000</v>
      </c>
      <c r="C15" s="212">
        <f t="shared" ref="C15:AK15" si="3">C8*10^6-C9*10^6</f>
        <v>9000000</v>
      </c>
      <c r="D15" s="212">
        <f t="shared" si="3"/>
        <v>15000000</v>
      </c>
      <c r="E15" s="212">
        <f t="shared" si="3"/>
        <v>21000000</v>
      </c>
      <c r="F15" s="212">
        <f t="shared" si="3"/>
        <v>27000000</v>
      </c>
      <c r="G15" s="212">
        <f t="shared" si="3"/>
        <v>33000000</v>
      </c>
      <c r="H15" s="212">
        <f t="shared" si="3"/>
        <v>40000000.000007302</v>
      </c>
      <c r="I15" s="212">
        <f t="shared" si="3"/>
        <v>47000000.000003636</v>
      </c>
      <c r="J15" s="212">
        <f t="shared" si="3"/>
        <v>54000000.000003636</v>
      </c>
      <c r="K15" s="212">
        <f t="shared" si="3"/>
        <v>61000000.000003636</v>
      </c>
      <c r="L15" s="212">
        <f t="shared" si="3"/>
        <v>68000000</v>
      </c>
      <c r="M15" s="212">
        <f t="shared" si="3"/>
        <v>75800000.000001073</v>
      </c>
      <c r="N15" s="212">
        <f t="shared" si="3"/>
        <v>83599999.999998987</v>
      </c>
      <c r="O15" s="212">
        <f t="shared" si="3"/>
        <v>91400000.000000536</v>
      </c>
      <c r="P15" s="212">
        <f t="shared" si="3"/>
        <v>99200000.000002086</v>
      </c>
      <c r="Q15" s="212">
        <f t="shared" si="3"/>
        <v>107000000</v>
      </c>
      <c r="R15" s="212">
        <f t="shared" si="3"/>
        <v>111199999.99999714</v>
      </c>
      <c r="S15" s="212">
        <f t="shared" si="3"/>
        <v>115399999.99999964</v>
      </c>
      <c r="T15" s="212">
        <f t="shared" si="3"/>
        <v>119599999.99999857</v>
      </c>
      <c r="U15" s="212">
        <f t="shared" si="3"/>
        <v>123799999.99999744</v>
      </c>
      <c r="V15" s="212">
        <f t="shared" si="3"/>
        <v>128000000</v>
      </c>
      <c r="W15" s="212">
        <f t="shared" si="3"/>
        <v>130600000.00000215</v>
      </c>
      <c r="X15" s="212">
        <f t="shared" si="3"/>
        <v>133200000.00000072</v>
      </c>
      <c r="Y15" s="212">
        <f t="shared" si="3"/>
        <v>135800000.00000107</v>
      </c>
      <c r="Z15" s="212">
        <f t="shared" si="3"/>
        <v>138400000.00000143</v>
      </c>
      <c r="AA15" s="212">
        <f t="shared" si="3"/>
        <v>141000000</v>
      </c>
      <c r="AB15" s="212">
        <f t="shared" si="3"/>
        <v>143200000.00000072</v>
      </c>
      <c r="AC15" s="212">
        <f t="shared" si="3"/>
        <v>145399999.99999964</v>
      </c>
      <c r="AD15" s="212">
        <f t="shared" si="3"/>
        <v>147600000.00000036</v>
      </c>
      <c r="AE15" s="212">
        <f t="shared" si="3"/>
        <v>149800000.00000107</v>
      </c>
      <c r="AF15" s="212">
        <f t="shared" si="3"/>
        <v>152000000</v>
      </c>
      <c r="AG15" s="212">
        <f t="shared" si="3"/>
        <v>154000000</v>
      </c>
      <c r="AH15" s="212">
        <f t="shared" si="3"/>
        <v>156000000</v>
      </c>
      <c r="AI15" s="212">
        <f t="shared" si="3"/>
        <v>158000000</v>
      </c>
      <c r="AJ15" s="212">
        <f t="shared" si="3"/>
        <v>160000000</v>
      </c>
      <c r="AK15" s="212">
        <f t="shared" si="3"/>
        <v>162000000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3"/>
  <sheetViews>
    <sheetView workbookViewId="0"/>
  </sheetViews>
  <sheetFormatPr defaultRowHeight="15"/>
  <cols>
    <col min="1" max="1" width="14.42578125" customWidth="1"/>
  </cols>
  <sheetData>
    <row r="1" spans="1:47">
      <c r="A1" s="91" t="s">
        <v>289</v>
      </c>
      <c r="B1" s="92"/>
      <c r="C1" s="92"/>
      <c r="D1" s="92"/>
      <c r="E1" s="92"/>
    </row>
    <row r="2" spans="1:47">
      <c r="A2" s="93" t="s">
        <v>290</v>
      </c>
      <c r="B2" s="93">
        <v>2020</v>
      </c>
      <c r="C2" s="93">
        <v>2025</v>
      </c>
      <c r="D2" s="93">
        <v>2030</v>
      </c>
      <c r="E2" s="93">
        <v>2050</v>
      </c>
      <c r="F2" t="s">
        <v>291</v>
      </c>
    </row>
    <row r="3" spans="1:47">
      <c r="A3" t="s">
        <v>292</v>
      </c>
      <c r="B3">
        <f>INDEX('Chemicals Baselines'!$C$11:$G$28,MATCH('Country Selector'!$B$1,'Chemicals Baselines'!$B$11:$B$28,0),MATCH('Process Emissions Multipliers'!B2,'Chemicals Baselines'!$C$9:$G$9,0))</f>
        <v>289.7272983638519</v>
      </c>
      <c r="C3">
        <f>INDEX('Chemicals Baselines'!$C$11:$G$28,MATCH('Country Selector'!$B$1,'Chemicals Baselines'!$B$11:$B$28,0),MATCH('Process Emissions Multipliers'!C2,'Chemicals Baselines'!$C$9:$G$9,0))</f>
        <v>365.73459483499477</v>
      </c>
      <c r="D3">
        <f>INDEX('Chemicals Baselines'!$C$11:$G$28,MATCH('Country Selector'!$B$1,'Chemicals Baselines'!$B$11:$B$28,0),MATCH('Process Emissions Multipliers'!D2,'Chemicals Baselines'!$C$9:$G$9,0))</f>
        <v>409.61642578691794</v>
      </c>
    </row>
    <row r="4" spans="1:47">
      <c r="A4" t="s">
        <v>293</v>
      </c>
      <c r="B4" s="94">
        <f>SUM('BAU Process Emissions'!G27:G28)+INDEX('Chem - ODS'!$B$15:$AK$15,1,MATCH('Process Emissions Multipliers'!B2,'Chem - ODS'!$B$7:$AK$7,0))/10^6</f>
        <v>308.26748925770227</v>
      </c>
      <c r="C4" s="94">
        <f>SUM('BAU Process Emissions'!L27:L28)+INDEX('Chem - ODS'!$B$15:$AK$15,1,MATCH('Process Emissions Multipliers'!C2,'Chem - ODS'!$B$7:$AK$7,0))/10^6</f>
        <v>396.70518876045981</v>
      </c>
      <c r="D4" s="94">
        <f>SUM('BAU Process Emissions'!Q27:Q28)+INDEX('Chem - ODS'!$B$15:$AK$15,1,MATCH('Process Emissions Multipliers'!D2,'Chem - ODS'!$B$7:$AK$7,0))/10^6</f>
        <v>446.50586610732796</v>
      </c>
      <c r="E4" s="94">
        <f>SUM('BAU Process Emissions'!AK27:AK28)+INDEX('Chem - ODS'!$B$15:$AK$15,1,MATCH('Process Emissions Multipliers'!E2,'Chem - ODS'!$B$7:$AK$7,0))/10^6</f>
        <v>602.82475225158532</v>
      </c>
      <c r="F4" s="94" t="s">
        <v>411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</row>
    <row r="6" spans="1:47">
      <c r="A6" s="93" t="s">
        <v>294</v>
      </c>
      <c r="B6" s="93">
        <v>2020</v>
      </c>
      <c r="C6" s="93">
        <v>2025</v>
      </c>
      <c r="D6" s="93">
        <v>2030</v>
      </c>
      <c r="E6" s="93">
        <v>2050</v>
      </c>
      <c r="F6" t="s">
        <v>295</v>
      </c>
    </row>
    <row r="7" spans="1:47">
      <c r="A7" t="s">
        <v>292</v>
      </c>
      <c r="B7">
        <f>INDEX('Other Baselines'!$C$11:$G$28,MATCH('Country Selector'!$B$1,'Other Baselines'!$B$11:$B$28,0),MATCH('Process Emissions Multipliers'!B6,'Other Baselines'!$C$9:$G$9,0))</f>
        <v>19.51234561067168</v>
      </c>
      <c r="C7">
        <f>INDEX('Other Baselines'!$C$11:$G$28,MATCH('Country Selector'!$B$1,'Other Baselines'!$B$11:$B$28,0),MATCH('Process Emissions Multipliers'!C6,'Other Baselines'!$C$9:$G$9,0))</f>
        <v>19.171934647902248</v>
      </c>
      <c r="D7">
        <f>INDEX('Other Baselines'!$C$11:$G$28,MATCH('Country Selector'!$B$1,'Other Baselines'!$B$11:$B$28,0),MATCH('Process Emissions Multipliers'!D6,'Other Baselines'!$C$9:$G$9,0))</f>
        <v>18.68932952616095</v>
      </c>
    </row>
    <row r="8" spans="1:47">
      <c r="A8" t="s">
        <v>293</v>
      </c>
      <c r="B8">
        <f>SUM('BAU Process Emissions'!G72,'BAU Process Emissions'!G74:G75)</f>
        <v>16.848182000005139</v>
      </c>
      <c r="C8" s="214">
        <f>SUM('BAU Process Emissions'!L72,'BAU Process Emissions'!L74:L75)</f>
        <v>18.317511633722919</v>
      </c>
      <c r="D8" s="214">
        <f>SUM('BAU Process Emissions'!Q72,'BAU Process Emissions'!Q74:Q75)</f>
        <v>20.379867642340194</v>
      </c>
      <c r="E8" s="214">
        <f>SUM('BAU Process Emissions'!AK72,'BAU Process Emissions'!AK74:AK75)</f>
        <v>37.946494666262801</v>
      </c>
    </row>
    <row r="9" spans="1:47">
      <c r="G9" s="213" t="s">
        <v>418</v>
      </c>
      <c r="H9" s="213"/>
      <c r="I9" s="213"/>
      <c r="J9" s="213"/>
      <c r="K9" s="213"/>
      <c r="L9" s="95"/>
    </row>
    <row r="10" spans="1:47">
      <c r="A10" s="93" t="s">
        <v>296</v>
      </c>
      <c r="B10" s="93">
        <v>2020</v>
      </c>
      <c r="C10" s="93">
        <v>2025</v>
      </c>
      <c r="D10" s="93">
        <v>2030</v>
      </c>
      <c r="E10" s="93">
        <v>2050</v>
      </c>
      <c r="G10" s="213" t="s">
        <v>419</v>
      </c>
      <c r="H10" s="213"/>
      <c r="I10" s="213"/>
      <c r="J10" s="213"/>
      <c r="K10" s="213"/>
      <c r="L10" s="95"/>
    </row>
    <row r="11" spans="1:47">
      <c r="A11" t="s">
        <v>292</v>
      </c>
      <c r="B11">
        <f>INDEX('Coal Baselines'!$C$11:$G$28,MATCH('Country Selector'!$B$1,'Coal Baselines'!$B$11:$B$28,0),MATCH('Process Emissions Multipliers'!B10,'Coal Baselines'!$C$9:$G$9,0))</f>
        <v>70.460339143874464</v>
      </c>
      <c r="C11">
        <f>INDEX('Coal Baselines'!$C$11:$G$28,MATCH('Country Selector'!$B$1,'Coal Baselines'!$B$11:$B$28,0),MATCH('Process Emissions Multipliers'!C10,'Coal Baselines'!$C$9:$G$9,0))</f>
        <v>72.705661028580622</v>
      </c>
      <c r="D11">
        <f>INDEX('Coal Baselines'!$C$11:$G$28,MATCH('Country Selector'!$B$1,'Coal Baselines'!$B$11:$B$28,0),MATCH('Process Emissions Multipliers'!D10,'Coal Baselines'!$C$9:$G$9,0))</f>
        <v>78.105125560850212</v>
      </c>
    </row>
    <row r="12" spans="1:47">
      <c r="A12" t="s">
        <v>293</v>
      </c>
      <c r="B12">
        <f>SUM('BAU Process Emissions'!G39)</f>
        <v>75.102330252250297</v>
      </c>
      <c r="C12">
        <f>SUM('BAU Process Emissions'!L39)</f>
        <v>73.258814230448081</v>
      </c>
      <c r="D12">
        <f>SUM('BAU Process Emissions'!Q39)</f>
        <v>71.700890729347321</v>
      </c>
      <c r="E12">
        <f>'BAU Process Emissions'!AK39</f>
        <v>79.894890792310321</v>
      </c>
      <c r="G12" s="213" t="s">
        <v>420</v>
      </c>
      <c r="H12" s="213"/>
      <c r="I12" s="213"/>
      <c r="J12" s="213"/>
      <c r="K12" s="213"/>
      <c r="L12" s="213"/>
    </row>
    <row r="13" spans="1:47">
      <c r="G13" s="213" t="s">
        <v>421</v>
      </c>
      <c r="H13" s="213"/>
      <c r="I13" s="213"/>
      <c r="J13" s="213"/>
      <c r="K13" s="213"/>
      <c r="L13" s="213"/>
    </row>
    <row r="14" spans="1:47">
      <c r="A14" s="93" t="s">
        <v>231</v>
      </c>
      <c r="B14" s="93">
        <v>2020</v>
      </c>
      <c r="C14" s="93">
        <v>2025</v>
      </c>
      <c r="D14" s="93">
        <v>2030</v>
      </c>
      <c r="E14" s="93">
        <v>2050</v>
      </c>
    </row>
    <row r="15" spans="1:47">
      <c r="A15" t="s">
        <v>292</v>
      </c>
      <c r="B15">
        <f>INDEX('Waste Baselines'!$C$11:$G$28,MATCH('Country Selector'!$B$1,'Waste Baselines'!$B$11:$B$28,0),MATCH('Process Emissions Multipliers'!B14,'Waste Baselines'!$C$9:$G$9,0))</f>
        <v>154.980014348873</v>
      </c>
      <c r="C15">
        <f>INDEX('Waste Baselines'!$C$11:$G$28,MATCH('Country Selector'!$B$1,'Waste Baselines'!$B$11:$B$28,0),MATCH('Process Emissions Multipliers'!C14,'Waste Baselines'!$C$9:$G$9,0))</f>
        <v>156.51773231482909</v>
      </c>
      <c r="D15">
        <f>INDEX('Waste Baselines'!$C$11:$G$28,MATCH('Country Selector'!$B$1,'Waste Baselines'!$B$11:$B$28,0),MATCH('Process Emissions Multipliers'!D14,'Waste Baselines'!$C$9:$G$9,0))</f>
        <v>157.79837605362422</v>
      </c>
    </row>
    <row r="16" spans="1:47">
      <c r="A16" t="s">
        <v>293</v>
      </c>
      <c r="B16">
        <f>SUM('BAU Process Emissions'!G46:G47)</f>
        <v>151.95345964697276</v>
      </c>
      <c r="C16">
        <f>SUM('BAU Process Emissions'!L46:L47)</f>
        <v>149.25065419925212</v>
      </c>
      <c r="D16">
        <f>SUM('BAU Process Emissions'!Q46:Q47)</f>
        <v>146.5775210019975</v>
      </c>
      <c r="E16">
        <f>SUM('BAU Process Emissions'!AK46:AK47)</f>
        <v>139.17244155669408</v>
      </c>
    </row>
    <row r="18" spans="1:5">
      <c r="A18" s="93" t="s">
        <v>297</v>
      </c>
      <c r="B18" s="93">
        <v>2020</v>
      </c>
      <c r="C18" s="93">
        <v>2025</v>
      </c>
      <c r="D18" s="93">
        <v>2030</v>
      </c>
      <c r="E18" s="93">
        <v>2050</v>
      </c>
    </row>
    <row r="19" spans="1:5">
      <c r="A19" t="s">
        <v>292</v>
      </c>
      <c r="B19">
        <f>INDEX('NGPS Baselines'!$C$11:$G$28,MATCH('Country Selector'!$B$1,'NGPS Baselines'!$B$11:$B$28,0),MATCH('Process Emissions Multipliers'!B18,'NGPS Baselines'!$C$9:$G$9,0))</f>
        <v>281.61557102976099</v>
      </c>
      <c r="C19">
        <f>INDEX('NGPS Baselines'!$C$11:$G$28,MATCH('Country Selector'!$B$1,'NGPS Baselines'!$B$11:$B$28,0),MATCH('Process Emissions Multipliers'!C18,'NGPS Baselines'!$C$9:$G$9,0))</f>
        <v>307.24381605514731</v>
      </c>
      <c r="D19">
        <f>INDEX('NGPS Baselines'!$C$11:$G$28,MATCH('Country Selector'!$B$1,'NGPS Baselines'!$B$11:$B$28,0),MATCH('Process Emissions Multipliers'!D18,'NGPS Baselines'!$C$9:$G$9,0))</f>
        <v>313.05756714522806</v>
      </c>
    </row>
    <row r="20" spans="1:5">
      <c r="A20" t="s">
        <v>293</v>
      </c>
      <c r="B20">
        <f>'BAU Process Emissions'!G9</f>
        <v>266.29305174123118</v>
      </c>
      <c r="C20">
        <f>'BAU Process Emissions'!L9</f>
        <v>281.26059098412537</v>
      </c>
      <c r="D20">
        <f>'BAU Process Emissions'!Q9</f>
        <v>289.42433817507441</v>
      </c>
      <c r="E20">
        <f>'BAU Process Emissions'!AK9</f>
        <v>317.58465463057917</v>
      </c>
    </row>
    <row r="22" spans="1:5">
      <c r="A22" s="93" t="s">
        <v>280</v>
      </c>
      <c r="B22" s="93">
        <v>2020</v>
      </c>
      <c r="C22" s="93">
        <v>2025</v>
      </c>
      <c r="D22" s="93">
        <v>2030</v>
      </c>
      <c r="E22" s="93">
        <v>2050</v>
      </c>
    </row>
    <row r="23" spans="1:5">
      <c r="A23" t="s">
        <v>292</v>
      </c>
      <c r="B23">
        <f>INDEX('Soil Baselines'!$C$11:$G$28,MATCH('Country Selector'!$B$1,'Soil Baselines'!$B$11:$B$28,0),MATCH('Process Emissions Multipliers'!B22,'Soil Baselines'!$C$9:$G$9,0))+INDEX('Rice Baselines'!$C$11:$G$28,MATCH('Country Selector'!$B$1,'Rice Baselines'!$B$11:$B$28,0),MATCH('Process Emissions Multipliers'!B22,'Rice Baselines'!$C$9:$G$9,0))+INDEX('Livestock Baselines'!$C$11:$G$28,MATCH('Country Selector'!$B$1,'Livestock Baselines'!$B$11:$B$28,0),MATCH('Process Emissions Multipliers'!B22,'Livestock Baselines'!$C$9:$G$9,0))</f>
        <v>260.89363981973582</v>
      </c>
      <c r="D23">
        <f>INDEX('Soil Baselines'!$C$11:$G$28,MATCH('Country Selector'!$B$1,'Soil Baselines'!$B$11:$B$28,0),MATCH('Process Emissions Multipliers'!D22,'Soil Baselines'!$C$9:$G$9,0))+INDEX('Rice Baselines'!$C$11:$G$28,MATCH('Country Selector'!$B$1,'Rice Baselines'!$B$11:$B$28,0),MATCH('Process Emissions Multipliers'!D22,'Rice Baselines'!$C$9:$G$9,0))+INDEX('Livestock Baselines'!$C$11:$G$28,MATCH('Country Selector'!$B$1,'Livestock Baselines'!$B$11:$B$28,0),MATCH('Process Emissions Multipliers'!D22,'Livestock Baselines'!$C$9:$G$9,0))</f>
        <v>280.8235618062173</v>
      </c>
    </row>
    <row r="24" spans="1:5">
      <c r="A24" t="s">
        <v>293</v>
      </c>
      <c r="B24">
        <f>SUM('BAU Process Emissions'!G59:G60)</f>
        <v>533.29000801970165</v>
      </c>
      <c r="C24">
        <f>SUM('BAU Process Emissions'!L59:L60)</f>
        <v>545.2342852860429</v>
      </c>
      <c r="D24">
        <f>SUM('BAU Process Emissions'!Q59:Q60)</f>
        <v>560.5100387056068</v>
      </c>
      <c r="E24">
        <f>SUM('BAU Process Emissions'!V59:V60)</f>
        <v>574.92130623288824</v>
      </c>
    </row>
    <row r="26" spans="1:5">
      <c r="A26" s="91" t="s">
        <v>298</v>
      </c>
      <c r="B26" s="91"/>
      <c r="C26" s="91"/>
      <c r="D26" s="91"/>
      <c r="E26" s="91"/>
    </row>
    <row r="27" spans="1:5">
      <c r="A27" s="93" t="s">
        <v>290</v>
      </c>
      <c r="B27" s="93">
        <v>2020</v>
      </c>
      <c r="C27" s="93">
        <v>2025</v>
      </c>
      <c r="D27" s="93">
        <v>2030</v>
      </c>
      <c r="E27" s="93">
        <v>2050</v>
      </c>
    </row>
    <row r="28" spans="1:5">
      <c r="A28" t="s">
        <v>293</v>
      </c>
      <c r="B28">
        <f t="shared" ref="B28:D28" si="0">B4/B3</f>
        <v>1.0639918675200801</v>
      </c>
      <c r="C28">
        <f t="shared" si="0"/>
        <v>1.0846805152228975</v>
      </c>
      <c r="D28">
        <f t="shared" si="0"/>
        <v>1.090058498629642</v>
      </c>
      <c r="E28">
        <f>E4/D4</f>
        <v>1.3500936897135469</v>
      </c>
    </row>
    <row r="29" spans="1:5">
      <c r="E29" s="95"/>
    </row>
    <row r="30" spans="1:5">
      <c r="A30" s="93" t="s">
        <v>294</v>
      </c>
      <c r="B30" s="93">
        <v>2020</v>
      </c>
      <c r="C30" s="93">
        <v>2025</v>
      </c>
      <c r="D30" s="93">
        <v>2030</v>
      </c>
      <c r="E30" s="93">
        <v>2050</v>
      </c>
    </row>
    <row r="31" spans="1:5">
      <c r="A31" t="s">
        <v>293</v>
      </c>
      <c r="B31">
        <f t="shared" ref="B31:D31" si="1">B8/B7</f>
        <v>0.86346266800391958</v>
      </c>
      <c r="C31">
        <f t="shared" si="1"/>
        <v>0.95543365706846817</v>
      </c>
      <c r="D31">
        <f t="shared" si="1"/>
        <v>1.0904547225095937</v>
      </c>
      <c r="E31" s="95">
        <f>E8/D8</f>
        <v>1.8619598189846465</v>
      </c>
    </row>
    <row r="32" spans="1:5">
      <c r="E32" s="95"/>
    </row>
    <row r="33" spans="1:5">
      <c r="A33" s="93" t="s">
        <v>296</v>
      </c>
      <c r="B33" s="93">
        <v>2020</v>
      </c>
      <c r="C33" s="93">
        <v>2025</v>
      </c>
      <c r="D33" s="93">
        <v>2030</v>
      </c>
      <c r="E33" s="93">
        <v>2050</v>
      </c>
    </row>
    <row r="34" spans="1:5">
      <c r="A34" t="s">
        <v>293</v>
      </c>
      <c r="B34">
        <f t="shared" ref="B34:D34" si="2">B12/B11</f>
        <v>1.0658809078238647</v>
      </c>
      <c r="C34">
        <f t="shared" si="2"/>
        <v>1.0076081173603526</v>
      </c>
      <c r="D34">
        <f t="shared" si="2"/>
        <v>0.91800493520091109</v>
      </c>
      <c r="E34" s="95">
        <f>E12/D12</f>
        <v>1.1142803106016252</v>
      </c>
    </row>
    <row r="35" spans="1:5">
      <c r="E35" s="95"/>
    </row>
    <row r="36" spans="1:5">
      <c r="A36" s="93" t="s">
        <v>231</v>
      </c>
      <c r="B36" s="93">
        <v>2020</v>
      </c>
      <c r="C36" s="93">
        <v>2025</v>
      </c>
      <c r="D36" s="93">
        <v>2030</v>
      </c>
      <c r="E36" s="93">
        <v>2050</v>
      </c>
    </row>
    <row r="37" spans="1:5">
      <c r="A37" t="s">
        <v>293</v>
      </c>
      <c r="B37">
        <f t="shared" ref="B37:D37" si="3">B16/B15</f>
        <v>0.9804713226113968</v>
      </c>
      <c r="C37">
        <f t="shared" si="3"/>
        <v>0.95357025681307772</v>
      </c>
      <c r="D37">
        <f t="shared" si="3"/>
        <v>0.92889118803216597</v>
      </c>
      <c r="E37" s="95">
        <f>E16/D16</f>
        <v>0.94948011540458166</v>
      </c>
    </row>
    <row r="38" spans="1:5">
      <c r="E38" s="95"/>
    </row>
    <row r="39" spans="1:5">
      <c r="A39" s="93" t="s">
        <v>297</v>
      </c>
      <c r="B39" s="93">
        <v>2020</v>
      </c>
      <c r="C39" s="93">
        <v>2025</v>
      </c>
      <c r="D39" s="93">
        <v>2030</v>
      </c>
      <c r="E39" s="93">
        <v>2050</v>
      </c>
    </row>
    <row r="40" spans="1:5">
      <c r="A40" t="s">
        <v>293</v>
      </c>
      <c r="B40">
        <f t="shared" ref="B40:D40" si="4">B20/B19</f>
        <v>0.94559065312865631</v>
      </c>
      <c r="C40">
        <f t="shared" si="4"/>
        <v>0.91543125129536151</v>
      </c>
      <c r="D40">
        <f t="shared" si="4"/>
        <v>0.92450836060068742</v>
      </c>
      <c r="E40" s="95">
        <f>E20/D20</f>
        <v>1.0972976793626472</v>
      </c>
    </row>
    <row r="42" spans="1:5">
      <c r="A42" s="93" t="s">
        <v>280</v>
      </c>
      <c r="B42" s="93">
        <v>2020</v>
      </c>
      <c r="C42" s="93">
        <v>2025</v>
      </c>
      <c r="D42" s="93">
        <v>2030</v>
      </c>
      <c r="E42" s="93">
        <v>2050</v>
      </c>
    </row>
    <row r="43" spans="1:5">
      <c r="A43" t="s">
        <v>293</v>
      </c>
      <c r="B43">
        <f t="shared" ref="B43:D43" si="5">B24/B23</f>
        <v>2.0440897232610875</v>
      </c>
      <c r="D43">
        <f t="shared" si="5"/>
        <v>1.9959508920850009</v>
      </c>
      <c r="E43" s="95">
        <f>E24/D24</f>
        <v>1.0257109891565217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7"/>
  <sheetViews>
    <sheetView workbookViewId="0">
      <selection activeCell="L2" sqref="L2"/>
    </sheetView>
  </sheetViews>
  <sheetFormatPr defaultRowHeight="15"/>
  <cols>
    <col min="1" max="1" width="28.85546875" style="210" customWidth="1"/>
    <col min="2" max="11" width="9.140625" style="210"/>
    <col min="12" max="12" width="12" style="210" bestFit="1" customWidth="1"/>
    <col min="13" max="21" width="9.140625" style="210"/>
    <col min="22" max="22" width="12" style="210" bestFit="1" customWidth="1"/>
    <col min="23" max="41" width="9.140625" style="210"/>
    <col min="42" max="42" width="10.42578125" style="210" customWidth="1"/>
    <col min="43" max="16384" width="9.140625" style="210"/>
  </cols>
  <sheetData>
    <row r="1" spans="1:42">
      <c r="A1" s="210" t="s">
        <v>234</v>
      </c>
      <c r="B1" s="210">
        <v>2010</v>
      </c>
      <c r="C1" s="210">
        <v>2011</v>
      </c>
      <c r="D1" s="210">
        <v>2012</v>
      </c>
      <c r="E1" s="210">
        <v>2013</v>
      </c>
      <c r="F1" s="210">
        <v>2014</v>
      </c>
      <c r="G1" s="210">
        <v>2015</v>
      </c>
      <c r="H1" s="210">
        <v>2016</v>
      </c>
      <c r="I1" s="210">
        <v>2017</v>
      </c>
      <c r="J1" s="210">
        <v>2018</v>
      </c>
      <c r="K1" s="210">
        <v>2019</v>
      </c>
      <c r="L1" s="210">
        <v>2020</v>
      </c>
      <c r="M1" s="210">
        <v>2021</v>
      </c>
      <c r="N1" s="210">
        <v>2022</v>
      </c>
      <c r="O1" s="210">
        <v>2023</v>
      </c>
      <c r="P1" s="210">
        <v>2024</v>
      </c>
      <c r="Q1" s="210">
        <v>2025</v>
      </c>
      <c r="R1" s="210">
        <v>2026</v>
      </c>
      <c r="S1" s="210">
        <v>2027</v>
      </c>
      <c r="T1" s="210">
        <v>2028</v>
      </c>
      <c r="U1" s="210">
        <v>2029</v>
      </c>
      <c r="V1" s="210">
        <v>2030</v>
      </c>
      <c r="W1" s="210">
        <v>2031</v>
      </c>
      <c r="X1" s="210">
        <v>2032</v>
      </c>
      <c r="Y1" s="210">
        <v>2033</v>
      </c>
      <c r="Z1" s="210">
        <v>2034</v>
      </c>
      <c r="AA1" s="210">
        <v>2035</v>
      </c>
      <c r="AB1" s="210">
        <v>2036</v>
      </c>
      <c r="AC1" s="210">
        <v>2037</v>
      </c>
      <c r="AD1" s="210">
        <v>2038</v>
      </c>
      <c r="AE1" s="210">
        <v>2039</v>
      </c>
      <c r="AF1" s="210">
        <v>2040</v>
      </c>
      <c r="AG1" s="210">
        <v>2041</v>
      </c>
      <c r="AH1" s="210">
        <v>2042</v>
      </c>
      <c r="AI1" s="210">
        <v>2043</v>
      </c>
      <c r="AJ1" s="210">
        <v>2044</v>
      </c>
      <c r="AK1" s="210">
        <v>2045</v>
      </c>
      <c r="AL1" s="210">
        <v>2046</v>
      </c>
      <c r="AM1" s="210">
        <v>2047</v>
      </c>
      <c r="AN1" s="210">
        <v>2048</v>
      </c>
      <c r="AO1" s="210">
        <v>2049</v>
      </c>
      <c r="AP1" s="210">
        <v>2050</v>
      </c>
    </row>
    <row r="2" spans="1:42">
      <c r="A2" s="74">
        <v>-50</v>
      </c>
      <c r="B2" s="210">
        <f ca="1">IF('Chemicals 2010'!$A10="CP",INDIRECT("'Chemicals 2010'!"&amp;'Country Selector'!$B$3&amp;ROW($A10))*10^12,0)</f>
        <v>0</v>
      </c>
      <c r="C2" s="90">
        <f ca="1">$B2*($L$1-C$1)/($L$1-$B$1)+$L2*(C$1-$B$1)/($L$1-$B$1)</f>
        <v>458555356538.24329</v>
      </c>
      <c r="D2" s="90">
        <f t="shared" ref="D2:K17" ca="1" si="0">$B2*($L$1-D$1)/($L$1-$B$1)+$L2*(D$1-$B$1)/($L$1-$B$1)</f>
        <v>917110713076.48657</v>
      </c>
      <c r="E2" s="90">
        <f t="shared" ca="1" si="0"/>
        <v>1375666069614.7297</v>
      </c>
      <c r="F2" s="90">
        <f t="shared" ca="1" si="0"/>
        <v>1834221426152.9731</v>
      </c>
      <c r="G2" s="90">
        <f t="shared" ca="1" si="0"/>
        <v>2292776782691.2163</v>
      </c>
      <c r="H2" s="90">
        <f t="shared" ca="1" si="0"/>
        <v>2751332139229.4595</v>
      </c>
      <c r="I2" s="90">
        <f t="shared" ca="1" si="0"/>
        <v>3209887495767.7026</v>
      </c>
      <c r="J2" s="90">
        <f t="shared" ca="1" si="0"/>
        <v>3668442852305.9463</v>
      </c>
      <c r="K2" s="90">
        <f t="shared" ca="1" si="0"/>
        <v>4126998208844.189</v>
      </c>
      <c r="L2" s="210">
        <f ca="1">IF('Chemicals 2020'!$A10="CP",INDIRECT("'Chemicals 2020'!"&amp;'Country Selector'!$B$3&amp;ROW($A10))*10^12,0)*'Process Emissions Multipliers'!$B$28</f>
        <v>4585553565382.4326</v>
      </c>
      <c r="M2" s="90">
        <f ca="1">$L2*($V$1-M$1)/($V$1-$L$1)+$V2*(M$1-$L$1)/($V$1-$L$1)</f>
        <v>7918303052683.7285</v>
      </c>
      <c r="N2" s="90">
        <f t="shared" ref="N2:U17" ca="1" si="1">$L2*($V$1-N$1)/($V$1-$L$1)+$V2*(N$1-$L$1)/($V$1-$L$1)</f>
        <v>11251052539985.027</v>
      </c>
      <c r="O2" s="90">
        <f t="shared" ca="1" si="1"/>
        <v>14583802027286.322</v>
      </c>
      <c r="P2" s="90">
        <f t="shared" ca="1" si="1"/>
        <v>17916551514587.621</v>
      </c>
      <c r="Q2" s="90">
        <f t="shared" ca="1" si="1"/>
        <v>21249301001888.914</v>
      </c>
      <c r="R2" s="90">
        <f t="shared" ca="1" si="1"/>
        <v>24582050489190.211</v>
      </c>
      <c r="S2" s="90">
        <f t="shared" ca="1" si="1"/>
        <v>27914799976491.508</v>
      </c>
      <c r="T2" s="90">
        <f t="shared" ca="1" si="1"/>
        <v>31247549463792.809</v>
      </c>
      <c r="U2" s="90">
        <f t="shared" ca="1" si="1"/>
        <v>34580298951094.098</v>
      </c>
      <c r="V2" s="210">
        <f ca="1">IF('Chemicals 2030'!$A10="CP",INDIRECT("'Chemicals 2030'!"&amp;'Country Selector'!$B$3&amp;ROW($A10))*10^12,0)*'Process Emissions Multipliers'!$D$28</f>
        <v>37913048438395.398</v>
      </c>
      <c r="W2" s="90">
        <f ca="1">$V2*($AP$1-W$1)/($AP$1-$V$1)+$AP2*(W$1-$V$1)/($AP$1-$V$1)</f>
        <v>38576704389199.719</v>
      </c>
      <c r="X2" s="90">
        <f t="shared" ref="X2:AO16" ca="1" si="2">$V2*($AP$1-X$1)/($AP$1-$V$1)+$AP2*(X$1-$V$1)/($AP$1-$V$1)</f>
        <v>39240360340004.023</v>
      </c>
      <c r="Y2" s="90">
        <f t="shared" ca="1" si="2"/>
        <v>39904016290808.336</v>
      </c>
      <c r="Z2" s="90">
        <f t="shared" ca="1" si="2"/>
        <v>40567672241612.656</v>
      </c>
      <c r="AA2" s="90">
        <f t="shared" ca="1" si="2"/>
        <v>41231328192416.969</v>
      </c>
      <c r="AB2" s="90">
        <f t="shared" ca="1" si="2"/>
        <v>41894984143221.281</v>
      </c>
      <c r="AC2" s="90">
        <f t="shared" ca="1" si="2"/>
        <v>42558640094025.594</v>
      </c>
      <c r="AD2" s="90">
        <f t="shared" ca="1" si="2"/>
        <v>43222296044829.906</v>
      </c>
      <c r="AE2" s="90">
        <f t="shared" ca="1" si="2"/>
        <v>43885951995634.219</v>
      </c>
      <c r="AF2" s="90">
        <f t="shared" ca="1" si="2"/>
        <v>44549607946438.531</v>
      </c>
      <c r="AG2" s="90">
        <f t="shared" ca="1" si="2"/>
        <v>45213263897242.844</v>
      </c>
      <c r="AH2" s="90">
        <f t="shared" ca="1" si="2"/>
        <v>45876919848047.156</v>
      </c>
      <c r="AI2" s="90">
        <f t="shared" ca="1" si="2"/>
        <v>46540575798851.477</v>
      </c>
      <c r="AJ2" s="90">
        <f t="shared" ca="1" si="2"/>
        <v>47204231749655.789</v>
      </c>
      <c r="AK2" s="90">
        <f t="shared" ca="1" si="2"/>
        <v>47867887700460.109</v>
      </c>
      <c r="AL2" s="90">
        <f t="shared" ca="1" si="2"/>
        <v>48531543651264.414</v>
      </c>
      <c r="AM2" s="90">
        <f t="shared" ca="1" si="2"/>
        <v>49195199602068.734</v>
      </c>
      <c r="AN2" s="90">
        <f t="shared" ca="1" si="2"/>
        <v>49858855552873.047</v>
      </c>
      <c r="AO2" s="90">
        <f t="shared" ca="1" si="2"/>
        <v>50522511503677.359</v>
      </c>
      <c r="AP2" s="210">
        <f ca="1">V2*'Process Emissions Multipliers'!$E$28</f>
        <v>51186167454481.672</v>
      </c>
    </row>
    <row r="3" spans="1:42">
      <c r="A3" s="74">
        <v>-49</v>
      </c>
      <c r="B3" s="210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0">
        <f ca="1">IF('Chemicals 2020'!$A11="CP",INDIRECT("'Chemicals 2020'!"&amp;'Country Selector'!$B$3&amp;ROW($A11))*10^12,0)*'Process Emissions Multipliers'!$B$28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0">
        <f ca="1">IF('Chemicals 2030'!$A11="CP",INDIRECT("'Chemicals 2030'!"&amp;'Country Selector'!$B$3&amp;ROW($A11))*10^12,0)*'Process Emissions Multipliers'!$D$28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0">
        <f ca="1">V3*'Process Emissions Multipliers'!$E$28</f>
        <v>0</v>
      </c>
    </row>
    <row r="4" spans="1:42">
      <c r="A4" s="74">
        <v>-48</v>
      </c>
      <c r="B4" s="210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0">
        <f ca="1">IF('Chemicals 2020'!$A12="CP",INDIRECT("'Chemicals 2020'!"&amp;'Country Selector'!$B$3&amp;ROW($A12))*10^12,0)*'Process Emissions Multipliers'!$B$28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0">
        <f ca="1">IF('Chemicals 2030'!$A12="CP",INDIRECT("'Chemicals 2030'!"&amp;'Country Selector'!$B$3&amp;ROW($A12))*10^12,0)*'Process Emissions Multipliers'!$D$28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0">
        <f ca="1">V4*'Process Emissions Multipliers'!$E$28</f>
        <v>0</v>
      </c>
    </row>
    <row r="5" spans="1:42">
      <c r="A5" s="74">
        <v>-47</v>
      </c>
      <c r="B5" s="210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0">
        <f ca="1">IF('Chemicals 2020'!$A13="CP",INDIRECT("'Chemicals 2020'!"&amp;'Country Selector'!$B$3&amp;ROW($A13))*10^12,0)*'Process Emissions Multipliers'!$B$28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0">
        <f ca="1">IF('Chemicals 2030'!$A13="CP",INDIRECT("'Chemicals 2030'!"&amp;'Country Selector'!$B$3&amp;ROW($A13))*10^12,0)*'Process Emissions Multipliers'!$D$28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0">
        <f ca="1">V5*'Process Emissions Multipliers'!$E$28</f>
        <v>0</v>
      </c>
    </row>
    <row r="6" spans="1:42">
      <c r="A6" s="74">
        <v>-46</v>
      </c>
      <c r="B6" s="210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10">
        <f ca="1">IF('Chemicals 2020'!$A14="CP",INDIRECT("'Chemicals 2020'!"&amp;'Country Selector'!$B$3&amp;ROW($A14))*10^12,0)*'Process Emissions Multipliers'!$B$28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0">
        <f ca="1">IF('Chemicals 2030'!$A14="CP",INDIRECT("'Chemicals 2030'!"&amp;'Country Selector'!$B$3&amp;ROW($A14))*10^12,0)*'Process Emissions Multipliers'!$D$28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0">
        <f ca="1">V6*'Process Emissions Multipliers'!$E$28</f>
        <v>0</v>
      </c>
    </row>
    <row r="7" spans="1:42">
      <c r="A7" s="74">
        <v>-45</v>
      </c>
      <c r="B7" s="210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0">
        <f ca="1">IF('Chemicals 2020'!$A15="CP",INDIRECT("'Chemicals 2020'!"&amp;'Country Selector'!$B$3&amp;ROW($A15))*10^12,0)*'Process Emissions Multipliers'!$B$28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0">
        <f ca="1">IF('Chemicals 2030'!$A15="CP",INDIRECT("'Chemicals 2030'!"&amp;'Country Selector'!$B$3&amp;ROW($A15))*10^12,0)*'Process Emissions Multipliers'!$D$28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0">
        <f ca="1">V7*'Process Emissions Multipliers'!$E$28</f>
        <v>0</v>
      </c>
    </row>
    <row r="8" spans="1:42">
      <c r="A8" s="74">
        <v>-44</v>
      </c>
      <c r="B8" s="210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0">
        <f ca="1">IF('Chemicals 2020'!$A16="CP",INDIRECT("'Chemicals 2020'!"&amp;'Country Selector'!$B$3&amp;ROW($A16))*10^12,0)*'Process Emissions Multipliers'!$B$28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10">
        <f ca="1">IF('Chemicals 2030'!$A16="CP",INDIRECT("'Chemicals 2030'!"&amp;'Country Selector'!$B$3&amp;ROW($A16))*10^12,0)*'Process Emissions Multipliers'!$D$28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0">
        <f ca="1">V8*'Process Emissions Multipliers'!$E$28</f>
        <v>0</v>
      </c>
    </row>
    <row r="9" spans="1:42">
      <c r="A9" s="74">
        <v>-43</v>
      </c>
      <c r="B9" s="210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0">
        <f ca="1">IF('Chemicals 2020'!$A17="CP",INDIRECT("'Chemicals 2020'!"&amp;'Country Selector'!$B$3&amp;ROW($A17))*10^12,0)*'Process Emissions Multipliers'!$B$28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0">
        <f ca="1">IF('Chemicals 2030'!$A17="CP",INDIRECT("'Chemicals 2030'!"&amp;'Country Selector'!$B$3&amp;ROW($A17))*10^12,0)*'Process Emissions Multipliers'!$D$28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0">
        <f ca="1">V9*'Process Emissions Multipliers'!$E$28</f>
        <v>0</v>
      </c>
    </row>
    <row r="10" spans="1:42">
      <c r="A10" s="74">
        <v>-42</v>
      </c>
      <c r="B10" s="210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0">
        <f ca="1">IF('Chemicals 2020'!$A18="CP",INDIRECT("'Chemicals 2020'!"&amp;'Country Selector'!$B$3&amp;ROW($A18))*10^12,0)*'Process Emissions Multipliers'!$B$28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0">
        <f ca="1">IF('Chemicals 2030'!$A18="CP",INDIRECT("'Chemicals 2030'!"&amp;'Country Selector'!$B$3&amp;ROW($A18))*10^12,0)*'Process Emissions Multipliers'!$D$28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0">
        <f ca="1">V10*'Process Emissions Multipliers'!$E$28</f>
        <v>0</v>
      </c>
    </row>
    <row r="11" spans="1:42">
      <c r="A11" s="74">
        <v>-41</v>
      </c>
      <c r="B11" s="210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0">
        <f ca="1">IF('Chemicals 2020'!$A19="CP",INDIRECT("'Chemicals 2020'!"&amp;'Country Selector'!$B$3&amp;ROW($A19))*10^12,0)*'Process Emissions Multipliers'!$B$28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0">
        <f ca="1">IF('Chemicals 2030'!$A19="CP",INDIRECT("'Chemicals 2030'!"&amp;'Country Selector'!$B$3&amp;ROW($A19))*10^12,0)*'Process Emissions Multipliers'!$D$28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0">
        <f ca="1">V11*'Process Emissions Multipliers'!$E$28</f>
        <v>0</v>
      </c>
    </row>
    <row r="12" spans="1:42">
      <c r="A12" s="74">
        <v>-40</v>
      </c>
      <c r="B12" s="210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0">
        <f ca="1">IF('Chemicals 2020'!$A20="CP",INDIRECT("'Chemicals 2020'!"&amp;'Country Selector'!$B$3&amp;ROW($A20))*10^12,0)*'Process Emissions Multipliers'!$B$28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10">
        <f ca="1">IF('Chemicals 2030'!$A20="CP",INDIRECT("'Chemicals 2030'!"&amp;'Country Selector'!$B$3&amp;ROW($A20))*10^12,0)*'Process Emissions Multipliers'!$D$28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0">
        <f ca="1">V12*'Process Emissions Multipliers'!$E$28</f>
        <v>0</v>
      </c>
    </row>
    <row r="13" spans="1:42">
      <c r="A13" s="74">
        <v>-39</v>
      </c>
      <c r="B13" s="210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0">
        <f ca="1">IF('Chemicals 2020'!$A21="CP",INDIRECT("'Chemicals 2020'!"&amp;'Country Selector'!$B$3&amp;ROW($A21))*10^12,0)*'Process Emissions Multipliers'!$B$28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0">
        <f ca="1">IF('Chemicals 2030'!$A21="CP",INDIRECT("'Chemicals 2030'!"&amp;'Country Selector'!$B$3&amp;ROW($A21))*10^12,0)*'Process Emissions Multipliers'!$D$28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0">
        <f ca="1">V13*'Process Emissions Multipliers'!$E$28</f>
        <v>0</v>
      </c>
    </row>
    <row r="14" spans="1:42">
      <c r="A14" s="74">
        <v>-38</v>
      </c>
      <c r="B14" s="210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0">
        <f ca="1">IF('Chemicals 2020'!$A22="CP",INDIRECT("'Chemicals 2020'!"&amp;'Country Selector'!$B$3&amp;ROW($A22))*10^12,0)*'Process Emissions Multipliers'!$B$28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0">
        <f ca="1">IF('Chemicals 2030'!$A22="CP",INDIRECT("'Chemicals 2030'!"&amp;'Country Selector'!$B$3&amp;ROW($A22))*10^12,0)*'Process Emissions Multipliers'!$D$28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0">
        <f ca="1">V14*'Process Emissions Multipliers'!$E$28</f>
        <v>0</v>
      </c>
    </row>
    <row r="15" spans="1:42">
      <c r="A15" s="74">
        <v>-37</v>
      </c>
      <c r="B15" s="210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10">
        <f ca="1">IF('Chemicals 2020'!$A23="CP",INDIRECT("'Chemicals 2020'!"&amp;'Country Selector'!$B$3&amp;ROW($A23))*10^12,0)*'Process Emissions Multipliers'!$B$28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0">
        <f ca="1">IF('Chemicals 2030'!$A23="CP",INDIRECT("'Chemicals 2030'!"&amp;'Country Selector'!$B$3&amp;ROW($A23))*10^12,0)*'Process Emissions Multipliers'!$D$28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0">
        <f ca="1">V15*'Process Emissions Multipliers'!$E$28</f>
        <v>0</v>
      </c>
    </row>
    <row r="16" spans="1:42">
      <c r="A16" s="74">
        <v>-36</v>
      </c>
      <c r="B16" s="210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0">
        <f ca="1">IF('Chemicals 2020'!$A24="CP",INDIRECT("'Chemicals 2020'!"&amp;'Country Selector'!$B$3&amp;ROW($A24))*10^12,0)*'Process Emissions Multipliers'!$B$28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0">
        <f ca="1">IF('Chemicals 2030'!$A24="CP",INDIRECT("'Chemicals 2030'!"&amp;'Country Selector'!$B$3&amp;ROW($A24))*10^12,0)*'Process Emissions Multipliers'!$D$28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0">
        <f ca="1">V16*'Process Emissions Multipliers'!$E$28</f>
        <v>0</v>
      </c>
    </row>
    <row r="17" spans="1:42">
      <c r="A17" s="74">
        <v>-35</v>
      </c>
      <c r="B17" s="210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0">
        <f ca="1">IF('Chemicals 2020'!$A25="CP",INDIRECT("'Chemicals 2020'!"&amp;'Country Selector'!$B$3&amp;ROW($A25))*10^12,0)*'Process Emissions Multipliers'!$B$28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0">
        <f ca="1">IF('Chemicals 2030'!$A25="CP",INDIRECT("'Chemicals 2030'!"&amp;'Country Selector'!$B$3&amp;ROW($A25))*10^12,0)*'Process Emissions Multipliers'!$D$28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0">
        <f ca="1">V17*'Process Emissions Multipliers'!$E$28</f>
        <v>0</v>
      </c>
    </row>
    <row r="18" spans="1:42">
      <c r="A18" s="74">
        <v>-34</v>
      </c>
      <c r="B18" s="210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0">
        <f ca="1">IF('Chemicals 2020'!$A26="CP",INDIRECT("'Chemicals 2020'!"&amp;'Country Selector'!$B$3&amp;ROW($A26))*10^12,0)*'Process Emissions Multipliers'!$B$28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0">
        <f ca="1">IF('Chemicals 2030'!$A26="CP",INDIRECT("'Chemicals 2030'!"&amp;'Country Selector'!$B$3&amp;ROW($A26))*10^12,0)*'Process Emissions Multipliers'!$D$28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0">
        <f ca="1">V18*'Process Emissions Multipliers'!$E$28</f>
        <v>0</v>
      </c>
    </row>
    <row r="19" spans="1:42">
      <c r="A19" s="74">
        <v>-33</v>
      </c>
      <c r="B19" s="210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0">
        <f ca="1">IF('Chemicals 2020'!$A27="CP",INDIRECT("'Chemicals 2020'!"&amp;'Country Selector'!$B$3&amp;ROW($A27))*10^12,0)*'Process Emissions Multipliers'!$B$28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0">
        <f ca="1">IF('Chemicals 2030'!$A27="CP",INDIRECT("'Chemicals 2030'!"&amp;'Country Selector'!$B$3&amp;ROW($A27))*10^12,0)*'Process Emissions Multipliers'!$D$28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0">
        <f ca="1">V19*'Process Emissions Multipliers'!$E$28</f>
        <v>0</v>
      </c>
    </row>
    <row r="20" spans="1:42">
      <c r="A20" s="74">
        <v>-32</v>
      </c>
      <c r="B20" s="210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0">
        <f ca="1">IF('Chemicals 2020'!$A28="CP",INDIRECT("'Chemicals 2020'!"&amp;'Country Selector'!$B$3&amp;ROW($A28))*10^12,0)*'Process Emissions Multipliers'!$B$28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0">
        <f ca="1">IF('Chemicals 2030'!$A28="CP",INDIRECT("'Chemicals 2030'!"&amp;'Country Selector'!$B$3&amp;ROW($A28))*10^12,0)*'Process Emissions Multipliers'!$D$28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0">
        <f ca="1">V20*'Process Emissions Multipliers'!$E$28</f>
        <v>0</v>
      </c>
    </row>
    <row r="21" spans="1:42">
      <c r="A21" s="74">
        <v>-31</v>
      </c>
      <c r="B21" s="210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0">
        <f ca="1">IF('Chemicals 2020'!$A29="CP",INDIRECT("'Chemicals 2020'!"&amp;'Country Selector'!$B$3&amp;ROW($A29))*10^12,0)*'Process Emissions Multipliers'!$B$28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0">
        <f ca="1">IF('Chemicals 2030'!$A29="CP",INDIRECT("'Chemicals 2030'!"&amp;'Country Selector'!$B$3&amp;ROW($A29))*10^12,0)*'Process Emissions Multipliers'!$D$28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0">
        <f ca="1">V21*'Process Emissions Multipliers'!$E$28</f>
        <v>0</v>
      </c>
    </row>
    <row r="22" spans="1:42">
      <c r="A22" s="74">
        <v>-30</v>
      </c>
      <c r="B22" s="210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0">
        <f ca="1">IF('Chemicals 2020'!$A30="CP",INDIRECT("'Chemicals 2020'!"&amp;'Country Selector'!$B$3&amp;ROW($A30))*10^12,0)*'Process Emissions Multipliers'!$B$28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0">
        <f ca="1">IF('Chemicals 2030'!$A30="CP",INDIRECT("'Chemicals 2030'!"&amp;'Country Selector'!$B$3&amp;ROW($A30))*10^12,0)*'Process Emissions Multipliers'!$D$28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0">
        <f ca="1">V22*'Process Emissions Multipliers'!$E$28</f>
        <v>0</v>
      </c>
    </row>
    <row r="23" spans="1:42">
      <c r="A23" s="74">
        <v>-29</v>
      </c>
      <c r="B23" s="210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0">
        <f ca="1">IF('Chemicals 2020'!$A31="CP",INDIRECT("'Chemicals 2020'!"&amp;'Country Selector'!$B$3&amp;ROW($A31))*10^12,0)*'Process Emissions Multipliers'!$B$28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0">
        <f ca="1">IF('Chemicals 2030'!$A31="CP",INDIRECT("'Chemicals 2030'!"&amp;'Country Selector'!$B$3&amp;ROW($A31))*10^12,0)*'Process Emissions Multipliers'!$D$28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0">
        <f ca="1">V23*'Process Emissions Multipliers'!$E$28</f>
        <v>0</v>
      </c>
    </row>
    <row r="24" spans="1:42">
      <c r="A24" s="74">
        <v>-28</v>
      </c>
      <c r="B24" s="210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0">
        <f ca="1">IF('Chemicals 2020'!$A32="CP",INDIRECT("'Chemicals 2020'!"&amp;'Country Selector'!$B$3&amp;ROW($A32))*10^12,0)*'Process Emissions Multipliers'!$B$28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0">
        <f ca="1">IF('Chemicals 2030'!$A32="CP",INDIRECT("'Chemicals 2030'!"&amp;'Country Selector'!$B$3&amp;ROW($A32))*10^12,0)*'Process Emissions Multipliers'!$D$28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0">
        <f ca="1">V24*'Process Emissions Multipliers'!$E$28</f>
        <v>0</v>
      </c>
    </row>
    <row r="25" spans="1:42">
      <c r="A25" s="74">
        <v>-27</v>
      </c>
      <c r="B25" s="210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0">
        <f ca="1">IF('Chemicals 2020'!$A33="CP",INDIRECT("'Chemicals 2020'!"&amp;'Country Selector'!$B$3&amp;ROW($A33))*10^12,0)*'Process Emissions Multipliers'!$B$28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0">
        <f ca="1">IF('Chemicals 2030'!$A33="CP",INDIRECT("'Chemicals 2030'!"&amp;'Country Selector'!$B$3&amp;ROW($A33))*10^12,0)*'Process Emissions Multipliers'!$D$28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0">
        <f ca="1">V25*'Process Emissions Multipliers'!$E$28</f>
        <v>0</v>
      </c>
    </row>
    <row r="26" spans="1:42">
      <c r="A26" s="74">
        <v>-26</v>
      </c>
      <c r="B26" s="210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0">
        <f ca="1">IF('Chemicals 2020'!$A34="CP",INDIRECT("'Chemicals 2020'!"&amp;'Country Selector'!$B$3&amp;ROW($A34))*10^12,0)*'Process Emissions Multipliers'!$B$28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0">
        <f ca="1">IF('Chemicals 2030'!$A34="CP",INDIRECT("'Chemicals 2030'!"&amp;'Country Selector'!$B$3&amp;ROW($A34))*10^12,0)*'Process Emissions Multipliers'!$D$28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0">
        <f ca="1">V26*'Process Emissions Multipliers'!$E$28</f>
        <v>0</v>
      </c>
    </row>
    <row r="27" spans="1:42">
      <c r="A27" s="74">
        <v>-25</v>
      </c>
      <c r="B27" s="210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0">
        <f ca="1">IF('Chemicals 2020'!$A35="CP",INDIRECT("'Chemicals 2020'!"&amp;'Country Selector'!$B$3&amp;ROW($A35))*10^12,0)*'Process Emissions Multipliers'!$B$28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0">
        <f ca="1">IF('Chemicals 2030'!$A35="CP",INDIRECT("'Chemicals 2030'!"&amp;'Country Selector'!$B$3&amp;ROW($A35))*10^12,0)*'Process Emissions Multipliers'!$D$28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0">
        <f ca="1">V27*'Process Emissions Multipliers'!$E$28</f>
        <v>0</v>
      </c>
    </row>
    <row r="28" spans="1:42">
      <c r="A28" s="74">
        <v>-24</v>
      </c>
      <c r="B28" s="210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0">
        <f ca="1">IF('Chemicals 2020'!$A36="CP",INDIRECT("'Chemicals 2020'!"&amp;'Country Selector'!$B$3&amp;ROW($A36))*10^12,0)*'Process Emissions Multipliers'!$B$28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10">
        <f ca="1">IF('Chemicals 2030'!$A36="CP",INDIRECT("'Chemicals 2030'!"&amp;'Country Selector'!$B$3&amp;ROW($A36))*10^12,0)*'Process Emissions Multipliers'!$D$28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0">
        <f ca="1">V28*'Process Emissions Multipliers'!$E$28</f>
        <v>0</v>
      </c>
    </row>
    <row r="29" spans="1:42">
      <c r="A29" s="74">
        <v>-23</v>
      </c>
      <c r="B29" s="210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0">
        <f ca="1">IF('Chemicals 2020'!$A37="CP",INDIRECT("'Chemicals 2020'!"&amp;'Country Selector'!$B$3&amp;ROW($A37))*10^12,0)*'Process Emissions Multipliers'!$B$28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10">
        <f ca="1">IF('Chemicals 2030'!$A37="CP",INDIRECT("'Chemicals 2030'!"&amp;'Country Selector'!$B$3&amp;ROW($A37))*10^12,0)*'Process Emissions Multipliers'!$D$28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0">
        <f ca="1">V29*'Process Emissions Multipliers'!$E$28</f>
        <v>0</v>
      </c>
    </row>
    <row r="30" spans="1:42">
      <c r="A30" s="74">
        <v>-22</v>
      </c>
      <c r="B30" s="210">
        <f ca="1">IF('Chemicals 2010'!$A38="CP",INDIRECT("'Chemicals 2010'!"&amp;'Country Selector'!$B$3&amp;ROW($A38))*10^12,0)</f>
        <v>647183949999.99597</v>
      </c>
      <c r="C30" s="90">
        <f t="shared" ca="1" si="3"/>
        <v>817496808905.95679</v>
      </c>
      <c r="D30" s="90">
        <f t="shared" ca="1" si="3"/>
        <v>987809667811.91772</v>
      </c>
      <c r="E30" s="90">
        <f t="shared" ca="1" si="3"/>
        <v>1158122526717.8787</v>
      </c>
      <c r="F30" s="90">
        <f t="shared" ca="1" si="3"/>
        <v>1328435385623.8396</v>
      </c>
      <c r="G30" s="90">
        <f t="shared" ca="1" si="3"/>
        <v>1498748244529.8005</v>
      </c>
      <c r="H30" s="90">
        <f t="shared" ca="1" si="3"/>
        <v>1669061103435.7612</v>
      </c>
      <c r="I30" s="90">
        <f t="shared" ca="1" si="3"/>
        <v>1839373962341.7222</v>
      </c>
      <c r="J30" s="90">
        <f t="shared" ca="1" si="3"/>
        <v>2009686821247.6833</v>
      </c>
      <c r="K30" s="90">
        <f t="shared" ca="1" si="3"/>
        <v>2179999680153.644</v>
      </c>
      <c r="L30" s="210">
        <f ca="1">IF('Chemicals 2020'!$A38="CP",INDIRECT("'Chemicals 2020'!"&amp;'Country Selector'!$B$3&amp;ROW($A38))*10^12,0)*'Process Emissions Multipliers'!$B$28</f>
        <v>2350312539059.605</v>
      </c>
      <c r="M30" s="90">
        <f t="shared" ca="1" si="4"/>
        <v>2366870536438.603</v>
      </c>
      <c r="N30" s="90">
        <f t="shared" ca="1" si="4"/>
        <v>2383428533817.6016</v>
      </c>
      <c r="O30" s="90">
        <f t="shared" ca="1" si="4"/>
        <v>2399986531196.5996</v>
      </c>
      <c r="P30" s="90">
        <f t="shared" ca="1" si="4"/>
        <v>2416544528575.5977</v>
      </c>
      <c r="Q30" s="90">
        <f t="shared" ca="1" si="4"/>
        <v>2433102525954.5957</v>
      </c>
      <c r="R30" s="90">
        <f t="shared" ca="1" si="4"/>
        <v>2449660523333.5937</v>
      </c>
      <c r="S30" s="90">
        <f t="shared" ca="1" si="4"/>
        <v>2466218520712.5918</v>
      </c>
      <c r="T30" s="90">
        <f t="shared" ca="1" si="4"/>
        <v>2482776518091.5903</v>
      </c>
      <c r="U30" s="90">
        <f t="shared" ca="1" si="4"/>
        <v>2499334515470.5884</v>
      </c>
      <c r="V30" s="210">
        <f ca="1">IF('Chemicals 2030'!$A38="CP",INDIRECT("'Chemicals 2030'!"&amp;'Country Selector'!$B$3&amp;ROW($A38))*10^12,0)*'Process Emissions Multipliers'!$D$28</f>
        <v>2515892512849.5864</v>
      </c>
      <c r="W30" s="90">
        <f t="shared" ca="1" si="5"/>
        <v>2559932417486.896</v>
      </c>
      <c r="X30" s="90">
        <f t="shared" ca="1" si="5"/>
        <v>2603972322124.2065</v>
      </c>
      <c r="Y30" s="90">
        <f t="shared" ca="1" si="5"/>
        <v>2648012226761.5161</v>
      </c>
      <c r="Z30" s="90">
        <f t="shared" ca="1" si="5"/>
        <v>2692052131398.8262</v>
      </c>
      <c r="AA30" s="90">
        <f t="shared" ca="1" si="5"/>
        <v>2736092036036.1362</v>
      </c>
      <c r="AB30" s="90">
        <f t="shared" ca="1" si="5"/>
        <v>2780131940673.4463</v>
      </c>
      <c r="AC30" s="90">
        <f t="shared" ca="1" si="5"/>
        <v>2824171845310.7559</v>
      </c>
      <c r="AD30" s="90">
        <f t="shared" ca="1" si="5"/>
        <v>2868211749948.0664</v>
      </c>
      <c r="AE30" s="90">
        <f t="shared" ca="1" si="5"/>
        <v>2912251654585.376</v>
      </c>
      <c r="AF30" s="90">
        <f t="shared" ca="1" si="5"/>
        <v>2956291559222.686</v>
      </c>
      <c r="AG30" s="90">
        <f t="shared" ca="1" si="5"/>
        <v>3000331463859.9961</v>
      </c>
      <c r="AH30" s="90">
        <f t="shared" ca="1" si="5"/>
        <v>3044371368497.3062</v>
      </c>
      <c r="AI30" s="90">
        <f t="shared" ca="1" si="5"/>
        <v>3088411273134.6162</v>
      </c>
      <c r="AJ30" s="90">
        <f t="shared" ca="1" si="5"/>
        <v>3132451177771.9258</v>
      </c>
      <c r="AK30" s="90">
        <f t="shared" ca="1" si="5"/>
        <v>3176491082409.2354</v>
      </c>
      <c r="AL30" s="90">
        <f t="shared" ca="1" si="5"/>
        <v>3220530987046.5459</v>
      </c>
      <c r="AM30" s="90">
        <f t="shared" ca="1" si="6"/>
        <v>3264570891683.856</v>
      </c>
      <c r="AN30" s="90">
        <f t="shared" ca="1" si="6"/>
        <v>3308610796321.1655</v>
      </c>
      <c r="AO30" s="90">
        <f t="shared" ca="1" si="6"/>
        <v>3352650700958.4761</v>
      </c>
      <c r="AP30" s="210">
        <f ca="1">V30*'Process Emissions Multipliers'!$E$28</f>
        <v>3396690605595.7856</v>
      </c>
    </row>
    <row r="31" spans="1:42">
      <c r="A31" s="74">
        <v>-21</v>
      </c>
      <c r="B31" s="210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10">
        <f ca="1">IF('Chemicals 2020'!$A39="CP",INDIRECT("'Chemicals 2020'!"&amp;'Country Selector'!$B$3&amp;ROW($A39))*10^12,0)*'Process Emissions Multipliers'!$B$28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10">
        <f ca="1">IF('Chemicals 2030'!$A39="CP",INDIRECT("'Chemicals 2030'!"&amp;'Country Selector'!$B$3&amp;ROW($A39))*10^12,0)*'Process Emissions Multipliers'!$D$28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0">
        <f ca="1">V31*'Process Emissions Multipliers'!$E$28</f>
        <v>0</v>
      </c>
    </row>
    <row r="32" spans="1:42">
      <c r="A32" s="74">
        <v>-20</v>
      </c>
      <c r="B32" s="210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0">
        <f ca="1">IF('Chemicals 2020'!$A40="CP",INDIRECT("'Chemicals 2020'!"&amp;'Country Selector'!$B$3&amp;ROW($A40))*10^12,0)*'Process Emissions Multipliers'!$B$28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0">
        <f ca="1">IF('Chemicals 2030'!$A40="CP",INDIRECT("'Chemicals 2030'!"&amp;'Country Selector'!$B$3&amp;ROW($A40))*10^12,0)*'Process Emissions Multipliers'!$D$28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0">
        <f ca="1">V32*'Process Emissions Multipliers'!$E$28</f>
        <v>0</v>
      </c>
    </row>
    <row r="33" spans="1:42">
      <c r="A33" s="74">
        <v>-19</v>
      </c>
      <c r="B33" s="210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0">
        <f ca="1">IF('Chemicals 2020'!$A41="CP",INDIRECT("'Chemicals 2020'!"&amp;'Country Selector'!$B$3&amp;ROW($A41))*10^12,0)*'Process Emissions Multipliers'!$B$28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0">
        <f ca="1">IF('Chemicals 2030'!$A41="CP",INDIRECT("'Chemicals 2030'!"&amp;'Country Selector'!$B$3&amp;ROW($A41))*10^12,0)*'Process Emissions Multipliers'!$D$28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0">
        <f ca="1">V33*'Process Emissions Multipliers'!$E$28</f>
        <v>0</v>
      </c>
    </row>
    <row r="34" spans="1:42">
      <c r="A34" s="74">
        <v>-18</v>
      </c>
      <c r="B34" s="210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0">
        <f ca="1">IF('Chemicals 2020'!$A42="CP",INDIRECT("'Chemicals 2020'!"&amp;'Country Selector'!$B$3&amp;ROW($A42))*10^12,0)*'Process Emissions Multipliers'!$B$28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0">
        <f ca="1">IF('Chemicals 2030'!$A42="CP",INDIRECT("'Chemicals 2030'!"&amp;'Country Selector'!$B$3&amp;ROW($A42))*10^12,0)*'Process Emissions Multipliers'!$D$28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0">
        <f ca="1">V34*'Process Emissions Multipliers'!$E$28</f>
        <v>0</v>
      </c>
    </row>
    <row r="35" spans="1:42">
      <c r="A35" s="74">
        <v>-17</v>
      </c>
      <c r="B35" s="210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21367771536.279152</v>
      </c>
      <c r="D35" s="90">
        <f t="shared" ca="1" si="9"/>
        <v>42735543072.558304</v>
      </c>
      <c r="E35" s="90">
        <f t="shared" ca="1" si="9"/>
        <v>64103314608.837448</v>
      </c>
      <c r="F35" s="90">
        <f t="shared" ca="1" si="9"/>
        <v>85471086145.116608</v>
      </c>
      <c r="G35" s="90">
        <f t="shared" ca="1" si="9"/>
        <v>106838857681.39575</v>
      </c>
      <c r="H35" s="90">
        <f t="shared" ca="1" si="9"/>
        <v>128206629217.6749</v>
      </c>
      <c r="I35" s="90">
        <f t="shared" ca="1" si="9"/>
        <v>149574400753.95404</v>
      </c>
      <c r="J35" s="90">
        <f t="shared" ca="1" si="9"/>
        <v>170942172290.23322</v>
      </c>
      <c r="K35" s="90">
        <f t="shared" ca="1" si="9"/>
        <v>192309943826.51236</v>
      </c>
      <c r="L35" s="210">
        <f ca="1">IF('Chemicals 2020'!$A43="CP",INDIRECT("'Chemicals 2020'!"&amp;'Country Selector'!$B$3&amp;ROW($A43))*10^12,0)*'Process Emissions Multipliers'!$B$28</f>
        <v>213677715362.7915</v>
      </c>
      <c r="M35" s="90">
        <f t="shared" ref="M35:U63" ca="1" si="10">$L35*($V$1-M$1)/($V$1-$L$1)+$V35*(M$1-$L$1)/($V$1-$L$1)</f>
        <v>256497994682.44354</v>
      </c>
      <c r="N35" s="90">
        <f t="shared" ca="1" si="10"/>
        <v>299318274002.09558</v>
      </c>
      <c r="O35" s="90">
        <f t="shared" ca="1" si="10"/>
        <v>342138553321.74756</v>
      </c>
      <c r="P35" s="90">
        <f t="shared" ca="1" si="10"/>
        <v>384958832641.39966</v>
      </c>
      <c r="Q35" s="90">
        <f t="shared" ca="1" si="10"/>
        <v>427779111961.0517</v>
      </c>
      <c r="R35" s="90">
        <f t="shared" ca="1" si="10"/>
        <v>470599391280.70374</v>
      </c>
      <c r="S35" s="90">
        <f t="shared" ca="1" si="10"/>
        <v>513419670600.35583</v>
      </c>
      <c r="T35" s="90">
        <f t="shared" ca="1" si="10"/>
        <v>556239949920.00781</v>
      </c>
      <c r="U35" s="90">
        <f t="shared" ca="1" si="10"/>
        <v>599060229239.65979</v>
      </c>
      <c r="V35" s="210">
        <f ca="1">IF('Chemicals 2030'!$A43="CP",INDIRECT("'Chemicals 2030'!"&amp;'Country Selector'!$B$3&amp;ROW($A43))*10^12,0)*'Process Emissions Multipliers'!$D$28</f>
        <v>641880508559.31189</v>
      </c>
      <c r="W35" s="90">
        <f t="shared" ca="1" si="8"/>
        <v>653116424339.1488</v>
      </c>
      <c r="X35" s="90">
        <f t="shared" ca="1" si="7"/>
        <v>664352340118.9856</v>
      </c>
      <c r="Y35" s="90">
        <f t="shared" ca="1" si="7"/>
        <v>675588255898.82251</v>
      </c>
      <c r="Z35" s="90">
        <f t="shared" ca="1" si="7"/>
        <v>686824171678.65942</v>
      </c>
      <c r="AA35" s="90">
        <f t="shared" ca="1" si="7"/>
        <v>698060087458.49622</v>
      </c>
      <c r="AB35" s="90">
        <f t="shared" ca="1" si="7"/>
        <v>709296003238.33313</v>
      </c>
      <c r="AC35" s="90">
        <f t="shared" ca="1" si="7"/>
        <v>720531919018.17004</v>
      </c>
      <c r="AD35" s="90">
        <f t="shared" ca="1" si="7"/>
        <v>731767834798.00684</v>
      </c>
      <c r="AE35" s="90">
        <f t="shared" ca="1" si="7"/>
        <v>743003750577.84375</v>
      </c>
      <c r="AF35" s="90">
        <f t="shared" ca="1" si="7"/>
        <v>754239666357.68066</v>
      </c>
      <c r="AG35" s="90">
        <f t="shared" ca="1" si="7"/>
        <v>765475582137.51746</v>
      </c>
      <c r="AH35" s="90">
        <f t="shared" ca="1" si="7"/>
        <v>776711497917.35437</v>
      </c>
      <c r="AI35" s="90">
        <f t="shared" ca="1" si="7"/>
        <v>787947413697.19116</v>
      </c>
      <c r="AJ35" s="90">
        <f t="shared" ca="1" si="7"/>
        <v>799183329477.0282</v>
      </c>
      <c r="AK35" s="90">
        <f t="shared" ca="1" si="7"/>
        <v>810419245256.86499</v>
      </c>
      <c r="AL35" s="90">
        <f t="shared" ca="1" si="7"/>
        <v>821655161036.7019</v>
      </c>
      <c r="AM35" s="90">
        <f t="shared" ca="1" si="7"/>
        <v>832891076816.53857</v>
      </c>
      <c r="AN35" s="90">
        <f t="shared" ca="1" si="6"/>
        <v>844126992596.37549</v>
      </c>
      <c r="AO35" s="90">
        <f t="shared" ca="1" si="6"/>
        <v>855362908376.2124</v>
      </c>
      <c r="AP35" s="210">
        <f ca="1">V35*'Process Emissions Multipliers'!$E$28</f>
        <v>866598824156.04932</v>
      </c>
    </row>
    <row r="36" spans="1:42">
      <c r="A36" s="74">
        <v>-16</v>
      </c>
      <c r="B36" s="210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0">
        <f ca="1">IF('Chemicals 2020'!$A44="CP",INDIRECT("'Chemicals 2020'!"&amp;'Country Selector'!$B$3&amp;ROW($A44))*10^12,0)*'Process Emissions Multipliers'!$B$28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0">
        <f ca="1">IF('Chemicals 2030'!$A44="CP",INDIRECT("'Chemicals 2030'!"&amp;'Country Selector'!$B$3&amp;ROW($A44))*10^12,0)*'Process Emissions Multipliers'!$D$28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0">
        <f ca="1">V36*'Process Emissions Multipliers'!$E$28</f>
        <v>0</v>
      </c>
    </row>
    <row r="37" spans="1:42">
      <c r="A37" s="74">
        <v>-15</v>
      </c>
      <c r="B37" s="210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10">
        <f ca="1">IF('Chemicals 2020'!$A45="CP",INDIRECT("'Chemicals 2020'!"&amp;'Country Selector'!$B$3&amp;ROW($A45))*10^12,0)*'Process Emissions Multipliers'!$B$28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0">
        <f ca="1">IF('Chemicals 2030'!$A45="CP",INDIRECT("'Chemicals 2030'!"&amp;'Country Selector'!$B$3&amp;ROW($A45))*10^12,0)*'Process Emissions Multipliers'!$D$28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0">
        <f ca="1">V37*'Process Emissions Multipliers'!$E$28</f>
        <v>0</v>
      </c>
    </row>
    <row r="38" spans="1:42">
      <c r="A38" s="74">
        <v>-14</v>
      </c>
      <c r="B38" s="210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10">
        <f ca="1">IF('Chemicals 2020'!$A46="CP",INDIRECT("'Chemicals 2020'!"&amp;'Country Selector'!$B$3&amp;ROW($A46))*10^12,0)*'Process Emissions Multipliers'!$B$28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0">
        <f ca="1">IF('Chemicals 2030'!$A46="CP",INDIRECT("'Chemicals 2030'!"&amp;'Country Selector'!$B$3&amp;ROW($A46))*10^12,0)*'Process Emissions Multipliers'!$D$28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0">
        <f ca="1">V38*'Process Emissions Multipliers'!$E$28</f>
        <v>0</v>
      </c>
    </row>
    <row r="39" spans="1:42">
      <c r="A39" s="74">
        <v>-13</v>
      </c>
      <c r="B39" s="210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10">
        <f ca="1">IF('Chemicals 2020'!$A47="CP",INDIRECT("'Chemicals 2020'!"&amp;'Country Selector'!$B$3&amp;ROW($A47))*10^12,0)*'Process Emissions Multipliers'!$B$28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10">
        <f ca="1">IF('Chemicals 2030'!$A47="CP",INDIRECT("'Chemicals 2030'!"&amp;'Country Selector'!$B$3&amp;ROW($A47))*10^12,0)*'Process Emissions Multipliers'!$D$28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0">
        <f ca="1">V39*'Process Emissions Multipliers'!$E$28</f>
        <v>0</v>
      </c>
    </row>
    <row r="40" spans="1:42">
      <c r="A40" s="74">
        <v>-12</v>
      </c>
      <c r="B40" s="210">
        <f ca="1">IF('Chemicals 2010'!$A48="CP",INDIRECT("'Chemicals 2010'!"&amp;'Country Selector'!$B$3&amp;ROW($A48))*10^12,0)</f>
        <v>126223983962.50067</v>
      </c>
      <c r="C40" s="90">
        <f t="shared" ca="1" si="9"/>
        <v>179086569116.27344</v>
      </c>
      <c r="D40" s="90">
        <f t="shared" ca="1" si="9"/>
        <v>231949154270.0462</v>
      </c>
      <c r="E40" s="90">
        <f t="shared" ca="1" si="9"/>
        <v>284811739423.81897</v>
      </c>
      <c r="F40" s="90">
        <f t="shared" ca="1" si="9"/>
        <v>337674324577.5918</v>
      </c>
      <c r="G40" s="90">
        <f t="shared" ca="1" si="9"/>
        <v>390536909731.36456</v>
      </c>
      <c r="H40" s="90">
        <f t="shared" ca="1" si="9"/>
        <v>443399494885.13727</v>
      </c>
      <c r="I40" s="90">
        <f t="shared" ca="1" si="9"/>
        <v>496262080038.91003</v>
      </c>
      <c r="J40" s="90">
        <f t="shared" ca="1" si="9"/>
        <v>549124665192.68286</v>
      </c>
      <c r="K40" s="90">
        <f t="shared" ca="1" si="9"/>
        <v>601987250346.45569</v>
      </c>
      <c r="L40" s="210">
        <f ca="1">IF('Chemicals 2020'!$A48="CP",INDIRECT("'Chemicals 2020'!"&amp;'Country Selector'!$B$3&amp;ROW($A48))*10^12,0)*'Process Emissions Multipliers'!$B$28</f>
        <v>654849835500.22839</v>
      </c>
      <c r="M40" s="90">
        <f t="shared" ca="1" si="10"/>
        <v>671146334168.48889</v>
      </c>
      <c r="N40" s="90">
        <f t="shared" ca="1" si="10"/>
        <v>687442832836.74951</v>
      </c>
      <c r="O40" s="90">
        <f t="shared" ca="1" si="10"/>
        <v>703739331505.01001</v>
      </c>
      <c r="P40" s="90">
        <f t="shared" ca="1" si="10"/>
        <v>720035830173.27051</v>
      </c>
      <c r="Q40" s="90">
        <f t="shared" ca="1" si="10"/>
        <v>736332328841.53101</v>
      </c>
      <c r="R40" s="90">
        <f t="shared" ca="1" si="10"/>
        <v>752628827509.7915</v>
      </c>
      <c r="S40" s="90">
        <f t="shared" ca="1" si="10"/>
        <v>768925326178.052</v>
      </c>
      <c r="T40" s="90">
        <f t="shared" ca="1" si="10"/>
        <v>785221824846.3125</v>
      </c>
      <c r="U40" s="90">
        <f t="shared" ca="1" si="10"/>
        <v>801518323514.57312</v>
      </c>
      <c r="V40" s="210">
        <f ca="1">IF('Chemicals 2030'!$A48="CP",INDIRECT("'Chemicals 2030'!"&amp;'Country Selector'!$B$3&amp;ROW($A48))*10^12,0)*'Process Emissions Multipliers'!$D$28</f>
        <v>817814822182.83362</v>
      </c>
      <c r="W40" s="90">
        <f t="shared" ca="1" si="8"/>
        <v>832130412612.85437</v>
      </c>
      <c r="X40" s="90">
        <f t="shared" ca="1" si="7"/>
        <v>846446003042.87537</v>
      </c>
      <c r="Y40" s="90">
        <f t="shared" ca="1" si="7"/>
        <v>860761593472.89612</v>
      </c>
      <c r="Z40" s="90">
        <f t="shared" ca="1" si="7"/>
        <v>875077183902.91687</v>
      </c>
      <c r="AA40" s="90">
        <f t="shared" ca="1" si="7"/>
        <v>889392774332.93774</v>
      </c>
      <c r="AB40" s="90">
        <f t="shared" ca="1" si="7"/>
        <v>903708364762.95862</v>
      </c>
      <c r="AC40" s="90">
        <f t="shared" ca="1" si="7"/>
        <v>918023955192.97949</v>
      </c>
      <c r="AD40" s="90">
        <f t="shared" ca="1" si="7"/>
        <v>932339545623.00024</v>
      </c>
      <c r="AE40" s="90">
        <f t="shared" ca="1" si="7"/>
        <v>946655136053.021</v>
      </c>
      <c r="AF40" s="90">
        <f t="shared" ca="1" si="7"/>
        <v>960970726483.04199</v>
      </c>
      <c r="AG40" s="90">
        <f t="shared" ca="1" si="7"/>
        <v>975286316913.06274</v>
      </c>
      <c r="AH40" s="90">
        <f t="shared" ca="1" si="7"/>
        <v>989601907343.08362</v>
      </c>
      <c r="AI40" s="90">
        <f t="shared" ca="1" si="7"/>
        <v>1003917497773.1045</v>
      </c>
      <c r="AJ40" s="90">
        <f t="shared" ca="1" si="7"/>
        <v>1018233088203.1252</v>
      </c>
      <c r="AK40" s="90">
        <f t="shared" ca="1" si="7"/>
        <v>1032548678633.1461</v>
      </c>
      <c r="AL40" s="90">
        <f t="shared" ca="1" si="7"/>
        <v>1046864269063.167</v>
      </c>
      <c r="AM40" s="90">
        <f t="shared" ca="1" si="7"/>
        <v>1061179859493.1877</v>
      </c>
      <c r="AN40" s="90">
        <f t="shared" ca="1" si="6"/>
        <v>1075495449923.2085</v>
      </c>
      <c r="AO40" s="90">
        <f t="shared" ca="1" si="6"/>
        <v>1089811040353.2294</v>
      </c>
      <c r="AP40" s="210">
        <f ca="1">V40*'Process Emissions Multipliers'!$E$28</f>
        <v>1104126630783.2502</v>
      </c>
    </row>
    <row r="41" spans="1:42">
      <c r="A41" s="74">
        <v>-11</v>
      </c>
      <c r="B41" s="210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0">
        <f ca="1">IF('Chemicals 2020'!$A49="CP",INDIRECT("'Chemicals 2020'!"&amp;'Country Selector'!$B$3&amp;ROW($A49))*10^12,0)*'Process Emissions Multipliers'!$B$28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0">
        <f ca="1">IF('Chemicals 2030'!$A49="CP",INDIRECT("'Chemicals 2030'!"&amp;'Country Selector'!$B$3&amp;ROW($A49))*10^12,0)*'Process Emissions Multipliers'!$D$28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0">
        <f ca="1">V41*'Process Emissions Multipliers'!$E$28</f>
        <v>0</v>
      </c>
    </row>
    <row r="42" spans="1:42">
      <c r="A42" s="74">
        <v>-10</v>
      </c>
      <c r="B42" s="210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0">
        <f ca="1">IF('Chemicals 2020'!$A50="CP",INDIRECT("'Chemicals 2020'!"&amp;'Country Selector'!$B$3&amp;ROW($A50))*10^12,0)*'Process Emissions Multipliers'!$B$28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0">
        <f ca="1">IF('Chemicals 2030'!$A50="CP",INDIRECT("'Chemicals 2030'!"&amp;'Country Selector'!$B$3&amp;ROW($A50))*10^12,0)*'Process Emissions Multipliers'!$D$28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0">
        <f ca="1">V42*'Process Emissions Multipliers'!$E$28</f>
        <v>0</v>
      </c>
    </row>
    <row r="43" spans="1:42">
      <c r="A43" s="74">
        <v>-9</v>
      </c>
      <c r="B43" s="210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10">
        <f ca="1">IF('Chemicals 2020'!$A51="CP",INDIRECT("'Chemicals 2020'!"&amp;'Country Selector'!$B$3&amp;ROW($A51))*10^12,0)*'Process Emissions Multipliers'!$B$28</f>
        <v>0</v>
      </c>
      <c r="M43" s="90">
        <f t="shared" ca="1" si="10"/>
        <v>3329867085390.9238</v>
      </c>
      <c r="N43" s="90">
        <f t="shared" ca="1" si="10"/>
        <v>6659734170781.8477</v>
      </c>
      <c r="O43" s="90">
        <f t="shared" ca="1" si="10"/>
        <v>9989601256172.7715</v>
      </c>
      <c r="P43" s="90">
        <f t="shared" ca="1" si="10"/>
        <v>13319468341563.695</v>
      </c>
      <c r="Q43" s="90">
        <f t="shared" ca="1" si="10"/>
        <v>16649335426954.619</v>
      </c>
      <c r="R43" s="90">
        <f t="shared" ca="1" si="10"/>
        <v>19979202512345.543</v>
      </c>
      <c r="S43" s="90">
        <f t="shared" ca="1" si="10"/>
        <v>23309069597736.465</v>
      </c>
      <c r="T43" s="90">
        <f t="shared" ca="1" si="10"/>
        <v>26638936683127.391</v>
      </c>
      <c r="U43" s="90">
        <f t="shared" ca="1" si="10"/>
        <v>29968803768518.312</v>
      </c>
      <c r="V43" s="210">
        <f ca="1">IF('Chemicals 2030'!$A51="CP",INDIRECT("'Chemicals 2030'!"&amp;'Country Selector'!$B$3&amp;ROW($A51))*10^12,0)*'Process Emissions Multipliers'!$D$28</f>
        <v>33298670853909.238</v>
      </c>
      <c r="W43" s="90">
        <f t="shared" ca="1" si="8"/>
        <v>33881553580999.336</v>
      </c>
      <c r="X43" s="90">
        <f t="shared" ca="1" si="7"/>
        <v>34464436308089.437</v>
      </c>
      <c r="Y43" s="90">
        <f t="shared" ca="1" si="7"/>
        <v>35047319035179.539</v>
      </c>
      <c r="Z43" s="90">
        <f t="shared" ca="1" si="7"/>
        <v>35630201762269.641</v>
      </c>
      <c r="AA43" s="90">
        <f t="shared" ca="1" si="7"/>
        <v>36213084489359.75</v>
      </c>
      <c r="AB43" s="90">
        <f t="shared" ca="1" si="7"/>
        <v>36795967216449.844</v>
      </c>
      <c r="AC43" s="90">
        <f t="shared" ca="1" si="7"/>
        <v>37378849943539.953</v>
      </c>
      <c r="AD43" s="90">
        <f t="shared" ca="1" si="7"/>
        <v>37961732670630.047</v>
      </c>
      <c r="AE43" s="90">
        <f t="shared" ca="1" si="7"/>
        <v>38544615397720.156</v>
      </c>
      <c r="AF43" s="90">
        <f t="shared" ca="1" si="7"/>
        <v>39127498124810.25</v>
      </c>
      <c r="AG43" s="90">
        <f t="shared" ca="1" si="7"/>
        <v>39710380851900.352</v>
      </c>
      <c r="AH43" s="90">
        <f t="shared" ca="1" si="7"/>
        <v>40293263578990.453</v>
      </c>
      <c r="AI43" s="90">
        <f t="shared" ca="1" si="7"/>
        <v>40876146306080.555</v>
      </c>
      <c r="AJ43" s="90">
        <f t="shared" ca="1" si="7"/>
        <v>41459029033170.656</v>
      </c>
      <c r="AK43" s="90">
        <f t="shared" ca="1" si="7"/>
        <v>42041911760260.758</v>
      </c>
      <c r="AL43" s="90">
        <f t="shared" ca="1" si="7"/>
        <v>42624794487350.859</v>
      </c>
      <c r="AM43" s="90">
        <f t="shared" ca="1" si="7"/>
        <v>43207677214440.961</v>
      </c>
      <c r="AN43" s="90">
        <f t="shared" ca="1" si="6"/>
        <v>43790559941531.062</v>
      </c>
      <c r="AO43" s="90">
        <f t="shared" ca="1" si="6"/>
        <v>44373442668621.164</v>
      </c>
      <c r="AP43" s="210">
        <f ca="1">V43*'Process Emissions Multipliers'!$E$28</f>
        <v>44956325395711.266</v>
      </c>
    </row>
    <row r="44" spans="1:42">
      <c r="A44" s="74">
        <v>-8</v>
      </c>
      <c r="B44" s="210">
        <f ca="1">IF('Chemicals 2010'!$A52="CP",INDIRECT("'Chemicals 2010'!"&amp;'Country Selector'!$B$3&amp;ROW($A52))*10^12,0)</f>
        <v>0</v>
      </c>
      <c r="C44" s="90">
        <f t="shared" ca="1" si="9"/>
        <v>923685535760.70935</v>
      </c>
      <c r="D44" s="90">
        <f t="shared" ca="1" si="9"/>
        <v>1847371071521.4187</v>
      </c>
      <c r="E44" s="90">
        <f t="shared" ca="1" si="9"/>
        <v>2771056607282.1279</v>
      </c>
      <c r="F44" s="90">
        <f t="shared" ca="1" si="9"/>
        <v>3694742143042.8374</v>
      </c>
      <c r="G44" s="90">
        <f t="shared" ca="1" si="9"/>
        <v>4618427678803.5469</v>
      </c>
      <c r="H44" s="90">
        <f t="shared" ca="1" si="9"/>
        <v>5542113214564.2559</v>
      </c>
      <c r="I44" s="90">
        <f t="shared" ca="1" si="9"/>
        <v>6465798750324.9658</v>
      </c>
      <c r="J44" s="90">
        <f t="shared" ca="1" si="9"/>
        <v>7389484286085.6748</v>
      </c>
      <c r="K44" s="90">
        <f t="shared" ca="1" si="9"/>
        <v>8313169821846.3848</v>
      </c>
      <c r="L44" s="210">
        <f ca="1">IF('Chemicals 2020'!$A52="CP",INDIRECT("'Chemicals 2020'!"&amp;'Country Selector'!$B$3&amp;ROW($A52))*10^12,0)*'Process Emissions Multipliers'!$B$28</f>
        <v>9236855357607.0937</v>
      </c>
      <c r="M44" s="90">
        <f t="shared" ca="1" si="10"/>
        <v>9885020940739.0352</v>
      </c>
      <c r="N44" s="90">
        <f t="shared" ca="1" si="10"/>
        <v>10533186523870.975</v>
      </c>
      <c r="O44" s="90">
        <f t="shared" ca="1" si="10"/>
        <v>11181352107002.916</v>
      </c>
      <c r="P44" s="90">
        <f t="shared" ca="1" si="10"/>
        <v>11829517690134.855</v>
      </c>
      <c r="Q44" s="90">
        <f t="shared" ca="1" si="10"/>
        <v>12477683273266.797</v>
      </c>
      <c r="R44" s="90">
        <f t="shared" ca="1" si="10"/>
        <v>13125848856398.738</v>
      </c>
      <c r="S44" s="90">
        <f t="shared" ca="1" si="10"/>
        <v>13774014439530.68</v>
      </c>
      <c r="T44" s="90">
        <f t="shared" ca="1" si="10"/>
        <v>14422180022662.617</v>
      </c>
      <c r="U44" s="90">
        <f t="shared" ca="1" si="10"/>
        <v>15070345605794.559</v>
      </c>
      <c r="V44" s="210">
        <f ca="1">IF('Chemicals 2030'!$A52="CP",INDIRECT("'Chemicals 2030'!"&amp;'Country Selector'!$B$3&amp;ROW($A52))*10^12,0)*'Process Emissions Multipliers'!$D$28</f>
        <v>15718511188926.5</v>
      </c>
      <c r="W44" s="90">
        <f t="shared" ca="1" si="8"/>
        <v>15993658767873.248</v>
      </c>
      <c r="X44" s="90">
        <f t="shared" ca="1" si="7"/>
        <v>16268806346819.994</v>
      </c>
      <c r="Y44" s="90">
        <f t="shared" ca="1" si="7"/>
        <v>16543953925766.742</v>
      </c>
      <c r="Z44" s="90">
        <f t="shared" ca="1" si="7"/>
        <v>16819101504713.488</v>
      </c>
      <c r="AA44" s="90">
        <f t="shared" ca="1" si="7"/>
        <v>17094249083660.238</v>
      </c>
      <c r="AB44" s="90">
        <f t="shared" ca="1" si="7"/>
        <v>17369396662606.984</v>
      </c>
      <c r="AC44" s="90">
        <f t="shared" ca="1" si="7"/>
        <v>17644544241553.734</v>
      </c>
      <c r="AD44" s="90">
        <f t="shared" ca="1" si="7"/>
        <v>17919691820500.48</v>
      </c>
      <c r="AE44" s="90">
        <f t="shared" ca="1" si="7"/>
        <v>18194839399447.227</v>
      </c>
      <c r="AF44" s="90">
        <f t="shared" ca="1" si="7"/>
        <v>18469986978393.977</v>
      </c>
      <c r="AG44" s="90">
        <f t="shared" ca="1" si="7"/>
        <v>18745134557340.723</v>
      </c>
      <c r="AH44" s="90">
        <f t="shared" ca="1" si="7"/>
        <v>19020282136287.469</v>
      </c>
      <c r="AI44" s="90">
        <f t="shared" ca="1" si="7"/>
        <v>19295429715234.219</v>
      </c>
      <c r="AJ44" s="90">
        <f t="shared" ca="1" si="7"/>
        <v>19570577294180.965</v>
      </c>
      <c r="AK44" s="90">
        <f t="shared" ca="1" si="7"/>
        <v>19845724873127.711</v>
      </c>
      <c r="AL44" s="90">
        <f t="shared" ca="1" si="7"/>
        <v>20120872452074.461</v>
      </c>
      <c r="AM44" s="90">
        <f t="shared" ca="1" si="7"/>
        <v>20396020031021.207</v>
      </c>
      <c r="AN44" s="90">
        <f t="shared" ca="1" si="6"/>
        <v>20671167609967.953</v>
      </c>
      <c r="AO44" s="90">
        <f t="shared" ca="1" si="6"/>
        <v>20946315188914.703</v>
      </c>
      <c r="AP44" s="210">
        <f ca="1">V44*'Process Emissions Multipliers'!$E$28</f>
        <v>21221462767861.449</v>
      </c>
    </row>
    <row r="45" spans="1:42">
      <c r="A45" s="74">
        <v>-7</v>
      </c>
      <c r="B45" s="210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10">
        <f ca="1">IF('Chemicals 2020'!$A53="CP",INDIRECT("'Chemicals 2020'!"&amp;'Country Selector'!$B$3&amp;ROW($A53))*10^12,0)*'Process Emissions Multipliers'!$B$28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0">
        <f ca="1">IF('Chemicals 2030'!$A53="CP",INDIRECT("'Chemicals 2030'!"&amp;'Country Selector'!$B$3&amp;ROW($A53))*10^12,0)*'Process Emissions Multipliers'!$D$28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0">
        <f ca="1">V45*'Process Emissions Multipliers'!$E$28</f>
        <v>0</v>
      </c>
    </row>
    <row r="46" spans="1:42">
      <c r="A46" s="74">
        <v>-6</v>
      </c>
      <c r="B46" s="210">
        <f ca="1">IF('Chemicals 2010'!$A54="CP",INDIRECT("'Chemicals 2010'!"&amp;'Country Selector'!$B$3&amp;ROW($A54))*10^12,0)</f>
        <v>0</v>
      </c>
      <c r="C46" s="90">
        <f t="shared" ca="1" si="9"/>
        <v>665040495823.86047</v>
      </c>
      <c r="D46" s="90">
        <f t="shared" ca="1" si="9"/>
        <v>1330080991647.7209</v>
      </c>
      <c r="E46" s="90">
        <f t="shared" ca="1" si="9"/>
        <v>1995121487471.5813</v>
      </c>
      <c r="F46" s="90">
        <f t="shared" ca="1" si="9"/>
        <v>2660161983295.4419</v>
      </c>
      <c r="G46" s="90">
        <f t="shared" ca="1" si="9"/>
        <v>3325202479119.3022</v>
      </c>
      <c r="H46" s="90">
        <f t="shared" ca="1" si="9"/>
        <v>3990242974943.1626</v>
      </c>
      <c r="I46" s="90">
        <f t="shared" ca="1" si="9"/>
        <v>4655283470767.0234</v>
      </c>
      <c r="J46" s="90">
        <f t="shared" ca="1" si="9"/>
        <v>5320323966590.8838</v>
      </c>
      <c r="K46" s="90">
        <f t="shared" ca="1" si="9"/>
        <v>5985364462414.7441</v>
      </c>
      <c r="L46" s="210">
        <f ca="1">IF('Chemicals 2020'!$A54="CP",INDIRECT("'Chemicals 2020'!"&amp;'Country Selector'!$B$3&amp;ROW($A54))*10^12,0)*'Process Emissions Multipliers'!$B$28</f>
        <v>6650404958238.6045</v>
      </c>
      <c r="M46" s="90">
        <f t="shared" ca="1" si="10"/>
        <v>9932996258785.5391</v>
      </c>
      <c r="N46" s="90">
        <f t="shared" ca="1" si="10"/>
        <v>13215587559332.473</v>
      </c>
      <c r="O46" s="90">
        <f t="shared" ca="1" si="10"/>
        <v>16498178859879.404</v>
      </c>
      <c r="P46" s="90">
        <f t="shared" ca="1" si="10"/>
        <v>19780770160426.34</v>
      </c>
      <c r="Q46" s="90">
        <f t="shared" ca="1" si="10"/>
        <v>23063361460973.27</v>
      </c>
      <c r="R46" s="90">
        <f t="shared" ca="1" si="10"/>
        <v>26345952761520.203</v>
      </c>
      <c r="S46" s="90">
        <f t="shared" ca="1" si="10"/>
        <v>29628544062067.137</v>
      </c>
      <c r="T46" s="90">
        <f t="shared" ca="1" si="10"/>
        <v>32911135362614.074</v>
      </c>
      <c r="U46" s="90">
        <f t="shared" ca="1" si="10"/>
        <v>36193726663161</v>
      </c>
      <c r="V46" s="210">
        <f ca="1">IF('Chemicals 2030'!$A54="CP",INDIRECT("'Chemicals 2030'!"&amp;'Country Selector'!$B$3&amp;ROW($A54))*10^12,0)*'Process Emissions Multipliers'!$D$28</f>
        <v>39476317963707.937</v>
      </c>
      <c r="W46" s="90">
        <f t="shared" ca="1" si="8"/>
        <v>40167338454318.922</v>
      </c>
      <c r="X46" s="90">
        <f t="shared" ca="1" si="7"/>
        <v>40858358944929.906</v>
      </c>
      <c r="Y46" s="90">
        <f t="shared" ca="1" si="7"/>
        <v>41549379435540.891</v>
      </c>
      <c r="Z46" s="90">
        <f t="shared" ca="1" si="7"/>
        <v>42240399926151.875</v>
      </c>
      <c r="AA46" s="90">
        <f t="shared" ca="1" si="7"/>
        <v>42931420416762.859</v>
      </c>
      <c r="AB46" s="90">
        <f t="shared" ca="1" si="7"/>
        <v>43622440907373.844</v>
      </c>
      <c r="AC46" s="90">
        <f t="shared" ca="1" si="7"/>
        <v>44313461397984.828</v>
      </c>
      <c r="AD46" s="90">
        <f t="shared" ca="1" si="7"/>
        <v>45004481888595.812</v>
      </c>
      <c r="AE46" s="90">
        <f t="shared" ca="1" si="7"/>
        <v>45695502379206.797</v>
      </c>
      <c r="AF46" s="90">
        <f t="shared" ca="1" si="7"/>
        <v>46386522869817.781</v>
      </c>
      <c r="AG46" s="90">
        <f t="shared" ca="1" si="7"/>
        <v>47077543360428.766</v>
      </c>
      <c r="AH46" s="90">
        <f t="shared" ca="1" si="7"/>
        <v>47768563851039.75</v>
      </c>
      <c r="AI46" s="90">
        <f t="shared" ca="1" si="7"/>
        <v>48459584341650.734</v>
      </c>
      <c r="AJ46" s="90">
        <f t="shared" ca="1" si="7"/>
        <v>49150604832261.719</v>
      </c>
      <c r="AK46" s="90">
        <f t="shared" ca="1" si="7"/>
        <v>49841625322872.703</v>
      </c>
      <c r="AL46" s="90">
        <f t="shared" ca="1" si="7"/>
        <v>50532645813483.687</v>
      </c>
      <c r="AM46" s="90">
        <f t="shared" ca="1" si="7"/>
        <v>51223666304094.672</v>
      </c>
      <c r="AN46" s="90">
        <f t="shared" ca="1" si="6"/>
        <v>51914686794705.656</v>
      </c>
      <c r="AO46" s="90">
        <f t="shared" ca="1" si="6"/>
        <v>52605707285316.641</v>
      </c>
      <c r="AP46" s="210">
        <f ca="1">V46*'Process Emissions Multipliers'!$E$28</f>
        <v>53296727775927.625</v>
      </c>
    </row>
    <row r="47" spans="1:42">
      <c r="A47" s="74">
        <v>-5</v>
      </c>
      <c r="B47" s="210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0">
        <f ca="1">IF('Chemicals 2020'!$A55="CP",INDIRECT("'Chemicals 2020'!"&amp;'Country Selector'!$B$3&amp;ROW($A55))*10^12,0)*'Process Emissions Multipliers'!$B$28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0">
        <f ca="1">IF('Chemicals 2030'!$A55="CP",INDIRECT("'Chemicals 2030'!"&amp;'Country Selector'!$B$3&amp;ROW($A55))*10^12,0)*'Process Emissions Multipliers'!$D$28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0">
        <f ca="1">V47*'Process Emissions Multipliers'!$E$28</f>
        <v>0</v>
      </c>
    </row>
    <row r="48" spans="1:42">
      <c r="A48" s="74">
        <v>-4</v>
      </c>
      <c r="B48" s="210">
        <f ca="1">IF('Chemicals 2010'!$A56="CP",INDIRECT("'Chemicals 2010'!"&amp;'Country Selector'!$B$3&amp;ROW($A56))*10^12,0)</f>
        <v>359089900000.00165</v>
      </c>
      <c r="C48" s="90">
        <f t="shared" ca="1" si="9"/>
        <v>535145497640.19843</v>
      </c>
      <c r="D48" s="90">
        <f t="shared" ca="1" si="9"/>
        <v>711201095280.39526</v>
      </c>
      <c r="E48" s="90">
        <f t="shared" ca="1" si="9"/>
        <v>887256692920.59204</v>
      </c>
      <c r="F48" s="90">
        <f t="shared" ca="1" si="9"/>
        <v>1063312290560.7888</v>
      </c>
      <c r="G48" s="90">
        <f t="shared" ca="1" si="9"/>
        <v>1239367888200.9856</v>
      </c>
      <c r="H48" s="90">
        <f t="shared" ca="1" si="9"/>
        <v>1415423485841.1826</v>
      </c>
      <c r="I48" s="90">
        <f t="shared" ca="1" si="9"/>
        <v>1591479083481.3794</v>
      </c>
      <c r="J48" s="90">
        <f t="shared" ca="1" si="9"/>
        <v>1767534681121.5759</v>
      </c>
      <c r="K48" s="90">
        <f t="shared" ca="1" si="9"/>
        <v>1943590278761.7729</v>
      </c>
      <c r="L48" s="210">
        <f ca="1">IF('Chemicals 2020'!$A56="CP",INDIRECT("'Chemicals 2020'!"&amp;'Country Selector'!$B$3&amp;ROW($A56))*10^12,0)*'Process Emissions Multipliers'!$B$28</f>
        <v>2119645876401.9697</v>
      </c>
      <c r="M48" s="90">
        <f t="shared" ca="1" si="10"/>
        <v>2501045593382.4102</v>
      </c>
      <c r="N48" s="90">
        <f t="shared" ca="1" si="10"/>
        <v>2882445310362.8501</v>
      </c>
      <c r="O48" s="90">
        <f t="shared" ca="1" si="10"/>
        <v>3263845027343.2905</v>
      </c>
      <c r="P48" s="90">
        <f t="shared" ca="1" si="10"/>
        <v>3645244744323.7305</v>
      </c>
      <c r="Q48" s="90">
        <f t="shared" ca="1" si="10"/>
        <v>4026644461304.1709</v>
      </c>
      <c r="R48" s="90">
        <f t="shared" ca="1" si="10"/>
        <v>4408044178284.6113</v>
      </c>
      <c r="S48" s="90">
        <f t="shared" ca="1" si="10"/>
        <v>4789443895265.0508</v>
      </c>
      <c r="T48" s="90">
        <f t="shared" ca="1" si="10"/>
        <v>5170843612245.4912</v>
      </c>
      <c r="U48" s="90">
        <f t="shared" ca="1" si="10"/>
        <v>5552243329225.9326</v>
      </c>
      <c r="V48" s="210">
        <f ca="1">IF('Chemicals 2030'!$A56="CP",INDIRECT("'Chemicals 2030'!"&amp;'Country Selector'!$B$3&amp;ROW($A56))*10^12,0)*'Process Emissions Multipliers'!$D$28</f>
        <v>5933643046206.3721</v>
      </c>
      <c r="W48" s="90">
        <f t="shared" ca="1" si="8"/>
        <v>6037509595580.8477</v>
      </c>
      <c r="X48" s="90">
        <f t="shared" ca="1" si="8"/>
        <v>6141376144955.3242</v>
      </c>
      <c r="Y48" s="90">
        <f t="shared" ca="1" si="8"/>
        <v>6245242694329.7998</v>
      </c>
      <c r="Z48" s="90">
        <f t="shared" ca="1" si="8"/>
        <v>6349109243704.2754</v>
      </c>
      <c r="AA48" s="90">
        <f t="shared" ca="1" si="8"/>
        <v>6452975793078.752</v>
      </c>
      <c r="AB48" s="90">
        <f t="shared" ca="1" si="8"/>
        <v>6556842342453.2266</v>
      </c>
      <c r="AC48" s="90">
        <f t="shared" ca="1" si="8"/>
        <v>6660708891827.7031</v>
      </c>
      <c r="AD48" s="90">
        <f t="shared" ca="1" si="8"/>
        <v>6764575441202.1797</v>
      </c>
      <c r="AE48" s="90">
        <f t="shared" ca="1" si="8"/>
        <v>6868441990576.6562</v>
      </c>
      <c r="AF48" s="90">
        <f t="shared" ca="1" si="8"/>
        <v>6972308539951.1309</v>
      </c>
      <c r="AG48" s="90">
        <f t="shared" ca="1" si="8"/>
        <v>7076175089325.6074</v>
      </c>
      <c r="AH48" s="90">
        <f t="shared" ca="1" si="8"/>
        <v>7180041638700.083</v>
      </c>
      <c r="AI48" s="90">
        <f t="shared" ca="1" si="8"/>
        <v>7283908188074.5586</v>
      </c>
      <c r="AJ48" s="90">
        <f t="shared" ca="1" si="8"/>
        <v>7387774737449.0352</v>
      </c>
      <c r="AK48" s="90">
        <f t="shared" ca="1" si="8"/>
        <v>7491641286823.5107</v>
      </c>
      <c r="AL48" s="90">
        <f t="shared" ca="1" si="8"/>
        <v>7595507836197.9873</v>
      </c>
      <c r="AM48" s="90">
        <f t="shared" ca="1" si="11"/>
        <v>7699374385572.4629</v>
      </c>
      <c r="AN48" s="90">
        <f t="shared" ca="1" si="11"/>
        <v>7803240934946.9395</v>
      </c>
      <c r="AO48" s="90">
        <f t="shared" ca="1" si="11"/>
        <v>7907107484321.415</v>
      </c>
      <c r="AP48" s="210">
        <f ca="1">V48*'Process Emissions Multipliers'!$E$28</f>
        <v>8010974033695.8906</v>
      </c>
    </row>
    <row r="49" spans="1:42">
      <c r="A49" s="74">
        <v>-3</v>
      </c>
      <c r="B49" s="210">
        <f ca="1">IF('Chemicals 2010'!$A57="CP",INDIRECT("'Chemicals 2010'!"&amp;'Country Selector'!$B$3&amp;ROW($A57))*10^12,0)</f>
        <v>716260050149.99512</v>
      </c>
      <c r="C49" s="90">
        <f t="shared" ca="1" si="9"/>
        <v>1001892618914.2216</v>
      </c>
      <c r="D49" s="90">
        <f t="shared" ca="1" si="9"/>
        <v>1287525187678.448</v>
      </c>
      <c r="E49" s="90">
        <f t="shared" ca="1" si="9"/>
        <v>1573157756442.6746</v>
      </c>
      <c r="F49" s="90">
        <f t="shared" ca="1" si="9"/>
        <v>1858790325206.9009</v>
      </c>
      <c r="G49" s="90">
        <f t="shared" ca="1" si="9"/>
        <v>2144422893971.1272</v>
      </c>
      <c r="H49" s="90">
        <f t="shared" ca="1" si="9"/>
        <v>2430055462735.354</v>
      </c>
      <c r="I49" s="90">
        <f t="shared" ca="1" si="9"/>
        <v>2715688031499.5806</v>
      </c>
      <c r="J49" s="90">
        <f t="shared" ca="1" si="9"/>
        <v>3001320600263.8066</v>
      </c>
      <c r="K49" s="90">
        <f t="shared" ca="1" si="9"/>
        <v>3286953169028.0332</v>
      </c>
      <c r="L49" s="210">
        <f ca="1">IF('Chemicals 2020'!$A57="CP",INDIRECT("'Chemicals 2020'!"&amp;'Country Selector'!$B$3&amp;ROW($A57))*10^12,0)*'Process Emissions Multipliers'!$B$28</f>
        <v>3572585737792.2598</v>
      </c>
      <c r="M49" s="90">
        <f t="shared" ca="1" si="10"/>
        <v>4023179563582.2578</v>
      </c>
      <c r="N49" s="90">
        <f t="shared" ca="1" si="10"/>
        <v>4473773389372.2559</v>
      </c>
      <c r="O49" s="90">
        <f t="shared" ca="1" si="10"/>
        <v>4924367215162.2539</v>
      </c>
      <c r="P49" s="90">
        <f t="shared" ca="1" si="10"/>
        <v>5374961040952.252</v>
      </c>
      <c r="Q49" s="90">
        <f t="shared" ca="1" si="10"/>
        <v>5825554866742.249</v>
      </c>
      <c r="R49" s="90">
        <f t="shared" ca="1" si="10"/>
        <v>6276148692532.248</v>
      </c>
      <c r="S49" s="90">
        <f t="shared" ca="1" si="10"/>
        <v>6726742518322.2451</v>
      </c>
      <c r="T49" s="90">
        <f t="shared" ca="1" si="10"/>
        <v>7177336344112.2432</v>
      </c>
      <c r="U49" s="90">
        <f t="shared" ca="1" si="10"/>
        <v>7627930169902.2412</v>
      </c>
      <c r="V49" s="210">
        <f ca="1">IF('Chemicals 2030'!$A57="CP",INDIRECT("'Chemicals 2030'!"&amp;'Country Selector'!$B$3&amp;ROW($A57))*10^12,0)*'Process Emissions Multipliers'!$D$28</f>
        <v>8078523995692.2393</v>
      </c>
      <c r="W49" s="90">
        <f t="shared" ca="1" si="8"/>
        <v>8219936009346.8047</v>
      </c>
      <c r="X49" s="90">
        <f t="shared" ca="1" si="8"/>
        <v>8361348023001.3721</v>
      </c>
      <c r="Y49" s="90">
        <f t="shared" ca="1" si="8"/>
        <v>8502760036655.9375</v>
      </c>
      <c r="Z49" s="90">
        <f t="shared" ca="1" si="8"/>
        <v>8644172050310.5029</v>
      </c>
      <c r="AA49" s="90">
        <f t="shared" ca="1" si="8"/>
        <v>8785584063965.0703</v>
      </c>
      <c r="AB49" s="90">
        <f t="shared" ca="1" si="8"/>
        <v>8926996077619.6348</v>
      </c>
      <c r="AC49" s="90">
        <f t="shared" ca="1" si="8"/>
        <v>9068408091274.2012</v>
      </c>
      <c r="AD49" s="90">
        <f t="shared" ca="1" si="8"/>
        <v>9209820104928.7676</v>
      </c>
      <c r="AE49" s="90">
        <f t="shared" ca="1" si="8"/>
        <v>9351232118583.334</v>
      </c>
      <c r="AF49" s="90">
        <f t="shared" ca="1" si="8"/>
        <v>9492644132237.9004</v>
      </c>
      <c r="AG49" s="90">
        <f t="shared" ca="1" si="8"/>
        <v>9634056145892.4668</v>
      </c>
      <c r="AH49" s="90">
        <f t="shared" ca="1" si="8"/>
        <v>9775468159547.0312</v>
      </c>
      <c r="AI49" s="90">
        <f t="shared" ca="1" si="8"/>
        <v>9916880173201.5977</v>
      </c>
      <c r="AJ49" s="90">
        <f t="shared" ca="1" si="8"/>
        <v>10058292186856.164</v>
      </c>
      <c r="AK49" s="90">
        <f t="shared" ca="1" si="8"/>
        <v>10199704200510.73</v>
      </c>
      <c r="AL49" s="90">
        <f t="shared" ca="1" si="8"/>
        <v>10341116214165.297</v>
      </c>
      <c r="AM49" s="90">
        <f t="shared" ca="1" si="11"/>
        <v>10482528227819.863</v>
      </c>
      <c r="AN49" s="90">
        <f t="shared" ca="1" si="11"/>
        <v>10623940241474.43</v>
      </c>
      <c r="AO49" s="90">
        <f t="shared" ca="1" si="11"/>
        <v>10765352255128.994</v>
      </c>
      <c r="AP49" s="210">
        <f ca="1">V49*'Process Emissions Multipliers'!$E$28</f>
        <v>10906764268783.561</v>
      </c>
    </row>
    <row r="50" spans="1:42">
      <c r="A50" s="74">
        <v>-2</v>
      </c>
      <c r="B50" s="210">
        <f ca="1">IF('Chemicals 2010'!$A58="CP",INDIRECT("'Chemicals 2010'!"&amp;'Country Selector'!$B$3&amp;ROW($A58))*10^12,0)</f>
        <v>320418679999.99506</v>
      </c>
      <c r="C50" s="90">
        <f t="shared" ca="1" si="9"/>
        <v>357728116452.87848</v>
      </c>
      <c r="D50" s="90">
        <f t="shared" ca="1" si="9"/>
        <v>395037552905.7619</v>
      </c>
      <c r="E50" s="90">
        <f t="shared" ca="1" si="9"/>
        <v>432346989358.64532</v>
      </c>
      <c r="F50" s="90">
        <f t="shared" ca="1" si="9"/>
        <v>469656425811.52875</v>
      </c>
      <c r="G50" s="90">
        <f t="shared" ca="1" si="9"/>
        <v>506965862264.41223</v>
      </c>
      <c r="H50" s="90">
        <f t="shared" ca="1" si="9"/>
        <v>544275298717.29565</v>
      </c>
      <c r="I50" s="90">
        <f t="shared" ca="1" si="9"/>
        <v>581584735170.17908</v>
      </c>
      <c r="J50" s="90">
        <f t="shared" ca="1" si="9"/>
        <v>618894171623.0625</v>
      </c>
      <c r="K50" s="90">
        <f t="shared" ca="1" si="9"/>
        <v>656203608075.94592</v>
      </c>
      <c r="L50" s="210">
        <f ca="1">IF('Chemicals 2020'!$A58="CP",INDIRECT("'Chemicals 2020'!"&amp;'Country Selector'!$B$3&amp;ROW($A58))*10^12,0)*'Process Emissions Multipliers'!$B$28</f>
        <v>693513044528.82935</v>
      </c>
      <c r="M50" s="90">
        <f t="shared" ca="1" si="10"/>
        <v>720740837510.04456</v>
      </c>
      <c r="N50" s="90">
        <f t="shared" ca="1" si="10"/>
        <v>747968630491.25977</v>
      </c>
      <c r="O50" s="90">
        <f t="shared" ca="1" si="10"/>
        <v>775196423472.47485</v>
      </c>
      <c r="P50" s="90">
        <f t="shared" ca="1" si="10"/>
        <v>802424216453.69006</v>
      </c>
      <c r="Q50" s="90">
        <f t="shared" ca="1" si="10"/>
        <v>829652009434.90527</v>
      </c>
      <c r="R50" s="90">
        <f t="shared" ca="1" si="10"/>
        <v>856879802416.12036</v>
      </c>
      <c r="S50" s="90">
        <f t="shared" ca="1" si="10"/>
        <v>884107595397.33557</v>
      </c>
      <c r="T50" s="90">
        <f t="shared" ca="1" si="10"/>
        <v>911335388378.55078</v>
      </c>
      <c r="U50" s="90">
        <f t="shared" ca="1" si="10"/>
        <v>938563181359.76599</v>
      </c>
      <c r="V50" s="210">
        <f ca="1">IF('Chemicals 2030'!$A58="CP",INDIRECT("'Chemicals 2030'!"&amp;'Country Selector'!$B$3&amp;ROW($A58))*10^12,0)*'Process Emissions Multipliers'!$D$28</f>
        <v>965790974340.98108</v>
      </c>
      <c r="W50" s="90">
        <f t="shared" ca="1" si="8"/>
        <v>982696840625.93481</v>
      </c>
      <c r="X50" s="90">
        <f t="shared" ca="1" si="8"/>
        <v>999602706910.88867</v>
      </c>
      <c r="Y50" s="90">
        <f t="shared" ca="1" si="8"/>
        <v>1016508573195.8423</v>
      </c>
      <c r="Z50" s="90">
        <f t="shared" ca="1" si="8"/>
        <v>1033414439480.7963</v>
      </c>
      <c r="AA50" s="90">
        <f t="shared" ca="1" si="8"/>
        <v>1050320305765.75</v>
      </c>
      <c r="AB50" s="90">
        <f t="shared" ca="1" si="8"/>
        <v>1067226172050.7037</v>
      </c>
      <c r="AC50" s="90">
        <f t="shared" ca="1" si="8"/>
        <v>1084132038335.6575</v>
      </c>
      <c r="AD50" s="90">
        <f t="shared" ca="1" si="8"/>
        <v>1101037904620.6113</v>
      </c>
      <c r="AE50" s="90">
        <f t="shared" ca="1" si="8"/>
        <v>1117943770905.5649</v>
      </c>
      <c r="AF50" s="90">
        <f t="shared" ca="1" si="8"/>
        <v>1134849637190.5188</v>
      </c>
      <c r="AG50" s="90">
        <f t="shared" ca="1" si="8"/>
        <v>1151755503475.4727</v>
      </c>
      <c r="AH50" s="90">
        <f t="shared" ca="1" si="8"/>
        <v>1168661369760.4263</v>
      </c>
      <c r="AI50" s="90">
        <f t="shared" ca="1" si="8"/>
        <v>1185567236045.3804</v>
      </c>
      <c r="AJ50" s="90">
        <f t="shared" ca="1" si="8"/>
        <v>1202473102330.334</v>
      </c>
      <c r="AK50" s="90">
        <f t="shared" ca="1" si="8"/>
        <v>1219378968615.2878</v>
      </c>
      <c r="AL50" s="90">
        <f t="shared" ca="1" si="8"/>
        <v>1236284834900.2415</v>
      </c>
      <c r="AM50" s="90">
        <f t="shared" ca="1" si="11"/>
        <v>1253190701185.1953</v>
      </c>
      <c r="AN50" s="90">
        <f t="shared" ca="1" si="11"/>
        <v>1270096567470.1492</v>
      </c>
      <c r="AO50" s="90">
        <f t="shared" ca="1" si="11"/>
        <v>1287002433755.103</v>
      </c>
      <c r="AP50" s="210">
        <f ca="1">V50*'Process Emissions Multipliers'!$E$28</f>
        <v>1303908300040.0566</v>
      </c>
    </row>
    <row r="51" spans="1:42">
      <c r="A51" s="74">
        <v>-1</v>
      </c>
      <c r="B51" s="210">
        <f ca="1">IF('Chemicals 2010'!$A59="CP",INDIRECT("'Chemicals 2010'!"&amp;'Country Selector'!$B$3&amp;ROW($A59))*10^12,0)</f>
        <v>0</v>
      </c>
      <c r="C51" s="90">
        <f t="shared" ca="1" si="9"/>
        <v>1619195107270.2866</v>
      </c>
      <c r="D51" s="90">
        <f t="shared" ca="1" si="9"/>
        <v>3238390214540.5732</v>
      </c>
      <c r="E51" s="90">
        <f t="shared" ca="1" si="9"/>
        <v>4857585321810.8594</v>
      </c>
      <c r="F51" s="90">
        <f t="shared" ca="1" si="9"/>
        <v>6476780429081.1465</v>
      </c>
      <c r="G51" s="90">
        <f t="shared" ca="1" si="9"/>
        <v>8095975536351.4326</v>
      </c>
      <c r="H51" s="90">
        <f t="shared" ca="1" si="9"/>
        <v>9715170643621.7187</v>
      </c>
      <c r="I51" s="90">
        <f t="shared" ca="1" si="9"/>
        <v>11334365750892.006</v>
      </c>
      <c r="J51" s="90">
        <f t="shared" ca="1" si="9"/>
        <v>12953560858162.293</v>
      </c>
      <c r="K51" s="90">
        <f t="shared" ca="1" si="9"/>
        <v>14572755965432.578</v>
      </c>
      <c r="L51" s="210">
        <f ca="1">IF('Chemicals 2020'!$A59="CP",INDIRECT("'Chemicals 2020'!"&amp;'Country Selector'!$B$3&amp;ROW($A59))*10^12,0)*'Process Emissions Multipliers'!$B$28</f>
        <v>16191951072702.865</v>
      </c>
      <c r="M51" s="90">
        <f t="shared" ca="1" si="10"/>
        <v>15502022595952.34</v>
      </c>
      <c r="N51" s="90">
        <f t="shared" ca="1" si="10"/>
        <v>14812094119201.816</v>
      </c>
      <c r="O51" s="90">
        <f t="shared" ca="1" si="10"/>
        <v>14122165642451.293</v>
      </c>
      <c r="P51" s="90">
        <f t="shared" ca="1" si="10"/>
        <v>13432237165700.766</v>
      </c>
      <c r="Q51" s="90">
        <f t="shared" ca="1" si="10"/>
        <v>12742308688950.242</v>
      </c>
      <c r="R51" s="90">
        <f t="shared" ca="1" si="10"/>
        <v>12052380212199.719</v>
      </c>
      <c r="S51" s="90">
        <f t="shared" ca="1" si="10"/>
        <v>11362451735449.193</v>
      </c>
      <c r="T51" s="90">
        <f t="shared" ca="1" si="10"/>
        <v>10672523258698.668</v>
      </c>
      <c r="U51" s="90">
        <f t="shared" ca="1" si="10"/>
        <v>9982594781948.1445</v>
      </c>
      <c r="V51" s="210">
        <f ca="1">IF('Chemicals 2030'!$A59="CP",INDIRECT("'Chemicals 2030'!"&amp;'Country Selector'!$B$3&amp;ROW($A59))*10^12,0)*'Process Emissions Multipliers'!$D$28</f>
        <v>9292666305197.6191</v>
      </c>
      <c r="W51" s="90">
        <f t="shared" ca="1" si="8"/>
        <v>9455331496900.7891</v>
      </c>
      <c r="X51" s="90">
        <f t="shared" ca="1" si="8"/>
        <v>9617996688603.959</v>
      </c>
      <c r="Y51" s="90">
        <f t="shared" ca="1" si="8"/>
        <v>9780661880307.127</v>
      </c>
      <c r="Z51" s="90">
        <f t="shared" ca="1" si="8"/>
        <v>9943327072010.2969</v>
      </c>
      <c r="AA51" s="90">
        <f t="shared" ca="1" si="8"/>
        <v>10105992263713.465</v>
      </c>
      <c r="AB51" s="90">
        <f t="shared" ca="1" si="8"/>
        <v>10268657455416.637</v>
      </c>
      <c r="AC51" s="90">
        <f t="shared" ca="1" si="8"/>
        <v>10431322647119.805</v>
      </c>
      <c r="AD51" s="90">
        <f t="shared" ca="1" si="8"/>
        <v>10593987838822.977</v>
      </c>
      <c r="AE51" s="90">
        <f t="shared" ca="1" si="8"/>
        <v>10756653030526.145</v>
      </c>
      <c r="AF51" s="90">
        <f t="shared" ca="1" si="8"/>
        <v>10919318222229.312</v>
      </c>
      <c r="AG51" s="90">
        <f t="shared" ca="1" si="8"/>
        <v>11081983413932.484</v>
      </c>
      <c r="AH51" s="90">
        <f t="shared" ca="1" si="8"/>
        <v>11244648605635.652</v>
      </c>
      <c r="AI51" s="90">
        <f t="shared" ca="1" si="8"/>
        <v>11407313797338.82</v>
      </c>
      <c r="AJ51" s="90">
        <f t="shared" ca="1" si="8"/>
        <v>11569978989041.992</v>
      </c>
      <c r="AK51" s="90">
        <f t="shared" ca="1" si="8"/>
        <v>11732644180745.16</v>
      </c>
      <c r="AL51" s="90">
        <f t="shared" ca="1" si="8"/>
        <v>11895309372448.33</v>
      </c>
      <c r="AM51" s="90">
        <f t="shared" ca="1" si="11"/>
        <v>12057974564151.498</v>
      </c>
      <c r="AN51" s="90">
        <f t="shared" ca="1" si="11"/>
        <v>12220639755854.668</v>
      </c>
      <c r="AO51" s="90">
        <f t="shared" ca="1" si="11"/>
        <v>12383304947557.838</v>
      </c>
      <c r="AP51" s="210">
        <f ca="1">V51*'Process Emissions Multipliers'!$E$28</f>
        <v>12545970139261.008</v>
      </c>
    </row>
    <row r="52" spans="1:42">
      <c r="A52" s="74">
        <v>0</v>
      </c>
      <c r="B52" s="210">
        <f ca="1">IF('Chemicals 2010'!$A60="CP",INDIRECT("'Chemicals 2010'!"&amp;'Country Selector'!$B$3&amp;ROW($A60))*10^12,0)</f>
        <v>393411374116.79974</v>
      </c>
      <c r="C52" s="90">
        <f t="shared" ca="1" si="9"/>
        <v>1005839236554.3446</v>
      </c>
      <c r="D52" s="90">
        <f t="shared" ca="1" si="9"/>
        <v>1618267098991.8896</v>
      </c>
      <c r="E52" s="90">
        <f t="shared" ca="1" si="9"/>
        <v>2230694961429.4341</v>
      </c>
      <c r="F52" s="90">
        <f t="shared" ca="1" si="9"/>
        <v>2843122823866.9795</v>
      </c>
      <c r="G52" s="90">
        <f t="shared" ca="1" si="9"/>
        <v>3455550686304.5239</v>
      </c>
      <c r="H52" s="90">
        <f t="shared" ca="1" si="9"/>
        <v>4067978548742.0684</v>
      </c>
      <c r="I52" s="90">
        <f t="shared" ca="1" si="9"/>
        <v>4680406411179.6133</v>
      </c>
      <c r="J52" s="90">
        <f t="shared" ca="1" si="9"/>
        <v>5292834273617.1592</v>
      </c>
      <c r="K52" s="90">
        <f t="shared" ca="1" si="9"/>
        <v>5905262136054.7031</v>
      </c>
      <c r="L52" s="210">
        <f ca="1">IF('Chemicals 2020'!$A60="CP",INDIRECT("'Chemicals 2020'!"&amp;'Country Selector'!$B$3&amp;ROW($A60))*10^12,0)*'Process Emissions Multipliers'!$B$28</f>
        <v>6517689998492.248</v>
      </c>
      <c r="M52" s="90">
        <f t="shared" ca="1" si="10"/>
        <v>7691451429104.8203</v>
      </c>
      <c r="N52" s="90">
        <f t="shared" ca="1" si="10"/>
        <v>8865212859717.3926</v>
      </c>
      <c r="O52" s="90">
        <f t="shared" ca="1" si="10"/>
        <v>10038974290329.965</v>
      </c>
      <c r="P52" s="90">
        <f t="shared" ca="1" si="10"/>
        <v>11212735720942.535</v>
      </c>
      <c r="Q52" s="90">
        <f t="shared" ca="1" si="10"/>
        <v>12386497151555.109</v>
      </c>
      <c r="R52" s="90">
        <f t="shared" ca="1" si="10"/>
        <v>13560258582167.68</v>
      </c>
      <c r="S52" s="90">
        <f t="shared" ca="1" si="10"/>
        <v>14734020012780.252</v>
      </c>
      <c r="T52" s="90">
        <f t="shared" ca="1" si="10"/>
        <v>15907781443392.824</v>
      </c>
      <c r="U52" s="90">
        <f t="shared" ca="1" si="10"/>
        <v>17081542874005.396</v>
      </c>
      <c r="V52" s="210">
        <f ca="1">IF('Chemicals 2030'!$A60="CP",INDIRECT("'Chemicals 2030'!"&amp;'Country Selector'!$B$3&amp;ROW($A60))*10^12,0)*'Process Emissions Multipliers'!$D$28</f>
        <v>18255304304617.969</v>
      </c>
      <c r="W52" s="90">
        <f t="shared" ca="1" si="8"/>
        <v>18574857646660.332</v>
      </c>
      <c r="X52" s="90">
        <f t="shared" ca="1" si="8"/>
        <v>18894410988702.699</v>
      </c>
      <c r="Y52" s="90">
        <f t="shared" ca="1" si="8"/>
        <v>19213964330745.066</v>
      </c>
      <c r="Z52" s="90">
        <f t="shared" ca="1" si="8"/>
        <v>19533517672787.43</v>
      </c>
      <c r="AA52" s="90">
        <f t="shared" ca="1" si="8"/>
        <v>19853071014829.793</v>
      </c>
      <c r="AB52" s="90">
        <f t="shared" ca="1" si="8"/>
        <v>20172624356872.16</v>
      </c>
      <c r="AC52" s="90">
        <f t="shared" ca="1" si="8"/>
        <v>20492177698914.523</v>
      </c>
      <c r="AD52" s="90">
        <f t="shared" ca="1" si="8"/>
        <v>20811731040956.891</v>
      </c>
      <c r="AE52" s="90">
        <f t="shared" ca="1" si="8"/>
        <v>21131284382999.254</v>
      </c>
      <c r="AF52" s="90">
        <f t="shared" ca="1" si="8"/>
        <v>21450837725041.617</v>
      </c>
      <c r="AG52" s="90">
        <f t="shared" ca="1" si="8"/>
        <v>21770391067083.984</v>
      </c>
      <c r="AH52" s="90">
        <f t="shared" ca="1" si="8"/>
        <v>22089944409126.352</v>
      </c>
      <c r="AI52" s="90">
        <f t="shared" ca="1" si="8"/>
        <v>22409497751168.715</v>
      </c>
      <c r="AJ52" s="90">
        <f t="shared" ca="1" si="8"/>
        <v>22729051093211.078</v>
      </c>
      <c r="AK52" s="90">
        <f t="shared" ca="1" si="8"/>
        <v>23048604435253.445</v>
      </c>
      <c r="AL52" s="90">
        <f t="shared" ca="1" si="8"/>
        <v>23368157777295.809</v>
      </c>
      <c r="AM52" s="90">
        <f t="shared" ca="1" si="11"/>
        <v>23687711119338.172</v>
      </c>
      <c r="AN52" s="90">
        <f t="shared" ca="1" si="11"/>
        <v>24007264461380.539</v>
      </c>
      <c r="AO52" s="90">
        <f t="shared" ca="1" si="11"/>
        <v>24326817803422.906</v>
      </c>
      <c r="AP52" s="210">
        <f ca="1">V52*'Process Emissions Multipliers'!$E$28</f>
        <v>24646371145465.27</v>
      </c>
    </row>
    <row r="53" spans="1:42">
      <c r="A53" s="74">
        <v>1</v>
      </c>
      <c r="B53" s="210">
        <f ca="1">IF('Chemicals 2010'!$A61="CP",INDIRECT("'Chemicals 2010'!"&amp;'Country Selector'!$B$3&amp;ROW($A61))*10^12,0)</f>
        <v>0</v>
      </c>
      <c r="C53" s="90">
        <f t="shared" ca="1" si="9"/>
        <v>208689571387.87262</v>
      </c>
      <c r="D53" s="90">
        <f t="shared" ca="1" si="9"/>
        <v>417379142775.74524</v>
      </c>
      <c r="E53" s="90">
        <f t="shared" ca="1" si="9"/>
        <v>626068714163.61792</v>
      </c>
      <c r="F53" s="90">
        <f t="shared" ca="1" si="9"/>
        <v>834758285551.49048</v>
      </c>
      <c r="G53" s="90">
        <f t="shared" ca="1" si="9"/>
        <v>1043447856939.363</v>
      </c>
      <c r="H53" s="90">
        <f t="shared" ca="1" si="9"/>
        <v>1252137428327.2358</v>
      </c>
      <c r="I53" s="90">
        <f t="shared" ca="1" si="9"/>
        <v>1460826999715.1084</v>
      </c>
      <c r="J53" s="90">
        <f t="shared" ca="1" si="9"/>
        <v>1669516571102.981</v>
      </c>
      <c r="K53" s="90">
        <f t="shared" ca="1" si="9"/>
        <v>1878206142490.8535</v>
      </c>
      <c r="L53" s="210">
        <f ca="1">IF('Chemicals 2020'!$A61="CP",INDIRECT("'Chemicals 2020'!"&amp;'Country Selector'!$B$3&amp;ROW($A61))*10^12,0)*'Process Emissions Multipliers'!$B$28</f>
        <v>2086895713878.7263</v>
      </c>
      <c r="M53" s="90">
        <f t="shared" ca="1" si="10"/>
        <v>1985468181869.0061</v>
      </c>
      <c r="N53" s="90">
        <f t="shared" ca="1" si="10"/>
        <v>1884040649859.2859</v>
      </c>
      <c r="O53" s="90">
        <f t="shared" ca="1" si="10"/>
        <v>1782613117849.5659</v>
      </c>
      <c r="P53" s="90">
        <f t="shared" ca="1" si="10"/>
        <v>1681185585839.8459</v>
      </c>
      <c r="Q53" s="90">
        <f t="shared" ca="1" si="10"/>
        <v>1579758053830.1255</v>
      </c>
      <c r="R53" s="90">
        <f t="shared" ca="1" si="10"/>
        <v>1478330521820.4055</v>
      </c>
      <c r="S53" s="90">
        <f t="shared" ca="1" si="10"/>
        <v>1376902989810.6855</v>
      </c>
      <c r="T53" s="90">
        <f t="shared" ca="1" si="10"/>
        <v>1275475457800.9653</v>
      </c>
      <c r="U53" s="90">
        <f t="shared" ca="1" si="10"/>
        <v>1174047925791.2454</v>
      </c>
      <c r="V53" s="210">
        <f ca="1">IF('Chemicals 2030'!$A61="CP",INDIRECT("'Chemicals 2030'!"&amp;'Country Selector'!$B$3&amp;ROW($A61))*10^12,0)*'Process Emissions Multipliers'!$D$28</f>
        <v>1072620393781.5251</v>
      </c>
      <c r="W53" s="90">
        <f t="shared" ca="1" si="8"/>
        <v>1091396275347.5737</v>
      </c>
      <c r="X53" s="90">
        <f t="shared" ca="1" si="8"/>
        <v>1110172156913.6223</v>
      </c>
      <c r="Y53" s="90">
        <f t="shared" ca="1" si="8"/>
        <v>1128948038479.6709</v>
      </c>
      <c r="Z53" s="90">
        <f t="shared" ca="1" si="8"/>
        <v>1147723920045.7195</v>
      </c>
      <c r="AA53" s="90">
        <f t="shared" ca="1" si="8"/>
        <v>1166499801611.7681</v>
      </c>
      <c r="AB53" s="90">
        <f t="shared" ca="1" si="8"/>
        <v>1185275683177.8167</v>
      </c>
      <c r="AC53" s="90">
        <f t="shared" ca="1" si="8"/>
        <v>1204051564743.8652</v>
      </c>
      <c r="AD53" s="90">
        <f t="shared" ca="1" si="8"/>
        <v>1222827446309.9138</v>
      </c>
      <c r="AE53" s="90">
        <f t="shared" ca="1" si="8"/>
        <v>1241603327875.9624</v>
      </c>
      <c r="AF53" s="90">
        <f t="shared" ca="1" si="8"/>
        <v>1260379209442.011</v>
      </c>
      <c r="AG53" s="90">
        <f t="shared" ca="1" si="8"/>
        <v>1279155091008.0596</v>
      </c>
      <c r="AH53" s="90">
        <f t="shared" ca="1" si="8"/>
        <v>1297930972574.1082</v>
      </c>
      <c r="AI53" s="90">
        <f t="shared" ca="1" si="8"/>
        <v>1316706854140.1567</v>
      </c>
      <c r="AJ53" s="90">
        <f t="shared" ca="1" si="8"/>
        <v>1335482735706.2053</v>
      </c>
      <c r="AK53" s="90">
        <f t="shared" ca="1" si="8"/>
        <v>1354258617272.2539</v>
      </c>
      <c r="AL53" s="90">
        <f t="shared" ca="1" si="8"/>
        <v>1373034498838.3025</v>
      </c>
      <c r="AM53" s="90">
        <f t="shared" ca="1" si="11"/>
        <v>1391810380404.3511</v>
      </c>
      <c r="AN53" s="90">
        <f t="shared" ca="1" si="11"/>
        <v>1410586261970.3997</v>
      </c>
      <c r="AO53" s="90">
        <f t="shared" ca="1" si="11"/>
        <v>1429362143536.4482</v>
      </c>
      <c r="AP53" s="210">
        <f ca="1">V53*'Process Emissions Multipliers'!$E$28</f>
        <v>1448138025102.4968</v>
      </c>
    </row>
    <row r="54" spans="1:42">
      <c r="A54" s="74">
        <v>2</v>
      </c>
      <c r="B54" s="210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0">
        <f ca="1">IF('Chemicals 2020'!$A62="CP",INDIRECT("'Chemicals 2020'!"&amp;'Country Selector'!$B$3&amp;ROW($A62))*10^12,0)*'Process Emissions Multipliers'!$B$28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0">
        <f ca="1">IF('Chemicals 2030'!$A62="CP",INDIRECT("'Chemicals 2030'!"&amp;'Country Selector'!$B$3&amp;ROW($A62))*10^12,0)*'Process Emissions Multipliers'!$D$28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0">
        <f ca="1">V54*'Process Emissions Multipliers'!$E$28</f>
        <v>0</v>
      </c>
    </row>
    <row r="55" spans="1:42">
      <c r="A55" s="74">
        <v>3</v>
      </c>
      <c r="B55" s="210">
        <f ca="1">IF('Chemicals 2010'!$A63="CP",INDIRECT("'Chemicals 2010'!"&amp;'Country Selector'!$B$3&amp;ROW($A63))*10^12,0)</f>
        <v>0</v>
      </c>
      <c r="C55" s="90">
        <f t="shared" ca="1" si="9"/>
        <v>355458668557.79303</v>
      </c>
      <c r="D55" s="90">
        <f t="shared" ca="1" si="9"/>
        <v>710917337115.58606</v>
      </c>
      <c r="E55" s="90">
        <f t="shared" ca="1" si="9"/>
        <v>1066376005673.3792</v>
      </c>
      <c r="F55" s="90">
        <f t="shared" ca="1" si="9"/>
        <v>1421834674231.1721</v>
      </c>
      <c r="G55" s="90">
        <f t="shared" ca="1" si="9"/>
        <v>1777293342788.9653</v>
      </c>
      <c r="H55" s="90">
        <f t="shared" ca="1" si="9"/>
        <v>2132752011346.7583</v>
      </c>
      <c r="I55" s="90">
        <f t="shared" ca="1" si="9"/>
        <v>2488210679904.5513</v>
      </c>
      <c r="J55" s="90">
        <f t="shared" ca="1" si="9"/>
        <v>2843669348462.3442</v>
      </c>
      <c r="K55" s="90">
        <f t="shared" ca="1" si="9"/>
        <v>3199128017020.1372</v>
      </c>
      <c r="L55" s="210">
        <f ca="1">IF('Chemicals 2020'!$A63="CP",INDIRECT("'Chemicals 2020'!"&amp;'Country Selector'!$B$3&amp;ROW($A63))*10^12,0)*'Process Emissions Multipliers'!$B$28</f>
        <v>3554586685577.9302</v>
      </c>
      <c r="M55" s="90">
        <f t="shared" ca="1" si="10"/>
        <v>4475033591973.2949</v>
      </c>
      <c r="N55" s="90">
        <f t="shared" ca="1" si="10"/>
        <v>5395480498368.6602</v>
      </c>
      <c r="O55" s="90">
        <f t="shared" ca="1" si="10"/>
        <v>6315927404764.0254</v>
      </c>
      <c r="P55" s="90">
        <f t="shared" ca="1" si="10"/>
        <v>7236374311159.3887</v>
      </c>
      <c r="Q55" s="90">
        <f t="shared" ca="1" si="10"/>
        <v>8156821217554.7539</v>
      </c>
      <c r="R55" s="90">
        <f t="shared" ca="1" si="10"/>
        <v>9077268123950.1191</v>
      </c>
      <c r="S55" s="90">
        <f t="shared" ca="1" si="10"/>
        <v>9997715030345.4844</v>
      </c>
      <c r="T55" s="90">
        <f t="shared" ca="1" si="10"/>
        <v>10918161936740.848</v>
      </c>
      <c r="U55" s="90">
        <f t="shared" ca="1" si="10"/>
        <v>11838608843136.213</v>
      </c>
      <c r="V55" s="210">
        <f ca="1">IF('Chemicals 2030'!$A63="CP",INDIRECT("'Chemicals 2030'!"&amp;'Country Selector'!$B$3&amp;ROW($A63))*10^12,0)*'Process Emissions Multipliers'!$D$28</f>
        <v>12759055749531.578</v>
      </c>
      <c r="W55" s="90">
        <f t="shared" ca="1" si="8"/>
        <v>12982398994762.297</v>
      </c>
      <c r="X55" s="90">
        <f t="shared" ca="1" si="8"/>
        <v>13205742239993.014</v>
      </c>
      <c r="Y55" s="90">
        <f t="shared" ca="1" si="8"/>
        <v>13429085485223.73</v>
      </c>
      <c r="Z55" s="90">
        <f t="shared" ca="1" si="8"/>
        <v>13652428730454.449</v>
      </c>
      <c r="AA55" s="90">
        <f t="shared" ca="1" si="8"/>
        <v>13875771975685.168</v>
      </c>
      <c r="AB55" s="90">
        <f t="shared" ca="1" si="8"/>
        <v>14099115220915.885</v>
      </c>
      <c r="AC55" s="90">
        <f t="shared" ca="1" si="8"/>
        <v>14322458466146.602</v>
      </c>
      <c r="AD55" s="90">
        <f t="shared" ca="1" si="8"/>
        <v>14545801711377.32</v>
      </c>
      <c r="AE55" s="90">
        <f t="shared" ca="1" si="8"/>
        <v>14769144956608.039</v>
      </c>
      <c r="AF55" s="90">
        <f t="shared" ca="1" si="8"/>
        <v>14992488201838.756</v>
      </c>
      <c r="AG55" s="90">
        <f t="shared" ca="1" si="8"/>
        <v>15215831447069.473</v>
      </c>
      <c r="AH55" s="90">
        <f t="shared" ca="1" si="8"/>
        <v>15439174692300.189</v>
      </c>
      <c r="AI55" s="90">
        <f t="shared" ca="1" si="8"/>
        <v>15662517937530.908</v>
      </c>
      <c r="AJ55" s="90">
        <f t="shared" ca="1" si="8"/>
        <v>15885861182761.625</v>
      </c>
      <c r="AK55" s="90">
        <f t="shared" ca="1" si="8"/>
        <v>16109204427992.344</v>
      </c>
      <c r="AL55" s="90">
        <f t="shared" ca="1" si="8"/>
        <v>16332547673223.062</v>
      </c>
      <c r="AM55" s="90">
        <f t="shared" ca="1" si="11"/>
        <v>16555890918453.779</v>
      </c>
      <c r="AN55" s="90">
        <f t="shared" ca="1" si="11"/>
        <v>16779234163684.498</v>
      </c>
      <c r="AO55" s="90">
        <f t="shared" ca="1" si="11"/>
        <v>17002577408915.215</v>
      </c>
      <c r="AP55" s="210">
        <f ca="1">V55*'Process Emissions Multipliers'!$E$28</f>
        <v>17225920654145.934</v>
      </c>
    </row>
    <row r="56" spans="1:42">
      <c r="A56" s="74">
        <v>4</v>
      </c>
      <c r="B56" s="210">
        <f ca="1">IF('Chemicals 2010'!$A64="CP",INDIRECT("'Chemicals 2010'!"&amp;'Country Selector'!$B$3&amp;ROW($A64))*10^12,0)</f>
        <v>2358787740696.1304</v>
      </c>
      <c r="C56" s="90">
        <f t="shared" ca="1" si="9"/>
        <v>2406985187418.0352</v>
      </c>
      <c r="D56" s="90">
        <f t="shared" ca="1" si="9"/>
        <v>2455182634139.9404</v>
      </c>
      <c r="E56" s="90">
        <f t="shared" ca="1" si="9"/>
        <v>2503380080861.8452</v>
      </c>
      <c r="F56" s="90">
        <f t="shared" ca="1" si="9"/>
        <v>2551577527583.75</v>
      </c>
      <c r="G56" s="90">
        <f t="shared" ca="1" si="9"/>
        <v>2599774974305.6553</v>
      </c>
      <c r="H56" s="90">
        <f t="shared" ca="1" si="9"/>
        <v>2647972421027.5601</v>
      </c>
      <c r="I56" s="90">
        <f t="shared" ca="1" si="9"/>
        <v>2696169867749.4648</v>
      </c>
      <c r="J56" s="90">
        <f t="shared" ca="1" si="9"/>
        <v>2744367314471.3696</v>
      </c>
      <c r="K56" s="90">
        <f t="shared" ca="1" si="9"/>
        <v>2792564761193.2744</v>
      </c>
      <c r="L56" s="210">
        <f ca="1">IF('Chemicals 2020'!$A64="CP",INDIRECT("'Chemicals 2020'!"&amp;'Country Selector'!$B$3&amp;ROW($A64))*10^12,0)*'Process Emissions Multipliers'!$B$28</f>
        <v>2840762207915.1797</v>
      </c>
      <c r="M56" s="90">
        <f t="shared" ca="1" si="10"/>
        <v>2886288537437.2593</v>
      </c>
      <c r="N56" s="90">
        <f t="shared" ca="1" si="10"/>
        <v>2931814866959.3394</v>
      </c>
      <c r="O56" s="90">
        <f t="shared" ca="1" si="10"/>
        <v>2977341196481.4194</v>
      </c>
      <c r="P56" s="90">
        <f t="shared" ca="1" si="10"/>
        <v>3022867526003.499</v>
      </c>
      <c r="Q56" s="90">
        <f t="shared" ca="1" si="10"/>
        <v>3068393855525.5791</v>
      </c>
      <c r="R56" s="90">
        <f t="shared" ca="1" si="10"/>
        <v>3113920185047.6592</v>
      </c>
      <c r="S56" s="90">
        <f t="shared" ca="1" si="10"/>
        <v>3159446514569.7393</v>
      </c>
      <c r="T56" s="90">
        <f t="shared" ca="1" si="10"/>
        <v>3204972844091.8184</v>
      </c>
      <c r="U56" s="90">
        <f t="shared" ca="1" si="10"/>
        <v>3250499173613.8984</v>
      </c>
      <c r="V56" s="210">
        <f ca="1">IF('Chemicals 2030'!$A64="CP",INDIRECT("'Chemicals 2030'!"&amp;'Country Selector'!$B$3&amp;ROW($A64))*10^12,0)*'Process Emissions Multipliers'!$D$28</f>
        <v>3296025503135.9785</v>
      </c>
      <c r="W56" s="90">
        <f t="shared" ca="1" si="8"/>
        <v>3353721389625.1196</v>
      </c>
      <c r="X56" s="90">
        <f t="shared" ca="1" si="8"/>
        <v>3411417276114.2607</v>
      </c>
      <c r="Y56" s="90">
        <f t="shared" ca="1" si="8"/>
        <v>3469113162603.4019</v>
      </c>
      <c r="Z56" s="90">
        <f t="shared" ca="1" si="8"/>
        <v>3526809049092.543</v>
      </c>
      <c r="AA56" s="90">
        <f t="shared" ca="1" si="8"/>
        <v>3584504935581.6846</v>
      </c>
      <c r="AB56" s="90">
        <f t="shared" ca="1" si="8"/>
        <v>3642200822070.8262</v>
      </c>
      <c r="AC56" s="90">
        <f t="shared" ca="1" si="8"/>
        <v>3699896708559.9668</v>
      </c>
      <c r="AD56" s="90">
        <f t="shared" ca="1" si="8"/>
        <v>3757592595049.1084</v>
      </c>
      <c r="AE56" s="90">
        <f t="shared" ca="1" si="8"/>
        <v>3815288481538.25</v>
      </c>
      <c r="AF56" s="90">
        <f t="shared" ca="1" si="8"/>
        <v>3872984368027.3906</v>
      </c>
      <c r="AG56" s="90">
        <f t="shared" ca="1" si="8"/>
        <v>3930680254516.5312</v>
      </c>
      <c r="AH56" s="90">
        <f t="shared" ca="1" si="8"/>
        <v>3988376141005.6729</v>
      </c>
      <c r="AI56" s="90">
        <f t="shared" ca="1" si="8"/>
        <v>4046072027494.8145</v>
      </c>
      <c r="AJ56" s="90">
        <f t="shared" ca="1" si="8"/>
        <v>4103767913983.9551</v>
      </c>
      <c r="AK56" s="90">
        <f t="shared" ca="1" si="8"/>
        <v>4161463800473.0967</v>
      </c>
      <c r="AL56" s="90">
        <f t="shared" ca="1" si="8"/>
        <v>4219159686962.2378</v>
      </c>
      <c r="AM56" s="90">
        <f t="shared" ca="1" si="11"/>
        <v>4276855573451.3789</v>
      </c>
      <c r="AN56" s="90">
        <f t="shared" ca="1" si="11"/>
        <v>4334551459940.5205</v>
      </c>
      <c r="AO56" s="90">
        <f t="shared" ca="1" si="11"/>
        <v>4392247346429.6611</v>
      </c>
      <c r="AP56" s="210">
        <f ca="1">V56*'Process Emissions Multipliers'!$E$28</f>
        <v>4449943232918.8027</v>
      </c>
    </row>
    <row r="57" spans="1:42">
      <c r="A57" s="74">
        <v>5</v>
      </c>
      <c r="B57" s="210">
        <f ca="1">IF('Chemicals 2010'!$A65="CP",INDIRECT("'Chemicals 2010'!"&amp;'Country Selector'!$B$3&amp;ROW($A65))*10^12,0)</f>
        <v>1278310775603.0496</v>
      </c>
      <c r="C57" s="90">
        <f t="shared" ca="1" si="9"/>
        <v>2445042793018.5254</v>
      </c>
      <c r="D57" s="90">
        <f t="shared" ca="1" si="9"/>
        <v>3611774810434.001</v>
      </c>
      <c r="E57" s="90">
        <f t="shared" ca="1" si="9"/>
        <v>4778506827849.4766</v>
      </c>
      <c r="F57" s="90">
        <f t="shared" ca="1" si="9"/>
        <v>5945238845264.9531</v>
      </c>
      <c r="G57" s="90">
        <f t="shared" ca="1" si="9"/>
        <v>7111970862680.4277</v>
      </c>
      <c r="H57" s="90">
        <f t="shared" ca="1" si="9"/>
        <v>8278702880095.9043</v>
      </c>
      <c r="I57" s="90">
        <f t="shared" ca="1" si="9"/>
        <v>9445434897511.3789</v>
      </c>
      <c r="J57" s="90">
        <f t="shared" ca="1" si="9"/>
        <v>10612166914926.855</v>
      </c>
      <c r="K57" s="90">
        <f t="shared" ca="1" si="9"/>
        <v>11778898932342.332</v>
      </c>
      <c r="L57" s="210">
        <f ca="1">IF('Chemicals 2020'!$A65="CP",INDIRECT("'Chemicals 2020'!"&amp;'Country Selector'!$B$3&amp;ROW($A65))*10^12,0)*'Process Emissions Multipliers'!$B$28</f>
        <v>12945630949757.807</v>
      </c>
      <c r="M57" s="90">
        <f t="shared" ca="1" si="10"/>
        <v>14334661902475.021</v>
      </c>
      <c r="N57" s="90">
        <f t="shared" ca="1" si="10"/>
        <v>15723692855192.234</v>
      </c>
      <c r="O57" s="90">
        <f t="shared" ca="1" si="10"/>
        <v>17112723807909.449</v>
      </c>
      <c r="P57" s="90">
        <f t="shared" ca="1" si="10"/>
        <v>18501754760626.664</v>
      </c>
      <c r="Q57" s="90">
        <f t="shared" ca="1" si="10"/>
        <v>19890785713343.875</v>
      </c>
      <c r="R57" s="90">
        <f t="shared" ca="1" si="10"/>
        <v>21279816666061.094</v>
      </c>
      <c r="S57" s="90">
        <f t="shared" ca="1" si="10"/>
        <v>22668847618778.305</v>
      </c>
      <c r="T57" s="90">
        <f t="shared" ca="1" si="10"/>
        <v>24057878571495.52</v>
      </c>
      <c r="U57" s="90">
        <f t="shared" ca="1" si="10"/>
        <v>25446909524212.73</v>
      </c>
      <c r="V57" s="210">
        <f ca="1">IF('Chemicals 2030'!$A65="CP",INDIRECT("'Chemicals 2030'!"&amp;'Country Selector'!$B$3&amp;ROW($A65))*10^12,0)*'Process Emissions Multipliers'!$D$28</f>
        <v>26835940476929.945</v>
      </c>
      <c r="W57" s="90">
        <f t="shared" ca="1" si="8"/>
        <v>27305695147855.02</v>
      </c>
      <c r="X57" s="90">
        <f t="shared" ca="1" si="8"/>
        <v>27775449818780.098</v>
      </c>
      <c r="Y57" s="90">
        <f t="shared" ca="1" si="8"/>
        <v>28245204489705.172</v>
      </c>
      <c r="Z57" s="90">
        <f t="shared" ca="1" si="8"/>
        <v>28714959160630.25</v>
      </c>
      <c r="AA57" s="90">
        <f t="shared" ca="1" si="8"/>
        <v>29184713831555.328</v>
      </c>
      <c r="AB57" s="90">
        <f t="shared" ca="1" si="8"/>
        <v>29654468502480.402</v>
      </c>
      <c r="AC57" s="90">
        <f t="shared" ca="1" si="8"/>
        <v>30124223173405.477</v>
      </c>
      <c r="AD57" s="90">
        <f t="shared" ca="1" si="8"/>
        <v>30593977844330.555</v>
      </c>
      <c r="AE57" s="90">
        <f t="shared" ca="1" si="8"/>
        <v>31063732515255.633</v>
      </c>
      <c r="AF57" s="90">
        <f t="shared" ca="1" si="8"/>
        <v>31533487186180.707</v>
      </c>
      <c r="AG57" s="90">
        <f t="shared" ca="1" si="8"/>
        <v>32003241857105.781</v>
      </c>
      <c r="AH57" s="90">
        <f t="shared" ca="1" si="8"/>
        <v>32472996528030.859</v>
      </c>
      <c r="AI57" s="90">
        <f t="shared" ca="1" si="8"/>
        <v>32942751198955.937</v>
      </c>
      <c r="AJ57" s="90">
        <f t="shared" ca="1" si="8"/>
        <v>33412505869881.012</v>
      </c>
      <c r="AK57" s="90">
        <f t="shared" ca="1" si="8"/>
        <v>33882260540806.086</v>
      </c>
      <c r="AL57" s="90">
        <f t="shared" ca="1" si="8"/>
        <v>34352015211731.164</v>
      </c>
      <c r="AM57" s="90">
        <f t="shared" ca="1" si="11"/>
        <v>34821769882656.242</v>
      </c>
      <c r="AN57" s="90">
        <f t="shared" ca="1" si="11"/>
        <v>35291524553581.32</v>
      </c>
      <c r="AO57" s="90">
        <f t="shared" ca="1" si="11"/>
        <v>35761279224506.391</v>
      </c>
      <c r="AP57" s="210">
        <f ca="1">V57*'Process Emissions Multipliers'!$E$28</f>
        <v>36231033895431.469</v>
      </c>
    </row>
    <row r="58" spans="1:42">
      <c r="A58" s="74">
        <v>6</v>
      </c>
      <c r="B58" s="210">
        <f ca="1">IF('Chemicals 2010'!$A66="CP",INDIRECT("'Chemicals 2010'!"&amp;'Country Selector'!$B$3&amp;ROW($A66))*10^12,0)</f>
        <v>1552234513232.2749</v>
      </c>
      <c r="C58" s="90">
        <f t="shared" ca="1" si="9"/>
        <v>2681737131339.2656</v>
      </c>
      <c r="D58" s="90">
        <f t="shared" ca="1" si="9"/>
        <v>3811239749446.2563</v>
      </c>
      <c r="E58" s="90">
        <f t="shared" ca="1" si="9"/>
        <v>4940742367553.2471</v>
      </c>
      <c r="F58" s="90">
        <f t="shared" ca="1" si="9"/>
        <v>6070244985660.2383</v>
      </c>
      <c r="G58" s="90">
        <f t="shared" ca="1" si="9"/>
        <v>7199747603767.2285</v>
      </c>
      <c r="H58" s="90">
        <f t="shared" ca="1" si="9"/>
        <v>8329250221874.2197</v>
      </c>
      <c r="I58" s="90">
        <f t="shared" ca="1" si="9"/>
        <v>9458752839981.209</v>
      </c>
      <c r="J58" s="90">
        <f t="shared" ca="1" si="9"/>
        <v>10588255458088.201</v>
      </c>
      <c r="K58" s="90">
        <f t="shared" ca="1" si="9"/>
        <v>11717758076195.191</v>
      </c>
      <c r="L58" s="210">
        <f ca="1">IF('Chemicals 2020'!$A66="CP",INDIRECT("'Chemicals 2020'!"&amp;'Country Selector'!$B$3&amp;ROW($A66))*10^12,0)*'Process Emissions Multipliers'!$B$28</f>
        <v>12847260694302.182</v>
      </c>
      <c r="M58" s="90">
        <f t="shared" ca="1" si="10"/>
        <v>13348826915026.914</v>
      </c>
      <c r="N58" s="90">
        <f t="shared" ca="1" si="10"/>
        <v>13850393135751.645</v>
      </c>
      <c r="O58" s="90">
        <f t="shared" ca="1" si="10"/>
        <v>14351959356476.375</v>
      </c>
      <c r="P58" s="90">
        <f t="shared" ca="1" si="10"/>
        <v>14853525577201.105</v>
      </c>
      <c r="Q58" s="90">
        <f t="shared" ca="1" si="10"/>
        <v>15355091797925.836</v>
      </c>
      <c r="R58" s="90">
        <f t="shared" ca="1" si="10"/>
        <v>15856658018650.566</v>
      </c>
      <c r="S58" s="90">
        <f t="shared" ca="1" si="10"/>
        <v>16358224239375.297</v>
      </c>
      <c r="T58" s="90">
        <f t="shared" ca="1" si="10"/>
        <v>16859790460100.027</v>
      </c>
      <c r="U58" s="90">
        <f t="shared" ca="1" si="10"/>
        <v>17361356680824.76</v>
      </c>
      <c r="V58" s="210">
        <f ca="1">IF('Chemicals 2030'!$A66="CP",INDIRECT("'Chemicals 2030'!"&amp;'Country Selector'!$B$3&amp;ROW($A66))*10^12,0)*'Process Emissions Multipliers'!$D$28</f>
        <v>17862922901549.488</v>
      </c>
      <c r="W58" s="90">
        <f t="shared" ca="1" si="8"/>
        <v>18175607730933.09</v>
      </c>
      <c r="X58" s="90">
        <f t="shared" ca="1" si="8"/>
        <v>18488292560316.699</v>
      </c>
      <c r="Y58" s="90">
        <f t="shared" ca="1" si="8"/>
        <v>18800977389700.301</v>
      </c>
      <c r="Z58" s="90">
        <f t="shared" ca="1" si="8"/>
        <v>19113662219083.902</v>
      </c>
      <c r="AA58" s="90">
        <f t="shared" ca="1" si="8"/>
        <v>19426347048467.508</v>
      </c>
      <c r="AB58" s="90">
        <f t="shared" ca="1" si="8"/>
        <v>19739031877851.113</v>
      </c>
      <c r="AC58" s="90">
        <f t="shared" ca="1" si="8"/>
        <v>20051716707234.719</v>
      </c>
      <c r="AD58" s="90">
        <f t="shared" ca="1" si="8"/>
        <v>20364401536618.32</v>
      </c>
      <c r="AE58" s="90">
        <f t="shared" ca="1" si="8"/>
        <v>20677086366001.922</v>
      </c>
      <c r="AF58" s="90">
        <f t="shared" ca="1" si="8"/>
        <v>20989771195385.527</v>
      </c>
      <c r="AG58" s="90">
        <f t="shared" ca="1" si="8"/>
        <v>21302456024769.133</v>
      </c>
      <c r="AH58" s="90">
        <f t="shared" ca="1" si="8"/>
        <v>21615140854152.734</v>
      </c>
      <c r="AI58" s="90">
        <f t="shared" ca="1" si="8"/>
        <v>21927825683536.34</v>
      </c>
      <c r="AJ58" s="90">
        <f t="shared" ca="1" si="8"/>
        <v>22240510512919.945</v>
      </c>
      <c r="AK58" s="90">
        <f t="shared" ca="1" si="8"/>
        <v>22553195342303.547</v>
      </c>
      <c r="AL58" s="90">
        <f t="shared" ca="1" si="8"/>
        <v>22865880171687.152</v>
      </c>
      <c r="AM58" s="90">
        <f t="shared" ca="1" si="11"/>
        <v>23178565001070.754</v>
      </c>
      <c r="AN58" s="90">
        <f t="shared" ca="1" si="11"/>
        <v>23491249830454.359</v>
      </c>
      <c r="AO58" s="90">
        <f t="shared" ca="1" si="11"/>
        <v>23803934659837.961</v>
      </c>
      <c r="AP58" s="210">
        <f ca="1">V58*'Process Emissions Multipliers'!$E$28</f>
        <v>24116619489221.566</v>
      </c>
    </row>
    <row r="59" spans="1:42">
      <c r="A59" s="74">
        <v>7</v>
      </c>
      <c r="B59" s="210">
        <f ca="1">IF('Chemicals 2010'!$A67="CP",INDIRECT("'Chemicals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0">
        <f ca="1">IF('Chemicals 2020'!$A67="CP",INDIRECT("'Chemicals 2020'!"&amp;'Country Selector'!$B$3&amp;ROW($A67))*10^12,0)*'Process Emissions Multipliers'!$B$28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0">
        <f ca="1">IF('Chemicals 2030'!$A67="CP",INDIRECT("'Chemicals 2030'!"&amp;'Country Selector'!$B$3&amp;ROW($A67))*10^12,0)*'Process Emissions Multipliers'!$D$28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0">
        <f ca="1">V59*'Process Emissions Multipliers'!$E$28</f>
        <v>0</v>
      </c>
    </row>
    <row r="60" spans="1:42">
      <c r="A60" s="74">
        <v>8</v>
      </c>
      <c r="B60" s="210">
        <f ca="1">IF('Chemicals 2010'!$A68="CP",INDIRECT("'Chemicals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210">
        <f ca="1">IF('Chemicals 2020'!$A68="CP",INDIRECT("'Chemicals 2020'!"&amp;'Country Selector'!$B$3&amp;ROW($A68))*10^12,0)*'Process Emissions Multipliers'!$B$28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0">
        <f ca="1">IF('Chemicals 2030'!$A68="CP",INDIRECT("'Chemicals 2030'!"&amp;'Country Selector'!$B$3&amp;ROW($A68))*10^12,0)*'Process Emissions Multipliers'!$D$28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0">
        <f ca="1">V60*'Process Emissions Multipliers'!$E$28</f>
        <v>0</v>
      </c>
    </row>
    <row r="61" spans="1:42">
      <c r="A61" s="74">
        <v>9</v>
      </c>
      <c r="B61" s="210">
        <f ca="1">IF('Chemicals 2010'!$A69="CP",INDIRECT("'Chemicals 2010'!"&amp;'Country Selector'!$B$3&amp;ROW($A69))*10^12,0)</f>
        <v>1445708615265.3691</v>
      </c>
      <c r="C61" s="90">
        <f t="shared" ca="1" si="9"/>
        <v>1475248985836.8591</v>
      </c>
      <c r="D61" s="90">
        <f t="shared" ca="1" si="9"/>
        <v>1504789356408.3489</v>
      </c>
      <c r="E61" s="90">
        <f t="shared" ca="1" si="9"/>
        <v>1534329726979.8386</v>
      </c>
      <c r="F61" s="90">
        <f t="shared" ca="1" si="9"/>
        <v>1563870097551.3286</v>
      </c>
      <c r="G61" s="90">
        <f t="shared" ca="1" si="9"/>
        <v>1593410468122.8184</v>
      </c>
      <c r="H61" s="90">
        <f t="shared" ca="1" si="9"/>
        <v>1622950838694.3081</v>
      </c>
      <c r="I61" s="90">
        <f t="shared" ca="1" si="9"/>
        <v>1652491209265.7979</v>
      </c>
      <c r="J61" s="90">
        <f t="shared" ca="1" si="9"/>
        <v>1682031579837.2881</v>
      </c>
      <c r="K61" s="90">
        <f t="shared" ca="1" si="9"/>
        <v>1711571950408.7776</v>
      </c>
      <c r="L61" s="210">
        <f ca="1">IF('Chemicals 2020'!$A69="CP",INDIRECT("'Chemicals 2020'!"&amp;'Country Selector'!$B$3&amp;ROW($A69))*10^12,0)*'Process Emissions Multipliers'!$B$28</f>
        <v>1741112320980.2676</v>
      </c>
      <c r="M61" s="90">
        <f t="shared" ca="1" si="10"/>
        <v>1769015555203.4795</v>
      </c>
      <c r="N61" s="90">
        <f t="shared" ca="1" si="10"/>
        <v>1796918789426.6917</v>
      </c>
      <c r="O61" s="90">
        <f t="shared" ca="1" si="10"/>
        <v>1824822023649.9038</v>
      </c>
      <c r="P61" s="90">
        <f t="shared" ca="1" si="10"/>
        <v>1852725257873.1157</v>
      </c>
      <c r="Q61" s="90">
        <f t="shared" ca="1" si="10"/>
        <v>1880628492096.3276</v>
      </c>
      <c r="R61" s="90">
        <f t="shared" ca="1" si="10"/>
        <v>1908531726319.54</v>
      </c>
      <c r="S61" s="90">
        <f t="shared" ca="1" si="10"/>
        <v>1936434960542.7517</v>
      </c>
      <c r="T61" s="90">
        <f t="shared" ca="1" si="10"/>
        <v>1964338194765.9639</v>
      </c>
      <c r="U61" s="90">
        <f t="shared" ca="1" si="10"/>
        <v>1992241428989.176</v>
      </c>
      <c r="V61" s="210">
        <f ca="1">IF('Chemicals 2030'!$A69="CP",INDIRECT("'Chemicals 2030'!"&amp;'Country Selector'!$B$3&amp;ROW($A69))*10^12,0)*'Process Emissions Multipliers'!$D$28</f>
        <v>2020144663212.3879</v>
      </c>
      <c r="W61" s="90">
        <f t="shared" ca="1" si="8"/>
        <v>2055506658157.3455</v>
      </c>
      <c r="X61" s="90">
        <f t="shared" ca="1" si="8"/>
        <v>2090868653102.3035</v>
      </c>
      <c r="Y61" s="90">
        <f t="shared" ca="1" si="8"/>
        <v>2126230648047.2612</v>
      </c>
      <c r="Z61" s="90">
        <f t="shared" ca="1" si="8"/>
        <v>2161592642992.2192</v>
      </c>
      <c r="AA61" s="90">
        <f t="shared" ca="1" si="8"/>
        <v>2196954637937.1768</v>
      </c>
      <c r="AB61" s="90">
        <f t="shared" ca="1" si="8"/>
        <v>2232316632882.1348</v>
      </c>
      <c r="AC61" s="90">
        <f t="shared" ca="1" si="8"/>
        <v>2267678627827.0928</v>
      </c>
      <c r="AD61" s="90">
        <f t="shared" ca="1" si="8"/>
        <v>2303040622772.0503</v>
      </c>
      <c r="AE61" s="90">
        <f t="shared" ca="1" si="8"/>
        <v>2338402617717.0078</v>
      </c>
      <c r="AF61" s="90">
        <f t="shared" ca="1" si="8"/>
        <v>2373764612661.9658</v>
      </c>
      <c r="AG61" s="90">
        <f t="shared" ca="1" si="8"/>
        <v>2409126607606.9233</v>
      </c>
      <c r="AH61" s="90">
        <f t="shared" ca="1" si="8"/>
        <v>2444488602551.8813</v>
      </c>
      <c r="AI61" s="90">
        <f t="shared" ca="1" si="8"/>
        <v>2479850597496.8389</v>
      </c>
      <c r="AJ61" s="90">
        <f t="shared" ca="1" si="8"/>
        <v>2515212592441.7969</v>
      </c>
      <c r="AK61" s="90">
        <f t="shared" ca="1" si="8"/>
        <v>2550574587386.7544</v>
      </c>
      <c r="AL61" s="90">
        <f t="shared" ca="1" si="8"/>
        <v>2585936582331.7124</v>
      </c>
      <c r="AM61" s="90">
        <f t="shared" ca="1" si="11"/>
        <v>2621298577276.6704</v>
      </c>
      <c r="AN61" s="90">
        <f t="shared" ca="1" si="11"/>
        <v>2656660572221.6279</v>
      </c>
      <c r="AO61" s="90">
        <f t="shared" ca="1" si="11"/>
        <v>2692022567166.5859</v>
      </c>
      <c r="AP61" s="210">
        <f ca="1">V61*'Process Emissions Multipliers'!$E$28</f>
        <v>2727384562111.5435</v>
      </c>
    </row>
    <row r="62" spans="1:42">
      <c r="A62" s="74">
        <v>10</v>
      </c>
      <c r="B62" s="210">
        <f ca="1">IF('Chemicals 2010'!$A70="CP",INDIRECT("'Chemicals 2010'!"&amp;'Country Selector'!$B$3&amp;ROW($A70))*10^12,0)</f>
        <v>1369618688146.1418</v>
      </c>
      <c r="C62" s="90">
        <f t="shared" ca="1" si="9"/>
        <v>1397604302371.7646</v>
      </c>
      <c r="D62" s="90">
        <f t="shared" ca="1" si="9"/>
        <v>1425589916597.3872</v>
      </c>
      <c r="E62" s="90">
        <f t="shared" ca="1" si="9"/>
        <v>1453575530823.0098</v>
      </c>
      <c r="F62" s="90">
        <f t="shared" ca="1" si="9"/>
        <v>1481561145048.6326</v>
      </c>
      <c r="G62" s="90">
        <f t="shared" ca="1" si="9"/>
        <v>1509546759274.2551</v>
      </c>
      <c r="H62" s="90">
        <f t="shared" ca="1" si="9"/>
        <v>1537532373499.8779</v>
      </c>
      <c r="I62" s="90">
        <f t="shared" ca="1" si="9"/>
        <v>1565517987725.5002</v>
      </c>
      <c r="J62" s="90">
        <f t="shared" ca="1" si="9"/>
        <v>1593503601951.123</v>
      </c>
      <c r="K62" s="90">
        <f t="shared" ca="1" si="9"/>
        <v>1621489216176.7458</v>
      </c>
      <c r="L62" s="210">
        <f ca="1">IF('Chemicals 2020'!$A70="CP",INDIRECT("'Chemicals 2020'!"&amp;'Country Selector'!$B$3&amp;ROW($A70))*10^12,0)*'Process Emissions Multipliers'!$B$28</f>
        <v>1649474830402.3684</v>
      </c>
      <c r="M62" s="90">
        <f t="shared" ca="1" si="10"/>
        <v>1675909473350.6733</v>
      </c>
      <c r="N62" s="90">
        <f t="shared" ca="1" si="10"/>
        <v>1702344116298.978</v>
      </c>
      <c r="O62" s="90">
        <f t="shared" ca="1" si="10"/>
        <v>1728778759247.2827</v>
      </c>
      <c r="P62" s="90">
        <f t="shared" ca="1" si="10"/>
        <v>1755213402195.5879</v>
      </c>
      <c r="Q62" s="90">
        <f t="shared" ca="1" si="10"/>
        <v>1781648045143.8928</v>
      </c>
      <c r="R62" s="90">
        <f t="shared" ca="1" si="10"/>
        <v>1808082688092.1978</v>
      </c>
      <c r="S62" s="90">
        <f t="shared" ca="1" si="10"/>
        <v>1834517331040.5024</v>
      </c>
      <c r="T62" s="90">
        <f t="shared" ca="1" si="10"/>
        <v>1860951973988.8071</v>
      </c>
      <c r="U62" s="90">
        <f t="shared" ca="1" si="10"/>
        <v>1887386616937.1123</v>
      </c>
      <c r="V62" s="210">
        <f ca="1">IF('Chemicals 2030'!$A70="CP",INDIRECT("'Chemicals 2030'!"&amp;'Country Selector'!$B$3&amp;ROW($A70))*10^12,0)*'Process Emissions Multipliers'!$D$28</f>
        <v>1913821259885.417</v>
      </c>
      <c r="W62" s="90">
        <f t="shared" ca="1" si="8"/>
        <v>1947322097201.6926</v>
      </c>
      <c r="X62" s="90">
        <f t="shared" ca="1" si="8"/>
        <v>1980822934517.9687</v>
      </c>
      <c r="Y62" s="90">
        <f t="shared" ca="1" si="8"/>
        <v>2014323771834.2441</v>
      </c>
      <c r="Z62" s="90">
        <f t="shared" ca="1" si="8"/>
        <v>2047824609150.5198</v>
      </c>
      <c r="AA62" s="90">
        <f t="shared" ca="1" si="8"/>
        <v>2081325446466.7957</v>
      </c>
      <c r="AB62" s="90">
        <f t="shared" ca="1" si="8"/>
        <v>2114826283783.0713</v>
      </c>
      <c r="AC62" s="90">
        <f t="shared" ca="1" si="8"/>
        <v>2148327121099.3472</v>
      </c>
      <c r="AD62" s="90">
        <f t="shared" ca="1" si="8"/>
        <v>2181827958415.623</v>
      </c>
      <c r="AE62" s="90">
        <f t="shared" ca="1" si="8"/>
        <v>2215328795731.8984</v>
      </c>
      <c r="AF62" s="90">
        <f t="shared" ca="1" si="8"/>
        <v>2248829633048.1743</v>
      </c>
      <c r="AG62" s="90">
        <f t="shared" ca="1" si="8"/>
        <v>2282330470364.4502</v>
      </c>
      <c r="AH62" s="90">
        <f t="shared" ca="1" si="8"/>
        <v>2315831307680.7256</v>
      </c>
      <c r="AI62" s="90">
        <f t="shared" ca="1" si="8"/>
        <v>2349332144997.0015</v>
      </c>
      <c r="AJ62" s="90">
        <f t="shared" ca="1" si="8"/>
        <v>2382832982313.2773</v>
      </c>
      <c r="AK62" s="90">
        <f t="shared" ca="1" si="8"/>
        <v>2416333819629.5532</v>
      </c>
      <c r="AL62" s="90">
        <f t="shared" ca="1" si="8"/>
        <v>2449834656945.8286</v>
      </c>
      <c r="AM62" s="90">
        <f t="shared" ca="1" si="11"/>
        <v>2483335494262.1045</v>
      </c>
      <c r="AN62" s="90">
        <f t="shared" ca="1" si="11"/>
        <v>2516836331578.3799</v>
      </c>
      <c r="AO62" s="90">
        <f t="shared" ca="1" si="11"/>
        <v>2550337168894.6562</v>
      </c>
      <c r="AP62" s="210">
        <f ca="1">V62*'Process Emissions Multipliers'!$E$28</f>
        <v>2583838006210.9316</v>
      </c>
    </row>
    <row r="63" spans="1:42">
      <c r="A63" s="74">
        <v>11</v>
      </c>
      <c r="B63" s="210">
        <f ca="1">IF('Chemicals 2010'!$A71="CP",INDIRECT("'Chemicals 2010'!"&amp;'Country Selector'!$B$3&amp;ROW($A71))*10^12,0)</f>
        <v>852207183735.3717</v>
      </c>
      <c r="C63" s="90">
        <f t="shared" ca="1" si="9"/>
        <v>869620454809.09143</v>
      </c>
      <c r="D63" s="90">
        <f t="shared" ca="1" si="9"/>
        <v>887033725882.81104</v>
      </c>
      <c r="E63" s="90">
        <f t="shared" ca="1" si="9"/>
        <v>904446996956.53076</v>
      </c>
      <c r="F63" s="90">
        <f t="shared" ref="D63:K95" ca="1" si="12">$B63*($L$1-F$1)/($L$1-$B$1)+$L63*(F$1-$B$1)/($L$1-$B$1)</f>
        <v>921860268030.25049</v>
      </c>
      <c r="G63" s="90">
        <f t="shared" ca="1" si="12"/>
        <v>939273539103.97021</v>
      </c>
      <c r="H63" s="90">
        <f t="shared" ca="1" si="12"/>
        <v>956686810177.68994</v>
      </c>
      <c r="I63" s="90">
        <f t="shared" ca="1" si="12"/>
        <v>974100081251.40967</v>
      </c>
      <c r="J63" s="90">
        <f t="shared" ca="1" si="12"/>
        <v>991513352325.12927</v>
      </c>
      <c r="K63" s="90">
        <f t="shared" ca="1" si="12"/>
        <v>1008926623398.8489</v>
      </c>
      <c r="L63" s="210">
        <f ca="1">IF('Chemicals 2020'!$A71="CP",INDIRECT("'Chemicals 2020'!"&amp;'Country Selector'!$B$3&amp;ROW($A71))*10^12,0)*'Process Emissions Multipliers'!$B$28</f>
        <v>1026339894472.5686</v>
      </c>
      <c r="M63" s="90">
        <f t="shared" ca="1" si="10"/>
        <v>1042788116751.5144</v>
      </c>
      <c r="N63" s="90">
        <f t="shared" ca="1" si="10"/>
        <v>1059236339030.4602</v>
      </c>
      <c r="O63" s="90">
        <f t="shared" ca="1" si="10"/>
        <v>1075684561309.4059</v>
      </c>
      <c r="P63" s="90">
        <f t="shared" ref="N63:U95" ca="1" si="13">$L63*($V$1-P$1)/($V$1-$L$1)+$V63*(P$1-$L$1)/($V$1-$L$1)</f>
        <v>1092132783588.3517</v>
      </c>
      <c r="Q63" s="90">
        <f t="shared" ca="1" si="13"/>
        <v>1108581005867.2974</v>
      </c>
      <c r="R63" s="90">
        <f t="shared" ca="1" si="13"/>
        <v>1125029228146.2432</v>
      </c>
      <c r="S63" s="90">
        <f t="shared" ca="1" si="13"/>
        <v>1141477450425.189</v>
      </c>
      <c r="T63" s="90">
        <f t="shared" ca="1" si="13"/>
        <v>1157925672704.1345</v>
      </c>
      <c r="U63" s="90">
        <f t="shared" ca="1" si="13"/>
        <v>1174373894983.0803</v>
      </c>
      <c r="V63" s="210">
        <f ca="1">IF('Chemicals 2030'!$A71="CP",INDIRECT("'Chemicals 2030'!"&amp;'Country Selector'!$B$3&amp;ROW($A71))*10^12,0)*'Process Emissions Multipliers'!$D$28</f>
        <v>1190822117262.0261</v>
      </c>
      <c r="W63" s="90">
        <f t="shared" ref="W63:AL78" ca="1" si="14">$V63*($AP$1-W$1)/($AP$1-$V$1)+$AP63*(W$1-$V$1)/($AP$1-$V$1)</f>
        <v>1211667082703.2642</v>
      </c>
      <c r="X63" s="90">
        <f t="shared" ca="1" si="14"/>
        <v>1232512048144.5022</v>
      </c>
      <c r="Y63" s="90">
        <f t="shared" ca="1" si="14"/>
        <v>1253357013585.7402</v>
      </c>
      <c r="Z63" s="90">
        <f t="shared" ca="1" si="14"/>
        <v>1274201979026.9783</v>
      </c>
      <c r="AA63" s="90">
        <f t="shared" ca="1" si="14"/>
        <v>1295046944468.2163</v>
      </c>
      <c r="AB63" s="90">
        <f t="shared" ca="1" si="14"/>
        <v>1315891909909.4541</v>
      </c>
      <c r="AC63" s="90">
        <f t="shared" ca="1" si="14"/>
        <v>1336736875350.6924</v>
      </c>
      <c r="AD63" s="90">
        <f t="shared" ca="1" si="14"/>
        <v>1357581840791.9302</v>
      </c>
      <c r="AE63" s="90">
        <f t="shared" ca="1" si="14"/>
        <v>1378426806233.1685</v>
      </c>
      <c r="AF63" s="90">
        <f t="shared" ca="1" si="14"/>
        <v>1399271771674.4065</v>
      </c>
      <c r="AG63" s="90">
        <f t="shared" ca="1" si="14"/>
        <v>1420116737115.6445</v>
      </c>
      <c r="AH63" s="90">
        <f t="shared" ca="1" si="14"/>
        <v>1440961702556.8823</v>
      </c>
      <c r="AI63" s="90">
        <f t="shared" ca="1" si="14"/>
        <v>1461806667998.1206</v>
      </c>
      <c r="AJ63" s="90">
        <f t="shared" ca="1" si="14"/>
        <v>1482651633439.3584</v>
      </c>
      <c r="AK63" s="90">
        <f t="shared" ca="1" si="14"/>
        <v>1503496598880.5969</v>
      </c>
      <c r="AL63" s="90">
        <f t="shared" ca="1" si="14"/>
        <v>1524341564321.8347</v>
      </c>
      <c r="AM63" s="90">
        <f t="shared" ca="1" si="11"/>
        <v>1545186529763.0728</v>
      </c>
      <c r="AN63" s="90">
        <f t="shared" ca="1" si="11"/>
        <v>1566031495204.3108</v>
      </c>
      <c r="AO63" s="90">
        <f t="shared" ca="1" si="11"/>
        <v>1586876460645.5488</v>
      </c>
      <c r="AP63" s="210">
        <f ca="1">V63*'Process Emissions Multipliers'!$E$28</f>
        <v>1607721426086.7869</v>
      </c>
    </row>
    <row r="64" spans="1:42">
      <c r="A64" s="74">
        <v>12</v>
      </c>
      <c r="B64" s="210">
        <f ca="1">IF('Chemicals 2010'!$A72="CP",INDIRECT("'Chemicals 2010'!"&amp;'Country Selector'!$B$3&amp;ROW($A72))*10^12,0)</f>
        <v>1065258979669.2205</v>
      </c>
      <c r="C64" s="90">
        <f t="shared" ref="C64:K127" ca="1" si="15">$B64*($L$1-C$1)/($L$1-$B$1)+$L64*(C$1-$B$1)/($L$1-$B$1)</f>
        <v>1087025568511.3726</v>
      </c>
      <c r="D64" s="90">
        <f t="shared" ca="1" si="12"/>
        <v>1108792157353.5247</v>
      </c>
      <c r="E64" s="90">
        <f t="shared" ca="1" si="12"/>
        <v>1130558746195.6768</v>
      </c>
      <c r="F64" s="90">
        <f t="shared" ca="1" si="12"/>
        <v>1152325335037.8286</v>
      </c>
      <c r="G64" s="90">
        <f t="shared" ca="1" si="12"/>
        <v>1174091923879.981</v>
      </c>
      <c r="H64" s="90">
        <f t="shared" ca="1" si="12"/>
        <v>1195858512722.1328</v>
      </c>
      <c r="I64" s="90">
        <f t="shared" ca="1" si="12"/>
        <v>1217625101564.2849</v>
      </c>
      <c r="J64" s="90">
        <f t="shared" ca="1" si="12"/>
        <v>1239391690406.437</v>
      </c>
      <c r="K64" s="90">
        <f t="shared" ca="1" si="12"/>
        <v>1261158279248.5894</v>
      </c>
      <c r="L64" s="210">
        <f ca="1">IF('Chemicals 2020'!$A72="CP",INDIRECT("'Chemicals 2020'!"&amp;'Country Selector'!$B$3&amp;ROW($A72))*10^12,0)*'Process Emissions Multipliers'!$B$28</f>
        <v>1282924868090.7412</v>
      </c>
      <c r="M64" s="90">
        <f t="shared" ref="M64:U127" ca="1" si="16">$L64*($V$1-M$1)/($V$1-$L$1)+$V64*(M$1-$L$1)/($V$1-$L$1)</f>
        <v>1303485145939.4204</v>
      </c>
      <c r="N64" s="90">
        <f t="shared" ca="1" si="13"/>
        <v>1324045423788.0996</v>
      </c>
      <c r="O64" s="90">
        <f t="shared" ca="1" si="13"/>
        <v>1344605701636.7786</v>
      </c>
      <c r="P64" s="90">
        <f t="shared" ca="1" si="13"/>
        <v>1365165979485.4575</v>
      </c>
      <c r="Q64" s="90">
        <f t="shared" ca="1" si="13"/>
        <v>1385726257334.1367</v>
      </c>
      <c r="R64" s="90">
        <f t="shared" ca="1" si="13"/>
        <v>1406286535182.8159</v>
      </c>
      <c r="S64" s="90">
        <f t="shared" ca="1" si="13"/>
        <v>1426846813031.4951</v>
      </c>
      <c r="T64" s="90">
        <f t="shared" ca="1" si="13"/>
        <v>1447407090880.1741</v>
      </c>
      <c r="U64" s="90">
        <f t="shared" ca="1" si="13"/>
        <v>1467967368728.8535</v>
      </c>
      <c r="V64" s="210">
        <f ca="1">IF('Chemicals 2030'!$A72="CP",INDIRECT("'Chemicals 2030'!"&amp;'Country Selector'!$B$3&amp;ROW($A72))*10^12,0)*'Process Emissions Multipliers'!$D$28</f>
        <v>1488527646577.5325</v>
      </c>
      <c r="W64" s="90">
        <f t="shared" ca="1" si="14"/>
        <v>1514583853379.0798</v>
      </c>
      <c r="X64" s="90">
        <f t="shared" ca="1" si="14"/>
        <v>1540640060180.6277</v>
      </c>
      <c r="Y64" s="90">
        <f t="shared" ca="1" si="14"/>
        <v>1566696266982.175</v>
      </c>
      <c r="Z64" s="90">
        <f t="shared" ca="1" si="14"/>
        <v>1592752473783.7227</v>
      </c>
      <c r="AA64" s="90">
        <f t="shared" ca="1" si="14"/>
        <v>1618808680585.2703</v>
      </c>
      <c r="AB64" s="90">
        <f t="shared" ca="1" si="14"/>
        <v>1644864887386.8179</v>
      </c>
      <c r="AC64" s="90">
        <f t="shared" ca="1" si="14"/>
        <v>1670921094188.3652</v>
      </c>
      <c r="AD64" s="90">
        <f t="shared" ca="1" si="14"/>
        <v>1696977300989.9128</v>
      </c>
      <c r="AE64" s="90">
        <f t="shared" ca="1" si="14"/>
        <v>1723033507791.4604</v>
      </c>
      <c r="AF64" s="90">
        <f t="shared" ca="1" si="14"/>
        <v>1749089714593.0081</v>
      </c>
      <c r="AG64" s="90">
        <f t="shared" ca="1" si="14"/>
        <v>1775145921394.5554</v>
      </c>
      <c r="AH64" s="90">
        <f t="shared" ca="1" si="14"/>
        <v>1801202128196.103</v>
      </c>
      <c r="AI64" s="90">
        <f t="shared" ca="1" si="14"/>
        <v>1827258334997.6504</v>
      </c>
      <c r="AJ64" s="90">
        <f t="shared" ca="1" si="14"/>
        <v>1853314541799.198</v>
      </c>
      <c r="AK64" s="90">
        <f t="shared" ca="1" si="14"/>
        <v>1879370748600.7456</v>
      </c>
      <c r="AL64" s="90">
        <f t="shared" ca="1" si="14"/>
        <v>1905426955402.293</v>
      </c>
      <c r="AM64" s="90">
        <f t="shared" ca="1" si="11"/>
        <v>1931483162203.8408</v>
      </c>
      <c r="AN64" s="90">
        <f t="shared" ca="1" si="11"/>
        <v>1957539369005.3884</v>
      </c>
      <c r="AO64" s="90">
        <f t="shared" ca="1" si="11"/>
        <v>1983595575806.936</v>
      </c>
      <c r="AP64" s="210">
        <f ca="1">V64*'Process Emissions Multipliers'!$E$28</f>
        <v>2009651782608.4834</v>
      </c>
    </row>
    <row r="65" spans="1:42">
      <c r="A65" s="74">
        <v>13</v>
      </c>
      <c r="B65" s="210">
        <f ca="1">IF('Chemicals 2010'!$A73="CP",INDIRECT("'Chemicals 2010'!"&amp;'Country Selector'!$B$3&amp;ROW($A73))*10^12,0)</f>
        <v>4063202108166.8574</v>
      </c>
      <c r="C65" s="90">
        <f t="shared" ca="1" si="15"/>
        <v>4146226097036.2021</v>
      </c>
      <c r="D65" s="90">
        <f t="shared" ca="1" si="12"/>
        <v>4229250085905.5464</v>
      </c>
      <c r="E65" s="90">
        <f t="shared" ca="1" si="12"/>
        <v>4312274074774.8906</v>
      </c>
      <c r="F65" s="90">
        <f t="shared" ca="1" si="12"/>
        <v>4395298063644.2354</v>
      </c>
      <c r="G65" s="90">
        <f t="shared" ca="1" si="12"/>
        <v>4478322052513.5801</v>
      </c>
      <c r="H65" s="90">
        <f t="shared" ca="1" si="12"/>
        <v>4561346041382.9248</v>
      </c>
      <c r="I65" s="90">
        <f t="shared" ca="1" si="12"/>
        <v>4644370030252.2695</v>
      </c>
      <c r="J65" s="90">
        <f t="shared" ca="1" si="12"/>
        <v>4727394019121.6133</v>
      </c>
      <c r="K65" s="90">
        <f t="shared" ca="1" si="12"/>
        <v>4810418007990.958</v>
      </c>
      <c r="L65" s="210">
        <f ca="1">IF('Chemicals 2020'!$A73="CP",INDIRECT("'Chemicals 2020'!"&amp;'Country Selector'!$B$3&amp;ROW($A73))*10^12,0)*'Process Emissions Multipliers'!$B$28</f>
        <v>4893441996860.3027</v>
      </c>
      <c r="M65" s="90">
        <f t="shared" ca="1" si="16"/>
        <v>4971864770940.2725</v>
      </c>
      <c r="N65" s="90">
        <f t="shared" ca="1" si="13"/>
        <v>5050287545020.2422</v>
      </c>
      <c r="O65" s="90">
        <f t="shared" ca="1" si="13"/>
        <v>5128710319100.2119</v>
      </c>
      <c r="P65" s="90">
        <f t="shared" ca="1" si="13"/>
        <v>5207133093180.1816</v>
      </c>
      <c r="Q65" s="90">
        <f t="shared" ca="1" si="13"/>
        <v>5285555867260.1514</v>
      </c>
      <c r="R65" s="90">
        <f t="shared" ca="1" si="13"/>
        <v>5363978641340.1211</v>
      </c>
      <c r="S65" s="90">
        <f t="shared" ca="1" si="13"/>
        <v>5442401415420.0908</v>
      </c>
      <c r="T65" s="90">
        <f t="shared" ca="1" si="13"/>
        <v>5520824189500.0605</v>
      </c>
      <c r="U65" s="90">
        <f t="shared" ca="1" si="13"/>
        <v>5599246963580.0303</v>
      </c>
      <c r="V65" s="210">
        <f ca="1">IF('Chemicals 2030'!$A73="CP",INDIRECT("'Chemicals 2030'!"&amp;'Country Selector'!$B$3&amp;ROW($A73))*10^12,0)*'Process Emissions Multipliers'!$D$28</f>
        <v>5677669737660</v>
      </c>
      <c r="W65" s="90">
        <f t="shared" ca="1" si="14"/>
        <v>5777055555031.6172</v>
      </c>
      <c r="X65" s="90">
        <f t="shared" ca="1" si="14"/>
        <v>5876441372403.2334</v>
      </c>
      <c r="Y65" s="90">
        <f t="shared" ca="1" si="14"/>
        <v>5975827189774.8496</v>
      </c>
      <c r="Z65" s="90">
        <f t="shared" ca="1" si="14"/>
        <v>6075213007146.4668</v>
      </c>
      <c r="AA65" s="90">
        <f t="shared" ca="1" si="14"/>
        <v>6174598824518.084</v>
      </c>
      <c r="AB65" s="90">
        <f t="shared" ca="1" si="14"/>
        <v>6273984641889.7002</v>
      </c>
      <c r="AC65" s="90">
        <f t="shared" ca="1" si="14"/>
        <v>6373370459261.3174</v>
      </c>
      <c r="AD65" s="90">
        <f t="shared" ca="1" si="14"/>
        <v>6472756276632.9336</v>
      </c>
      <c r="AE65" s="90">
        <f t="shared" ca="1" si="14"/>
        <v>6572142094004.5508</v>
      </c>
      <c r="AF65" s="90">
        <f t="shared" ca="1" si="14"/>
        <v>6671527911376.167</v>
      </c>
      <c r="AG65" s="90">
        <f t="shared" ca="1" si="14"/>
        <v>6770913728747.7842</v>
      </c>
      <c r="AH65" s="90">
        <f t="shared" ca="1" si="14"/>
        <v>6870299546119.4004</v>
      </c>
      <c r="AI65" s="90">
        <f t="shared" ca="1" si="14"/>
        <v>6969685363491.0176</v>
      </c>
      <c r="AJ65" s="90">
        <f t="shared" ca="1" si="14"/>
        <v>7069071180862.6348</v>
      </c>
      <c r="AK65" s="90">
        <f t="shared" ca="1" si="14"/>
        <v>7168456998234.252</v>
      </c>
      <c r="AL65" s="90">
        <f t="shared" ca="1" si="14"/>
        <v>7267842815605.8682</v>
      </c>
      <c r="AM65" s="90">
        <f t="shared" ca="1" si="11"/>
        <v>7367228632977.4844</v>
      </c>
      <c r="AN65" s="90">
        <f t="shared" ca="1" si="11"/>
        <v>7466614450349.1016</v>
      </c>
      <c r="AO65" s="90">
        <f t="shared" ca="1" si="11"/>
        <v>7566000267720.7187</v>
      </c>
      <c r="AP65" s="210">
        <f ca="1">V65*'Process Emissions Multipliers'!$E$28</f>
        <v>7665386085092.335</v>
      </c>
    </row>
    <row r="66" spans="1:42">
      <c r="A66" s="74">
        <v>14</v>
      </c>
      <c r="B66" s="210">
        <f ca="1">IF('Chemicals 2010'!$A74="CP",INDIRECT("'Chemicals 2010'!"&amp;'Country Selector'!$B$3&amp;ROW($A74))*10^12,0)</f>
        <v>1643542425775.3511</v>
      </c>
      <c r="C66" s="90">
        <f t="shared" ca="1" si="15"/>
        <v>1677125162846.0984</v>
      </c>
      <c r="D66" s="90">
        <f t="shared" ca="1" si="12"/>
        <v>1710707899916.8457</v>
      </c>
      <c r="E66" s="90">
        <f t="shared" ca="1" si="12"/>
        <v>1744290636987.5928</v>
      </c>
      <c r="F66" s="90">
        <f t="shared" ca="1" si="12"/>
        <v>1777873374058.3403</v>
      </c>
      <c r="G66" s="90">
        <f t="shared" ca="1" si="12"/>
        <v>1811456111129.0874</v>
      </c>
      <c r="H66" s="90">
        <f t="shared" ca="1" si="12"/>
        <v>1845038848199.8347</v>
      </c>
      <c r="I66" s="90">
        <f t="shared" ca="1" si="12"/>
        <v>1878621585270.582</v>
      </c>
      <c r="J66" s="90">
        <f t="shared" ca="1" si="12"/>
        <v>1912204322341.3296</v>
      </c>
      <c r="K66" s="90">
        <f t="shared" ca="1" si="12"/>
        <v>1945787059412.0767</v>
      </c>
      <c r="L66" s="210">
        <f ca="1">IF('Chemicals 2020'!$A74="CP",INDIRECT("'Chemicals 2020'!"&amp;'Country Selector'!$B$3&amp;ROW($A74))*10^12,0)*'Process Emissions Multipliers'!$B$28</f>
        <v>1979369796482.824</v>
      </c>
      <c r="M66" s="90">
        <f t="shared" ca="1" si="16"/>
        <v>2011091368020.7871</v>
      </c>
      <c r="N66" s="90">
        <f t="shared" ca="1" si="13"/>
        <v>2042812939558.7505</v>
      </c>
      <c r="O66" s="90">
        <f t="shared" ca="1" si="13"/>
        <v>2074534511096.7139</v>
      </c>
      <c r="P66" s="90">
        <f t="shared" ca="1" si="13"/>
        <v>2106256082634.677</v>
      </c>
      <c r="Q66" s="90">
        <f t="shared" ca="1" si="13"/>
        <v>2137977654172.6401</v>
      </c>
      <c r="R66" s="90">
        <f t="shared" ca="1" si="13"/>
        <v>2169699225710.6035</v>
      </c>
      <c r="S66" s="90">
        <f t="shared" ca="1" si="13"/>
        <v>2201420797248.5664</v>
      </c>
      <c r="T66" s="90">
        <f t="shared" ca="1" si="13"/>
        <v>2233142368786.5303</v>
      </c>
      <c r="U66" s="90">
        <f t="shared" ca="1" si="13"/>
        <v>2264863940324.4932</v>
      </c>
      <c r="V66" s="210">
        <f ca="1">IF('Chemicals 2030'!$A74="CP",INDIRECT("'Chemicals 2030'!"&amp;'Country Selector'!$B$3&amp;ROW($A74))*10^12,0)*'Process Emissions Multipliers'!$D$28</f>
        <v>2296585511862.4565</v>
      </c>
      <c r="W66" s="90">
        <f t="shared" ca="1" si="14"/>
        <v>2336786516641.9863</v>
      </c>
      <c r="X66" s="90">
        <f t="shared" ca="1" si="14"/>
        <v>2376987521421.5166</v>
      </c>
      <c r="Y66" s="90">
        <f t="shared" ca="1" si="14"/>
        <v>2417188526201.0469</v>
      </c>
      <c r="Z66" s="90">
        <f t="shared" ca="1" si="14"/>
        <v>2457389530980.5771</v>
      </c>
      <c r="AA66" s="90">
        <f t="shared" ca="1" si="14"/>
        <v>2497590535760.1069</v>
      </c>
      <c r="AB66" s="90">
        <f t="shared" ca="1" si="14"/>
        <v>2537791540539.6372</v>
      </c>
      <c r="AC66" s="90">
        <f t="shared" ca="1" si="14"/>
        <v>2577992545319.167</v>
      </c>
      <c r="AD66" s="90">
        <f t="shared" ca="1" si="14"/>
        <v>2618193550098.6973</v>
      </c>
      <c r="AE66" s="90">
        <f t="shared" ca="1" si="14"/>
        <v>2658394554878.2275</v>
      </c>
      <c r="AF66" s="90">
        <f t="shared" ca="1" si="14"/>
        <v>2698595559657.7578</v>
      </c>
      <c r="AG66" s="90">
        <f t="shared" ca="1" si="14"/>
        <v>2738796564437.2876</v>
      </c>
      <c r="AH66" s="90">
        <f t="shared" ca="1" si="14"/>
        <v>2778997569216.8179</v>
      </c>
      <c r="AI66" s="90">
        <f t="shared" ca="1" si="14"/>
        <v>2819198573996.3481</v>
      </c>
      <c r="AJ66" s="90">
        <f t="shared" ca="1" si="14"/>
        <v>2859399578775.8779</v>
      </c>
      <c r="AK66" s="90">
        <f t="shared" ca="1" si="14"/>
        <v>2899600583555.4082</v>
      </c>
      <c r="AL66" s="90">
        <f t="shared" ca="1" si="14"/>
        <v>2939801588334.938</v>
      </c>
      <c r="AM66" s="90">
        <f t="shared" ca="1" si="11"/>
        <v>2980002593114.4687</v>
      </c>
      <c r="AN66" s="90">
        <f t="shared" ca="1" si="11"/>
        <v>3020203597893.9985</v>
      </c>
      <c r="AO66" s="90">
        <f t="shared" ca="1" si="11"/>
        <v>3060404602673.5283</v>
      </c>
      <c r="AP66" s="210">
        <f ca="1">V66*'Process Emissions Multipliers'!$E$28</f>
        <v>3100605607453.0586</v>
      </c>
    </row>
    <row r="67" spans="1:42">
      <c r="A67" s="74">
        <v>15</v>
      </c>
      <c r="B67" s="210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0">
        <f ca="1">IF('Chemicals 2020'!$A75="CP",INDIRECT("'Chemicals 2020'!"&amp;'Country Selector'!$B$3&amp;ROW($A75))*10^12,0)*'Process Emissions Multipliers'!$B$28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0">
        <f ca="1">IF('Chemicals 2030'!$A75="CP",INDIRECT("'Chemicals 2030'!"&amp;'Country Selector'!$B$3&amp;ROW($A75))*10^12,0)*'Process Emissions Multipliers'!$D$28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0">
        <f ca="1">V67*'Process Emissions Multipliers'!$E$28</f>
        <v>0</v>
      </c>
    </row>
    <row r="68" spans="1:42">
      <c r="A68" s="74">
        <v>16</v>
      </c>
      <c r="B68" s="210">
        <f ca="1">IF('Chemicals 2010'!$A76="CP",INDIRECT("'Chemicals 2010'!"&amp;'Country Selector'!$B$3&amp;ROW($A76))*10^12,0)</f>
        <v>0</v>
      </c>
      <c r="C68" s="90">
        <f t="shared" ca="1" si="15"/>
        <v>1159421045827.2852</v>
      </c>
      <c r="D68" s="90">
        <f t="shared" ca="1" si="12"/>
        <v>2318842091654.5703</v>
      </c>
      <c r="E68" s="90">
        <f t="shared" ca="1" si="12"/>
        <v>3478263137481.8555</v>
      </c>
      <c r="F68" s="90">
        <f t="shared" ca="1" si="12"/>
        <v>4637684183309.1406</v>
      </c>
      <c r="G68" s="90">
        <f t="shared" ca="1" si="12"/>
        <v>5797105229136.4258</v>
      </c>
      <c r="H68" s="90">
        <f t="shared" ca="1" si="12"/>
        <v>6956526274963.7109</v>
      </c>
      <c r="I68" s="90">
        <f t="shared" ca="1" si="12"/>
        <v>8115947320790.9971</v>
      </c>
      <c r="J68" s="90">
        <f t="shared" ca="1" si="12"/>
        <v>9275368366618.2812</v>
      </c>
      <c r="K68" s="90">
        <f t="shared" ca="1" si="12"/>
        <v>10434789412445.566</v>
      </c>
      <c r="L68" s="210">
        <f ca="1">IF('Chemicals 2020'!$A76="CP",INDIRECT("'Chemicals 2020'!"&amp;'Country Selector'!$B$3&amp;ROW($A76))*10^12,0)*'Process Emissions Multipliers'!$B$28</f>
        <v>11594210458272.852</v>
      </c>
      <c r="M68" s="90">
        <f t="shared" ca="1" si="16"/>
        <v>13682931991909.17</v>
      </c>
      <c r="N68" s="90">
        <f t="shared" ca="1" si="13"/>
        <v>15771653525545.488</v>
      </c>
      <c r="O68" s="90">
        <f t="shared" ca="1" si="13"/>
        <v>17860375059181.809</v>
      </c>
      <c r="P68" s="90">
        <f t="shared" ca="1" si="13"/>
        <v>19949096592818.125</v>
      </c>
      <c r="Q68" s="90">
        <f t="shared" ca="1" si="13"/>
        <v>22037818126454.445</v>
      </c>
      <c r="R68" s="90">
        <f t="shared" ca="1" si="13"/>
        <v>24126539660090.766</v>
      </c>
      <c r="S68" s="90">
        <f t="shared" ca="1" si="13"/>
        <v>26215261193727.082</v>
      </c>
      <c r="T68" s="90">
        <f t="shared" ca="1" si="13"/>
        <v>28303982727363.402</v>
      </c>
      <c r="U68" s="90">
        <f t="shared" ca="1" si="13"/>
        <v>30392704260999.723</v>
      </c>
      <c r="V68" s="210">
        <f ca="1">IF('Chemicals 2030'!$A76="CP",INDIRECT("'Chemicals 2030'!"&amp;'Country Selector'!$B$3&amp;ROW($A76))*10^12,0)*'Process Emissions Multipliers'!$D$28</f>
        <v>32481425794636.039</v>
      </c>
      <c r="W68" s="90">
        <f t="shared" ca="1" si="14"/>
        <v>33050002904816.086</v>
      </c>
      <c r="X68" s="90">
        <f t="shared" ca="1" si="14"/>
        <v>33618580014996.133</v>
      </c>
      <c r="Y68" s="90">
        <f t="shared" ca="1" si="14"/>
        <v>34187157125176.176</v>
      </c>
      <c r="Z68" s="90">
        <f t="shared" ca="1" si="14"/>
        <v>34755734235356.219</v>
      </c>
      <c r="AA68" s="90">
        <f t="shared" ca="1" si="14"/>
        <v>35324311345536.266</v>
      </c>
      <c r="AB68" s="90">
        <f t="shared" ca="1" si="14"/>
        <v>35892888455716.312</v>
      </c>
      <c r="AC68" s="90">
        <f t="shared" ca="1" si="14"/>
        <v>36461465565896.359</v>
      </c>
      <c r="AD68" s="90">
        <f t="shared" ca="1" si="14"/>
        <v>37030042676076.406</v>
      </c>
      <c r="AE68" s="90">
        <f t="shared" ca="1" si="14"/>
        <v>37598619786256.445</v>
      </c>
      <c r="AF68" s="90">
        <f t="shared" ca="1" si="14"/>
        <v>38167196896436.492</v>
      </c>
      <c r="AG68" s="90">
        <f t="shared" ca="1" si="14"/>
        <v>38735774006616.539</v>
      </c>
      <c r="AH68" s="90">
        <f t="shared" ca="1" si="14"/>
        <v>39304351116796.586</v>
      </c>
      <c r="AI68" s="90">
        <f t="shared" ca="1" si="14"/>
        <v>39872928226976.625</v>
      </c>
      <c r="AJ68" s="90">
        <f t="shared" ca="1" si="14"/>
        <v>40441505337156.672</v>
      </c>
      <c r="AK68" s="90">
        <f t="shared" ca="1" si="14"/>
        <v>41010082447336.719</v>
      </c>
      <c r="AL68" s="90">
        <f t="shared" ca="1" si="14"/>
        <v>41578659557516.766</v>
      </c>
      <c r="AM68" s="90">
        <f t="shared" ca="1" si="11"/>
        <v>42147236667696.812</v>
      </c>
      <c r="AN68" s="90">
        <f t="shared" ca="1" si="11"/>
        <v>42715813777876.852</v>
      </c>
      <c r="AO68" s="90">
        <f t="shared" ca="1" si="11"/>
        <v>43284390888056.906</v>
      </c>
      <c r="AP68" s="210">
        <f ca="1">V68*'Process Emissions Multipliers'!$E$28</f>
        <v>43852967998236.945</v>
      </c>
    </row>
    <row r="69" spans="1:42">
      <c r="A69" s="74">
        <v>17</v>
      </c>
      <c r="B69" s="210">
        <f ca="1">IF('Chemicals 2010'!$A77="CP",INDIRECT("'Chemicals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0">
        <f ca="1">IF('Chemicals 2020'!$A77="CP",INDIRECT("'Chemicals 2020'!"&amp;'Country Selector'!$B$3&amp;ROW($A77))*10^12,0)*'Process Emissions Multipliers'!$B$28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0">
        <f ca="1">IF('Chemicals 2030'!$A77="CP",INDIRECT("'Chemicals 2030'!"&amp;'Country Selector'!$B$3&amp;ROW($A77))*10^12,0)*'Process Emissions Multipliers'!$D$28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0">
        <f ca="1">V69*'Process Emissions Multipliers'!$E$28</f>
        <v>0</v>
      </c>
    </row>
    <row r="70" spans="1:42">
      <c r="A70" s="74">
        <v>18</v>
      </c>
      <c r="B70" s="210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0">
        <f ca="1">IF('Chemicals 2020'!$A78="CP",INDIRECT("'Chemicals 2020'!"&amp;'Country Selector'!$B$3&amp;ROW($A78))*10^12,0)*'Process Emissions Multipliers'!$B$28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0">
        <f ca="1">IF('Chemicals 2030'!$A78="CP",INDIRECT("'Chemicals 2030'!"&amp;'Country Selector'!$B$3&amp;ROW($A78))*10^12,0)*'Process Emissions Multipliers'!$D$28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0">
        <f ca="1">V70*'Process Emissions Multipliers'!$E$28</f>
        <v>0</v>
      </c>
    </row>
    <row r="71" spans="1:42">
      <c r="A71" s="74">
        <v>19</v>
      </c>
      <c r="B71" s="210">
        <f ca="1">IF('Chemicals 2010'!$A79="CP",INDIRECT("'Chemicals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0">
        <f ca="1">IF('Chemicals 2020'!$A79="CP",INDIRECT("'Chemicals 2020'!"&amp;'Country Selector'!$B$3&amp;ROW($A79))*10^12,0)*'Process Emissions Multipliers'!$B$28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0">
        <f ca="1">IF('Chemicals 2030'!$A79="CP",INDIRECT("'Chemicals 2030'!"&amp;'Country Selector'!$B$3&amp;ROW($A79))*10^12,0)*'Process Emissions Multipliers'!$D$28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0">
        <f ca="1">V71*'Process Emissions Multipliers'!$E$28</f>
        <v>0</v>
      </c>
    </row>
    <row r="72" spans="1:42">
      <c r="A72" s="74">
        <v>20</v>
      </c>
      <c r="B72" s="210">
        <f ca="1">IF('Chemicals 2010'!$A80="CP",INDIRECT("'Chemicals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0">
        <f ca="1">IF('Chemicals 2020'!$A80="CP",INDIRECT("'Chemicals 2020'!"&amp;'Country Selector'!$B$3&amp;ROW($A80))*10^12,0)*'Process Emissions Multipliers'!$B$28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0">
        <f ca="1">IF('Chemicals 2030'!$A80="CP",INDIRECT("'Chemicals 2030'!"&amp;'Country Selector'!$B$3&amp;ROW($A80))*10^12,0)*'Process Emissions Multipliers'!$D$28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0">
        <f ca="1">V72*'Process Emissions Multipliers'!$E$28</f>
        <v>0</v>
      </c>
    </row>
    <row r="73" spans="1:42">
      <c r="A73" s="74">
        <v>21</v>
      </c>
      <c r="B73" s="210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0">
        <f ca="1">IF('Chemicals 2020'!$A81="CP",INDIRECT("'Chemicals 2020'!"&amp;'Country Selector'!$B$3&amp;ROW($A81))*10^12,0)*'Process Emissions Multipliers'!$B$28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0">
        <f ca="1">IF('Chemicals 2030'!$A81="CP",INDIRECT("'Chemicals 2030'!"&amp;'Country Selector'!$B$3&amp;ROW($A81))*10^12,0)*'Process Emissions Multipliers'!$D$28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0">
        <f ca="1">V73*'Process Emissions Multipliers'!$E$28</f>
        <v>0</v>
      </c>
    </row>
    <row r="74" spans="1:42">
      <c r="A74" s="74">
        <v>22</v>
      </c>
      <c r="B74" s="210">
        <f ca="1">IF('Chemicals 2010'!$A82="CP",INDIRECT("'Chemicals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0">
        <f ca="1">IF('Chemicals 2020'!$A82="CP",INDIRECT("'Chemicals 2020'!"&amp;'Country Selector'!$B$3&amp;ROW($A82))*10^12,0)*'Process Emissions Multipliers'!$B$28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0">
        <f ca="1">IF('Chemicals 2030'!$A82="CP",INDIRECT("'Chemicals 2030'!"&amp;'Country Selector'!$B$3&amp;ROW($A82))*10^12,0)*'Process Emissions Multipliers'!$D$28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0">
        <f ca="1">V74*'Process Emissions Multipliers'!$E$28</f>
        <v>0</v>
      </c>
    </row>
    <row r="75" spans="1:42">
      <c r="A75" s="74">
        <v>23</v>
      </c>
      <c r="B75" s="210">
        <f ca="1">IF('Chemicals 2010'!$A83="CP",INDIRECT("'Chemicals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0">
        <f ca="1">IF('Chemicals 2020'!$A83="CP",INDIRECT("'Chemicals 2020'!"&amp;'Country Selector'!$B$3&amp;ROW($A83))*10^12,0)*'Process Emissions Multipliers'!$B$28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0">
        <f ca="1">IF('Chemicals 2030'!$A83="CP",INDIRECT("'Chemicals 2030'!"&amp;'Country Selector'!$B$3&amp;ROW($A83))*10^12,0)*'Process Emissions Multipliers'!$D$28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0">
        <f ca="1">V75*'Process Emissions Multipliers'!$E$28</f>
        <v>0</v>
      </c>
    </row>
    <row r="76" spans="1:42">
      <c r="A76" s="74">
        <v>24</v>
      </c>
      <c r="B76" s="210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10">
        <f ca="1">IF('Chemicals 2020'!$A84="CP",INDIRECT("'Chemicals 2020'!"&amp;'Country Selector'!$B$3&amp;ROW($A84))*10^12,0)*'Process Emissions Multipliers'!$B$28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10">
        <f ca="1">IF('Chemicals 2030'!$A84="CP",INDIRECT("'Chemicals 2030'!"&amp;'Country Selector'!$B$3&amp;ROW($A84))*10^12,0)*'Process Emissions Multipliers'!$D$28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0">
        <f ca="1">V76*'Process Emissions Multipliers'!$E$28</f>
        <v>0</v>
      </c>
    </row>
    <row r="77" spans="1:42">
      <c r="A77" s="74">
        <v>25</v>
      </c>
      <c r="B77" s="210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0">
        <f ca="1">IF('Chemicals 2020'!$A85="CP",INDIRECT("'Chemicals 2020'!"&amp;'Country Selector'!$B$3&amp;ROW($A85))*10^12,0)*'Process Emissions Multipliers'!$B$28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0">
        <f ca="1">IF('Chemicals 2030'!$A85="CP",INDIRECT("'Chemicals 2030'!"&amp;'Country Selector'!$B$3&amp;ROW($A85))*10^12,0)*'Process Emissions Multipliers'!$D$28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0">
        <f ca="1">V77*'Process Emissions Multipliers'!$E$28</f>
        <v>0</v>
      </c>
    </row>
    <row r="78" spans="1:42">
      <c r="A78" s="74">
        <v>26</v>
      </c>
      <c r="B78" s="210">
        <f ca="1">IF('Chemicals 2010'!$A86="CP",INDIRECT("'Chemicals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0">
        <f ca="1">IF('Chemicals 2020'!$A86="CP",INDIRECT("'Chemicals 2020'!"&amp;'Country Selector'!$B$3&amp;ROW($A86))*10^12,0)*'Process Emissions Multipliers'!$B$28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0">
        <f ca="1">IF('Chemicals 2030'!$A86="CP",INDIRECT("'Chemicals 2030'!"&amp;'Country Selector'!$B$3&amp;ROW($A86))*10^12,0)*'Process Emissions Multipliers'!$D$28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0">
        <f ca="1">V78*'Process Emissions Multipliers'!$E$28</f>
        <v>0</v>
      </c>
    </row>
    <row r="79" spans="1:42">
      <c r="A79" s="74">
        <v>27</v>
      </c>
      <c r="B79" s="210">
        <f ca="1">IF('Chemicals 2010'!$A87="CP",INDIRECT("'Chemicals 2010'!"&amp;'Country Selector'!$B$3&amp;ROW($A87))*10^12,0)</f>
        <v>0</v>
      </c>
      <c r="C79" s="90">
        <f t="shared" ca="1" si="15"/>
        <v>1989504322850.1238</v>
      </c>
      <c r="D79" s="90">
        <f t="shared" ca="1" si="12"/>
        <v>3979008645700.2476</v>
      </c>
      <c r="E79" s="90">
        <f t="shared" ca="1" si="12"/>
        <v>5968512968550.3721</v>
      </c>
      <c r="F79" s="90">
        <f t="shared" ca="1" si="12"/>
        <v>7958017291400.4951</v>
      </c>
      <c r="G79" s="90">
        <f t="shared" ca="1" si="12"/>
        <v>9947521614250.6191</v>
      </c>
      <c r="H79" s="90">
        <f t="shared" ca="1" si="12"/>
        <v>11937025937100.744</v>
      </c>
      <c r="I79" s="90">
        <f t="shared" ca="1" si="12"/>
        <v>13926530259950.867</v>
      </c>
      <c r="J79" s="90">
        <f t="shared" ca="1" si="12"/>
        <v>15916034582800.99</v>
      </c>
      <c r="K79" s="90">
        <f t="shared" ca="1" si="12"/>
        <v>17905538905651.117</v>
      </c>
      <c r="L79" s="210">
        <f ca="1">IF('Chemicals 2020'!$A87="CP",INDIRECT("'Chemicals 2020'!"&amp;'Country Selector'!$B$3&amp;ROW($A87))*10^12,0)*'Process Emissions Multipliers'!$B$28</f>
        <v>19895043228501.238</v>
      </c>
      <c r="M79" s="90">
        <f t="shared" ca="1" si="16"/>
        <v>19245162899823.902</v>
      </c>
      <c r="N79" s="90">
        <f t="shared" ca="1" si="13"/>
        <v>18595282571146.562</v>
      </c>
      <c r="O79" s="90">
        <f t="shared" ca="1" si="13"/>
        <v>17945402242469.227</v>
      </c>
      <c r="P79" s="90">
        <f t="shared" ca="1" si="13"/>
        <v>17295521913791.891</v>
      </c>
      <c r="Q79" s="90">
        <f t="shared" ca="1" si="13"/>
        <v>16645641585114.555</v>
      </c>
      <c r="R79" s="90">
        <f t="shared" ca="1" si="13"/>
        <v>15995761256437.217</v>
      </c>
      <c r="S79" s="90">
        <f t="shared" ca="1" si="13"/>
        <v>15345880927759.879</v>
      </c>
      <c r="T79" s="90">
        <f t="shared" ca="1" si="13"/>
        <v>14696000599082.543</v>
      </c>
      <c r="U79" s="90">
        <f t="shared" ca="1" si="13"/>
        <v>14046120270405.205</v>
      </c>
      <c r="V79" s="210">
        <f ca="1">IF('Chemicals 2030'!$A87="CP",INDIRECT("'Chemicals 2030'!"&amp;'Country Selector'!$B$3&amp;ROW($A87))*10^12,0)*'Process Emissions Multipliers'!$D$28</f>
        <v>13396239941727.869</v>
      </c>
      <c r="W79" s="90">
        <f t="shared" ref="W79:AL94" ca="1" si="18">$V79*($AP$1-W$1)/($AP$1-$V$1)+$AP79*(W$1-$V$1)/($AP$1-$V$1)</f>
        <v>13630736895202.242</v>
      </c>
      <c r="X79" s="90">
        <f t="shared" ca="1" si="18"/>
        <v>13865233848676.619</v>
      </c>
      <c r="Y79" s="90">
        <f t="shared" ca="1" si="18"/>
        <v>14099730802150.996</v>
      </c>
      <c r="Z79" s="90">
        <f t="shared" ca="1" si="18"/>
        <v>14334227755625.369</v>
      </c>
      <c r="AA79" s="90">
        <f t="shared" ca="1" si="18"/>
        <v>14568724709099.746</v>
      </c>
      <c r="AB79" s="90">
        <f t="shared" ca="1" si="18"/>
        <v>14803221662574.119</v>
      </c>
      <c r="AC79" s="90">
        <f t="shared" ca="1" si="18"/>
        <v>15037718616048.496</v>
      </c>
      <c r="AD79" s="90">
        <f t="shared" ca="1" si="18"/>
        <v>15272215569522.871</v>
      </c>
      <c r="AE79" s="90">
        <f t="shared" ca="1" si="18"/>
        <v>15506712522997.246</v>
      </c>
      <c r="AF79" s="90">
        <f t="shared" ca="1" si="18"/>
        <v>15741209476471.621</v>
      </c>
      <c r="AG79" s="90">
        <f t="shared" ca="1" si="18"/>
        <v>15975706429945.996</v>
      </c>
      <c r="AH79" s="90">
        <f t="shared" ca="1" si="18"/>
        <v>16210203383420.371</v>
      </c>
      <c r="AI79" s="90">
        <f t="shared" ca="1" si="18"/>
        <v>16444700336894.744</v>
      </c>
      <c r="AJ79" s="90">
        <f t="shared" ca="1" si="18"/>
        <v>16679197290369.121</v>
      </c>
      <c r="AK79" s="90">
        <f t="shared" ca="1" si="18"/>
        <v>16913694243843.494</v>
      </c>
      <c r="AL79" s="90">
        <f t="shared" ca="1" si="18"/>
        <v>17148191197317.871</v>
      </c>
      <c r="AM79" s="90">
        <f t="shared" ca="1" si="17"/>
        <v>17382688150792.246</v>
      </c>
      <c r="AN79" s="90">
        <f t="shared" ca="1" si="17"/>
        <v>17617185104266.621</v>
      </c>
      <c r="AO79" s="90">
        <f t="shared" ca="1" si="17"/>
        <v>17851682057740.996</v>
      </c>
      <c r="AP79" s="210">
        <f ca="1">V79*'Process Emissions Multipliers'!$E$28</f>
        <v>18086179011215.371</v>
      </c>
    </row>
    <row r="80" spans="1:42">
      <c r="A80" s="74">
        <v>28</v>
      </c>
      <c r="B80" s="210">
        <f ca="1">IF('Chemicals 2010'!$A88="CP",INDIRECT("'Chemicals 2010'!"&amp;'Country Selector'!$B$3&amp;ROW($A88))*10^12,0)</f>
        <v>1156566892212.2896</v>
      </c>
      <c r="C80" s="90">
        <f t="shared" ca="1" si="15"/>
        <v>1180199188669.4832</v>
      </c>
      <c r="D80" s="90">
        <f t="shared" ca="1" si="12"/>
        <v>1203831485126.677</v>
      </c>
      <c r="E80" s="90">
        <f t="shared" ca="1" si="12"/>
        <v>1227463781583.8706</v>
      </c>
      <c r="F80" s="90">
        <f t="shared" ca="1" si="12"/>
        <v>1251096078041.0645</v>
      </c>
      <c r="G80" s="90">
        <f t="shared" ca="1" si="12"/>
        <v>1274728374498.2578</v>
      </c>
      <c r="H80" s="90">
        <f t="shared" ca="1" si="12"/>
        <v>1298360670955.4517</v>
      </c>
      <c r="I80" s="90">
        <f t="shared" ca="1" si="12"/>
        <v>1321992967412.6453</v>
      </c>
      <c r="J80" s="90">
        <f t="shared" ca="1" si="12"/>
        <v>1345625263869.8391</v>
      </c>
      <c r="K80" s="90">
        <f t="shared" ca="1" si="12"/>
        <v>1369257560327.0327</v>
      </c>
      <c r="L80" s="210">
        <f ca="1">IF('Chemicals 2020'!$A88="CP",INDIRECT("'Chemicals 2020'!"&amp;'Country Selector'!$B$3&amp;ROW($A88))*10^12,0)*'Process Emissions Multipliers'!$B$28</f>
        <v>1392889856784.2263</v>
      </c>
      <c r="M80" s="90">
        <f t="shared" ca="1" si="16"/>
        <v>1415212444162.7886</v>
      </c>
      <c r="N80" s="90">
        <f t="shared" ca="1" si="13"/>
        <v>1437535031541.3508</v>
      </c>
      <c r="O80" s="90">
        <f t="shared" ca="1" si="13"/>
        <v>1459857618919.9128</v>
      </c>
      <c r="P80" s="90">
        <f t="shared" ca="1" si="13"/>
        <v>1482180206298.4751</v>
      </c>
      <c r="Q80" s="90">
        <f t="shared" ca="1" si="13"/>
        <v>1504502793677.0374</v>
      </c>
      <c r="R80" s="90">
        <f t="shared" ca="1" si="13"/>
        <v>1526825381055.5996</v>
      </c>
      <c r="S80" s="90">
        <f t="shared" ca="1" si="13"/>
        <v>1549147968434.1619</v>
      </c>
      <c r="T80" s="90">
        <f t="shared" ca="1" si="13"/>
        <v>1571470555812.7239</v>
      </c>
      <c r="U80" s="90">
        <f t="shared" ca="1" si="13"/>
        <v>1593793143191.2861</v>
      </c>
      <c r="V80" s="210">
        <f ca="1">IF('Chemicals 2030'!$A88="CP",INDIRECT("'Chemicals 2030'!"&amp;'Country Selector'!$B$3&amp;ROW($A88))*10^12,0)*'Process Emissions Multipliers'!$D$28</f>
        <v>1616115730569.8484</v>
      </c>
      <c r="W80" s="90">
        <f t="shared" ca="1" si="18"/>
        <v>1644405326525.8135</v>
      </c>
      <c r="X80" s="90">
        <f t="shared" ca="1" si="18"/>
        <v>1672694922481.7786</v>
      </c>
      <c r="Y80" s="90">
        <f t="shared" ca="1" si="18"/>
        <v>1700984518437.7437</v>
      </c>
      <c r="Z80" s="90">
        <f t="shared" ca="1" si="18"/>
        <v>1729274114393.709</v>
      </c>
      <c r="AA80" s="90">
        <f t="shared" ca="1" si="18"/>
        <v>1757563710349.6741</v>
      </c>
      <c r="AB80" s="90">
        <f t="shared" ca="1" si="18"/>
        <v>1785853306305.6394</v>
      </c>
      <c r="AC80" s="90">
        <f t="shared" ca="1" si="18"/>
        <v>1814142902261.6042</v>
      </c>
      <c r="AD80" s="90">
        <f t="shared" ca="1" si="18"/>
        <v>1842432498217.5693</v>
      </c>
      <c r="AE80" s="90">
        <f t="shared" ca="1" si="18"/>
        <v>1870722094173.5347</v>
      </c>
      <c r="AF80" s="90">
        <f t="shared" ca="1" si="18"/>
        <v>1899011690129.4998</v>
      </c>
      <c r="AG80" s="90">
        <f t="shared" ca="1" si="18"/>
        <v>1927301286085.4648</v>
      </c>
      <c r="AH80" s="90">
        <f t="shared" ca="1" si="18"/>
        <v>1955590882041.4302</v>
      </c>
      <c r="AI80" s="90">
        <f t="shared" ca="1" si="18"/>
        <v>1983880477997.3953</v>
      </c>
      <c r="AJ80" s="90">
        <f t="shared" ca="1" si="18"/>
        <v>2012170073953.3604</v>
      </c>
      <c r="AK80" s="90">
        <f t="shared" ca="1" si="18"/>
        <v>2040459669909.3254</v>
      </c>
      <c r="AL80" s="90">
        <f t="shared" ca="1" si="18"/>
        <v>2068749265865.2905</v>
      </c>
      <c r="AM80" s="90">
        <f t="shared" ca="1" si="17"/>
        <v>2097038861821.2559</v>
      </c>
      <c r="AN80" s="90">
        <f t="shared" ca="1" si="17"/>
        <v>2125328457777.2207</v>
      </c>
      <c r="AO80" s="90">
        <f t="shared" ca="1" si="17"/>
        <v>2153618053733.1863</v>
      </c>
      <c r="AP80" s="210">
        <f ca="1">V80*'Process Emissions Multipliers'!$E$28</f>
        <v>2181907649689.1511</v>
      </c>
    </row>
    <row r="81" spans="1:42">
      <c r="A81" s="74">
        <v>29</v>
      </c>
      <c r="B81" s="210">
        <f ca="1">IF('Chemicals 2010'!$A89="CP",INDIRECT("'Chemicals 2010'!"&amp;'Country Selector'!$B$3&amp;ROW($A89))*10^12,0)</f>
        <v>1445708615265.3745</v>
      </c>
      <c r="C81" s="90">
        <f t="shared" ca="1" si="15"/>
        <v>1475248985836.864</v>
      </c>
      <c r="D81" s="90">
        <f t="shared" ca="1" si="12"/>
        <v>1504789356408.353</v>
      </c>
      <c r="E81" s="90">
        <f t="shared" ca="1" si="12"/>
        <v>1534329726979.8423</v>
      </c>
      <c r="F81" s="90">
        <f t="shared" ca="1" si="12"/>
        <v>1563870097551.3318</v>
      </c>
      <c r="G81" s="90">
        <f t="shared" ca="1" si="12"/>
        <v>1593410468122.821</v>
      </c>
      <c r="H81" s="90">
        <f t="shared" ca="1" si="12"/>
        <v>1622950838694.3103</v>
      </c>
      <c r="I81" s="90">
        <f t="shared" ca="1" si="12"/>
        <v>1652491209265.7996</v>
      </c>
      <c r="J81" s="90">
        <f t="shared" ca="1" si="12"/>
        <v>1682031579837.2891</v>
      </c>
      <c r="K81" s="90">
        <f t="shared" ca="1" si="12"/>
        <v>1711571950408.7781</v>
      </c>
      <c r="L81" s="210">
        <f ca="1">IF('Chemicals 2020'!$A89="CP",INDIRECT("'Chemicals 2020'!"&amp;'Country Selector'!$B$3&amp;ROW($A89))*10^12,0)*'Process Emissions Multipliers'!$B$28</f>
        <v>1741112320980.2676</v>
      </c>
      <c r="M81" s="90">
        <f t="shared" ca="1" si="16"/>
        <v>1769015555203.4795</v>
      </c>
      <c r="N81" s="90">
        <f t="shared" ca="1" si="13"/>
        <v>1796918789426.6917</v>
      </c>
      <c r="O81" s="90">
        <f t="shared" ca="1" si="13"/>
        <v>1824822023649.9038</v>
      </c>
      <c r="P81" s="90">
        <f t="shared" ca="1" si="13"/>
        <v>1852725257873.1157</v>
      </c>
      <c r="Q81" s="90">
        <f t="shared" ca="1" si="13"/>
        <v>1880628492096.3276</v>
      </c>
      <c r="R81" s="90">
        <f t="shared" ca="1" si="13"/>
        <v>1908531726319.54</v>
      </c>
      <c r="S81" s="90">
        <f t="shared" ca="1" si="13"/>
        <v>1936434960542.7517</v>
      </c>
      <c r="T81" s="90">
        <f t="shared" ca="1" si="13"/>
        <v>1964338194765.9639</v>
      </c>
      <c r="U81" s="90">
        <f t="shared" ca="1" si="13"/>
        <v>1992241428989.176</v>
      </c>
      <c r="V81" s="210">
        <f ca="1">IF('Chemicals 2030'!$A89="CP",INDIRECT("'Chemicals 2030'!"&amp;'Country Selector'!$B$3&amp;ROW($A89))*10^12,0)*'Process Emissions Multipliers'!$D$28</f>
        <v>2020144663212.3879</v>
      </c>
      <c r="W81" s="90">
        <f t="shared" ca="1" si="18"/>
        <v>2055506658157.3455</v>
      </c>
      <c r="X81" s="90">
        <f t="shared" ca="1" si="18"/>
        <v>2090868653102.3035</v>
      </c>
      <c r="Y81" s="90">
        <f t="shared" ca="1" si="18"/>
        <v>2126230648047.2612</v>
      </c>
      <c r="Z81" s="90">
        <f t="shared" ca="1" si="18"/>
        <v>2161592642992.2192</v>
      </c>
      <c r="AA81" s="90">
        <f t="shared" ca="1" si="18"/>
        <v>2196954637937.1768</v>
      </c>
      <c r="AB81" s="90">
        <f t="shared" ca="1" si="18"/>
        <v>2232316632882.1348</v>
      </c>
      <c r="AC81" s="90">
        <f t="shared" ca="1" si="18"/>
        <v>2267678627827.0928</v>
      </c>
      <c r="AD81" s="90">
        <f t="shared" ca="1" si="18"/>
        <v>2303040622772.0503</v>
      </c>
      <c r="AE81" s="90">
        <f t="shared" ca="1" si="18"/>
        <v>2338402617717.0078</v>
      </c>
      <c r="AF81" s="90">
        <f t="shared" ca="1" si="18"/>
        <v>2373764612661.9658</v>
      </c>
      <c r="AG81" s="90">
        <f t="shared" ca="1" si="18"/>
        <v>2409126607606.9233</v>
      </c>
      <c r="AH81" s="90">
        <f t="shared" ca="1" si="18"/>
        <v>2444488602551.8813</v>
      </c>
      <c r="AI81" s="90">
        <f t="shared" ca="1" si="18"/>
        <v>2479850597496.8389</v>
      </c>
      <c r="AJ81" s="90">
        <f t="shared" ca="1" si="18"/>
        <v>2515212592441.7969</v>
      </c>
      <c r="AK81" s="90">
        <f t="shared" ca="1" si="18"/>
        <v>2550574587386.7544</v>
      </c>
      <c r="AL81" s="90">
        <f t="shared" ca="1" si="18"/>
        <v>2585936582331.7124</v>
      </c>
      <c r="AM81" s="90">
        <f t="shared" ca="1" si="17"/>
        <v>2621298577276.6704</v>
      </c>
      <c r="AN81" s="90">
        <f t="shared" ca="1" si="17"/>
        <v>2656660572221.6279</v>
      </c>
      <c r="AO81" s="90">
        <f t="shared" ca="1" si="17"/>
        <v>2692022567166.5859</v>
      </c>
      <c r="AP81" s="210">
        <f ca="1">V81*'Process Emissions Multipliers'!$E$28</f>
        <v>2727384562111.5435</v>
      </c>
    </row>
    <row r="82" spans="1:42">
      <c r="A82" s="74">
        <v>30</v>
      </c>
      <c r="B82" s="210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0">
        <f ca="1">IF('Chemicals 2020'!$A90="CP",INDIRECT("'Chemicals 2020'!"&amp;'Country Selector'!$B$3&amp;ROW($A90))*10^12,0)*'Process Emissions Multipliers'!$B$28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0">
        <f ca="1">IF('Chemicals 2030'!$A90="CP",INDIRECT("'Chemicals 2030'!"&amp;'Country Selector'!$B$3&amp;ROW($A90))*10^12,0)*'Process Emissions Multipliers'!$D$28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0">
        <f ca="1">V82*'Process Emissions Multipliers'!$E$28</f>
        <v>0</v>
      </c>
    </row>
    <row r="83" spans="1:42">
      <c r="A83" s="74">
        <v>31</v>
      </c>
      <c r="B83" s="210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0">
        <f ca="1">IF('Chemicals 2020'!$A91="CP",INDIRECT("'Chemicals 2020'!"&amp;'Country Selector'!$B$3&amp;ROW($A91))*10^12,0)*'Process Emissions Multipliers'!$B$28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0">
        <f ca="1">IF('Chemicals 2030'!$A91="CP",INDIRECT("'Chemicals 2030'!"&amp;'Country Selector'!$B$3&amp;ROW($A91))*10^12,0)*'Process Emissions Multipliers'!$D$28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0">
        <f ca="1">V83*'Process Emissions Multipliers'!$E$28</f>
        <v>0</v>
      </c>
    </row>
    <row r="84" spans="1:42">
      <c r="A84" s="74">
        <v>32</v>
      </c>
      <c r="B84" s="210">
        <f ca="1">IF('Chemicals 2010'!$A92="CP",INDIRECT("'Chemicals 2010'!"&amp;'Country Selector'!$B$3&amp;ROW($A92))*10^12,0)</f>
        <v>1095694950516.9006</v>
      </c>
      <c r="C84" s="90">
        <f t="shared" ca="1" si="15"/>
        <v>1118083441897.3989</v>
      </c>
      <c r="D84" s="90">
        <f t="shared" ca="1" si="12"/>
        <v>1140471933277.897</v>
      </c>
      <c r="E84" s="90">
        <f t="shared" ca="1" si="12"/>
        <v>1162860424658.3953</v>
      </c>
      <c r="F84" s="90">
        <f t="shared" ca="1" si="12"/>
        <v>1185248916038.8936</v>
      </c>
      <c r="G84" s="90">
        <f t="shared" ca="1" si="12"/>
        <v>1207637407419.3916</v>
      </c>
      <c r="H84" s="90">
        <f t="shared" ca="1" si="12"/>
        <v>1230025898799.8899</v>
      </c>
      <c r="I84" s="90">
        <f t="shared" ca="1" si="12"/>
        <v>1252414390180.3882</v>
      </c>
      <c r="J84" s="90">
        <f t="shared" ca="1" si="12"/>
        <v>1274802881560.8862</v>
      </c>
      <c r="K84" s="90">
        <f t="shared" ca="1" si="12"/>
        <v>1297191372941.3848</v>
      </c>
      <c r="L84" s="210">
        <f ca="1">IF('Chemicals 2020'!$A92="CP",INDIRECT("'Chemicals 2020'!"&amp;'Country Selector'!$B$3&amp;ROW($A92))*10^12,0)*'Process Emissions Multipliers'!$B$28</f>
        <v>1319579864321.8828</v>
      </c>
      <c r="M84" s="90">
        <f t="shared" ca="1" si="16"/>
        <v>1340727578680.5291</v>
      </c>
      <c r="N84" s="90">
        <f t="shared" ca="1" si="13"/>
        <v>1361875293039.1753</v>
      </c>
      <c r="O84" s="90">
        <f t="shared" ca="1" si="13"/>
        <v>1383023007397.8218</v>
      </c>
      <c r="P84" s="90">
        <f t="shared" ca="1" si="13"/>
        <v>1404170721756.4678</v>
      </c>
      <c r="Q84" s="90">
        <f t="shared" ca="1" si="13"/>
        <v>1425318436115.1143</v>
      </c>
      <c r="R84" s="90">
        <f t="shared" ca="1" si="13"/>
        <v>1446466150473.7605</v>
      </c>
      <c r="S84" s="90">
        <f t="shared" ca="1" si="13"/>
        <v>1467613864832.4067</v>
      </c>
      <c r="T84" s="90">
        <f t="shared" ca="1" si="13"/>
        <v>1488761579191.053</v>
      </c>
      <c r="U84" s="90">
        <f t="shared" ca="1" si="13"/>
        <v>1509909293549.6995</v>
      </c>
      <c r="V84" s="210">
        <f ca="1">IF('Chemicals 2030'!$A92="CP",INDIRECT("'Chemicals 2030'!"&amp;'Country Selector'!$B$3&amp;ROW($A92))*10^12,0)*'Process Emissions Multipliers'!$D$28</f>
        <v>1531057007908.3457</v>
      </c>
      <c r="W84" s="90">
        <f t="shared" ca="1" si="18"/>
        <v>1557857677761.3665</v>
      </c>
      <c r="X84" s="90">
        <f t="shared" ca="1" si="18"/>
        <v>1584658347614.3875</v>
      </c>
      <c r="Y84" s="90">
        <f t="shared" ca="1" si="18"/>
        <v>1611459017467.408</v>
      </c>
      <c r="Z84" s="90">
        <f t="shared" ca="1" si="18"/>
        <v>1638259687320.4287</v>
      </c>
      <c r="AA84" s="90">
        <f t="shared" ca="1" si="18"/>
        <v>1665060357173.4497</v>
      </c>
      <c r="AB84" s="90">
        <f t="shared" ca="1" si="18"/>
        <v>1691861027026.4707</v>
      </c>
      <c r="AC84" s="90">
        <f t="shared" ca="1" si="18"/>
        <v>1718661696879.4912</v>
      </c>
      <c r="AD84" s="90">
        <f t="shared" ca="1" si="18"/>
        <v>1745462366732.5122</v>
      </c>
      <c r="AE84" s="90">
        <f t="shared" ca="1" si="18"/>
        <v>1772263036585.5327</v>
      </c>
      <c r="AF84" s="90">
        <f t="shared" ca="1" si="18"/>
        <v>1799063706438.5537</v>
      </c>
      <c r="AG84" s="90">
        <f t="shared" ca="1" si="18"/>
        <v>1825864376291.5745</v>
      </c>
      <c r="AH84" s="90">
        <f t="shared" ca="1" si="18"/>
        <v>1852665046144.5952</v>
      </c>
      <c r="AI84" s="90">
        <f t="shared" ca="1" si="18"/>
        <v>1879465715997.6162</v>
      </c>
      <c r="AJ84" s="90">
        <f t="shared" ca="1" si="18"/>
        <v>1906266385850.637</v>
      </c>
      <c r="AK84" s="90">
        <f t="shared" ca="1" si="18"/>
        <v>1933067055703.6577</v>
      </c>
      <c r="AL84" s="90">
        <f t="shared" ca="1" si="18"/>
        <v>1959867725556.6785</v>
      </c>
      <c r="AM84" s="90">
        <f t="shared" ca="1" si="17"/>
        <v>1986668395409.6995</v>
      </c>
      <c r="AN84" s="90">
        <f t="shared" ca="1" si="17"/>
        <v>2013469065262.72</v>
      </c>
      <c r="AO84" s="90">
        <f t="shared" ca="1" si="17"/>
        <v>2040269735115.7407</v>
      </c>
      <c r="AP84" s="210">
        <f ca="1">V84*'Process Emissions Multipliers'!$E$28</f>
        <v>2067070404968.7617</v>
      </c>
    </row>
    <row r="85" spans="1:42">
      <c r="A85" s="74">
        <v>33</v>
      </c>
      <c r="B85" s="210">
        <f ca="1">IF('Chemicals 2010'!$A93="CP",INDIRECT("'Chemicals 2010'!"&amp;'Country Selector'!$B$3&amp;ROW($A93))*10^12,0)</f>
        <v>1369618688146.1401</v>
      </c>
      <c r="C85" s="90">
        <f t="shared" ca="1" si="15"/>
        <v>1397604302371.7615</v>
      </c>
      <c r="D85" s="90">
        <f t="shared" ca="1" si="12"/>
        <v>1425589916597.3828</v>
      </c>
      <c r="E85" s="90">
        <f t="shared" ca="1" si="12"/>
        <v>1453575530823.0042</v>
      </c>
      <c r="F85" s="90">
        <f t="shared" ca="1" si="12"/>
        <v>1481561145048.6255</v>
      </c>
      <c r="G85" s="90">
        <f t="shared" ca="1" si="12"/>
        <v>1509546759274.2468</v>
      </c>
      <c r="H85" s="90">
        <f t="shared" ca="1" si="12"/>
        <v>1537532373499.8682</v>
      </c>
      <c r="I85" s="90">
        <f t="shared" ca="1" si="12"/>
        <v>1565517987725.4895</v>
      </c>
      <c r="J85" s="90">
        <f t="shared" ca="1" si="12"/>
        <v>1593503601951.1108</v>
      </c>
      <c r="K85" s="90">
        <f t="shared" ca="1" si="12"/>
        <v>1621489216176.7322</v>
      </c>
      <c r="L85" s="210">
        <f ca="1">IF('Chemicals 2020'!$A93="CP",INDIRECT("'Chemicals 2020'!"&amp;'Country Selector'!$B$3&amp;ROW($A93))*10^12,0)*'Process Emissions Multipliers'!$B$28</f>
        <v>1649474830402.3535</v>
      </c>
      <c r="M85" s="90">
        <f t="shared" ca="1" si="16"/>
        <v>1675909473350.6536</v>
      </c>
      <c r="N85" s="90">
        <f t="shared" ca="1" si="13"/>
        <v>1702344116298.9539</v>
      </c>
      <c r="O85" s="90">
        <f t="shared" ca="1" si="13"/>
        <v>1728778759247.2539</v>
      </c>
      <c r="P85" s="90">
        <f t="shared" ca="1" si="13"/>
        <v>1755213402195.5542</v>
      </c>
      <c r="Q85" s="90">
        <f t="shared" ca="1" si="13"/>
        <v>1781648045143.8542</v>
      </c>
      <c r="R85" s="90">
        <f t="shared" ca="1" si="13"/>
        <v>1808082688092.1543</v>
      </c>
      <c r="S85" s="90">
        <f t="shared" ca="1" si="13"/>
        <v>1834517331040.4546</v>
      </c>
      <c r="T85" s="90">
        <f t="shared" ca="1" si="13"/>
        <v>1860951973988.7546</v>
      </c>
      <c r="U85" s="90">
        <f t="shared" ca="1" si="13"/>
        <v>1887386616937.0549</v>
      </c>
      <c r="V85" s="210">
        <f ca="1">IF('Chemicals 2030'!$A93="CP",INDIRECT("'Chemicals 2030'!"&amp;'Country Selector'!$B$3&amp;ROW($A93))*10^12,0)*'Process Emissions Multipliers'!$D$28</f>
        <v>1913821259885.355</v>
      </c>
      <c r="W85" s="90">
        <f t="shared" ca="1" si="18"/>
        <v>1947322097201.6296</v>
      </c>
      <c r="X85" s="90">
        <f t="shared" ca="1" si="18"/>
        <v>1980822934517.9043</v>
      </c>
      <c r="Y85" s="90">
        <f t="shared" ca="1" si="18"/>
        <v>2014323771834.179</v>
      </c>
      <c r="Z85" s="90">
        <f t="shared" ca="1" si="18"/>
        <v>2047824609150.4536</v>
      </c>
      <c r="AA85" s="90">
        <f t="shared" ca="1" si="18"/>
        <v>2081325446466.728</v>
      </c>
      <c r="AB85" s="90">
        <f t="shared" ca="1" si="18"/>
        <v>2114826283783.0029</v>
      </c>
      <c r="AC85" s="90">
        <f t="shared" ca="1" si="18"/>
        <v>2148327121099.2776</v>
      </c>
      <c r="AD85" s="90">
        <f t="shared" ca="1" si="18"/>
        <v>2181827958415.5522</v>
      </c>
      <c r="AE85" s="90">
        <f t="shared" ca="1" si="18"/>
        <v>2215328795731.8271</v>
      </c>
      <c r="AF85" s="90">
        <f t="shared" ca="1" si="18"/>
        <v>2248829633048.1016</v>
      </c>
      <c r="AG85" s="90">
        <f t="shared" ca="1" si="18"/>
        <v>2282330470364.376</v>
      </c>
      <c r="AH85" s="90">
        <f t="shared" ca="1" si="18"/>
        <v>2315831307680.6509</v>
      </c>
      <c r="AI85" s="90">
        <f t="shared" ca="1" si="18"/>
        <v>2349332144996.9258</v>
      </c>
      <c r="AJ85" s="90">
        <f t="shared" ca="1" si="18"/>
        <v>2382832982313.2002</v>
      </c>
      <c r="AK85" s="90">
        <f t="shared" ca="1" si="18"/>
        <v>2416333819629.4746</v>
      </c>
      <c r="AL85" s="90">
        <f t="shared" ca="1" si="18"/>
        <v>2449834656945.7495</v>
      </c>
      <c r="AM85" s="90">
        <f t="shared" ca="1" si="17"/>
        <v>2483335494262.0244</v>
      </c>
      <c r="AN85" s="90">
        <f t="shared" ca="1" si="17"/>
        <v>2516836331578.2988</v>
      </c>
      <c r="AO85" s="90">
        <f t="shared" ca="1" si="17"/>
        <v>2550337168894.5732</v>
      </c>
      <c r="AP85" s="210">
        <f ca="1">V85*'Process Emissions Multipliers'!$E$28</f>
        <v>2583838006210.8481</v>
      </c>
    </row>
    <row r="86" spans="1:42">
      <c r="A86" s="74">
        <v>34</v>
      </c>
      <c r="B86" s="210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0">
        <f ca="1">IF('Chemicals 2020'!$A94="CP",INDIRECT("'Chemicals 2020'!"&amp;'Country Selector'!$B$3&amp;ROW($A94))*10^12,0)*'Process Emissions Multipliers'!$B$28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0">
        <f ca="1">IF('Chemicals 2030'!$A94="CP",INDIRECT("'Chemicals 2030'!"&amp;'Country Selector'!$B$3&amp;ROW($A94))*10^12,0)*'Process Emissions Multipliers'!$D$28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0">
        <f ca="1">V86*'Process Emissions Multipliers'!$E$28</f>
        <v>0</v>
      </c>
    </row>
    <row r="87" spans="1:42">
      <c r="A87" s="74">
        <v>35</v>
      </c>
      <c r="B87" s="210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0">
        <f ca="1">IF('Chemicals 2020'!$A95="CP",INDIRECT("'Chemicals 2020'!"&amp;'Country Selector'!$B$3&amp;ROW($A95))*10^12,0)*'Process Emissions Multipliers'!$B$28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0">
        <f ca="1">IF('Chemicals 2030'!$A95="CP",INDIRECT("'Chemicals 2030'!"&amp;'Country Selector'!$B$3&amp;ROW($A95))*10^12,0)*'Process Emissions Multipliers'!$D$28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0">
        <f ca="1">V87*'Process Emissions Multipliers'!$E$28</f>
        <v>0</v>
      </c>
    </row>
    <row r="88" spans="1:42">
      <c r="A88" s="74">
        <v>36</v>
      </c>
      <c r="B88" s="210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0">
        <f ca="1">IF('Chemicals 2020'!$A96="CP",INDIRECT("'Chemicals 2020'!"&amp;'Country Selector'!$B$3&amp;ROW($A96))*10^12,0)*'Process Emissions Multipliers'!$B$28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0">
        <f ca="1">IF('Chemicals 2030'!$A96="CP",INDIRECT("'Chemicals 2030'!"&amp;'Country Selector'!$B$3&amp;ROW($A96))*10^12,0)*'Process Emissions Multipliers'!$D$28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0">
        <f ca="1">V88*'Process Emissions Multipliers'!$E$28</f>
        <v>0</v>
      </c>
    </row>
    <row r="89" spans="1:42">
      <c r="A89" s="74">
        <v>37</v>
      </c>
      <c r="B89" s="210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0">
        <f ca="1">IF('Chemicals 2020'!$A97="CP",INDIRECT("'Chemicals 2020'!"&amp;'Country Selector'!$B$3&amp;ROW($A97))*10^12,0)*'Process Emissions Multipliers'!$B$28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0">
        <f ca="1">IF('Chemicals 2030'!$A97="CP",INDIRECT("'Chemicals 2030'!"&amp;'Country Selector'!$B$3&amp;ROW($A97))*10^12,0)*'Process Emissions Multipliers'!$D$28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0">
        <f ca="1">V89*'Process Emissions Multipliers'!$E$28</f>
        <v>0</v>
      </c>
    </row>
    <row r="90" spans="1:42">
      <c r="A90" s="74">
        <v>38</v>
      </c>
      <c r="B90" s="210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10">
        <f ca="1">IF('Chemicals 2020'!$A98="CP",INDIRECT("'Chemicals 2020'!"&amp;'Country Selector'!$B$3&amp;ROW($A98))*10^12,0)*'Process Emissions Multipliers'!$B$28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0">
        <f ca="1">IF('Chemicals 2030'!$A98="CP",INDIRECT("'Chemicals 2030'!"&amp;'Country Selector'!$B$3&amp;ROW($A98))*10^12,0)*'Process Emissions Multipliers'!$D$28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0">
        <f ca="1">V90*'Process Emissions Multipliers'!$E$28</f>
        <v>0</v>
      </c>
    </row>
    <row r="91" spans="1:42">
      <c r="A91" s="74">
        <v>39</v>
      </c>
      <c r="B91" s="210">
        <f ca="1">IF('Chemicals 2010'!$A99="CP",INDIRECT("'Chemicals 2010'!"&amp;'Country Selector'!$B$3&amp;ROW($A99))*10^12,0)</f>
        <v>0</v>
      </c>
      <c r="C91" s="90">
        <f t="shared" ca="1" si="15"/>
        <v>42395500755.645668</v>
      </c>
      <c r="D91" s="90">
        <f t="shared" ca="1" si="12"/>
        <v>84791001511.291336</v>
      </c>
      <c r="E91" s="90">
        <f t="shared" ca="1" si="12"/>
        <v>127186502266.93701</v>
      </c>
      <c r="F91" s="90">
        <f t="shared" ca="1" si="12"/>
        <v>169582003022.58267</v>
      </c>
      <c r="G91" s="90">
        <f t="shared" ca="1" si="12"/>
        <v>211977503778.22833</v>
      </c>
      <c r="H91" s="90">
        <f t="shared" ca="1" si="12"/>
        <v>254373004533.87402</v>
      </c>
      <c r="I91" s="90">
        <f t="shared" ca="1" si="12"/>
        <v>296768505289.51965</v>
      </c>
      <c r="J91" s="90">
        <f t="shared" ca="1" si="12"/>
        <v>339164006045.16534</v>
      </c>
      <c r="K91" s="90">
        <f t="shared" ca="1" si="12"/>
        <v>381559506800.81097</v>
      </c>
      <c r="L91" s="210">
        <f ca="1">IF('Chemicals 2020'!$A99="CP",INDIRECT("'Chemicals 2020'!"&amp;'Country Selector'!$B$3&amp;ROW($A99))*10^12,0)*'Process Emissions Multipliers'!$B$28</f>
        <v>423955007556.45667</v>
      </c>
      <c r="M91" s="90">
        <f t="shared" ca="1" si="16"/>
        <v>521495221533.14307</v>
      </c>
      <c r="N91" s="90">
        <f t="shared" ca="1" si="13"/>
        <v>619035435509.82959</v>
      </c>
      <c r="O91" s="90">
        <f t="shared" ca="1" si="13"/>
        <v>716575649486.51587</v>
      </c>
      <c r="P91" s="90">
        <f t="shared" ca="1" si="13"/>
        <v>814115863463.20239</v>
      </c>
      <c r="Q91" s="90">
        <f t="shared" ca="1" si="13"/>
        <v>911656077439.88892</v>
      </c>
      <c r="R91" s="90">
        <f t="shared" ca="1" si="13"/>
        <v>1009196291416.5752</v>
      </c>
      <c r="S91" s="90">
        <f t="shared" ca="1" si="13"/>
        <v>1106736505393.2617</v>
      </c>
      <c r="T91" s="90">
        <f t="shared" ca="1" si="13"/>
        <v>1204276719369.948</v>
      </c>
      <c r="U91" s="90">
        <f t="shared" ca="1" si="13"/>
        <v>1301816933346.6345</v>
      </c>
      <c r="V91" s="210">
        <f ca="1">IF('Chemicals 2030'!$A99="CP",INDIRECT("'Chemicals 2030'!"&amp;'Country Selector'!$B$3&amp;ROW($A99))*10^12,0)*'Process Emissions Multipliers'!$D$28</f>
        <v>1399357147323.321</v>
      </c>
      <c r="W91" s="90">
        <f t="shared" ca="1" si="18"/>
        <v>1423852452669.9934</v>
      </c>
      <c r="X91" s="90">
        <f t="shared" ca="1" si="18"/>
        <v>1448347758016.6653</v>
      </c>
      <c r="Y91" s="90">
        <f t="shared" ca="1" si="18"/>
        <v>1472843063363.3376</v>
      </c>
      <c r="Z91" s="90">
        <f t="shared" ca="1" si="18"/>
        <v>1497338368710.0098</v>
      </c>
      <c r="AA91" s="90">
        <f t="shared" ca="1" si="18"/>
        <v>1521833674056.6824</v>
      </c>
      <c r="AB91" s="90">
        <f t="shared" ca="1" si="18"/>
        <v>1546328979403.3545</v>
      </c>
      <c r="AC91" s="90">
        <f t="shared" ca="1" si="18"/>
        <v>1570824284750.0266</v>
      </c>
      <c r="AD91" s="90">
        <f t="shared" ca="1" si="18"/>
        <v>1595319590096.6987</v>
      </c>
      <c r="AE91" s="90">
        <f t="shared" ca="1" si="18"/>
        <v>1619814895443.3711</v>
      </c>
      <c r="AF91" s="90">
        <f t="shared" ca="1" si="18"/>
        <v>1644310200790.0435</v>
      </c>
      <c r="AG91" s="90">
        <f t="shared" ca="1" si="18"/>
        <v>1668805506136.7158</v>
      </c>
      <c r="AH91" s="90">
        <f t="shared" ca="1" si="18"/>
        <v>1693300811483.3879</v>
      </c>
      <c r="AI91" s="90">
        <f t="shared" ca="1" si="18"/>
        <v>1717796116830.0603</v>
      </c>
      <c r="AJ91" s="90">
        <f t="shared" ca="1" si="18"/>
        <v>1742291422176.7324</v>
      </c>
      <c r="AK91" s="90">
        <f t="shared" ca="1" si="18"/>
        <v>1766786727523.4048</v>
      </c>
      <c r="AL91" s="90">
        <f t="shared" ca="1" si="18"/>
        <v>1791282032870.0767</v>
      </c>
      <c r="AM91" s="90">
        <f t="shared" ca="1" si="17"/>
        <v>1815777338216.749</v>
      </c>
      <c r="AN91" s="90">
        <f t="shared" ca="1" si="17"/>
        <v>1840272643563.4214</v>
      </c>
      <c r="AO91" s="90">
        <f t="shared" ca="1" si="17"/>
        <v>1864767948910.0937</v>
      </c>
      <c r="AP91" s="210">
        <f ca="1">V91*'Process Emissions Multipliers'!$E$28</f>
        <v>1889263254256.7659</v>
      </c>
    </row>
    <row r="92" spans="1:42">
      <c r="A92" s="74">
        <v>40</v>
      </c>
      <c r="B92" s="210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0">
        <f ca="1">IF('Chemicals 2020'!$A100="CP",INDIRECT("'Chemicals 2020'!"&amp;'Country Selector'!$B$3&amp;ROW($A100))*10^12,0)*'Process Emissions Multipliers'!$B$28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0">
        <f ca="1">IF('Chemicals 2030'!$A100="CP",INDIRECT("'Chemicals 2030'!"&amp;'Country Selector'!$B$3&amp;ROW($A100))*10^12,0)*'Process Emissions Multipliers'!$D$28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0">
        <f ca="1">V92*'Process Emissions Multipliers'!$E$28</f>
        <v>0</v>
      </c>
    </row>
    <row r="93" spans="1:42">
      <c r="A93" s="74">
        <v>41</v>
      </c>
      <c r="B93" s="210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0">
        <f ca="1">IF('Chemicals 2020'!$A101="CP",INDIRECT("'Chemicals 2020'!"&amp;'Country Selector'!$B$3&amp;ROW($A101))*10^12,0)*'Process Emissions Multipliers'!$B$28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0">
        <f ca="1">IF('Chemicals 2030'!$A101="CP",INDIRECT("'Chemicals 2030'!"&amp;'Country Selector'!$B$3&amp;ROW($A101))*10^12,0)*'Process Emissions Multipliers'!$D$28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0">
        <f ca="1">V93*'Process Emissions Multipliers'!$E$28</f>
        <v>0</v>
      </c>
    </row>
    <row r="94" spans="1:42">
      <c r="A94" s="74">
        <v>42</v>
      </c>
      <c r="B94" s="210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10">
        <f ca="1">IF('Chemicals 2020'!$A102="CP",INDIRECT("'Chemicals 2020'!"&amp;'Country Selector'!$B$3&amp;ROW($A102))*10^12,0)*'Process Emissions Multipliers'!$B$28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10">
        <f ca="1">IF('Chemicals 2030'!$A102="CP",INDIRECT("'Chemicals 2030'!"&amp;'Country Selector'!$B$3&amp;ROW($A102))*10^12,0)*'Process Emissions Multipliers'!$D$28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0">
        <f ca="1">V94*'Process Emissions Multipliers'!$E$28</f>
        <v>0</v>
      </c>
    </row>
    <row r="95" spans="1:42">
      <c r="A95" s="74">
        <v>43</v>
      </c>
      <c r="B95" s="210">
        <f ca="1">IF('Chemicals 2010'!$A103="CP",INDIRECT("'Chemicals 2010'!"&amp;'Country Selector'!$B$3&amp;ROW($A103))*10^12,0)</f>
        <v>0</v>
      </c>
      <c r="C95" s="90">
        <f t="shared" ca="1" si="15"/>
        <v>2698052999.1045799</v>
      </c>
      <c r="D95" s="90">
        <f t="shared" ca="1" si="12"/>
        <v>5396105998.2091599</v>
      </c>
      <c r="E95" s="90">
        <f t="shared" ref="D95:K126" ca="1" si="20">$B95*($L$1-E$1)/($L$1-$B$1)+$L95*(E$1-$B$1)/($L$1-$B$1)</f>
        <v>8094158997.3137388</v>
      </c>
      <c r="F95" s="90">
        <f t="shared" ca="1" si="20"/>
        <v>10792211996.41832</v>
      </c>
      <c r="G95" s="90">
        <f t="shared" ca="1" si="20"/>
        <v>13490264995.5229</v>
      </c>
      <c r="H95" s="90">
        <f t="shared" ca="1" si="20"/>
        <v>16188317994.627478</v>
      </c>
      <c r="I95" s="90">
        <f t="shared" ca="1" si="20"/>
        <v>18886370993.732059</v>
      </c>
      <c r="J95" s="90">
        <f t="shared" ca="1" si="20"/>
        <v>21584423992.836639</v>
      </c>
      <c r="K95" s="90">
        <f t="shared" ca="1" si="20"/>
        <v>24282476991.941219</v>
      </c>
      <c r="L95" s="210">
        <f ca="1">IF('Chemicals 2020'!$A103="CP",INDIRECT("'Chemicals 2020'!"&amp;'Country Selector'!$B$3&amp;ROW($A103))*10^12,0)*'Process Emissions Multipliers'!$B$28</f>
        <v>26980529991.045799</v>
      </c>
      <c r="M95" s="90">
        <f t="shared" ca="1" si="16"/>
        <v>33185684619.192123</v>
      </c>
      <c r="N95" s="90">
        <f t="shared" ca="1" si="13"/>
        <v>39390839247.33844</v>
      </c>
      <c r="O95" s="90">
        <f t="shared" ref="N95:U126" ca="1" si="21">$L95*($V$1-O$1)/($V$1-$L$1)+$V95*(O$1-$L$1)/($V$1-$L$1)</f>
        <v>45595993875.484764</v>
      </c>
      <c r="P95" s="90">
        <f t="shared" ca="1" si="21"/>
        <v>51801148503.631088</v>
      </c>
      <c r="Q95" s="90">
        <f t="shared" ca="1" si="21"/>
        <v>58006303131.777405</v>
      </c>
      <c r="R95" s="90">
        <f t="shared" ca="1" si="21"/>
        <v>64211457759.923729</v>
      </c>
      <c r="S95" s="90">
        <f t="shared" ca="1" si="21"/>
        <v>70416612388.070053</v>
      </c>
      <c r="T95" s="90">
        <f t="shared" ca="1" si="21"/>
        <v>76621767016.21637</v>
      </c>
      <c r="U95" s="90">
        <f t="shared" ca="1" si="21"/>
        <v>82826921644.362701</v>
      </c>
      <c r="V95" s="210">
        <f ca="1">IF('Chemicals 2030'!$A103="CP",INDIRECT("'Chemicals 2030'!"&amp;'Country Selector'!$B$3&amp;ROW($A103))*10^12,0)*'Process Emissions Multipliers'!$D$28</f>
        <v>89032076272.509018</v>
      </c>
      <c r="W95" s="90">
        <f t="shared" ref="W95:AL110" ca="1" si="22">$V95*($AP$1-W$1)/($AP$1-$V$1)+$AP95*(W$1-$V$1)/($AP$1-$V$1)</f>
        <v>90590554676.764053</v>
      </c>
      <c r="X95" s="90">
        <f t="shared" ca="1" si="22"/>
        <v>92149033081.019073</v>
      </c>
      <c r="Y95" s="90">
        <f t="shared" ca="1" si="22"/>
        <v>93707511485.274109</v>
      </c>
      <c r="Z95" s="90">
        <f t="shared" ca="1" si="22"/>
        <v>95265989889.529144</v>
      </c>
      <c r="AA95" s="90">
        <f t="shared" ca="1" si="22"/>
        <v>96824468293.78418</v>
      </c>
      <c r="AB95" s="90">
        <f t="shared" ca="1" si="22"/>
        <v>98382946698.0392</v>
      </c>
      <c r="AC95" s="90">
        <f t="shared" ca="1" si="22"/>
        <v>99941425102.294235</v>
      </c>
      <c r="AD95" s="90">
        <f t="shared" ca="1" si="22"/>
        <v>101499903506.54926</v>
      </c>
      <c r="AE95" s="90">
        <f t="shared" ca="1" si="22"/>
        <v>103058381910.80429</v>
      </c>
      <c r="AF95" s="90">
        <f t="shared" ca="1" si="22"/>
        <v>104616860315.05933</v>
      </c>
      <c r="AG95" s="90">
        <f t="shared" ca="1" si="22"/>
        <v>106175338719.31436</v>
      </c>
      <c r="AH95" s="90">
        <f t="shared" ca="1" si="22"/>
        <v>107733817123.5694</v>
      </c>
      <c r="AI95" s="90">
        <f t="shared" ca="1" si="22"/>
        <v>109292295527.82442</v>
      </c>
      <c r="AJ95" s="90">
        <f t="shared" ca="1" si="22"/>
        <v>110850773932.07945</v>
      </c>
      <c r="AK95" s="90">
        <f t="shared" ca="1" si="22"/>
        <v>112409252336.33449</v>
      </c>
      <c r="AL95" s="90">
        <f t="shared" ca="1" si="22"/>
        <v>113967730740.58951</v>
      </c>
      <c r="AM95" s="90">
        <f t="shared" ca="1" si="19"/>
        <v>115526209144.84454</v>
      </c>
      <c r="AN95" s="90">
        <f t="shared" ca="1" si="19"/>
        <v>117084687549.09956</v>
      </c>
      <c r="AO95" s="90">
        <f t="shared" ca="1" si="19"/>
        <v>118643165953.35461</v>
      </c>
      <c r="AP95" s="210">
        <f ca="1">V95*'Process Emissions Multipliers'!$E$28</f>
        <v>120201644357.60963</v>
      </c>
    </row>
    <row r="96" spans="1:42">
      <c r="A96" s="74">
        <v>44</v>
      </c>
      <c r="B96" s="210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0">
        <f ca="1">IF('Chemicals 2020'!$A104="CP",INDIRECT("'Chemicals 2020'!"&amp;'Country Selector'!$B$3&amp;ROW($A104))*10^12,0)*'Process Emissions Multipliers'!$B$28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0">
        <f ca="1">IF('Chemicals 2030'!$A104="CP",INDIRECT("'Chemicals 2030'!"&amp;'Country Selector'!$B$3&amp;ROW($A104))*10^12,0)*'Process Emissions Multipliers'!$D$28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0">
        <f ca="1">V96*'Process Emissions Multipliers'!$E$28</f>
        <v>0</v>
      </c>
    </row>
    <row r="97" spans="1:42">
      <c r="A97" s="74">
        <v>45</v>
      </c>
      <c r="B97" s="210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0">
        <f ca="1">IF('Chemicals 2020'!$A105="CP",INDIRECT("'Chemicals 2020'!"&amp;'Country Selector'!$B$3&amp;ROW($A105))*10^12,0)*'Process Emissions Multipliers'!$B$28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0">
        <f ca="1">IF('Chemicals 2030'!$A105="CP",INDIRECT("'Chemicals 2030'!"&amp;'Country Selector'!$B$3&amp;ROW($A105))*10^12,0)*'Process Emissions Multipliers'!$D$28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0">
        <f ca="1">V97*'Process Emissions Multipliers'!$E$28</f>
        <v>0</v>
      </c>
    </row>
    <row r="98" spans="1:42">
      <c r="A98" s="74">
        <v>46</v>
      </c>
      <c r="B98" s="210">
        <f ca="1">IF('Chemicals 2010'!$A106="CP",INDIRECT("'Chemicals 2010'!"&amp;'Country Selector'!$B$3&amp;ROW($A106))*10^12,0)</f>
        <v>0</v>
      </c>
      <c r="C98" s="90">
        <f t="shared" ca="1" si="15"/>
        <v>32136926554.488018</v>
      </c>
      <c r="D98" s="90">
        <f t="shared" ca="1" si="20"/>
        <v>64273853108.976036</v>
      </c>
      <c r="E98" s="90">
        <f t="shared" ca="1" si="20"/>
        <v>96410779663.464066</v>
      </c>
      <c r="F98" s="90">
        <f t="shared" ca="1" si="20"/>
        <v>128547706217.95207</v>
      </c>
      <c r="G98" s="90">
        <f t="shared" ca="1" si="20"/>
        <v>160684632772.44009</v>
      </c>
      <c r="H98" s="90">
        <f t="shared" ca="1" si="20"/>
        <v>192821559326.92813</v>
      </c>
      <c r="I98" s="90">
        <f t="shared" ca="1" si="20"/>
        <v>224958485881.41611</v>
      </c>
      <c r="J98" s="90">
        <f t="shared" ca="1" si="20"/>
        <v>257095412435.90414</v>
      </c>
      <c r="K98" s="90">
        <f t="shared" ca="1" si="20"/>
        <v>289232338990.39221</v>
      </c>
      <c r="L98" s="210">
        <f ca="1">IF('Chemicals 2020'!$A106="CP",INDIRECT("'Chemicals 2020'!"&amp;'Country Selector'!$B$3&amp;ROW($A106))*10^12,0)*'Process Emissions Multipliers'!$B$28</f>
        <v>321369265544.88019</v>
      </c>
      <c r="M98" s="90">
        <f t="shared" ca="1" si="16"/>
        <v>369501290590.82819</v>
      </c>
      <c r="N98" s="90">
        <f t="shared" ca="1" si="21"/>
        <v>417633315636.77606</v>
      </c>
      <c r="O98" s="90">
        <f t="shared" ca="1" si="21"/>
        <v>465765340682.724</v>
      </c>
      <c r="P98" s="90">
        <f t="shared" ca="1" si="21"/>
        <v>513897365728.672</v>
      </c>
      <c r="Q98" s="90">
        <f t="shared" ca="1" si="21"/>
        <v>562029390774.61987</v>
      </c>
      <c r="R98" s="90">
        <f t="shared" ca="1" si="21"/>
        <v>610161415820.56787</v>
      </c>
      <c r="S98" s="90">
        <f t="shared" ca="1" si="21"/>
        <v>658293440866.51587</v>
      </c>
      <c r="T98" s="90">
        <f t="shared" ca="1" si="21"/>
        <v>706425465912.46375</v>
      </c>
      <c r="U98" s="90">
        <f t="shared" ca="1" si="21"/>
        <v>754557490958.41162</v>
      </c>
      <c r="V98" s="210">
        <f ca="1">IF('Chemicals 2030'!$A106="CP",INDIRECT("'Chemicals 2030'!"&amp;'Country Selector'!$B$3&amp;ROW($A106))*10^12,0)*'Process Emissions Multipliers'!$D$28</f>
        <v>802689516004.35962</v>
      </c>
      <c r="W98" s="90">
        <f t="shared" ca="1" si="22"/>
        <v>816740342721.97693</v>
      </c>
      <c r="X98" s="90">
        <f t="shared" ca="1" si="22"/>
        <v>830791169439.59424</v>
      </c>
      <c r="Y98" s="90">
        <f t="shared" ca="1" si="22"/>
        <v>844841996157.21167</v>
      </c>
      <c r="Z98" s="90">
        <f t="shared" ca="1" si="22"/>
        <v>858892822874.8291</v>
      </c>
      <c r="AA98" s="90">
        <f t="shared" ca="1" si="22"/>
        <v>872943649592.44653</v>
      </c>
      <c r="AB98" s="90">
        <f t="shared" ca="1" si="22"/>
        <v>886994476310.06384</v>
      </c>
      <c r="AC98" s="90">
        <f t="shared" ca="1" si="22"/>
        <v>901045303027.68127</v>
      </c>
      <c r="AD98" s="90">
        <f t="shared" ca="1" si="22"/>
        <v>915096129745.29858</v>
      </c>
      <c r="AE98" s="90">
        <f t="shared" ca="1" si="22"/>
        <v>929146956462.91602</v>
      </c>
      <c r="AF98" s="90">
        <f t="shared" ca="1" si="22"/>
        <v>943197783180.53333</v>
      </c>
      <c r="AG98" s="90">
        <f t="shared" ca="1" si="22"/>
        <v>957248609898.15063</v>
      </c>
      <c r="AH98" s="90">
        <f t="shared" ca="1" si="22"/>
        <v>971299436615.76807</v>
      </c>
      <c r="AI98" s="90">
        <f t="shared" ca="1" si="22"/>
        <v>985350263333.3855</v>
      </c>
      <c r="AJ98" s="90">
        <f t="shared" ca="1" si="22"/>
        <v>999401090051.00293</v>
      </c>
      <c r="AK98" s="90">
        <f t="shared" ca="1" si="22"/>
        <v>1013451916768.6201</v>
      </c>
      <c r="AL98" s="90">
        <f t="shared" ca="1" si="22"/>
        <v>1027502743486.2375</v>
      </c>
      <c r="AM98" s="90">
        <f t="shared" ca="1" si="19"/>
        <v>1041553570203.8549</v>
      </c>
      <c r="AN98" s="90">
        <f t="shared" ca="1" si="19"/>
        <v>1055604396921.4723</v>
      </c>
      <c r="AO98" s="90">
        <f t="shared" ca="1" si="19"/>
        <v>1069655223639.0897</v>
      </c>
      <c r="AP98" s="210">
        <f ca="1">V98*'Process Emissions Multipliers'!$E$28</f>
        <v>1083706050356.707</v>
      </c>
    </row>
    <row r="99" spans="1:42">
      <c r="A99" s="74">
        <v>47</v>
      </c>
      <c r="B99" s="210">
        <f ca="1">IF('Chemicals 2010'!$A107="CP",INDIRECT("'Chemicals 2010'!"&amp;'Country Selector'!$B$3&amp;ROW($A107))*10^12,0)</f>
        <v>0</v>
      </c>
      <c r="C99" s="90">
        <f t="shared" ca="1" si="15"/>
        <v>1350690590.0243671</v>
      </c>
      <c r="D99" s="90">
        <f t="shared" ca="1" si="20"/>
        <v>2701381180.0487342</v>
      </c>
      <c r="E99" s="90">
        <f t="shared" ca="1" si="20"/>
        <v>4052071770.073102</v>
      </c>
      <c r="F99" s="90">
        <f t="shared" ca="1" si="20"/>
        <v>5402762360.0974684</v>
      </c>
      <c r="G99" s="90">
        <f t="shared" ca="1" si="20"/>
        <v>6753452950.1218357</v>
      </c>
      <c r="H99" s="90">
        <f t="shared" ca="1" si="20"/>
        <v>8104143540.146204</v>
      </c>
      <c r="I99" s="90">
        <f t="shared" ca="1" si="20"/>
        <v>9454834130.1705704</v>
      </c>
      <c r="J99" s="90">
        <f t="shared" ca="1" si="20"/>
        <v>10805524720.194937</v>
      </c>
      <c r="K99" s="90">
        <f t="shared" ca="1" si="20"/>
        <v>12156215310.219303</v>
      </c>
      <c r="L99" s="210">
        <f ca="1">IF('Chemicals 2020'!$A107="CP",INDIRECT("'Chemicals 2020'!"&amp;'Country Selector'!$B$3&amp;ROW($A107))*10^12,0)*'Process Emissions Multipliers'!$B$28</f>
        <v>13506905900.243671</v>
      </c>
      <c r="M99" s="90">
        <f t="shared" ca="1" si="16"/>
        <v>17852705921.154251</v>
      </c>
      <c r="N99" s="90">
        <f t="shared" ca="1" si="21"/>
        <v>22198505942.064827</v>
      </c>
      <c r="O99" s="90">
        <f t="shared" ca="1" si="21"/>
        <v>26544305962.97541</v>
      </c>
      <c r="P99" s="90">
        <f t="shared" ca="1" si="21"/>
        <v>30890105983.885986</v>
      </c>
      <c r="Q99" s="90">
        <f t="shared" ca="1" si="21"/>
        <v>35235906004.79657</v>
      </c>
      <c r="R99" s="90">
        <f t="shared" ca="1" si="21"/>
        <v>39581706025.707146</v>
      </c>
      <c r="S99" s="90">
        <f t="shared" ca="1" si="21"/>
        <v>43927506046.617729</v>
      </c>
      <c r="T99" s="90">
        <f t="shared" ca="1" si="21"/>
        <v>48273306067.528305</v>
      </c>
      <c r="U99" s="90">
        <f t="shared" ca="1" si="21"/>
        <v>52619106088.438889</v>
      </c>
      <c r="V99" s="210">
        <f ca="1">IF('Chemicals 2030'!$A107="CP",INDIRECT("'Chemicals 2030'!"&amp;'Country Selector'!$B$3&amp;ROW($A107))*10^12,0)*'Process Emissions Multipliers'!$D$28</f>
        <v>56964906109.349464</v>
      </c>
      <c r="W99" s="90">
        <f t="shared" ca="1" si="22"/>
        <v>57962058817.549858</v>
      </c>
      <c r="X99" s="90">
        <f t="shared" ca="1" si="22"/>
        <v>58959211525.750259</v>
      </c>
      <c r="Y99" s="90">
        <f t="shared" ca="1" si="22"/>
        <v>59956364233.950653</v>
      </c>
      <c r="Z99" s="90">
        <f t="shared" ca="1" si="22"/>
        <v>60953516942.151047</v>
      </c>
      <c r="AA99" s="90">
        <f t="shared" ca="1" si="22"/>
        <v>61950669650.351448</v>
      </c>
      <c r="AB99" s="90">
        <f t="shared" ca="1" si="22"/>
        <v>62947822358.551842</v>
      </c>
      <c r="AC99" s="90">
        <f t="shared" ca="1" si="22"/>
        <v>63944975066.752243</v>
      </c>
      <c r="AD99" s="90">
        <f t="shared" ca="1" si="22"/>
        <v>64942127774.952637</v>
      </c>
      <c r="AE99" s="90">
        <f t="shared" ca="1" si="22"/>
        <v>65939280483.15303</v>
      </c>
      <c r="AF99" s="90">
        <f t="shared" ca="1" si="22"/>
        <v>66936433191.353424</v>
      </c>
      <c r="AG99" s="90">
        <f t="shared" ca="1" si="22"/>
        <v>67933585899.553825</v>
      </c>
      <c r="AH99" s="90">
        <f t="shared" ca="1" si="22"/>
        <v>68930738607.754211</v>
      </c>
      <c r="AI99" s="90">
        <f t="shared" ca="1" si="22"/>
        <v>69927891315.95462</v>
      </c>
      <c r="AJ99" s="90">
        <f t="shared" ca="1" si="22"/>
        <v>70925044024.155014</v>
      </c>
      <c r="AK99" s="90">
        <f t="shared" ca="1" si="22"/>
        <v>71922196732.355408</v>
      </c>
      <c r="AL99" s="90">
        <f t="shared" ca="1" si="22"/>
        <v>72919349440.555801</v>
      </c>
      <c r="AM99" s="90">
        <f t="shared" ca="1" si="19"/>
        <v>73916502148.756195</v>
      </c>
      <c r="AN99" s="90">
        <f t="shared" ca="1" si="19"/>
        <v>74913654856.956604</v>
      </c>
      <c r="AO99" s="90">
        <f t="shared" ca="1" si="19"/>
        <v>75910807565.156998</v>
      </c>
      <c r="AP99" s="210">
        <f ca="1">V99*'Process Emissions Multipliers'!$E$28</f>
        <v>76907960273.357391</v>
      </c>
    </row>
    <row r="100" spans="1:42">
      <c r="A100" s="74">
        <v>48</v>
      </c>
      <c r="B100" s="210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0">
        <f ca="1">IF('Chemicals 2020'!$A108="CP",INDIRECT("'Chemicals 2020'!"&amp;'Country Selector'!$B$3&amp;ROW($A108))*10^12,0)*'Process Emissions Multipliers'!$B$28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0">
        <f ca="1">IF('Chemicals 2030'!$A108="CP",INDIRECT("'Chemicals 2030'!"&amp;'Country Selector'!$B$3&amp;ROW($A108))*10^12,0)*'Process Emissions Multipliers'!$D$28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0">
        <f ca="1">V100*'Process Emissions Multipliers'!$E$28</f>
        <v>0</v>
      </c>
    </row>
    <row r="101" spans="1:42">
      <c r="A101" s="74">
        <v>49</v>
      </c>
      <c r="B101" s="210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0">
        <f ca="1">IF('Chemicals 2020'!$A109="CP",INDIRECT("'Chemicals 2020'!"&amp;'Country Selector'!$B$3&amp;ROW($A109))*10^12,0)*'Process Emissions Multipliers'!$B$28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0">
        <f ca="1">IF('Chemicals 2030'!$A109="CP",INDIRECT("'Chemicals 2030'!"&amp;'Country Selector'!$B$3&amp;ROW($A109))*10^12,0)*'Process Emissions Multipliers'!$D$28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0">
        <f ca="1">V101*'Process Emissions Multipliers'!$E$28</f>
        <v>0</v>
      </c>
    </row>
    <row r="102" spans="1:42">
      <c r="A102" s="74">
        <v>50</v>
      </c>
      <c r="B102" s="210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0">
        <f ca="1">IF('Chemicals 2020'!$A110="CP",INDIRECT("'Chemicals 2020'!"&amp;'Country Selector'!$B$3&amp;ROW($A110))*10^12,0)*'Process Emissions Multipliers'!$B$28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0">
        <f ca="1">IF('Chemicals 2030'!$A110="CP",INDIRECT("'Chemicals 2030'!"&amp;'Country Selector'!$B$3&amp;ROW($A110))*10^12,0)*'Process Emissions Multipliers'!$D$28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0">
        <f ca="1">V102*'Process Emissions Multipliers'!$E$28</f>
        <v>0</v>
      </c>
    </row>
    <row r="103" spans="1:42">
      <c r="A103" s="74">
        <v>51</v>
      </c>
      <c r="B103" s="210">
        <f ca="1">IF('Chemicals 2010'!$A111="CP",INDIRECT("'Chemicals 2010'!"&amp;'Country Selector'!$B$3&amp;ROW($A111))*10^12,0)</f>
        <v>0</v>
      </c>
      <c r="C103" s="90">
        <f t="shared" ca="1" si="15"/>
        <v>132054584258.4006</v>
      </c>
      <c r="D103" s="90">
        <f t="shared" ca="1" si="20"/>
        <v>264109168516.80121</v>
      </c>
      <c r="E103" s="90">
        <f t="shared" ca="1" si="20"/>
        <v>396163752775.20184</v>
      </c>
      <c r="F103" s="90">
        <f t="shared" ca="1" si="20"/>
        <v>528218337033.60242</v>
      </c>
      <c r="G103" s="90">
        <f t="shared" ca="1" si="20"/>
        <v>660272921292.00305</v>
      </c>
      <c r="H103" s="90">
        <f t="shared" ca="1" si="20"/>
        <v>792327505550.40369</v>
      </c>
      <c r="I103" s="90">
        <f t="shared" ca="1" si="20"/>
        <v>924382089808.80432</v>
      </c>
      <c r="J103" s="90">
        <f t="shared" ca="1" si="20"/>
        <v>1056436674067.2048</v>
      </c>
      <c r="K103" s="90">
        <f t="shared" ca="1" si="20"/>
        <v>1188491258325.6055</v>
      </c>
      <c r="L103" s="210">
        <f ca="1">IF('Chemicals 2020'!$A111="CP",INDIRECT("'Chemicals 2020'!"&amp;'Country Selector'!$B$3&amp;ROW($A111))*10^12,0)*'Process Emissions Multipliers'!$B$28</f>
        <v>1320545842584.0061</v>
      </c>
      <c r="M103" s="90">
        <f t="shared" ca="1" si="16"/>
        <v>1563009742080.0269</v>
      </c>
      <c r="N103" s="90">
        <f t="shared" ca="1" si="21"/>
        <v>1805473641576.0476</v>
      </c>
      <c r="O103" s="90">
        <f t="shared" ca="1" si="21"/>
        <v>2047937541072.0684</v>
      </c>
      <c r="P103" s="90">
        <f t="shared" ca="1" si="21"/>
        <v>2290401440568.0894</v>
      </c>
      <c r="Q103" s="90">
        <f t="shared" ca="1" si="21"/>
        <v>2532865340064.1099</v>
      </c>
      <c r="R103" s="90">
        <f t="shared" ca="1" si="21"/>
        <v>2775329239560.1309</v>
      </c>
      <c r="S103" s="90">
        <f t="shared" ca="1" si="21"/>
        <v>3017793139056.1514</v>
      </c>
      <c r="T103" s="90">
        <f t="shared" ca="1" si="21"/>
        <v>3260257038552.1724</v>
      </c>
      <c r="U103" s="90">
        <f t="shared" ca="1" si="21"/>
        <v>3502720938048.1929</v>
      </c>
      <c r="V103" s="210">
        <f ca="1">IF('Chemicals 2030'!$A111="CP",INDIRECT("'Chemicals 2030'!"&amp;'Country Selector'!$B$3&amp;ROW($A111))*10^12,0)*'Process Emissions Multipliers'!$D$28</f>
        <v>3745184837544.2139</v>
      </c>
      <c r="W103" s="90">
        <f t="shared" ca="1" si="22"/>
        <v>3810743116465.9678</v>
      </c>
      <c r="X103" s="90">
        <f t="shared" ca="1" si="22"/>
        <v>3876301395387.7222</v>
      </c>
      <c r="Y103" s="90">
        <f t="shared" ca="1" si="22"/>
        <v>3941859674309.4766</v>
      </c>
      <c r="Z103" s="90">
        <f t="shared" ca="1" si="22"/>
        <v>4007417953231.231</v>
      </c>
      <c r="AA103" s="90">
        <f t="shared" ca="1" si="22"/>
        <v>4072976232152.9854</v>
      </c>
      <c r="AB103" s="90">
        <f t="shared" ca="1" si="22"/>
        <v>4138534511074.7393</v>
      </c>
      <c r="AC103" s="90">
        <f t="shared" ca="1" si="22"/>
        <v>4204092789996.4941</v>
      </c>
      <c r="AD103" s="90">
        <f t="shared" ca="1" si="22"/>
        <v>4269651068918.248</v>
      </c>
      <c r="AE103" s="90">
        <f t="shared" ca="1" si="22"/>
        <v>4335209347840.002</v>
      </c>
      <c r="AF103" s="90">
        <f t="shared" ca="1" si="22"/>
        <v>4400767626761.7559</v>
      </c>
      <c r="AG103" s="90">
        <f t="shared" ca="1" si="22"/>
        <v>4466325905683.5107</v>
      </c>
      <c r="AH103" s="90">
        <f t="shared" ca="1" si="22"/>
        <v>4531884184605.2646</v>
      </c>
      <c r="AI103" s="90">
        <f t="shared" ca="1" si="22"/>
        <v>4597442463527.0186</v>
      </c>
      <c r="AJ103" s="90">
        <f t="shared" ca="1" si="22"/>
        <v>4663000742448.7734</v>
      </c>
      <c r="AK103" s="90">
        <f t="shared" ca="1" si="22"/>
        <v>4728559021370.5273</v>
      </c>
      <c r="AL103" s="90">
        <f t="shared" ca="1" si="22"/>
        <v>4794117300292.2812</v>
      </c>
      <c r="AM103" s="90">
        <f t="shared" ca="1" si="19"/>
        <v>4859675579214.0361</v>
      </c>
      <c r="AN103" s="90">
        <f t="shared" ca="1" si="19"/>
        <v>4925233858135.791</v>
      </c>
      <c r="AO103" s="90">
        <f t="shared" ca="1" si="19"/>
        <v>4990792137057.5449</v>
      </c>
      <c r="AP103" s="210">
        <f ca="1">V103*'Process Emissions Multipliers'!$E$28</f>
        <v>5056350415979.2988</v>
      </c>
    </row>
    <row r="104" spans="1:42">
      <c r="A104" s="74">
        <v>52</v>
      </c>
      <c r="B104" s="210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0">
        <f ca="1">IF('Chemicals 2020'!$A112="CP",INDIRECT("'Chemicals 2020'!"&amp;'Country Selector'!$B$3&amp;ROW($A112))*10^12,0)*'Process Emissions Multipliers'!$B$28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0">
        <f ca="1">IF('Chemicals 2030'!$A112="CP",INDIRECT("'Chemicals 2030'!"&amp;'Country Selector'!$B$3&amp;ROW($A112))*10^12,0)*'Process Emissions Multipliers'!$D$28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0">
        <f ca="1">V104*'Process Emissions Multipliers'!$E$28</f>
        <v>0</v>
      </c>
    </row>
    <row r="105" spans="1:42">
      <c r="A105" s="74">
        <v>53</v>
      </c>
      <c r="B105" s="210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0">
        <f ca="1">IF('Chemicals 2020'!$A113="CP",INDIRECT("'Chemicals 2020'!"&amp;'Country Selector'!$B$3&amp;ROW($A113))*10^12,0)*'Process Emissions Multipliers'!$B$28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0">
        <f ca="1">IF('Chemicals 2030'!$A113="CP",INDIRECT("'Chemicals 2030'!"&amp;'Country Selector'!$B$3&amp;ROW($A113))*10^12,0)*'Process Emissions Multipliers'!$D$28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0">
        <f ca="1">V105*'Process Emissions Multipliers'!$E$28</f>
        <v>0</v>
      </c>
    </row>
    <row r="106" spans="1:42">
      <c r="A106" s="74">
        <v>54</v>
      </c>
      <c r="B106" s="210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0">
        <f ca="1">IF('Chemicals 2020'!$A114="CP",INDIRECT("'Chemicals 2020'!"&amp;'Country Selector'!$B$3&amp;ROW($A114))*10^12,0)*'Process Emissions Multipliers'!$B$28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0">
        <f ca="1">IF('Chemicals 2030'!$A114="CP",INDIRECT("'Chemicals 2030'!"&amp;'Country Selector'!$B$3&amp;ROW($A114))*10^12,0)*'Process Emissions Multipliers'!$D$28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0">
        <f ca="1">V106*'Process Emissions Multipliers'!$E$28</f>
        <v>0</v>
      </c>
    </row>
    <row r="107" spans="1:42">
      <c r="A107" s="74">
        <v>55</v>
      </c>
      <c r="B107" s="210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0">
        <f ca="1">IF('Chemicals 2020'!$A115="CP",INDIRECT("'Chemicals 2020'!"&amp;'Country Selector'!$B$3&amp;ROW($A115))*10^12,0)*'Process Emissions Multipliers'!$B$28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0">
        <f ca="1">IF('Chemicals 2030'!$A115="CP",INDIRECT("'Chemicals 2030'!"&amp;'Country Selector'!$B$3&amp;ROW($A115))*10^12,0)*'Process Emissions Multipliers'!$D$28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0">
        <f ca="1">V107*'Process Emissions Multipliers'!$E$28</f>
        <v>0</v>
      </c>
    </row>
    <row r="108" spans="1:42">
      <c r="A108" s="74">
        <v>56</v>
      </c>
      <c r="B108" s="210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0">
        <f ca="1">IF('Chemicals 2020'!$A116="CP",INDIRECT("'Chemicals 2020'!"&amp;'Country Selector'!$B$3&amp;ROW($A116))*10^12,0)*'Process Emissions Multipliers'!$B$28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0">
        <f ca="1">IF('Chemicals 2030'!$A116="CP",INDIRECT("'Chemicals 2030'!"&amp;'Country Selector'!$B$3&amp;ROW($A116))*10^12,0)*'Process Emissions Multipliers'!$D$28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0">
        <f ca="1">V108*'Process Emissions Multipliers'!$E$28</f>
        <v>0</v>
      </c>
    </row>
    <row r="109" spans="1:42">
      <c r="A109" s="74">
        <v>57</v>
      </c>
      <c r="B109" s="210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0">
        <f ca="1">IF('Chemicals 2020'!$A117="CP",INDIRECT("'Chemicals 2020'!"&amp;'Country Selector'!$B$3&amp;ROW($A117))*10^12,0)*'Process Emissions Multipliers'!$B$28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0">
        <f ca="1">IF('Chemicals 2030'!$A117="CP",INDIRECT("'Chemicals 2030'!"&amp;'Country Selector'!$B$3&amp;ROW($A117))*10^12,0)*'Process Emissions Multipliers'!$D$28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0">
        <f ca="1">V109*'Process Emissions Multipliers'!$E$28</f>
        <v>0</v>
      </c>
    </row>
    <row r="110" spans="1:42">
      <c r="A110" s="74">
        <v>58</v>
      </c>
      <c r="B110" s="210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0">
        <f ca="1">IF('Chemicals 2020'!$A118="CP",INDIRECT("'Chemicals 2020'!"&amp;'Country Selector'!$B$3&amp;ROW($A118))*10^12,0)*'Process Emissions Multipliers'!$B$28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0">
        <f ca="1">IF('Chemicals 2030'!$A118="CP",INDIRECT("'Chemicals 2030'!"&amp;'Country Selector'!$B$3&amp;ROW($A118))*10^12,0)*'Process Emissions Multipliers'!$D$28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0">
        <f ca="1">V110*'Process Emissions Multipliers'!$E$28</f>
        <v>0</v>
      </c>
    </row>
    <row r="111" spans="1:42">
      <c r="A111" s="74">
        <v>59</v>
      </c>
      <c r="B111" s="210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0">
        <f ca="1">IF('Chemicals 2020'!$A119="CP",INDIRECT("'Chemicals 2020'!"&amp;'Country Selector'!$B$3&amp;ROW($A119))*10^12,0)*'Process Emissions Multipliers'!$B$28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0">
        <f ca="1">IF('Chemicals 2030'!$A119="CP",INDIRECT("'Chemicals 2030'!"&amp;'Country Selector'!$B$3&amp;ROW($A119))*10^12,0)*'Process Emissions Multipliers'!$D$28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0">
        <f ca="1">V111*'Process Emissions Multipliers'!$E$28</f>
        <v>0</v>
      </c>
    </row>
    <row r="112" spans="1:42">
      <c r="A112" s="74">
        <v>60</v>
      </c>
      <c r="B112" s="210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0">
        <f ca="1">IF('Chemicals 2020'!$A120="CP",INDIRECT("'Chemicals 2020'!"&amp;'Country Selector'!$B$3&amp;ROW($A120))*10^12,0)*'Process Emissions Multipliers'!$B$28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0">
        <f ca="1">IF('Chemicals 2030'!$A120="CP",INDIRECT("'Chemicals 2030'!"&amp;'Country Selector'!$B$3&amp;ROW($A120))*10^12,0)*'Process Emissions Multipliers'!$D$28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0">
        <f ca="1">V112*'Process Emissions Multipliers'!$E$28</f>
        <v>0</v>
      </c>
    </row>
    <row r="113" spans="1:42">
      <c r="A113" s="74">
        <v>61</v>
      </c>
      <c r="B113" s="210">
        <f ca="1">IF('Chemicals 2010'!$A121="CP",INDIRECT("'Chemicals 2010'!"&amp;'Country Selector'!$B$3&amp;ROW($A121))*10^12,0)</f>
        <v>0</v>
      </c>
      <c r="C113" s="90">
        <f t="shared" ca="1" si="15"/>
        <v>179102040.47565529</v>
      </c>
      <c r="D113" s="90">
        <f t="shared" ca="1" si="20"/>
        <v>358204080.95131058</v>
      </c>
      <c r="E113" s="90">
        <f t="shared" ca="1" si="20"/>
        <v>537306121.42696595</v>
      </c>
      <c r="F113" s="90">
        <f t="shared" ca="1" si="20"/>
        <v>716408161.90262115</v>
      </c>
      <c r="G113" s="90">
        <f t="shared" ca="1" si="20"/>
        <v>895510202.37827647</v>
      </c>
      <c r="H113" s="90">
        <f t="shared" ca="1" si="20"/>
        <v>1074612242.8539319</v>
      </c>
      <c r="I113" s="90">
        <f t="shared" ca="1" si="20"/>
        <v>1253714283.329587</v>
      </c>
      <c r="J113" s="90">
        <f t="shared" ca="1" si="20"/>
        <v>1432816323.8052423</v>
      </c>
      <c r="K113" s="90">
        <f t="shared" ca="1" si="20"/>
        <v>1611918364.2808976</v>
      </c>
      <c r="L113" s="210">
        <f ca="1">IF('Chemicals 2020'!$A121="CP",INDIRECT("'Chemicals 2020'!"&amp;'Country Selector'!$B$3&amp;ROW($A121))*10^12,0)*'Process Emissions Multipliers'!$B$28</f>
        <v>1791020404.7565529</v>
      </c>
      <c r="M113" s="90">
        <f t="shared" ca="1" si="16"/>
        <v>2362169317.2078223</v>
      </c>
      <c r="N113" s="90">
        <f t="shared" ca="1" si="21"/>
        <v>2933318229.6590919</v>
      </c>
      <c r="O113" s="90">
        <f t="shared" ca="1" si="21"/>
        <v>3504467142.1103611</v>
      </c>
      <c r="P113" s="90">
        <f t="shared" ca="1" si="21"/>
        <v>4075616054.5616307</v>
      </c>
      <c r="Q113" s="90">
        <f t="shared" ca="1" si="21"/>
        <v>4646764967.0129004</v>
      </c>
      <c r="R113" s="90">
        <f t="shared" ca="1" si="21"/>
        <v>5217913879.4641695</v>
      </c>
      <c r="S113" s="90">
        <f t="shared" ca="1" si="21"/>
        <v>5789062791.9154387</v>
      </c>
      <c r="T113" s="90">
        <f t="shared" ca="1" si="21"/>
        <v>6360211704.3667078</v>
      </c>
      <c r="U113" s="90">
        <f t="shared" ca="1" si="21"/>
        <v>6931360616.8179779</v>
      </c>
      <c r="V113" s="210">
        <f ca="1">IF('Chemicals 2030'!$A121="CP",INDIRECT("'Chemicals 2030'!"&amp;'Country Selector'!$B$3&amp;ROW($A121))*10^12,0)*'Process Emissions Multipliers'!$D$28</f>
        <v>7502509529.2692471</v>
      </c>
      <c r="W113" s="90">
        <f t="shared" ca="1" si="24"/>
        <v>7633838591.4298925</v>
      </c>
      <c r="X113" s="90">
        <f t="shared" ca="1" si="24"/>
        <v>7765167653.590539</v>
      </c>
      <c r="Y113" s="90">
        <f t="shared" ca="1" si="24"/>
        <v>7896496715.7511845</v>
      </c>
      <c r="Z113" s="90">
        <f t="shared" ca="1" si="24"/>
        <v>8027825777.9118309</v>
      </c>
      <c r="AA113" s="90">
        <f t="shared" ca="1" si="24"/>
        <v>8159154840.0724773</v>
      </c>
      <c r="AB113" s="90">
        <f t="shared" ca="1" si="24"/>
        <v>8290483902.2331219</v>
      </c>
      <c r="AC113" s="90">
        <f t="shared" ca="1" si="24"/>
        <v>8421812964.3937683</v>
      </c>
      <c r="AD113" s="90">
        <f t="shared" ca="1" si="24"/>
        <v>8553142026.5544138</v>
      </c>
      <c r="AE113" s="90">
        <f t="shared" ca="1" si="24"/>
        <v>8684471088.7150593</v>
      </c>
      <c r="AF113" s="90">
        <f t="shared" ca="1" si="24"/>
        <v>8815800150.8757057</v>
      </c>
      <c r="AG113" s="90">
        <f t="shared" ca="1" si="24"/>
        <v>8947129213.0363522</v>
      </c>
      <c r="AH113" s="90">
        <f t="shared" ca="1" si="24"/>
        <v>9078458275.1969986</v>
      </c>
      <c r="AI113" s="90">
        <f t="shared" ca="1" si="24"/>
        <v>9209787337.3576431</v>
      </c>
      <c r="AJ113" s="90">
        <f t="shared" ca="1" si="24"/>
        <v>9341116399.5182896</v>
      </c>
      <c r="AK113" s="90">
        <f t="shared" ca="1" si="24"/>
        <v>9472445461.6789341</v>
      </c>
      <c r="AL113" s="90">
        <f t="shared" ca="1" si="24"/>
        <v>9603774523.8395805</v>
      </c>
      <c r="AM113" s="90">
        <f t="shared" ca="1" si="23"/>
        <v>9735103586.000227</v>
      </c>
      <c r="AN113" s="90">
        <f t="shared" ca="1" si="23"/>
        <v>9866432648.1608734</v>
      </c>
      <c r="AO113" s="90">
        <f t="shared" ca="1" si="23"/>
        <v>9997761710.3215199</v>
      </c>
      <c r="AP113" s="210">
        <f ca="1">V113*'Process Emissions Multipliers'!$E$28</f>
        <v>10129090772.482164</v>
      </c>
    </row>
    <row r="114" spans="1:42">
      <c r="A114" s="74">
        <v>62</v>
      </c>
      <c r="B114" s="210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10">
        <f ca="1">IF('Chemicals 2020'!$A122="CP",INDIRECT("'Chemicals 2020'!"&amp;'Country Selector'!$B$3&amp;ROW($A122))*10^12,0)*'Process Emissions Multipliers'!$B$28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0">
        <f ca="1">IF('Chemicals 2030'!$A122="CP",INDIRECT("'Chemicals 2030'!"&amp;'Country Selector'!$B$3&amp;ROW($A122))*10^12,0)*'Process Emissions Multipliers'!$D$28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0">
        <f ca="1">V114*'Process Emissions Multipliers'!$E$28</f>
        <v>0</v>
      </c>
    </row>
    <row r="115" spans="1:42">
      <c r="A115" s="74">
        <v>63</v>
      </c>
      <c r="B115" s="210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0">
        <f ca="1">IF('Chemicals 2020'!$A123="CP",INDIRECT("'Chemicals 2020'!"&amp;'Country Selector'!$B$3&amp;ROW($A123))*10^12,0)*'Process Emissions Multipliers'!$B$28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0">
        <f ca="1">IF('Chemicals 2030'!$A123="CP",INDIRECT("'Chemicals 2030'!"&amp;'Country Selector'!$B$3&amp;ROW($A123))*10^12,0)*'Process Emissions Multipliers'!$D$28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0">
        <f ca="1">V115*'Process Emissions Multipliers'!$E$28</f>
        <v>0</v>
      </c>
    </row>
    <row r="116" spans="1:42">
      <c r="A116" s="74">
        <v>64</v>
      </c>
      <c r="B116" s="210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0">
        <f ca="1">IF('Chemicals 2020'!$A124="CP",INDIRECT("'Chemicals 2020'!"&amp;'Country Selector'!$B$3&amp;ROW($A124))*10^12,0)*'Process Emissions Multipliers'!$B$28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0">
        <f ca="1">IF('Chemicals 2030'!$A124="CP",INDIRECT("'Chemicals 2030'!"&amp;'Country Selector'!$B$3&amp;ROW($A124))*10^12,0)*'Process Emissions Multipliers'!$D$28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0">
        <f ca="1">V116*'Process Emissions Multipliers'!$E$28</f>
        <v>0</v>
      </c>
    </row>
    <row r="117" spans="1:42">
      <c r="A117" s="74">
        <v>65</v>
      </c>
      <c r="B117" s="210">
        <f ca="1">IF('Chemicals 2010'!$A125="CP",INDIRECT("'Chemicals 2010'!"&amp;'Country Selector'!$B$3&amp;ROW($A125))*10^12,0)</f>
        <v>15161929411.203091</v>
      </c>
      <c r="C117" s="90">
        <f t="shared" ca="1" si="15"/>
        <v>19545261003.564163</v>
      </c>
      <c r="D117" s="90">
        <f t="shared" ca="1" si="20"/>
        <v>23928592595.925236</v>
      </c>
      <c r="E117" s="90">
        <f t="shared" ca="1" si="20"/>
        <v>28311924188.286308</v>
      </c>
      <c r="F117" s="90">
        <f t="shared" ca="1" si="20"/>
        <v>32695255780.647377</v>
      </c>
      <c r="G117" s="90">
        <f t="shared" ca="1" si="20"/>
        <v>37078587373.008453</v>
      </c>
      <c r="H117" s="90">
        <f t="shared" ca="1" si="20"/>
        <v>41461918965.36953</v>
      </c>
      <c r="I117" s="90">
        <f t="shared" ca="1" si="20"/>
        <v>45845250557.730591</v>
      </c>
      <c r="J117" s="90">
        <f t="shared" ca="1" si="20"/>
        <v>50228582150.091667</v>
      </c>
      <c r="K117" s="90">
        <f t="shared" ca="1" si="20"/>
        <v>54611913742.452744</v>
      </c>
      <c r="L117" s="210">
        <f ca="1">IF('Chemicals 2020'!$A125="CP",INDIRECT("'Chemicals 2020'!"&amp;'Country Selector'!$B$3&amp;ROW($A125))*10^12,0)*'Process Emissions Multipliers'!$B$28</f>
        <v>58995245334.813812</v>
      </c>
      <c r="M117" s="90">
        <f t="shared" ca="1" si="16"/>
        <v>65375137262.706032</v>
      </c>
      <c r="N117" s="90">
        <f t="shared" ca="1" si="21"/>
        <v>71755029190.598236</v>
      </c>
      <c r="O117" s="90">
        <f t="shared" ca="1" si="21"/>
        <v>78134921118.490448</v>
      </c>
      <c r="P117" s="90">
        <f t="shared" ca="1" si="21"/>
        <v>84514813046.382675</v>
      </c>
      <c r="Q117" s="90">
        <f t="shared" ca="1" si="21"/>
        <v>90894704974.274887</v>
      </c>
      <c r="R117" s="90">
        <f t="shared" ca="1" si="21"/>
        <v>97274596902.167099</v>
      </c>
      <c r="S117" s="90">
        <f t="shared" ca="1" si="21"/>
        <v>103654488830.05933</v>
      </c>
      <c r="T117" s="90">
        <f t="shared" ca="1" si="21"/>
        <v>110034380757.95154</v>
      </c>
      <c r="U117" s="90">
        <f t="shared" ca="1" si="21"/>
        <v>116414272685.84373</v>
      </c>
      <c r="V117" s="210">
        <f ca="1">IF('Chemicals 2030'!$A125="CP",INDIRECT("'Chemicals 2030'!"&amp;'Country Selector'!$B$3&amp;ROW($A125))*10^12,0)*'Process Emissions Multipliers'!$D$28</f>
        <v>122794164613.73596</v>
      </c>
      <c r="W117" s="90">
        <f t="shared" ca="1" si="24"/>
        <v>124943637721.98174</v>
      </c>
      <c r="X117" s="90">
        <f t="shared" ca="1" si="24"/>
        <v>127093110830.22749</v>
      </c>
      <c r="Y117" s="90">
        <f t="shared" ca="1" si="24"/>
        <v>129242583938.47328</v>
      </c>
      <c r="Z117" s="90">
        <f t="shared" ca="1" si="24"/>
        <v>131392057046.71906</v>
      </c>
      <c r="AA117" s="90">
        <f t="shared" ca="1" si="24"/>
        <v>133541530154.96484</v>
      </c>
      <c r="AB117" s="90">
        <f t="shared" ca="1" si="24"/>
        <v>135691003263.2106</v>
      </c>
      <c r="AC117" s="90">
        <f t="shared" ca="1" si="24"/>
        <v>137840476371.45639</v>
      </c>
      <c r="AD117" s="90">
        <f t="shared" ca="1" si="24"/>
        <v>139989949479.70215</v>
      </c>
      <c r="AE117" s="90">
        <f t="shared" ca="1" si="24"/>
        <v>142139422587.94794</v>
      </c>
      <c r="AF117" s="90">
        <f t="shared" ca="1" si="24"/>
        <v>144288895696.19373</v>
      </c>
      <c r="AG117" s="90">
        <f t="shared" ca="1" si="24"/>
        <v>146438368804.43948</v>
      </c>
      <c r="AH117" s="90">
        <f t="shared" ca="1" si="24"/>
        <v>148587841912.68524</v>
      </c>
      <c r="AI117" s="90">
        <f t="shared" ca="1" si="24"/>
        <v>150737315020.93103</v>
      </c>
      <c r="AJ117" s="90">
        <f t="shared" ca="1" si="24"/>
        <v>152886788129.17682</v>
      </c>
      <c r="AK117" s="90">
        <f t="shared" ca="1" si="24"/>
        <v>155036261237.42261</v>
      </c>
      <c r="AL117" s="90">
        <f t="shared" ca="1" si="24"/>
        <v>157185734345.66837</v>
      </c>
      <c r="AM117" s="90">
        <f t="shared" ca="1" si="23"/>
        <v>159335207453.91412</v>
      </c>
      <c r="AN117" s="90">
        <f t="shared" ca="1" si="23"/>
        <v>161484680562.15991</v>
      </c>
      <c r="AO117" s="90">
        <f t="shared" ca="1" si="23"/>
        <v>163634153670.4057</v>
      </c>
      <c r="AP117" s="210">
        <f ca="1">V117*'Process Emissions Multipliers'!$E$28</f>
        <v>165783626778.65146</v>
      </c>
    </row>
    <row r="118" spans="1:42">
      <c r="A118" s="74">
        <v>66</v>
      </c>
      <c r="B118" s="210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0">
        <f ca="1">IF('Chemicals 2020'!$A126="CP",INDIRECT("'Chemicals 2020'!"&amp;'Country Selector'!$B$3&amp;ROW($A126))*10^12,0)*'Process Emissions Multipliers'!$B$28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0">
        <f ca="1">IF('Chemicals 2030'!$A126="CP",INDIRECT("'Chemicals 2030'!"&amp;'Country Selector'!$B$3&amp;ROW($A126))*10^12,0)*'Process Emissions Multipliers'!$D$28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0">
        <f ca="1">V118*'Process Emissions Multipliers'!$E$28</f>
        <v>0</v>
      </c>
    </row>
    <row r="119" spans="1:42">
      <c r="A119" s="74">
        <v>67</v>
      </c>
      <c r="B119" s="210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0">
        <f ca="1">IF('Chemicals 2020'!$A127="CP",INDIRECT("'Chemicals 2020'!"&amp;'Country Selector'!$B$3&amp;ROW($A127))*10^12,0)*'Process Emissions Multipliers'!$B$28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0">
        <f ca="1">IF('Chemicals 2030'!$A127="CP",INDIRECT("'Chemicals 2030'!"&amp;'Country Selector'!$B$3&amp;ROW($A127))*10^12,0)*'Process Emissions Multipliers'!$D$28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0">
        <f ca="1">V119*'Process Emissions Multipliers'!$E$28</f>
        <v>0</v>
      </c>
    </row>
    <row r="120" spans="1:42">
      <c r="A120" s="74">
        <v>68</v>
      </c>
      <c r="B120" s="210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0">
        <f ca="1">IF('Chemicals 2020'!$A128="CP",INDIRECT("'Chemicals 2020'!"&amp;'Country Selector'!$B$3&amp;ROW($A128))*10^12,0)*'Process Emissions Multipliers'!$B$28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0">
        <f ca="1">IF('Chemicals 2030'!$A128="CP",INDIRECT("'Chemicals 2030'!"&amp;'Country Selector'!$B$3&amp;ROW($A128))*10^12,0)*'Process Emissions Multipliers'!$D$28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0">
        <f ca="1">V120*'Process Emissions Multipliers'!$E$28</f>
        <v>0</v>
      </c>
    </row>
    <row r="121" spans="1:42">
      <c r="A121" s="74">
        <v>69</v>
      </c>
      <c r="B121" s="210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0">
        <f ca="1">IF('Chemicals 2020'!$A129="CP",INDIRECT("'Chemicals 2020'!"&amp;'Country Selector'!$B$3&amp;ROW($A129))*10^12,0)*'Process Emissions Multipliers'!$B$28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0">
        <f ca="1">IF('Chemicals 2030'!$A129="CP",INDIRECT("'Chemicals 2030'!"&amp;'Country Selector'!$B$3&amp;ROW($A129))*10^12,0)*'Process Emissions Multipliers'!$D$28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0">
        <f ca="1">V121*'Process Emissions Multipliers'!$E$28</f>
        <v>0</v>
      </c>
    </row>
    <row r="122" spans="1:42">
      <c r="A122" s="74">
        <v>70</v>
      </c>
      <c r="B122" s="210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0">
        <f ca="1">IF('Chemicals 2020'!$A130="CP",INDIRECT("'Chemicals 2020'!"&amp;'Country Selector'!$B$3&amp;ROW($A130))*10^12,0)*'Process Emissions Multipliers'!$B$28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0">
        <f ca="1">IF('Chemicals 2030'!$A130="CP",INDIRECT("'Chemicals 2030'!"&amp;'Country Selector'!$B$3&amp;ROW($A130))*10^12,0)*'Process Emissions Multipliers'!$D$28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0">
        <f ca="1">V122*'Process Emissions Multipliers'!$E$28</f>
        <v>0</v>
      </c>
    </row>
    <row r="123" spans="1:42">
      <c r="A123" s="74">
        <v>71</v>
      </c>
      <c r="B123" s="210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0">
        <f ca="1">IF('Chemicals 2020'!$A131="CP",INDIRECT("'Chemicals 2020'!"&amp;'Country Selector'!$B$3&amp;ROW($A131))*10^12,0)*'Process Emissions Multipliers'!$B$28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0">
        <f ca="1">IF('Chemicals 2030'!$A131="CP",INDIRECT("'Chemicals 2030'!"&amp;'Country Selector'!$B$3&amp;ROW($A131))*10^12,0)*'Process Emissions Multipliers'!$D$28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0">
        <f ca="1">V123*'Process Emissions Multipliers'!$E$28</f>
        <v>0</v>
      </c>
    </row>
    <row r="124" spans="1:42">
      <c r="A124" s="74">
        <v>72</v>
      </c>
      <c r="B124" s="210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0">
        <f ca="1">IF('Chemicals 2020'!$A132="CP",INDIRECT("'Chemicals 2020'!"&amp;'Country Selector'!$B$3&amp;ROW($A132))*10^12,0)*'Process Emissions Multipliers'!$B$28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0">
        <f ca="1">IF('Chemicals 2030'!$A132="CP",INDIRECT("'Chemicals 2030'!"&amp;'Country Selector'!$B$3&amp;ROW($A132))*10^12,0)*'Process Emissions Multipliers'!$D$28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0">
        <f ca="1">V124*'Process Emissions Multipliers'!$E$28</f>
        <v>0</v>
      </c>
    </row>
    <row r="125" spans="1:42">
      <c r="A125" s="74">
        <v>73</v>
      </c>
      <c r="B125" s="210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0">
        <f ca="1">IF('Chemicals 2020'!$A133="CP",INDIRECT("'Chemicals 2020'!"&amp;'Country Selector'!$B$3&amp;ROW($A133))*10^12,0)*'Process Emissions Multipliers'!$B$28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0">
        <f ca="1">IF('Chemicals 2030'!$A133="CP",INDIRECT("'Chemicals 2030'!"&amp;'Country Selector'!$B$3&amp;ROW($A133))*10^12,0)*'Process Emissions Multipliers'!$D$28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0">
        <f ca="1">V125*'Process Emissions Multipliers'!$E$28</f>
        <v>0</v>
      </c>
    </row>
    <row r="126" spans="1:42">
      <c r="A126" s="74">
        <v>74</v>
      </c>
      <c r="B126" s="210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0">
        <f ca="1">IF('Chemicals 2020'!$A134="CP",INDIRECT("'Chemicals 2020'!"&amp;'Country Selector'!$B$3&amp;ROW($A134))*10^12,0)*'Process Emissions Multipliers'!$B$28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0">
        <f ca="1">IF('Chemicals 2030'!$A134="CP",INDIRECT("'Chemicals 2030'!"&amp;'Country Selector'!$B$3&amp;ROW($A134))*10^12,0)*'Process Emissions Multipliers'!$D$28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0">
        <f ca="1">V126*'Process Emissions Multipliers'!$E$28</f>
        <v>0</v>
      </c>
    </row>
    <row r="127" spans="1:42">
      <c r="A127" s="74">
        <v>75</v>
      </c>
      <c r="B127" s="210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0">
        <f ca="1">IF('Chemicals 2020'!$A135="CP",INDIRECT("'Chemicals 2020'!"&amp;'Country Selector'!$B$3&amp;ROW($A135))*10^12,0)*'Process Emissions Multipliers'!$B$28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0">
        <f ca="1">IF('Chemicals 2030'!$A135="CP",INDIRECT("'Chemicals 2030'!"&amp;'Country Selector'!$B$3&amp;ROW($A135))*10^12,0)*'Process Emissions Multipliers'!$D$28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0">
        <f ca="1">V127*'Process Emissions Multipliers'!$E$28</f>
        <v>0</v>
      </c>
    </row>
    <row r="128" spans="1:42">
      <c r="A128" s="74">
        <v>76</v>
      </c>
      <c r="B128" s="210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0">
        <f ca="1">IF('Chemicals 2020'!$A136="CP",INDIRECT("'Chemicals 2020'!"&amp;'Country Selector'!$B$3&amp;ROW($A136))*10^12,0)*'Process Emissions Multipliers'!$B$28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0">
        <f ca="1">IF('Chemicals 2030'!$A136="CP",INDIRECT("'Chemicals 2030'!"&amp;'Country Selector'!$B$3&amp;ROW($A136))*10^12,0)*'Process Emissions Multipliers'!$D$28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0">
        <f ca="1">V128*'Process Emissions Multipliers'!$E$28</f>
        <v>0</v>
      </c>
    </row>
    <row r="129" spans="1:42">
      <c r="A129" s="74">
        <v>77</v>
      </c>
      <c r="B129" s="210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0">
        <f ca="1">IF('Chemicals 2020'!$A137="CP",INDIRECT("'Chemicals 2020'!"&amp;'Country Selector'!$B$3&amp;ROW($A137))*10^12,0)*'Process Emissions Multipliers'!$B$28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0">
        <f ca="1">IF('Chemicals 2030'!$A137="CP",INDIRECT("'Chemicals 2030'!"&amp;'Country Selector'!$B$3&amp;ROW($A137))*10^12,0)*'Process Emissions Multipliers'!$D$28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0">
        <f ca="1">V129*'Process Emissions Multipliers'!$E$28</f>
        <v>0</v>
      </c>
    </row>
    <row r="130" spans="1:42">
      <c r="A130" s="74">
        <v>78</v>
      </c>
      <c r="B130" s="210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0">
        <f ca="1">IF('Chemicals 2020'!$A138="CP",INDIRECT("'Chemicals 2020'!"&amp;'Country Selector'!$B$3&amp;ROW($A138))*10^12,0)*'Process Emissions Multipliers'!$B$28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0">
        <f ca="1">IF('Chemicals 2030'!$A138="CP",INDIRECT("'Chemicals 2030'!"&amp;'Country Selector'!$B$3&amp;ROW($A138))*10^12,0)*'Process Emissions Multipliers'!$D$28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0">
        <f ca="1">V130*'Process Emissions Multipliers'!$E$28</f>
        <v>0</v>
      </c>
    </row>
    <row r="131" spans="1:42">
      <c r="A131" s="74">
        <v>79</v>
      </c>
      <c r="B131" s="210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0">
        <f ca="1">IF('Chemicals 2020'!$A139="CP",INDIRECT("'Chemicals 2020'!"&amp;'Country Selector'!$B$3&amp;ROW($A139))*10^12,0)*'Process Emissions Multipliers'!$B$28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0">
        <f ca="1">IF('Chemicals 2030'!$A139="CP",INDIRECT("'Chemicals 2030'!"&amp;'Country Selector'!$B$3&amp;ROW($A139))*10^12,0)*'Process Emissions Multipliers'!$D$28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0">
        <f ca="1">V131*'Process Emissions Multipliers'!$E$28</f>
        <v>0</v>
      </c>
    </row>
    <row r="132" spans="1:42">
      <c r="A132" s="74">
        <v>80</v>
      </c>
      <c r="B132" s="210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0">
        <f ca="1">IF('Chemicals 2020'!$A140="CP",INDIRECT("'Chemicals 2020'!"&amp;'Country Selector'!$B$3&amp;ROW($A140))*10^12,0)*'Process Emissions Multipliers'!$B$28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0">
        <f ca="1">IF('Chemicals 2030'!$A140="CP",INDIRECT("'Chemicals 2030'!"&amp;'Country Selector'!$B$3&amp;ROW($A140))*10^12,0)*'Process Emissions Multipliers'!$D$28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0">
        <f ca="1">V132*'Process Emissions Multipliers'!$E$28</f>
        <v>0</v>
      </c>
    </row>
    <row r="133" spans="1:42">
      <c r="A133" s="74">
        <v>81</v>
      </c>
      <c r="B133" s="210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0">
        <f ca="1">IF('Chemicals 2020'!$A141="CP",INDIRECT("'Chemicals 2020'!"&amp;'Country Selector'!$B$3&amp;ROW($A141))*10^12,0)*'Process Emissions Multipliers'!$B$28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0">
        <f ca="1">IF('Chemicals 2030'!$A141="CP",INDIRECT("'Chemicals 2030'!"&amp;'Country Selector'!$B$3&amp;ROW($A141))*10^12,0)*'Process Emissions Multipliers'!$D$28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0">
        <f ca="1">V133*'Process Emissions Multipliers'!$E$28</f>
        <v>0</v>
      </c>
    </row>
    <row r="134" spans="1:42">
      <c r="A134" s="74">
        <v>82</v>
      </c>
      <c r="B134" s="210">
        <f ca="1">IF('Chemicals 2010'!$A142="CP",INDIRECT("'Chemicals 2010'!"&amp;'Country Selector'!$B$3&amp;ROW($A142))*10^12,0)</f>
        <v>15161929411.199537</v>
      </c>
      <c r="C134" s="90">
        <f t="shared" ca="1" si="27"/>
        <v>19545261003.557941</v>
      </c>
      <c r="D134" s="90">
        <f t="shared" ca="1" si="27"/>
        <v>23928592595.916344</v>
      </c>
      <c r="E134" s="90">
        <f t="shared" ca="1" si="27"/>
        <v>28311924188.274746</v>
      </c>
      <c r="F134" s="90">
        <f t="shared" ca="1" si="27"/>
        <v>32695255780.633152</v>
      </c>
      <c r="G134" s="90">
        <f t="shared" ca="1" si="27"/>
        <v>37078587372.991554</v>
      </c>
      <c r="H134" s="90">
        <f t="shared" ca="1" si="27"/>
        <v>41461918965.349953</v>
      </c>
      <c r="I134" s="90">
        <f t="shared" ca="1" si="27"/>
        <v>45845250557.708359</v>
      </c>
      <c r="J134" s="90">
        <f t="shared" ca="1" si="27"/>
        <v>50228582150.066765</v>
      </c>
      <c r="K134" s="90">
        <f t="shared" ca="1" si="27"/>
        <v>54611913742.425171</v>
      </c>
      <c r="L134" s="210">
        <f ca="1">IF('Chemicals 2020'!$A142="CP",INDIRECT("'Chemicals 2020'!"&amp;'Country Selector'!$B$3&amp;ROW($A142))*10^12,0)*'Process Emissions Multipliers'!$B$28</f>
        <v>58995245334.783569</v>
      </c>
      <c r="M134" s="90">
        <f t="shared" ca="1" si="28"/>
        <v>65375137262.67881</v>
      </c>
      <c r="N134" s="90">
        <f t="shared" ca="1" si="28"/>
        <v>71755029190.574051</v>
      </c>
      <c r="O134" s="90">
        <f t="shared" ca="1" si="28"/>
        <v>78134921118.469284</v>
      </c>
      <c r="P134" s="90">
        <f t="shared" ca="1" si="28"/>
        <v>84514813046.364532</v>
      </c>
      <c r="Q134" s="90">
        <f t="shared" ca="1" si="28"/>
        <v>90894704974.259766</v>
      </c>
      <c r="R134" s="90">
        <f t="shared" ca="1" si="28"/>
        <v>97274596902.154999</v>
      </c>
      <c r="S134" s="90">
        <f t="shared" ca="1" si="28"/>
        <v>103654488830.05025</v>
      </c>
      <c r="T134" s="90">
        <f t="shared" ca="1" si="28"/>
        <v>110034380757.94548</v>
      </c>
      <c r="U134" s="90">
        <f t="shared" ca="1" si="28"/>
        <v>116414272685.84071</v>
      </c>
      <c r="V134" s="210">
        <f ca="1">IF('Chemicals 2030'!$A142="CP",INDIRECT("'Chemicals 2030'!"&amp;'Country Selector'!$B$3&amp;ROW($A142))*10^12,0)*'Process Emissions Multipliers'!$D$28</f>
        <v>122794164613.73596</v>
      </c>
      <c r="W134" s="90">
        <f t="shared" ca="1" si="26"/>
        <v>124943637721.98174</v>
      </c>
      <c r="X134" s="90">
        <f t="shared" ca="1" si="26"/>
        <v>127093110830.22749</v>
      </c>
      <c r="Y134" s="90">
        <f t="shared" ca="1" si="26"/>
        <v>129242583938.47328</v>
      </c>
      <c r="Z134" s="90">
        <f t="shared" ca="1" si="26"/>
        <v>131392057046.71906</v>
      </c>
      <c r="AA134" s="90">
        <f t="shared" ca="1" si="26"/>
        <v>133541530154.96484</v>
      </c>
      <c r="AB134" s="90">
        <f t="shared" ca="1" si="26"/>
        <v>135691003263.2106</v>
      </c>
      <c r="AC134" s="90">
        <f t="shared" ca="1" si="26"/>
        <v>137840476371.45639</v>
      </c>
      <c r="AD134" s="90">
        <f t="shared" ca="1" si="26"/>
        <v>139989949479.70215</v>
      </c>
      <c r="AE134" s="90">
        <f t="shared" ca="1" si="26"/>
        <v>142139422587.94794</v>
      </c>
      <c r="AF134" s="90">
        <f t="shared" ca="1" si="26"/>
        <v>144288895696.19373</v>
      </c>
      <c r="AG134" s="90">
        <f t="shared" ca="1" si="26"/>
        <v>146438368804.43948</v>
      </c>
      <c r="AH134" s="90">
        <f t="shared" ca="1" si="26"/>
        <v>148587841912.68524</v>
      </c>
      <c r="AI134" s="90">
        <f t="shared" ca="1" si="26"/>
        <v>150737315020.93103</v>
      </c>
      <c r="AJ134" s="90">
        <f t="shared" ca="1" si="26"/>
        <v>152886788129.17682</v>
      </c>
      <c r="AK134" s="90">
        <f t="shared" ca="1" si="26"/>
        <v>155036261237.42261</v>
      </c>
      <c r="AL134" s="90">
        <f t="shared" ca="1" si="26"/>
        <v>157185734345.66837</v>
      </c>
      <c r="AM134" s="90">
        <f t="shared" ca="1" si="25"/>
        <v>159335207453.91412</v>
      </c>
      <c r="AN134" s="90">
        <f t="shared" ca="1" si="25"/>
        <v>161484680562.15991</v>
      </c>
      <c r="AO134" s="90">
        <f t="shared" ca="1" si="25"/>
        <v>163634153670.4057</v>
      </c>
      <c r="AP134" s="210">
        <f ca="1">V134*'Process Emissions Multipliers'!$E$28</f>
        <v>165783626778.65146</v>
      </c>
    </row>
    <row r="135" spans="1:42">
      <c r="A135" s="74">
        <v>83</v>
      </c>
      <c r="B135" s="210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0">
        <f ca="1">IF('Chemicals 2020'!$A143="CP",INDIRECT("'Chemicals 2020'!"&amp;'Country Selector'!$B$3&amp;ROW($A143))*10^12,0)*'Process Emissions Multipliers'!$B$28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0">
        <f ca="1">IF('Chemicals 2030'!$A143="CP",INDIRECT("'Chemicals 2030'!"&amp;'Country Selector'!$B$3&amp;ROW($A143))*10^12,0)*'Process Emissions Multipliers'!$D$28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0">
        <f ca="1">V135*'Process Emissions Multipliers'!$E$28</f>
        <v>0</v>
      </c>
    </row>
    <row r="136" spans="1:42">
      <c r="A136" s="74">
        <v>84</v>
      </c>
      <c r="B136" s="210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0">
        <f ca="1">IF('Chemicals 2020'!$A144="CP",INDIRECT("'Chemicals 2020'!"&amp;'Country Selector'!$B$3&amp;ROW($A144))*10^12,0)*'Process Emissions Multipliers'!$B$28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0">
        <f ca="1">IF('Chemicals 2030'!$A144="CP",INDIRECT("'Chemicals 2030'!"&amp;'Country Selector'!$B$3&amp;ROW($A144))*10^12,0)*'Process Emissions Multipliers'!$D$28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0">
        <f ca="1">V136*'Process Emissions Multipliers'!$E$28</f>
        <v>0</v>
      </c>
    </row>
    <row r="137" spans="1:42">
      <c r="A137" s="74">
        <v>85</v>
      </c>
      <c r="B137" s="210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0">
        <f ca="1">IF('Chemicals 2020'!$A145="CP",INDIRECT("'Chemicals 2020'!"&amp;'Country Selector'!$B$3&amp;ROW($A145))*10^12,0)*'Process Emissions Multipliers'!$B$28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0">
        <f ca="1">IF('Chemicals 2030'!$A145="CP",INDIRECT("'Chemicals 2030'!"&amp;'Country Selector'!$B$3&amp;ROW($A145))*10^12,0)*'Process Emissions Multipliers'!$D$28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0">
        <f ca="1">V137*'Process Emissions Multipliers'!$E$28</f>
        <v>0</v>
      </c>
    </row>
    <row r="138" spans="1:42">
      <c r="A138" s="74">
        <v>86</v>
      </c>
      <c r="B138" s="210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0">
        <f ca="1">IF('Chemicals 2020'!$A146="CP",INDIRECT("'Chemicals 2020'!"&amp;'Country Selector'!$B$3&amp;ROW($A146))*10^12,0)*'Process Emissions Multipliers'!$B$28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0">
        <f ca="1">IF('Chemicals 2030'!$A146="CP",INDIRECT("'Chemicals 2030'!"&amp;'Country Selector'!$B$3&amp;ROW($A146))*10^12,0)*'Process Emissions Multipliers'!$D$28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0">
        <f ca="1">V138*'Process Emissions Multipliers'!$E$28</f>
        <v>0</v>
      </c>
    </row>
    <row r="139" spans="1:42">
      <c r="A139" s="74">
        <v>87</v>
      </c>
      <c r="B139" s="210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0">
        <f ca="1">IF('Chemicals 2020'!$A147="CP",INDIRECT("'Chemicals 2020'!"&amp;'Country Selector'!$B$3&amp;ROW($A147))*10^12,0)*'Process Emissions Multipliers'!$B$28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0">
        <f ca="1">IF('Chemicals 2030'!$A147="CP",INDIRECT("'Chemicals 2030'!"&amp;'Country Selector'!$B$3&amp;ROW($A147))*10^12,0)*'Process Emissions Multipliers'!$D$28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0">
        <f ca="1">V139*'Process Emissions Multipliers'!$E$28</f>
        <v>0</v>
      </c>
    </row>
    <row r="140" spans="1:42">
      <c r="A140" s="74">
        <v>88</v>
      </c>
      <c r="B140" s="210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0">
        <f ca="1">IF('Chemicals 2020'!$A148="CP",INDIRECT("'Chemicals 2020'!"&amp;'Country Selector'!$B$3&amp;ROW($A148))*10^12,0)*'Process Emissions Multipliers'!$B$28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0">
        <f ca="1">IF('Chemicals 2030'!$A148="CP",INDIRECT("'Chemicals 2030'!"&amp;'Country Selector'!$B$3&amp;ROW($A148))*10^12,0)*'Process Emissions Multipliers'!$D$28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0">
        <f ca="1">V140*'Process Emissions Multipliers'!$E$28</f>
        <v>0</v>
      </c>
    </row>
    <row r="141" spans="1:42">
      <c r="A141" s="74">
        <v>89</v>
      </c>
      <c r="B141" s="210">
        <f ca="1">IF('Chemicals 2010'!$A149="CP",INDIRECT("'Chemicals 2010'!"&amp;'Country Selector'!$B$3&amp;ROW($A149))*10^12,0)</f>
        <v>0</v>
      </c>
      <c r="C141" s="90">
        <f t="shared" ca="1" si="27"/>
        <v>1603587856787.7266</v>
      </c>
      <c r="D141" s="90">
        <f t="shared" ca="1" si="27"/>
        <v>3207175713575.4531</v>
      </c>
      <c r="E141" s="90">
        <f t="shared" ca="1" si="27"/>
        <v>4810763570363.1797</v>
      </c>
      <c r="F141" s="90">
        <f t="shared" ca="1" si="27"/>
        <v>6414351427150.9062</v>
      </c>
      <c r="G141" s="90">
        <f t="shared" ca="1" si="27"/>
        <v>8017939283938.6328</v>
      </c>
      <c r="H141" s="90">
        <f t="shared" ca="1" si="27"/>
        <v>9621527140726.3594</v>
      </c>
      <c r="I141" s="90">
        <f t="shared" ca="1" si="27"/>
        <v>11225114997514.086</v>
      </c>
      <c r="J141" s="90">
        <f t="shared" ca="1" si="27"/>
        <v>12828702854301.812</v>
      </c>
      <c r="K141" s="90">
        <f t="shared" ca="1" si="27"/>
        <v>14432290711089.537</v>
      </c>
      <c r="L141" s="210">
        <f ca="1">IF('Chemicals 2020'!$A149="CP",INDIRECT("'Chemicals 2020'!"&amp;'Country Selector'!$B$3&amp;ROW($A149))*10^12,0)*'Process Emissions Multipliers'!$B$28</f>
        <v>16035878567877.266</v>
      </c>
      <c r="M141" s="90">
        <f t="shared" ca="1" si="28"/>
        <v>16005479635470.363</v>
      </c>
      <c r="N141" s="90">
        <f t="shared" ca="1" si="28"/>
        <v>15975080703063.465</v>
      </c>
      <c r="O141" s="90">
        <f t="shared" ca="1" si="28"/>
        <v>15944681770656.564</v>
      </c>
      <c r="P141" s="90">
        <f t="shared" ca="1" si="28"/>
        <v>15914282838249.664</v>
      </c>
      <c r="Q141" s="90">
        <f t="shared" ca="1" si="28"/>
        <v>15883883905842.764</v>
      </c>
      <c r="R141" s="90">
        <f t="shared" ca="1" si="28"/>
        <v>15853484973435.863</v>
      </c>
      <c r="S141" s="90">
        <f t="shared" ca="1" si="28"/>
        <v>15823086041028.965</v>
      </c>
      <c r="T141" s="90">
        <f t="shared" ca="1" si="28"/>
        <v>15792687108622.064</v>
      </c>
      <c r="U141" s="90">
        <f t="shared" ca="1" si="28"/>
        <v>15762288176215.164</v>
      </c>
      <c r="V141" s="210">
        <f ca="1">IF('Chemicals 2030'!$A149="CP",INDIRECT("'Chemicals 2030'!"&amp;'Country Selector'!$B$3&amp;ROW($A149))*10^12,0)*'Process Emissions Multipliers'!$D$28</f>
        <v>15731889243808.264</v>
      </c>
      <c r="W141" s="90">
        <f t="shared" ca="1" si="26"/>
        <v>16007271001384.748</v>
      </c>
      <c r="X141" s="90">
        <f t="shared" ca="1" si="26"/>
        <v>16282652758961.234</v>
      </c>
      <c r="Y141" s="90">
        <f t="shared" ca="1" si="26"/>
        <v>16558034516537.719</v>
      </c>
      <c r="Z141" s="90">
        <f t="shared" ca="1" si="26"/>
        <v>16833416274114.203</v>
      </c>
      <c r="AA141" s="90">
        <f t="shared" ca="1" si="26"/>
        <v>17108798031690.689</v>
      </c>
      <c r="AB141" s="90">
        <f t="shared" ca="1" si="26"/>
        <v>17384179789267.174</v>
      </c>
      <c r="AC141" s="90">
        <f t="shared" ca="1" si="26"/>
        <v>17659561546843.656</v>
      </c>
      <c r="AD141" s="90">
        <f t="shared" ca="1" si="26"/>
        <v>17934943304420.141</v>
      </c>
      <c r="AE141" s="90">
        <f t="shared" ca="1" si="26"/>
        <v>18210325061996.625</v>
      </c>
      <c r="AF141" s="90">
        <f t="shared" ca="1" si="26"/>
        <v>18485706819573.109</v>
      </c>
      <c r="AG141" s="90">
        <f t="shared" ca="1" si="26"/>
        <v>18761088577149.598</v>
      </c>
      <c r="AH141" s="90">
        <f t="shared" ca="1" si="26"/>
        <v>19036470334726.082</v>
      </c>
      <c r="AI141" s="90">
        <f t="shared" ca="1" si="26"/>
        <v>19311852092302.57</v>
      </c>
      <c r="AJ141" s="90">
        <f t="shared" ca="1" si="26"/>
        <v>19587233849879.051</v>
      </c>
      <c r="AK141" s="90">
        <f t="shared" ca="1" si="26"/>
        <v>19862615607455.539</v>
      </c>
      <c r="AL141" s="90">
        <f t="shared" ca="1" si="26"/>
        <v>20137997365032.023</v>
      </c>
      <c r="AM141" s="90">
        <f t="shared" ca="1" si="25"/>
        <v>20413379122608.504</v>
      </c>
      <c r="AN141" s="90">
        <f t="shared" ca="1" si="25"/>
        <v>20688760880184.992</v>
      </c>
      <c r="AO141" s="90">
        <f t="shared" ca="1" si="25"/>
        <v>20964142637761.477</v>
      </c>
      <c r="AP141" s="210">
        <f ca="1">V141*'Process Emissions Multipliers'!$E$28</f>
        <v>21239524395337.961</v>
      </c>
    </row>
    <row r="142" spans="1:42">
      <c r="A142" s="74">
        <v>90</v>
      </c>
      <c r="B142" s="210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0">
        <f ca="1">IF('Chemicals 2020'!$A150="CP",INDIRECT("'Chemicals 2020'!"&amp;'Country Selector'!$B$3&amp;ROW($A150))*10^12,0)*'Process Emissions Multipliers'!$B$28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0">
        <f ca="1">IF('Chemicals 2030'!$A150="CP",INDIRECT("'Chemicals 2030'!"&amp;'Country Selector'!$B$3&amp;ROW($A150))*10^12,0)*'Process Emissions Multipliers'!$D$28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0">
        <f ca="1">V142*'Process Emissions Multipliers'!$E$28</f>
        <v>0</v>
      </c>
    </row>
    <row r="143" spans="1:42">
      <c r="A143" s="74">
        <v>91</v>
      </c>
      <c r="B143" s="210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0">
        <f ca="1">IF('Chemicals 2020'!$A151="CP",INDIRECT("'Chemicals 2020'!"&amp;'Country Selector'!$B$3&amp;ROW($A151))*10^12,0)*'Process Emissions Multipliers'!$B$28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0">
        <f ca="1">IF('Chemicals 2030'!$A151="CP",INDIRECT("'Chemicals 2030'!"&amp;'Country Selector'!$B$3&amp;ROW($A151))*10^12,0)*'Process Emissions Multipliers'!$D$28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0">
        <f ca="1">V143*'Process Emissions Multipliers'!$E$28</f>
        <v>0</v>
      </c>
    </row>
    <row r="144" spans="1:42">
      <c r="A144" s="74">
        <v>92</v>
      </c>
      <c r="B144" s="210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0">
        <f ca="1">IF('Chemicals 2020'!$A152="CP",INDIRECT("'Chemicals 2020'!"&amp;'Country Selector'!$B$3&amp;ROW($A152))*10^12,0)*'Process Emissions Multipliers'!$B$28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0">
        <f ca="1">IF('Chemicals 2030'!$A152="CP",INDIRECT("'Chemicals 2030'!"&amp;'Country Selector'!$B$3&amp;ROW($A152))*10^12,0)*'Process Emissions Multipliers'!$D$28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0">
        <f ca="1">V144*'Process Emissions Multipliers'!$E$28</f>
        <v>0</v>
      </c>
    </row>
    <row r="145" spans="1:42">
      <c r="A145" s="74">
        <v>93</v>
      </c>
      <c r="B145" s="210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0">
        <f ca="1">IF('Chemicals 2020'!$A153="CP",INDIRECT("'Chemicals 2020'!"&amp;'Country Selector'!$B$3&amp;ROW($A153))*10^12,0)*'Process Emissions Multipliers'!$B$28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0">
        <f ca="1">IF('Chemicals 2030'!$A153="CP",INDIRECT("'Chemicals 2030'!"&amp;'Country Selector'!$B$3&amp;ROW($A153))*10^12,0)*'Process Emissions Multipliers'!$D$28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0">
        <f ca="1">V145*'Process Emissions Multipliers'!$E$28</f>
        <v>0</v>
      </c>
    </row>
    <row r="146" spans="1:42">
      <c r="A146" s="74">
        <v>94</v>
      </c>
      <c r="B146" s="210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0">
        <f ca="1">IF('Chemicals 2020'!$A154="CP",INDIRECT("'Chemicals 2020'!"&amp;'Country Selector'!$B$3&amp;ROW($A154))*10^12,0)*'Process Emissions Multipliers'!$B$28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0">
        <f ca="1">IF('Chemicals 2030'!$A154="CP",INDIRECT("'Chemicals 2030'!"&amp;'Country Selector'!$B$3&amp;ROW($A154))*10^12,0)*'Process Emissions Multipliers'!$D$28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0">
        <f ca="1">V146*'Process Emissions Multipliers'!$E$28</f>
        <v>0</v>
      </c>
    </row>
    <row r="147" spans="1:42">
      <c r="A147" s="74">
        <v>95</v>
      </c>
      <c r="B147" s="210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0">
        <f ca="1">IF('Chemicals 2020'!$A155="CP",INDIRECT("'Chemicals 2020'!"&amp;'Country Selector'!$B$3&amp;ROW($A155))*10^12,0)*'Process Emissions Multipliers'!$B$28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0">
        <f ca="1">IF('Chemicals 2030'!$A155="CP",INDIRECT("'Chemicals 2030'!"&amp;'Country Selector'!$B$3&amp;ROW($A155))*10^12,0)*'Process Emissions Multipliers'!$D$28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0">
        <f ca="1">V147*'Process Emissions Multipliers'!$E$28</f>
        <v>0</v>
      </c>
    </row>
    <row r="148" spans="1:42">
      <c r="A148" s="74">
        <v>96</v>
      </c>
      <c r="B148" s="210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0">
        <f ca="1">IF('Chemicals 2020'!$A156="CP",INDIRECT("'Chemicals 2020'!"&amp;'Country Selector'!$B$3&amp;ROW($A156))*10^12,0)*'Process Emissions Multipliers'!$B$28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10">
        <f ca="1">IF('Chemicals 2030'!$A156="CP",INDIRECT("'Chemicals 2030'!"&amp;'Country Selector'!$B$3&amp;ROW($A156))*10^12,0)*'Process Emissions Multipliers'!$D$28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0">
        <f ca="1">V148*'Process Emissions Multipliers'!$E$28</f>
        <v>0</v>
      </c>
    </row>
    <row r="149" spans="1:42">
      <c r="A149" s="74">
        <v>97</v>
      </c>
      <c r="B149" s="210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0">
        <f ca="1">IF('Chemicals 2020'!$A157="CP",INDIRECT("'Chemicals 2020'!"&amp;'Country Selector'!$B$3&amp;ROW($A157))*10^12,0)*'Process Emissions Multipliers'!$B$28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0">
        <f ca="1">IF('Chemicals 2030'!$A157="CP",INDIRECT("'Chemicals 2030'!"&amp;'Country Selector'!$B$3&amp;ROW($A157))*10^12,0)*'Process Emissions Multipliers'!$D$28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0">
        <f ca="1">V149*'Process Emissions Multipliers'!$E$28</f>
        <v>0</v>
      </c>
    </row>
    <row r="150" spans="1:42">
      <c r="A150" s="74">
        <v>98</v>
      </c>
      <c r="B150" s="210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0">
        <f ca="1">IF('Chemicals 2020'!$A158="CP",INDIRECT("'Chemicals 2020'!"&amp;'Country Selector'!$B$3&amp;ROW($A158))*10^12,0)*'Process Emissions Multipliers'!$B$28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0">
        <f ca="1">IF('Chemicals 2030'!$A158="CP",INDIRECT("'Chemicals 2030'!"&amp;'Country Selector'!$B$3&amp;ROW($A158))*10^12,0)*'Process Emissions Multipliers'!$D$28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0">
        <f ca="1">V150*'Process Emissions Multipliers'!$E$28</f>
        <v>0</v>
      </c>
    </row>
    <row r="151" spans="1:42">
      <c r="A151" s="74">
        <v>99</v>
      </c>
      <c r="B151" s="210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0">
        <f ca="1">IF('Chemicals 2020'!$A159="CP",INDIRECT("'Chemicals 2020'!"&amp;'Country Selector'!$B$3&amp;ROW($A159))*10^12,0)*'Process Emissions Multipliers'!$B$28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0">
        <f ca="1">IF('Chemicals 2030'!$A159="CP",INDIRECT("'Chemicals 2030'!"&amp;'Country Selector'!$B$3&amp;ROW($A159))*10^12,0)*'Process Emissions Multipliers'!$D$28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0">
        <f ca="1">V151*'Process Emissions Multipliers'!$E$28</f>
        <v>0</v>
      </c>
    </row>
    <row r="152" spans="1:42">
      <c r="A152" s="74">
        <v>100</v>
      </c>
      <c r="B152" s="210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0">
        <f ca="1">IF('Chemicals 2020'!$A160="CP",INDIRECT("'Chemicals 2020'!"&amp;'Country Selector'!$B$3&amp;ROW($A160))*10^12,0)*'Process Emissions Multipliers'!$B$28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0">
        <f ca="1">IF('Chemicals 2030'!$A160="CP",INDIRECT("'Chemicals 2030'!"&amp;'Country Selector'!$B$3&amp;ROW($A160))*10^12,0)*'Process Emissions Multipliers'!$D$28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0">
        <f ca="1">V152*'Process Emissions Multipliers'!$E$28</f>
        <v>0</v>
      </c>
    </row>
    <row r="153" spans="1:42">
      <c r="A153" s="74">
        <v>150</v>
      </c>
      <c r="B153" s="210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10">
        <f ca="1">IF('Chemicals 2020'!$A161="CP",INDIRECT("'Chemicals 2020'!"&amp;'Country Selector'!$B$3&amp;ROW($A161))*10^12,0)*'Process Emissions Multipliers'!$B$28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10">
        <f ca="1">IF('Chemicals 2030'!$A161="CP",INDIRECT("'Chemicals 2030'!"&amp;'Country Selector'!$B$3&amp;ROW($A161))*10^12,0)*'Process Emissions Multipliers'!$D$28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10">
        <f ca="1">V153*'Process Emissions Multipliers'!$E$28</f>
        <v>0</v>
      </c>
    </row>
    <row r="154" spans="1:42">
      <c r="A154" s="74">
        <v>200</v>
      </c>
      <c r="B154" s="210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10">
        <f ca="1">IF('Chemicals 2020'!$A162="CP",INDIRECT("'Chemicals 2020'!"&amp;'Country Selector'!$B$3&amp;ROW($A162))*10^12,0)*'Process Emissions Multipliers'!$B$28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10">
        <f ca="1">IF('Chemicals 2030'!$A162="CP",INDIRECT("'Chemicals 2030'!"&amp;'Country Selector'!$B$3&amp;ROW($A162))*10^12,0)*'Process Emissions Multipliers'!$D$28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0">
        <f ca="1">V154*'Process Emissions Multipliers'!$E$28</f>
        <v>0</v>
      </c>
    </row>
    <row r="155" spans="1:42">
      <c r="A155" s="74">
        <v>250</v>
      </c>
      <c r="B155" s="210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10">
        <f ca="1">IF('Chemicals 2020'!$A163="CP",INDIRECT("'Chemicals 2020'!"&amp;'Country Selector'!$B$3&amp;ROW($A163))*10^12,0)*'Process Emissions Multipliers'!$B$28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10">
        <f ca="1">IF('Chemicals 2030'!$A163="CP",INDIRECT("'Chemicals 2030'!"&amp;'Country Selector'!$B$3&amp;ROW($A163))*10^12,0)*'Process Emissions Multipliers'!$D$28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0">
        <f ca="1">V155*'Process Emissions Multipliers'!$E$28</f>
        <v>0</v>
      </c>
    </row>
    <row r="156" spans="1:42">
      <c r="A156" s="74">
        <v>300</v>
      </c>
      <c r="B156" s="210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10">
        <f ca="1">IF('Chemicals 2020'!$A164="CP",INDIRECT("'Chemicals 2020'!"&amp;'Country Selector'!$B$3&amp;ROW($A164))*10^12,0)*'Process Emissions Multipliers'!$B$28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10">
        <f ca="1">IF('Chemicals 2030'!$A164="CP",INDIRECT("'Chemicals 2030'!"&amp;'Country Selector'!$B$3&amp;ROW($A164))*10^12,0)*'Process Emissions Multipliers'!$D$28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10">
        <f ca="1">V156*'Process Emissions Multipliers'!$E$28</f>
        <v>0</v>
      </c>
    </row>
    <row r="157" spans="1:42">
      <c r="A157" s="74">
        <v>350</v>
      </c>
      <c r="B157" s="210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10">
        <f ca="1">IF('Chemicals 2020'!$A165="CP",INDIRECT("'Chemicals 2020'!"&amp;'Country Selector'!$B$3&amp;ROW($A165))*10^12,0)*'Process Emissions Multipliers'!$B$28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10">
        <f ca="1">IF('Chemicals 2030'!$A165="CP",INDIRECT("'Chemicals 2030'!"&amp;'Country Selector'!$B$3&amp;ROW($A165))*10^12,0)*'Process Emissions Multipliers'!$D$28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0">
        <f ca="1">V157*'Process Emissions Multipliers'!$E$28</f>
        <v>0</v>
      </c>
    </row>
    <row r="158" spans="1:42">
      <c r="A158" s="74">
        <v>400</v>
      </c>
      <c r="B158" s="210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10">
        <f ca="1">IF('Chemicals 2020'!$A166="CP",INDIRECT("'Chemicals 2020'!"&amp;'Country Selector'!$B$3&amp;ROW($A166))*10^12,0)*'Process Emissions Multipliers'!$B$28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10">
        <f ca="1">IF('Chemicals 2030'!$A166="CP",INDIRECT("'Chemicals 2030'!"&amp;'Country Selector'!$B$3&amp;ROW($A166))*10^12,0)*'Process Emissions Multipliers'!$D$28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0">
        <f ca="1">V158*'Process Emissions Multipliers'!$E$28</f>
        <v>0</v>
      </c>
    </row>
    <row r="159" spans="1:42">
      <c r="A159" s="74">
        <v>450</v>
      </c>
      <c r="B159" s="210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10">
        <f ca="1">IF('Chemicals 2020'!$A167="CP",INDIRECT("'Chemicals 2020'!"&amp;'Country Selector'!$B$3&amp;ROW($A167))*10^12,0)*'Process Emissions Multipliers'!$B$28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10">
        <f ca="1">IF('Chemicals 2030'!$A167="CP",INDIRECT("'Chemicals 2030'!"&amp;'Country Selector'!$B$3&amp;ROW($A167))*10^12,0)*'Process Emissions Multipliers'!$D$28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0">
        <f ca="1">V159*'Process Emissions Multipliers'!$E$28</f>
        <v>0</v>
      </c>
    </row>
    <row r="160" spans="1:42">
      <c r="A160" s="74">
        <v>500</v>
      </c>
      <c r="B160" s="210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10">
        <f ca="1">IF('Chemicals 2020'!$A168="CP",INDIRECT("'Chemicals 2020'!"&amp;'Country Selector'!$B$3&amp;ROW($A168))*10^12,0)*'Process Emissions Multipliers'!$B$28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10">
        <f ca="1">IF('Chemicals 2030'!$A168="CP",INDIRECT("'Chemicals 2030'!"&amp;'Country Selector'!$B$3&amp;ROW($A168))*10^12,0)*'Process Emissions Multipliers'!$D$28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0">
        <f ca="1">V160*'Process Emissions Multipliers'!$E$28</f>
        <v>0</v>
      </c>
    </row>
    <row r="161" spans="1:42">
      <c r="A161" s="74">
        <v>550</v>
      </c>
      <c r="B161" s="210">
        <f ca="1">IF('Chemicals 2010'!$A169="CP",INDIRECT("'Chemicals 2010'!"&amp;'Country Selector'!$B$3&amp;ROW($A169))*10^12,0)</f>
        <v>0</v>
      </c>
      <c r="C161" s="90">
        <f t="shared" ca="1" si="33"/>
        <v>116775831279.50786</v>
      </c>
      <c r="D161" s="90">
        <f t="shared" ca="1" si="31"/>
        <v>233551662559.01572</v>
      </c>
      <c r="E161" s="90">
        <f t="shared" ca="1" si="31"/>
        <v>350327493838.52356</v>
      </c>
      <c r="F161" s="90">
        <f t="shared" ca="1" si="31"/>
        <v>467103325118.03143</v>
      </c>
      <c r="G161" s="90">
        <f t="shared" ca="1" si="31"/>
        <v>583879156397.53931</v>
      </c>
      <c r="H161" s="90">
        <f t="shared" ca="1" si="31"/>
        <v>700654987677.04712</v>
      </c>
      <c r="I161" s="90">
        <f t="shared" ca="1" si="31"/>
        <v>817430818956.55505</v>
      </c>
      <c r="J161" s="90">
        <f t="shared" ca="1" si="31"/>
        <v>934206650236.06287</v>
      </c>
      <c r="K161" s="90">
        <f t="shared" ca="1" si="31"/>
        <v>1050982481515.5707</v>
      </c>
      <c r="L161" s="210">
        <f ca="1">IF('Chemicals 2020'!$A169="CP",INDIRECT("'Chemicals 2020'!"&amp;'Country Selector'!$B$3&amp;ROW($A169))*10^12,0)*'Process Emissions Multipliers'!$B$28</f>
        <v>1167758312795.0786</v>
      </c>
      <c r="M161" s="90">
        <f t="shared" ca="1" si="34"/>
        <v>1189826589866.2051</v>
      </c>
      <c r="N161" s="90">
        <f t="shared" ca="1" si="32"/>
        <v>1211894866937.3315</v>
      </c>
      <c r="O161" s="90">
        <f t="shared" ca="1" si="32"/>
        <v>1233963144008.458</v>
      </c>
      <c r="P161" s="90">
        <f t="shared" ca="1" si="32"/>
        <v>1256031421079.5845</v>
      </c>
      <c r="Q161" s="90">
        <f t="shared" ca="1" si="32"/>
        <v>1278099698150.7109</v>
      </c>
      <c r="R161" s="90">
        <f t="shared" ca="1" si="32"/>
        <v>1300167975221.8374</v>
      </c>
      <c r="S161" s="90">
        <f t="shared" ca="1" si="32"/>
        <v>1322236252292.9639</v>
      </c>
      <c r="T161" s="90">
        <f t="shared" ca="1" si="32"/>
        <v>1344304529364.0903</v>
      </c>
      <c r="U161" s="90">
        <f t="shared" ca="1" si="32"/>
        <v>1366372806435.217</v>
      </c>
      <c r="V161" s="210">
        <f ca="1">IF('Chemicals 2030'!$A169="CP",INDIRECT("'Chemicals 2030'!"&amp;'Country Selector'!$B$3&amp;ROW($A169))*10^12,0)*'Process Emissions Multipliers'!$D$28</f>
        <v>1388441083506.3435</v>
      </c>
      <c r="W161" s="90">
        <f t="shared" ca="1" si="36"/>
        <v>1412745306600.074</v>
      </c>
      <c r="X161" s="90">
        <f t="shared" ca="1" si="36"/>
        <v>1437049529693.8047</v>
      </c>
      <c r="Y161" s="90">
        <f t="shared" ca="1" si="36"/>
        <v>1461353752787.5352</v>
      </c>
      <c r="Z161" s="90">
        <f t="shared" ca="1" si="36"/>
        <v>1485657975881.2656</v>
      </c>
      <c r="AA161" s="90">
        <f t="shared" ca="1" si="36"/>
        <v>1509962198974.9961</v>
      </c>
      <c r="AB161" s="90">
        <f t="shared" ca="1" si="36"/>
        <v>1534266422068.7268</v>
      </c>
      <c r="AC161" s="90">
        <f t="shared" ca="1" si="36"/>
        <v>1558570645162.4573</v>
      </c>
      <c r="AD161" s="90">
        <f t="shared" ca="1" si="36"/>
        <v>1582874868256.1877</v>
      </c>
      <c r="AE161" s="90">
        <f t="shared" ca="1" si="36"/>
        <v>1607179091349.9185</v>
      </c>
      <c r="AF161" s="90">
        <f t="shared" ca="1" si="36"/>
        <v>1631483314443.6489</v>
      </c>
      <c r="AG161" s="90">
        <f t="shared" ca="1" si="36"/>
        <v>1655787537537.3794</v>
      </c>
      <c r="AH161" s="90">
        <f t="shared" ca="1" si="36"/>
        <v>1680091760631.1101</v>
      </c>
      <c r="AI161" s="90">
        <f t="shared" ca="1" si="36"/>
        <v>1704395983724.8406</v>
      </c>
      <c r="AJ161" s="90">
        <f t="shared" ca="1" si="36"/>
        <v>1728700206818.571</v>
      </c>
      <c r="AK161" s="90">
        <f t="shared" ca="1" si="36"/>
        <v>1753004429912.3018</v>
      </c>
      <c r="AL161" s="90">
        <f t="shared" ca="1" si="36"/>
        <v>1777308653006.0322</v>
      </c>
      <c r="AM161" s="90">
        <f t="shared" ca="1" si="35"/>
        <v>1801612876099.7625</v>
      </c>
      <c r="AN161" s="90">
        <f t="shared" ca="1" si="35"/>
        <v>1825917099193.4932</v>
      </c>
      <c r="AO161" s="90">
        <f t="shared" ca="1" si="35"/>
        <v>1850221322287.2239</v>
      </c>
      <c r="AP161" s="210">
        <f ca="1">V161*'Process Emissions Multipliers'!$E$28</f>
        <v>1874525545380.9543</v>
      </c>
    </row>
    <row r="162" spans="1:42">
      <c r="A162" s="74">
        <v>600</v>
      </c>
      <c r="B162" s="210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10">
        <f ca="1">IF('Chemicals 2020'!$A170="CP",INDIRECT("'Chemicals 2020'!"&amp;'Country Selector'!$B$3&amp;ROW($A170))*10^12,0)*'Process Emissions Multipliers'!$B$28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10">
        <f ca="1">IF('Chemicals 2030'!$A170="CP",INDIRECT("'Chemicals 2030'!"&amp;'Country Selector'!$B$3&amp;ROW($A170))*10^12,0)*'Process Emissions Multipliers'!$D$28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0">
        <f ca="1">V162*'Process Emissions Multipliers'!$E$28</f>
        <v>0</v>
      </c>
    </row>
    <row r="163" spans="1:42">
      <c r="A163" s="74">
        <v>650</v>
      </c>
      <c r="B163" s="210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10">
        <f ca="1">IF('Chemicals 2020'!$A171="CP",INDIRECT("'Chemicals 2020'!"&amp;'Country Selector'!$B$3&amp;ROW($A171))*10^12,0)*'Process Emissions Multipliers'!$B$28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10">
        <f ca="1">IF('Chemicals 2030'!$A171="CP",INDIRECT("'Chemicals 2030'!"&amp;'Country Selector'!$B$3&amp;ROW($A171))*10^12,0)*'Process Emissions Multipliers'!$D$28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0">
        <f ca="1">V163*'Process Emissions Multipliers'!$E$28</f>
        <v>0</v>
      </c>
    </row>
    <row r="164" spans="1:42">
      <c r="A164" s="74">
        <v>700</v>
      </c>
      <c r="B164" s="210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10">
        <f ca="1">IF('Chemicals 2020'!$A172="CP",INDIRECT("'Chemicals 2020'!"&amp;'Country Selector'!$B$3&amp;ROW($A172))*10^12,0)*'Process Emissions Multipliers'!$B$28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10">
        <f ca="1">IF('Chemicals 2030'!$A172="CP",INDIRECT("'Chemicals 2030'!"&amp;'Country Selector'!$B$3&amp;ROW($A172))*10^12,0)*'Process Emissions Multipliers'!$D$28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0">
        <f ca="1">V164*'Process Emissions Multipliers'!$E$28</f>
        <v>0</v>
      </c>
    </row>
    <row r="165" spans="1:42">
      <c r="A165" s="74">
        <v>750</v>
      </c>
      <c r="B165" s="210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10">
        <f ca="1">IF('Chemicals 2020'!$A173="CP",INDIRECT("'Chemicals 2020'!"&amp;'Country Selector'!$B$3&amp;ROW($A173))*10^12,0)*'Process Emissions Multipliers'!$B$28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10">
        <f ca="1">IF('Chemicals 2030'!$A173="CP",INDIRECT("'Chemicals 2030'!"&amp;'Country Selector'!$B$3&amp;ROW($A173))*10^12,0)*'Process Emissions Multipliers'!$D$28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0">
        <f ca="1">V165*'Process Emissions Multipliers'!$E$28</f>
        <v>0</v>
      </c>
    </row>
    <row r="166" spans="1:42">
      <c r="A166" s="74">
        <v>800</v>
      </c>
      <c r="B166" s="210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0">
        <f ca="1">IF('Chemicals 2020'!$A174="CP",INDIRECT("'Chemicals 2020'!"&amp;'Country Selector'!$B$3&amp;ROW($A174))*10^12,0)*'Process Emissions Multipliers'!$B$28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10">
        <f ca="1">IF('Chemicals 2030'!$A174="CP",INDIRECT("'Chemicals 2030'!"&amp;'Country Selector'!$B$3&amp;ROW($A174))*10^12,0)*'Process Emissions Multipliers'!$D$28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0">
        <f ca="1">V166*'Process Emissions Multipliers'!$E$28</f>
        <v>0</v>
      </c>
    </row>
    <row r="167" spans="1:42">
      <c r="A167" s="74">
        <v>850</v>
      </c>
      <c r="B167" s="210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10">
        <f ca="1">IF('Chemicals 2020'!$A175="CP",INDIRECT("'Chemicals 2020'!"&amp;'Country Selector'!$B$3&amp;ROW($A175))*10^12,0)*'Process Emissions Multipliers'!$B$28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10">
        <f ca="1">IF('Chemicals 2030'!$A175="CP",INDIRECT("'Chemicals 2030'!"&amp;'Country Selector'!$B$3&amp;ROW($A175))*10^12,0)*'Process Emissions Multipliers'!$D$28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0">
        <f ca="1">V167*'Process Emissions Multipliers'!$E$28</f>
        <v>0</v>
      </c>
    </row>
    <row r="168" spans="1:42">
      <c r="A168" s="74">
        <v>900</v>
      </c>
      <c r="B168" s="210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10">
        <f ca="1">IF('Chemicals 2020'!$A176="CP",INDIRECT("'Chemicals 2020'!"&amp;'Country Selector'!$B$3&amp;ROW($A176))*10^12,0)*'Process Emissions Multipliers'!$B$28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0">
        <f ca="1">IF('Chemicals 2030'!$A176="CP",INDIRECT("'Chemicals 2030'!"&amp;'Country Selector'!$B$3&amp;ROW($A176))*10^12,0)*'Process Emissions Multipliers'!$D$28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0">
        <f ca="1">V168*'Process Emissions Multipliers'!$E$28</f>
        <v>0</v>
      </c>
    </row>
    <row r="169" spans="1:42">
      <c r="A169" s="74">
        <v>950</v>
      </c>
      <c r="B169" s="210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10">
        <f ca="1">IF('Chemicals 2020'!$A177="CP",INDIRECT("'Chemicals 2020'!"&amp;'Country Selector'!$B$3&amp;ROW($A177))*10^12,0)*'Process Emissions Multipliers'!$B$28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0">
        <f ca="1">IF('Chemicals 2030'!$A177="CP",INDIRECT("'Chemicals 2030'!"&amp;'Country Selector'!$B$3&amp;ROW($A177))*10^12,0)*'Process Emissions Multipliers'!$D$28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0">
        <f ca="1">V169*'Process Emissions Multipliers'!$E$28</f>
        <v>0</v>
      </c>
    </row>
    <row r="170" spans="1:42">
      <c r="A170" s="74">
        <v>1000</v>
      </c>
      <c r="B170" s="210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0">
        <f ca="1">IF('Chemicals 2020'!$A178="CP",INDIRECT("'Chemicals 2020'!"&amp;'Country Selector'!$B$3&amp;ROW($A178))*10^12,0)*'Process Emissions Multipliers'!$B$28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0">
        <f ca="1">IF('Chemicals 2030'!$A178="CP",INDIRECT("'Chemicals 2030'!"&amp;'Country Selector'!$B$3&amp;ROW($A178))*10^12,0)*'Process Emissions Multipliers'!$D$28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0">
        <f ca="1">V170*'Process Emissions Multipliers'!$E$28</f>
        <v>0</v>
      </c>
    </row>
    <row r="171" spans="1:42">
      <c r="A171" s="74">
        <v>1500</v>
      </c>
      <c r="B171" s="210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10">
        <f ca="1">IF('Chemicals 2020'!$A179="CP",INDIRECT("'Chemicals 2020'!"&amp;'Country Selector'!$B$3&amp;ROW($A179))*10^12,0)*'Process Emissions Multipliers'!$B$28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10">
        <f ca="1">IF('Chemicals 2030'!$A179="CP",INDIRECT("'Chemicals 2030'!"&amp;'Country Selector'!$B$3&amp;ROW($A179))*10^12,0)*'Process Emissions Multipliers'!$D$28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0">
        <f ca="1">V171*'Process Emissions Multipliers'!$E$28</f>
        <v>0</v>
      </c>
    </row>
    <row r="172" spans="1:42">
      <c r="A172" s="74">
        <v>2000</v>
      </c>
      <c r="B172" s="210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0">
        <f ca="1">IF('Chemicals 2020'!$A180="CP",INDIRECT("'Chemicals 2020'!"&amp;'Country Selector'!$B$3&amp;ROW($A180))*10^12,0)*'Process Emissions Multipliers'!$B$28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0">
        <f ca="1">IF('Chemicals 2030'!$A180="CP",INDIRECT("'Chemicals 2030'!"&amp;'Country Selector'!$B$3&amp;ROW($A180))*10^12,0)*'Process Emissions Multipliers'!$D$28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0">
        <f ca="1">V172*'Process Emissions Multipliers'!$E$28</f>
        <v>0</v>
      </c>
    </row>
    <row r="173" spans="1:42">
      <c r="A173" s="74">
        <v>3000</v>
      </c>
      <c r="B173" s="210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0">
        <f ca="1">IF('Chemicals 2020'!$A181="CP",INDIRECT("'Chemicals 2020'!"&amp;'Country Selector'!$B$3&amp;ROW($A181))*10^12,0)*'Process Emissions Multipliers'!$B$28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10">
        <f ca="1">IF('Chemicals 2030'!$A181="CP",INDIRECT("'Chemicals 2030'!"&amp;'Country Selector'!$B$3&amp;ROW($A181))*10^12,0)*'Process Emissions Multipliers'!$D$28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10">
        <f ca="1">V173*'Process Emissions Multipliers'!$E$28</f>
        <v>0</v>
      </c>
    </row>
    <row r="174" spans="1:42">
      <c r="A174" s="74">
        <v>5000</v>
      </c>
      <c r="B174" s="210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0">
        <f ca="1">IF('Chemicals 2020'!$A182="CP",INDIRECT("'Chemicals 2020'!"&amp;'Country Selector'!$B$3&amp;ROW($A182))*10^12,0)*'Process Emissions Multipliers'!$B$28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10">
        <f ca="1">IF('Chemicals 2030'!$A182="CP",INDIRECT("'Chemicals 2030'!"&amp;'Country Selector'!$B$3&amp;ROW($A182))*10^12,0)*'Process Emissions Multipliers'!$D$28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0">
        <f ca="1">V174*'Process Emissions Multipliers'!$E$28</f>
        <v>0</v>
      </c>
    </row>
    <row r="175" spans="1:42">
      <c r="A175" s="74">
        <v>10000</v>
      </c>
      <c r="B175" s="210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10">
        <f ca="1">IF('Chemicals 2020'!$A183="CP",INDIRECT("'Chemicals 2020'!"&amp;'Country Selector'!$B$3&amp;ROW($A183))*10^12,0)*'Process Emissions Multipliers'!$B$28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10">
        <f ca="1">IF('Chemicals 2030'!$A183="CP",INDIRECT("'Chemicals 2030'!"&amp;'Country Selector'!$B$3&amp;ROW($A183))*10^12,0)*'Process Emissions Multipliers'!$D$28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0">
        <f ca="1">V175*'Process Emissions Multipliers'!$E$28</f>
        <v>0</v>
      </c>
    </row>
    <row r="176" spans="1:42">
      <c r="A176" s="74">
        <v>100000</v>
      </c>
      <c r="B176" s="210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10">
        <f ca="1">IF('Chemicals 2020'!$A184="CP",INDIRECT("'Chemicals 2020'!"&amp;'Country Selector'!$B$3&amp;ROW($A184))*10^12,0)*'Process Emissions Multipliers'!$B$28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10">
        <f ca="1">IF('Chemicals 2030'!$A184="CP",INDIRECT("'Chemicals 2030'!"&amp;'Country Selector'!$B$3&amp;ROW($A184))*10^12,0)*'Process Emissions Multipliers'!$D$28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0">
        <f ca="1">V176*'Process Emissions Multipliers'!$E$28</f>
        <v>0</v>
      </c>
    </row>
    <row r="177" spans="1:42">
      <c r="A177" s="74">
        <v>1000000</v>
      </c>
      <c r="B177" s="210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0">
        <f ca="1">IF('Chemicals 2020'!$A185="CP",INDIRECT("'Chemicals 2020'!"&amp;'Country Selector'!$B$3&amp;ROW($A185))*10^12,0)*'Process Emissions Multipliers'!$B$28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0">
        <f ca="1">IF('Chemicals 2030'!$A185="CP",INDIRECT("'Chemicals 2030'!"&amp;'Country Selector'!$B$3&amp;ROW($A185))*10^12,0)*'Process Emissions Multipliers'!$D$28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0">
        <f ca="1">V177*'Process Emissions Multipliers'!$E$28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5"/>
  <cols>
    <col min="1" max="1" width="27.85546875" customWidth="1"/>
    <col min="2" max="2" width="34.85546875" customWidth="1"/>
    <col min="3" max="3" width="33.140625" customWidth="1"/>
    <col min="4" max="4" width="28.2851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30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B55" sqref="B55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Selector'!$B$3&amp;ROW($A10))*10^12,0)*'Process Emissions Multipliers'!$B$34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Multipliers'!$D$34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Multipliers'!$E$34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Selector'!$B$3&amp;ROW($A11))*10^12,0)*'Process Emissions Multipliers'!$B$34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Multipliers'!$D$34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Multipliers'!$E$34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Selector'!$B$3&amp;ROW($A12))*10^12,0)*'Process Emissions Multipliers'!$B$34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Multipliers'!$D$34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Multipliers'!$E$34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Selector'!$B$3&amp;ROW($A13))*10^12,0)*'Process Emissions Multipliers'!$B$34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Multipliers'!$D$34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Multipliers'!$E$34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Selector'!$B$3&amp;ROW($A14))*10^12,0)*'Process Emissions Multipliers'!$B$34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Selector'!$B$3&amp;ROW($A14))*10^12,0)*'Process Emissions Multipliers'!$D$34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Multipliers'!$E$34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Selector'!$B$3&amp;ROW($A15))*10^12,0)*'Process Emissions Multipliers'!$B$34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Selector'!$B$3&amp;ROW($A15))*10^12,0)*'Process Emissions Multipliers'!$D$34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Multipliers'!$E$34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Selector'!$B$3&amp;ROW($A16))*10^12,0)*'Process Emissions Multipliers'!$B$34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Selector'!$B$3&amp;ROW($A16))*10^12,0)*'Process Emissions Multipliers'!$D$34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Multipliers'!$E$34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Selector'!$B$3&amp;ROW($A17))*10^12,0)*'Process Emissions Multipliers'!$B$34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Selector'!$B$3&amp;ROW($A17))*10^12,0)*'Process Emissions Multipliers'!$D$34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Multipliers'!$E$34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Selector'!$B$3&amp;ROW($A18))*10^12,0)*'Process Emissions Multipliers'!$B$34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Selector'!$B$3&amp;ROW($A18))*10^12,0)*'Process Emissions Multipliers'!$D$34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Multipliers'!$E$34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Selector'!$B$3&amp;ROW($A19))*10^12,0)*'Process Emissions Multipliers'!$B$34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Selector'!$B$3&amp;ROW($A19))*10^12,0)*'Process Emissions Multipliers'!$D$34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Multipliers'!$E$34</f>
        <v>0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Selector'!$B$3&amp;ROW($A20))*10^12,0)*'Process Emissions Multipliers'!$B$34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Selector'!$B$3&amp;ROW($A20))*10^12,0)*'Process Emissions Multipliers'!$D$34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Multipliers'!$E$34</f>
        <v>0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Selector'!$B$3&amp;ROW($A21))*10^12,0)*'Process Emissions Multipliers'!$B$34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Selector'!$B$3&amp;ROW($A21))*10^12,0)*'Process Emissions Multipliers'!$D$34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Multipliers'!$E$34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Selector'!$B$3&amp;ROW($A22))*10^12,0)*'Process Emissions Multipliers'!$B$34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Selector'!$B$3&amp;ROW($A22))*10^12,0)*'Process Emissions Multipliers'!$D$34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Multipliers'!$E$34</f>
        <v>0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Selector'!$B$3&amp;ROW($A23))*10^12,0)*'Process Emissions Multipliers'!$B$34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Selector'!$B$3&amp;ROW($A23))*10^12,0)*'Process Emissions Multipliers'!$D$34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Multipliers'!$E$34</f>
        <v>0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Selector'!$B$3&amp;ROW($A24))*10^12,0)*'Process Emissions Multipliers'!$B$34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Selector'!$B$3&amp;ROW($A24))*10^12,0)*'Process Emissions Multipliers'!$D$34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Multipliers'!$E$34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Selector'!$B$3&amp;ROW($A25))*10^12,0)*'Process Emissions Multipliers'!$B$34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Selector'!$B$3&amp;ROW($A25))*10^12,0)*'Process Emissions Multipliers'!$D$34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Multipliers'!$E$34</f>
        <v>0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Selector'!$B$3&amp;ROW($A26))*10^12,0)*'Process Emissions Multipliers'!$B$34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Selector'!$B$3&amp;ROW($A26))*10^12,0)*'Process Emissions Multipliers'!$D$34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Multipliers'!$E$34</f>
        <v>0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Selector'!$B$3&amp;ROW($A27))*10^12,0)*'Process Emissions Multipliers'!$B$34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Selector'!$B$3&amp;ROW($A27))*10^12,0)*'Process Emissions Multipliers'!$D$34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Multipliers'!$E$34</f>
        <v>0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2020'!$A28="MR",INDIRECT("'Coal mining 2020'!"&amp;'Country Selector'!$B$3&amp;ROW($A28))*10^12,0)*'Process Emissions Multipliers'!$B$34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Selector'!$B$3&amp;ROW($A28))*10^12,0)*'Process Emissions Multipliers'!$D$34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Multipliers'!$E$34</f>
        <v>0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2020'!$A29="MR",INDIRECT("'Coal mining 2020'!"&amp;'Country Selector'!$B$3&amp;ROW($A29))*10^12,0)*'Process Emissions Multipliers'!$B$34</f>
        <v>0</v>
      </c>
      <c r="M21" s="90">
        <f t="shared" ca="1" si="4"/>
        <v>95983350024.11972</v>
      </c>
      <c r="N21" s="90">
        <f t="shared" ca="1" si="4"/>
        <v>191966700048.23944</v>
      </c>
      <c r="O21" s="90">
        <f t="shared" ca="1" si="4"/>
        <v>287950050072.35913</v>
      </c>
      <c r="P21" s="90">
        <f t="shared" ca="1" si="4"/>
        <v>383933400096.47888</v>
      </c>
      <c r="Q21" s="90">
        <f t="shared" ca="1" si="4"/>
        <v>479916750120.59851</v>
      </c>
      <c r="R21" s="90">
        <f t="shared" ca="1" si="4"/>
        <v>575900100144.71826</v>
      </c>
      <c r="S21" s="90">
        <f t="shared" ca="1" si="4"/>
        <v>671883450168.83801</v>
      </c>
      <c r="T21" s="90">
        <f t="shared" ca="1" si="4"/>
        <v>767866800192.95776</v>
      </c>
      <c r="U21" s="90">
        <f t="shared" ca="1" si="4"/>
        <v>863850150217.07739</v>
      </c>
      <c r="V21">
        <f ca="1">IF('Coal mining 2030'!$A29="MR",INDIRECT("'Coal mining 2030'!"&amp;'Country Selector'!$B$3&amp;ROW($A29))*10^12,0)*'Process Emissions Multipliers'!$D$34</f>
        <v>959833500241.19714</v>
      </c>
      <c r="W21" s="90">
        <f t="shared" ca="1" si="5"/>
        <v>965318003767.86768</v>
      </c>
      <c r="X21" s="90">
        <f t="shared" ca="1" si="5"/>
        <v>970802507294.53809</v>
      </c>
      <c r="Y21" s="90">
        <f t="shared" ca="1" si="5"/>
        <v>976287010821.2085</v>
      </c>
      <c r="Z21" s="90">
        <f t="shared" ca="1" si="5"/>
        <v>981771514347.87903</v>
      </c>
      <c r="AA21" s="90">
        <f t="shared" ca="1" si="5"/>
        <v>987256017874.54932</v>
      </c>
      <c r="AB21" s="90">
        <f t="shared" ca="1" si="5"/>
        <v>992740521401.21997</v>
      </c>
      <c r="AC21" s="90">
        <f t="shared" ca="1" si="5"/>
        <v>998225024927.89026</v>
      </c>
      <c r="AD21" s="90">
        <f t="shared" ca="1" si="5"/>
        <v>1003709528454.5608</v>
      </c>
      <c r="AE21" s="90">
        <f t="shared" ca="1" si="5"/>
        <v>1009194031981.2312</v>
      </c>
      <c r="AF21" s="90">
        <f t="shared" ca="1" si="5"/>
        <v>1014678535507.9016</v>
      </c>
      <c r="AG21" s="90">
        <f t="shared" ca="1" si="5"/>
        <v>1020163039034.5721</v>
      </c>
      <c r="AH21" s="90">
        <f t="shared" ca="1" si="5"/>
        <v>1025647542561.2427</v>
      </c>
      <c r="AI21" s="90">
        <f t="shared" ca="1" si="5"/>
        <v>1031132046087.9131</v>
      </c>
      <c r="AJ21" s="90">
        <f t="shared" ca="1" si="5"/>
        <v>1036616549614.5835</v>
      </c>
      <c r="AK21" s="90">
        <f t="shared" ca="1" si="5"/>
        <v>1042101053141.2542</v>
      </c>
      <c r="AL21" s="90">
        <f t="shared" ca="1" si="5"/>
        <v>1047585556667.9246</v>
      </c>
      <c r="AM21" s="90">
        <f t="shared" ca="1" si="6"/>
        <v>1053070060194.595</v>
      </c>
      <c r="AN21" s="90">
        <f t="shared" ca="1" si="6"/>
        <v>1058554563721.2655</v>
      </c>
      <c r="AO21" s="90">
        <f t="shared" ca="1" si="6"/>
        <v>1064039067247.9358</v>
      </c>
      <c r="AP21">
        <f ca="1">V21*'Process Emissions Multipliers'!$E$34</f>
        <v>1069523570774.6063</v>
      </c>
    </row>
    <row r="22" spans="1:42">
      <c r="A22" s="74">
        <v>-30</v>
      </c>
      <c r="B22">
        <f ca="1">IF('Coal mining 2010'!$A30="MR",INDIRECT("'Coal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2020'!$A30="MR",INDIRECT("'Coal mining 2020'!"&amp;'Country Selector'!$B$3&amp;ROW($A30))*10^12,0)*'Process Emissions Multipliers'!$B$34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Selector'!$B$3&amp;ROW($A30))*10^12,0)*'Process Emissions Multipliers'!$D$34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Multipliers'!$E$34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2020'!$A31="MR",INDIRECT("'Coal mining 2020'!"&amp;'Country Selector'!$B$3&amp;ROW($A31))*10^12,0)*'Process Emissions Multipliers'!$B$34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Selector'!$B$3&amp;ROW($A31))*10^12,0)*'Process Emissions Multipliers'!$D$34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Multipliers'!$E$34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2020'!$A32="MR",INDIRECT("'Coal mining 2020'!"&amp;'Country Selector'!$B$3&amp;ROW($A32))*10^12,0)*'Process Emissions Multipliers'!$B$34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Selector'!$B$3&amp;ROW($A32))*10^12,0)*'Process Emissions Multipliers'!$D$34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Multipliers'!$E$34</f>
        <v>0</v>
      </c>
    </row>
    <row r="25" spans="1:42">
      <c r="A25" s="74">
        <v>-27</v>
      </c>
      <c r="B25">
        <f ca="1">IF('Coal mining 2010'!$A33="MR",INDIRECT("'Coal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2020'!$A33="MR",INDIRECT("'Coal mining 2020'!"&amp;'Country Selector'!$B$3&amp;ROW($A33))*10^12,0)*'Process Emissions Multipliers'!$B$34</f>
        <v>0</v>
      </c>
      <c r="M25" s="90">
        <f t="shared" ca="1" si="4"/>
        <v>42760466903.377121</v>
      </c>
      <c r="N25" s="90">
        <f t="shared" ca="1" si="4"/>
        <v>85520933806.754242</v>
      </c>
      <c r="O25" s="90">
        <f t="shared" ca="1" si="4"/>
        <v>128281400710.13135</v>
      </c>
      <c r="P25" s="90">
        <f t="shared" ca="1" si="4"/>
        <v>171041867613.50848</v>
      </c>
      <c r="Q25" s="90">
        <f t="shared" ca="1" si="4"/>
        <v>213802334516.88559</v>
      </c>
      <c r="R25" s="90">
        <f t="shared" ca="1" si="4"/>
        <v>256562801420.2627</v>
      </c>
      <c r="S25" s="90">
        <f t="shared" ca="1" si="4"/>
        <v>299323268323.63983</v>
      </c>
      <c r="T25" s="90">
        <f t="shared" ca="1" si="4"/>
        <v>342083735227.01697</v>
      </c>
      <c r="U25" s="90">
        <f t="shared" ca="1" si="4"/>
        <v>384844202130.39404</v>
      </c>
      <c r="V25">
        <f ca="1">IF('Coal mining 2030'!$A33="MR",INDIRECT("'Coal mining 2030'!"&amp;'Country Selector'!$B$3&amp;ROW($A33))*10^12,0)*'Process Emissions Multipliers'!$D$34</f>
        <v>427604669033.77118</v>
      </c>
      <c r="W25" s="90">
        <f t="shared" ca="1" si="5"/>
        <v>430048008753.36542</v>
      </c>
      <c r="X25" s="90">
        <f t="shared" ca="1" si="5"/>
        <v>432491348472.95959</v>
      </c>
      <c r="Y25" s="90">
        <f t="shared" ca="1" si="5"/>
        <v>434934688192.55383</v>
      </c>
      <c r="Z25" s="90">
        <f t="shared" ca="1" si="5"/>
        <v>437378027912.14807</v>
      </c>
      <c r="AA25" s="90">
        <f t="shared" ca="1" si="5"/>
        <v>439821367631.74231</v>
      </c>
      <c r="AB25" s="90">
        <f t="shared" ca="1" si="5"/>
        <v>442264707351.33655</v>
      </c>
      <c r="AC25" s="90">
        <f t="shared" ca="1" si="5"/>
        <v>444708047070.93079</v>
      </c>
      <c r="AD25" s="90">
        <f t="shared" ca="1" si="5"/>
        <v>447151386790.52496</v>
      </c>
      <c r="AE25" s="90">
        <f t="shared" ca="1" si="5"/>
        <v>449594726510.11926</v>
      </c>
      <c r="AF25" s="90">
        <f t="shared" ca="1" si="5"/>
        <v>452038066229.71338</v>
      </c>
      <c r="AG25" s="90">
        <f t="shared" ca="1" si="5"/>
        <v>454481405949.30768</v>
      </c>
      <c r="AH25" s="90">
        <f t="shared" ca="1" si="5"/>
        <v>456924745668.90192</v>
      </c>
      <c r="AI25" s="90">
        <f t="shared" ca="1" si="5"/>
        <v>459368085388.49609</v>
      </c>
      <c r="AJ25" s="90">
        <f t="shared" ca="1" si="5"/>
        <v>461811425108.09033</v>
      </c>
      <c r="AK25" s="90">
        <f t="shared" ca="1" si="5"/>
        <v>464254764827.68463</v>
      </c>
      <c r="AL25" s="90">
        <f t="shared" ca="1" si="5"/>
        <v>466698104547.27881</v>
      </c>
      <c r="AM25" s="90">
        <f t="shared" ca="1" si="6"/>
        <v>469141444266.87299</v>
      </c>
      <c r="AN25" s="90">
        <f t="shared" ca="1" si="6"/>
        <v>471584783986.46729</v>
      </c>
      <c r="AO25" s="90">
        <f t="shared" ca="1" si="6"/>
        <v>474028123706.06146</v>
      </c>
      <c r="AP25">
        <f ca="1">V25*'Process Emissions Multipliers'!$E$34</f>
        <v>476471463425.6557</v>
      </c>
    </row>
    <row r="26" spans="1:42">
      <c r="A26" s="74">
        <v>-26</v>
      </c>
      <c r="B26">
        <f ca="1">IF('Coal mining 2010'!$A34="MR",INDIRECT("'Coal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2020'!$A34="MR",INDIRECT("'Coal mining 2020'!"&amp;'Country Selector'!$B$3&amp;ROW($A34))*10^12,0)*'Process Emissions Multipliers'!$B$34</f>
        <v>0</v>
      </c>
      <c r="M26" s="90">
        <f t="shared" ca="1" si="4"/>
        <v>18883820115.703884</v>
      </c>
      <c r="N26" s="90">
        <f t="shared" ca="1" si="4"/>
        <v>37767640231.407768</v>
      </c>
      <c r="O26" s="90">
        <f t="shared" ca="1" si="4"/>
        <v>56651460347.111656</v>
      </c>
      <c r="P26" s="90">
        <f t="shared" ca="1" si="4"/>
        <v>75535280462.815536</v>
      </c>
      <c r="Q26" s="90">
        <f t="shared" ca="1" si="4"/>
        <v>94419100578.519424</v>
      </c>
      <c r="R26" s="90">
        <f t="shared" ca="1" si="4"/>
        <v>113302920694.22331</v>
      </c>
      <c r="S26" s="90">
        <f t="shared" ca="1" si="4"/>
        <v>132186740809.9272</v>
      </c>
      <c r="T26" s="90">
        <f t="shared" ca="1" si="4"/>
        <v>151070560925.63107</v>
      </c>
      <c r="U26" s="90">
        <f t="shared" ca="1" si="4"/>
        <v>169954381041.33496</v>
      </c>
      <c r="V26">
        <f ca="1">IF('Coal mining 2030'!$A34="MR",INDIRECT("'Coal mining 2030'!"&amp;'Country Selector'!$B$3&amp;ROW($A34))*10^12,0)*'Process Emissions Multipliers'!$D$34</f>
        <v>188838201157.03885</v>
      </c>
      <c r="W26" s="90">
        <f t="shared" ca="1" si="5"/>
        <v>189917225571.1228</v>
      </c>
      <c r="X26" s="90">
        <f t="shared" ca="1" si="5"/>
        <v>190996249985.2067</v>
      </c>
      <c r="Y26" s="90">
        <f t="shared" ca="1" si="5"/>
        <v>192075274399.29065</v>
      </c>
      <c r="Z26" s="90">
        <f t="shared" ca="1" si="5"/>
        <v>193154298813.37457</v>
      </c>
      <c r="AA26" s="90">
        <f t="shared" ca="1" si="5"/>
        <v>194233323227.45847</v>
      </c>
      <c r="AB26" s="90">
        <f t="shared" ca="1" si="5"/>
        <v>195312347641.54242</v>
      </c>
      <c r="AC26" s="90">
        <f t="shared" ca="1" si="5"/>
        <v>196391372055.62634</v>
      </c>
      <c r="AD26" s="90">
        <f t="shared" ca="1" si="5"/>
        <v>197470396469.71027</v>
      </c>
      <c r="AE26" s="90">
        <f t="shared" ca="1" si="5"/>
        <v>198549420883.79422</v>
      </c>
      <c r="AF26" s="90">
        <f t="shared" ca="1" si="5"/>
        <v>199628445297.87814</v>
      </c>
      <c r="AG26" s="90">
        <f t="shared" ca="1" si="5"/>
        <v>200707469711.96207</v>
      </c>
      <c r="AH26" s="90">
        <f t="shared" ca="1" si="5"/>
        <v>201786494126.04602</v>
      </c>
      <c r="AI26" s="90">
        <f t="shared" ca="1" si="5"/>
        <v>202865518540.12994</v>
      </c>
      <c r="AJ26" s="90">
        <f t="shared" ca="1" si="5"/>
        <v>203944542954.21387</v>
      </c>
      <c r="AK26" s="90">
        <f t="shared" ca="1" si="5"/>
        <v>205023567368.29779</v>
      </c>
      <c r="AL26" s="90">
        <f t="shared" ca="1" si="5"/>
        <v>206102591782.38171</v>
      </c>
      <c r="AM26" s="90">
        <f t="shared" ca="1" si="6"/>
        <v>207181616196.46564</v>
      </c>
      <c r="AN26" s="90">
        <f t="shared" ca="1" si="6"/>
        <v>208260640610.54959</v>
      </c>
      <c r="AO26" s="90">
        <f t="shared" ca="1" si="6"/>
        <v>209339665024.63348</v>
      </c>
      <c r="AP26">
        <f ca="1">V26*'Process Emissions Multipliers'!$E$34</f>
        <v>210418689438.71744</v>
      </c>
    </row>
    <row r="27" spans="1:42">
      <c r="A27" s="74">
        <v>-25</v>
      </c>
      <c r="B27">
        <f ca="1">IF('Coal mining 2010'!$A35="MR",INDIRECT("'Coal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2020'!$A35="MR",INDIRECT("'Coal mining 2020'!"&amp;'Country Selector'!$B$3&amp;ROW($A35))*10^12,0)*'Process Emissions Multipliers'!$B$34</f>
        <v>0</v>
      </c>
      <c r="M27" s="90">
        <f t="shared" ca="1" si="4"/>
        <v>39454182208.842949</v>
      </c>
      <c r="N27" s="90">
        <f t="shared" ca="1" si="4"/>
        <v>78908364417.685898</v>
      </c>
      <c r="O27" s="90">
        <f t="shared" ca="1" si="4"/>
        <v>118362546626.52885</v>
      </c>
      <c r="P27" s="90">
        <f t="shared" ca="1" si="4"/>
        <v>157816728835.3718</v>
      </c>
      <c r="Q27" s="90">
        <f t="shared" ca="1" si="4"/>
        <v>197270911044.21475</v>
      </c>
      <c r="R27" s="90">
        <f t="shared" ca="1" si="4"/>
        <v>236725093253.05771</v>
      </c>
      <c r="S27" s="90">
        <f t="shared" ca="1" si="4"/>
        <v>276179275461.90063</v>
      </c>
      <c r="T27" s="90">
        <f t="shared" ca="1" si="4"/>
        <v>315633457670.74359</v>
      </c>
      <c r="U27" s="90">
        <f t="shared" ca="1" si="4"/>
        <v>355087639879.58655</v>
      </c>
      <c r="V27">
        <f ca="1">IF('Coal mining 2030'!$A35="MR",INDIRECT("'Coal mining 2030'!"&amp;'Country Selector'!$B$3&amp;ROW($A35))*10^12,0)*'Process Emissions Multipliers'!$D$34</f>
        <v>394541822088.4295</v>
      </c>
      <c r="W27" s="90">
        <f t="shared" ca="1" si="5"/>
        <v>396796240187.10931</v>
      </c>
      <c r="X27" s="90">
        <f t="shared" ca="1" si="5"/>
        <v>399050658285.78918</v>
      </c>
      <c r="Y27" s="90">
        <f t="shared" ca="1" si="5"/>
        <v>401305076384.46906</v>
      </c>
      <c r="Z27" s="90">
        <f t="shared" ca="1" si="5"/>
        <v>403559494483.14886</v>
      </c>
      <c r="AA27" s="90">
        <f t="shared" ca="1" si="5"/>
        <v>405813912581.82874</v>
      </c>
      <c r="AB27" s="90">
        <f t="shared" ca="1" si="5"/>
        <v>408068330680.50854</v>
      </c>
      <c r="AC27" s="90">
        <f t="shared" ca="1" si="5"/>
        <v>410322748779.18842</v>
      </c>
      <c r="AD27" s="90">
        <f t="shared" ca="1" si="5"/>
        <v>412577166877.86829</v>
      </c>
      <c r="AE27" s="90">
        <f t="shared" ca="1" si="5"/>
        <v>414831584976.5481</v>
      </c>
      <c r="AF27" s="90">
        <f t="shared" ca="1" si="5"/>
        <v>417086003075.22791</v>
      </c>
      <c r="AG27" s="90">
        <f t="shared" ca="1" si="5"/>
        <v>419340421173.90778</v>
      </c>
      <c r="AH27" s="90">
        <f t="shared" ca="1" si="5"/>
        <v>421594839272.58765</v>
      </c>
      <c r="AI27" s="90">
        <f t="shared" ca="1" si="5"/>
        <v>423849257371.26746</v>
      </c>
      <c r="AJ27" s="90">
        <f t="shared" ca="1" si="5"/>
        <v>426103675469.94733</v>
      </c>
      <c r="AK27" s="90">
        <f t="shared" ca="1" si="5"/>
        <v>428358093568.62714</v>
      </c>
      <c r="AL27" s="90">
        <f t="shared" ca="1" si="5"/>
        <v>430612511667.30701</v>
      </c>
      <c r="AM27" s="90">
        <f t="shared" ca="1" si="6"/>
        <v>432866929765.98682</v>
      </c>
      <c r="AN27" s="90">
        <f t="shared" ca="1" si="6"/>
        <v>435121347864.66669</v>
      </c>
      <c r="AO27" s="90">
        <f t="shared" ca="1" si="6"/>
        <v>437375765963.3465</v>
      </c>
      <c r="AP27">
        <f ca="1">V27*'Process Emissions Multipliers'!$E$34</f>
        <v>439630184062.02637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2020'!$A36="MR",INDIRECT("'Coal mining 2020'!"&amp;'Country Selector'!$B$3&amp;ROW($A36))*10^12,0)*'Process Emissions Multipliers'!$B$34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2030'!$A36="MR",INDIRECT("'Coal mining 2030'!"&amp;'Country Selector'!$B$3&amp;ROW($A36))*10^12,0)*'Process Emissions Multipliers'!$D$34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Multipliers'!$E$34</f>
        <v>0</v>
      </c>
    </row>
    <row r="29" spans="1:42">
      <c r="A29" s="74">
        <v>-23</v>
      </c>
      <c r="B29">
        <f ca="1">IF('Coal mining 2010'!$A37="MR",INDIRECT("'Coal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2020'!$A37="MR",INDIRECT("'Coal mining 2020'!"&amp;'Country Selector'!$B$3&amp;ROW($A37))*10^12,0)*'Process Emissions Multipliers'!$B$34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2030'!$A37="MR",INDIRECT("'Coal mining 2030'!"&amp;'Country Selector'!$B$3&amp;ROW($A37))*10^12,0)*'Process Emissions Multipliers'!$D$34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Multipliers'!$E$34</f>
        <v>0</v>
      </c>
    </row>
    <row r="30" spans="1:42">
      <c r="A30" s="74">
        <v>-22</v>
      </c>
      <c r="B30">
        <f ca="1">IF('Coal mining 2010'!$A38="MR",INDIRECT("'Coal mining 2010'!"&amp;'Country Selector'!$B$3&amp;ROW($A38))*10^12,0)</f>
        <v>0</v>
      </c>
      <c r="C30" s="90">
        <f t="shared" ca="1" si="3"/>
        <v>100536732234.46213</v>
      </c>
      <c r="D30" s="90">
        <f t="shared" ca="1" si="3"/>
        <v>201073464468.92426</v>
      </c>
      <c r="E30" s="90">
        <f t="shared" ca="1" si="3"/>
        <v>301610196703.38641</v>
      </c>
      <c r="F30" s="90">
        <f t="shared" ca="1" si="3"/>
        <v>402146928937.84851</v>
      </c>
      <c r="G30" s="90">
        <f t="shared" ca="1" si="3"/>
        <v>502683661172.31067</v>
      </c>
      <c r="H30" s="90">
        <f t="shared" ca="1" si="3"/>
        <v>603220393406.77283</v>
      </c>
      <c r="I30" s="90">
        <f t="shared" ca="1" si="3"/>
        <v>703757125641.23499</v>
      </c>
      <c r="J30" s="90">
        <f t="shared" ca="1" si="3"/>
        <v>804293857875.69702</v>
      </c>
      <c r="K30" s="90">
        <f t="shared" ca="1" si="3"/>
        <v>904830590110.15918</v>
      </c>
      <c r="L30">
        <f ca="1">IF('Coal mining 2020'!$A38="MR",INDIRECT("'Coal mining 2020'!"&amp;'Country Selector'!$B$3&amp;ROW($A38))*10^12,0)*'Process Emissions Multipliers'!$B$34</f>
        <v>1005367322344.6213</v>
      </c>
      <c r="M30" s="90">
        <f t="shared" ca="1" si="4"/>
        <v>918998551418.42786</v>
      </c>
      <c r="N30" s="90">
        <f t="shared" ca="1" si="4"/>
        <v>832629780492.23425</v>
      </c>
      <c r="O30" s="90">
        <f t="shared" ca="1" si="4"/>
        <v>746261009566.04089</v>
      </c>
      <c r="P30" s="90">
        <f t="shared" ca="1" si="4"/>
        <v>659892238639.84729</v>
      </c>
      <c r="Q30" s="90">
        <f t="shared" ca="1" si="4"/>
        <v>573523467713.65381</v>
      </c>
      <c r="R30" s="90">
        <f t="shared" ca="1" si="4"/>
        <v>487154696787.46027</v>
      </c>
      <c r="S30" s="90">
        <f t="shared" ca="1" si="4"/>
        <v>400785925861.26678</v>
      </c>
      <c r="T30" s="90">
        <f t="shared" ca="1" si="4"/>
        <v>314417154935.07324</v>
      </c>
      <c r="U30" s="90">
        <f t="shared" ca="1" si="4"/>
        <v>228048384008.87976</v>
      </c>
      <c r="V30">
        <f ca="1">IF('Coal mining 2030'!$A38="MR",INDIRECT("'Coal mining 2030'!"&amp;'Country Selector'!$B$3&amp;ROW($A38))*10^12,0)*'Process Emissions Multipliers'!$D$34</f>
        <v>141679613082.68625</v>
      </c>
      <c r="W30" s="90">
        <f t="shared" ca="1" si="5"/>
        <v>142489172592.1366</v>
      </c>
      <c r="X30" s="90">
        <f t="shared" ca="1" si="5"/>
        <v>143298732101.58701</v>
      </c>
      <c r="Y30" s="90">
        <f t="shared" ca="1" si="5"/>
        <v>144108291611.03735</v>
      </c>
      <c r="Z30" s="90">
        <f t="shared" ca="1" si="5"/>
        <v>144917851120.48773</v>
      </c>
      <c r="AA30" s="90">
        <f t="shared" ca="1" si="5"/>
        <v>145727410629.93811</v>
      </c>
      <c r="AB30" s="90">
        <f t="shared" ca="1" si="5"/>
        <v>146536970139.38849</v>
      </c>
      <c r="AC30" s="90">
        <f t="shared" ca="1" si="5"/>
        <v>147346529648.83887</v>
      </c>
      <c r="AD30" s="90">
        <f t="shared" ca="1" si="5"/>
        <v>148156089158.28925</v>
      </c>
      <c r="AE30" s="90">
        <f t="shared" ca="1" si="5"/>
        <v>148965648667.73962</v>
      </c>
      <c r="AF30" s="90">
        <f t="shared" ca="1" si="5"/>
        <v>149775208177.19</v>
      </c>
      <c r="AG30" s="90">
        <f t="shared" ca="1" si="5"/>
        <v>150584767686.64038</v>
      </c>
      <c r="AH30" s="90">
        <f t="shared" ca="1" si="5"/>
        <v>151394327196.09073</v>
      </c>
      <c r="AI30" s="90">
        <f t="shared" ca="1" si="5"/>
        <v>152203886705.54111</v>
      </c>
      <c r="AJ30" s="90">
        <f t="shared" ca="1" si="5"/>
        <v>153013446214.99146</v>
      </c>
      <c r="AK30" s="90">
        <f t="shared" ca="1" si="5"/>
        <v>153823005724.44186</v>
      </c>
      <c r="AL30" s="90">
        <f t="shared" ca="1" si="5"/>
        <v>154632565233.89224</v>
      </c>
      <c r="AM30" s="90">
        <f t="shared" ca="1" si="6"/>
        <v>155442124743.34259</v>
      </c>
      <c r="AN30" s="90">
        <f t="shared" ca="1" si="6"/>
        <v>156251684252.79297</v>
      </c>
      <c r="AO30" s="90">
        <f t="shared" ca="1" si="6"/>
        <v>157061243762.24335</v>
      </c>
      <c r="AP30">
        <f ca="1">V30*'Process Emissions Multipliers'!$E$34</f>
        <v>157870803271.69373</v>
      </c>
    </row>
    <row r="31" spans="1:42">
      <c r="A31" s="74">
        <v>-21</v>
      </c>
      <c r="B31">
        <f ca="1">IF('Coal mining 2010'!$A39="MR",INDIRECT("'Coal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2020'!$A39="MR",INDIRECT("'Coal mining 2020'!"&amp;'Country Selector'!$B$3&amp;ROW($A39))*10^12,0)*'Process Emissions Multipliers'!$B$34</f>
        <v>0</v>
      </c>
      <c r="M31" s="90">
        <f t="shared" ca="1" si="4"/>
        <v>29655850577.649639</v>
      </c>
      <c r="N31" s="90">
        <f t="shared" ca="1" si="4"/>
        <v>59311701155.299278</v>
      </c>
      <c r="O31" s="90">
        <f t="shared" ca="1" si="4"/>
        <v>88967551732.948929</v>
      </c>
      <c r="P31" s="90">
        <f t="shared" ca="1" si="4"/>
        <v>118623402310.59856</v>
      </c>
      <c r="Q31" s="90">
        <f t="shared" ca="1" si="4"/>
        <v>148279252888.2482</v>
      </c>
      <c r="R31" s="90">
        <f t="shared" ca="1" si="4"/>
        <v>177935103465.89786</v>
      </c>
      <c r="S31" s="90">
        <f t="shared" ca="1" si="4"/>
        <v>207590954043.54749</v>
      </c>
      <c r="T31" s="90">
        <f t="shared" ca="1" si="4"/>
        <v>237246804621.19711</v>
      </c>
      <c r="U31" s="90">
        <f t="shared" ca="1" si="4"/>
        <v>266902655198.84677</v>
      </c>
      <c r="V31">
        <f ca="1">IF('Coal mining 2030'!$A39="MR",INDIRECT("'Coal mining 2030'!"&amp;'Country Selector'!$B$3&amp;ROW($A39))*10^12,0)*'Process Emissions Multipliers'!$D$34</f>
        <v>296558505776.4964</v>
      </c>
      <c r="W31" s="90">
        <f t="shared" ca="1" si="5"/>
        <v>298253045684.08099</v>
      </c>
      <c r="X31" s="90">
        <f t="shared" ca="1" si="5"/>
        <v>299947585591.66559</v>
      </c>
      <c r="Y31" s="90">
        <f t="shared" ca="1" si="5"/>
        <v>301642125499.25018</v>
      </c>
      <c r="Z31" s="90">
        <f t="shared" ca="1" si="5"/>
        <v>303336665406.83478</v>
      </c>
      <c r="AA31" s="90">
        <f t="shared" ca="1" si="5"/>
        <v>305031205314.41937</v>
      </c>
      <c r="AB31" s="90">
        <f t="shared" ca="1" si="5"/>
        <v>306725745222.00397</v>
      </c>
      <c r="AC31" s="90">
        <f t="shared" ca="1" si="5"/>
        <v>308420285129.58856</v>
      </c>
      <c r="AD31" s="90">
        <f t="shared" ca="1" si="5"/>
        <v>310114825037.17316</v>
      </c>
      <c r="AE31" s="90">
        <f t="shared" ca="1" si="5"/>
        <v>311809364944.75781</v>
      </c>
      <c r="AF31" s="90">
        <f t="shared" ca="1" si="5"/>
        <v>313503904852.34235</v>
      </c>
      <c r="AG31" s="90">
        <f t="shared" ca="1" si="5"/>
        <v>315198444759.92694</v>
      </c>
      <c r="AH31" s="90">
        <f t="shared" ca="1" si="5"/>
        <v>316892984667.51154</v>
      </c>
      <c r="AI31" s="90">
        <f t="shared" ca="1" si="5"/>
        <v>318587524575.09613</v>
      </c>
      <c r="AJ31" s="90">
        <f t="shared" ca="1" si="5"/>
        <v>320282064482.68073</v>
      </c>
      <c r="AK31" s="90">
        <f t="shared" ca="1" si="5"/>
        <v>321976604390.26532</v>
      </c>
      <c r="AL31" s="90">
        <f t="shared" ca="1" si="5"/>
        <v>323671144297.84991</v>
      </c>
      <c r="AM31" s="90">
        <f t="shared" ca="1" si="6"/>
        <v>325365684205.43457</v>
      </c>
      <c r="AN31" s="90">
        <f t="shared" ca="1" si="6"/>
        <v>327060224113.01917</v>
      </c>
      <c r="AO31" s="90">
        <f t="shared" ca="1" si="6"/>
        <v>328754764020.6037</v>
      </c>
      <c r="AP31">
        <f ca="1">V31*'Process Emissions Multipliers'!$E$34</f>
        <v>330449303928.18829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2020'!$A40="MR",INDIRECT("'Coal mining 2020'!"&amp;'Country Selector'!$B$3&amp;ROW($A40))*10^12,0)*'Process Emissions Multipliers'!$B$34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2030'!$A40="MR",INDIRECT("'Coal mining 2030'!"&amp;'Country Selector'!$B$3&amp;ROW($A40))*10^12,0)*'Process Emissions Multipliers'!$D$34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Multipliers'!$E$34</f>
        <v>0</v>
      </c>
    </row>
    <row r="33" spans="1:42">
      <c r="A33" s="74">
        <v>-19</v>
      </c>
      <c r="B33">
        <f ca="1">IF('Coal mining 2010'!$A41="MR",INDIRECT("'Coal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2020'!$A41="MR",INDIRECT("'Coal mining 2020'!"&amp;'Country Selector'!$B$3&amp;ROW($A41))*10^12,0)*'Process Emissions Multipliers'!$B$34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2030'!$A41="MR",INDIRECT("'Coal mining 2030'!"&amp;'Country Selector'!$B$3&amp;ROW($A41))*10^12,0)*'Process Emissions Multipliers'!$D$34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Multipliers'!$E$34</f>
        <v>0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44788993197.310867</v>
      </c>
      <c r="D34" s="90">
        <f t="shared" ca="1" si="3"/>
        <v>89577986394.621735</v>
      </c>
      <c r="E34" s="90">
        <f t="shared" ca="1" si="3"/>
        <v>134366979591.93262</v>
      </c>
      <c r="F34" s="90">
        <f t="shared" ca="1" si="3"/>
        <v>179155972789.24347</v>
      </c>
      <c r="G34" s="90">
        <f t="shared" ca="1" si="3"/>
        <v>223944965986.55435</v>
      </c>
      <c r="H34" s="90">
        <f t="shared" ca="1" si="3"/>
        <v>268733959183.86523</v>
      </c>
      <c r="I34" s="90">
        <f t="shared" ca="1" si="3"/>
        <v>313522952381.17609</v>
      </c>
      <c r="J34" s="90">
        <f t="shared" ca="1" si="3"/>
        <v>358311945578.48694</v>
      </c>
      <c r="K34" s="90">
        <f t="shared" ca="1" si="3"/>
        <v>403100938775.79785</v>
      </c>
      <c r="L34">
        <f ca="1">IF('Coal mining 2020'!$A42="MR",INDIRECT("'Coal mining 2020'!"&amp;'Country Selector'!$B$3&amp;ROW($A42))*10^12,0)*'Process Emissions Multipliers'!$B$34</f>
        <v>447889931973.1087</v>
      </c>
      <c r="M34" s="90">
        <f t="shared" ca="1" si="4"/>
        <v>423084364085.35876</v>
      </c>
      <c r="N34" s="90">
        <f t="shared" ca="1" si="4"/>
        <v>398278796197.60876</v>
      </c>
      <c r="O34" s="90">
        <f t="shared" ca="1" si="4"/>
        <v>373473228309.85883</v>
      </c>
      <c r="P34" s="90">
        <f t="shared" ca="1" si="4"/>
        <v>348667660422.10889</v>
      </c>
      <c r="Q34" s="90">
        <f t="shared" ca="1" si="4"/>
        <v>323862092534.35889</v>
      </c>
      <c r="R34" s="90">
        <f t="shared" ca="1" si="4"/>
        <v>299056524646.60889</v>
      </c>
      <c r="S34" s="90">
        <f t="shared" ca="1" si="4"/>
        <v>274250956758.85898</v>
      </c>
      <c r="T34" s="90">
        <f t="shared" ca="1" si="4"/>
        <v>249445388871.10901</v>
      </c>
      <c r="U34" s="90">
        <f t="shared" ca="1" si="4"/>
        <v>224639820983.35907</v>
      </c>
      <c r="V34">
        <f ca="1">IF('Coal mining 2030'!$A42="MR",INDIRECT("'Coal mining 2030'!"&amp;'Country Selector'!$B$3&amp;ROW($A42))*10^12,0)*'Process Emissions Multipliers'!$D$34</f>
        <v>199834253095.6091</v>
      </c>
      <c r="W34" s="90">
        <f t="shared" ca="1" si="8"/>
        <v>200976109121.23959</v>
      </c>
      <c r="X34" s="90">
        <f t="shared" ca="1" si="7"/>
        <v>202117965146.87009</v>
      </c>
      <c r="Y34" s="90">
        <f t="shared" ca="1" si="7"/>
        <v>203259821172.50058</v>
      </c>
      <c r="Z34" s="90">
        <f t="shared" ca="1" si="7"/>
        <v>204401677198.1311</v>
      </c>
      <c r="AA34" s="90">
        <f t="shared" ca="1" si="7"/>
        <v>205543533223.76163</v>
      </c>
      <c r="AB34" s="90">
        <f t="shared" ca="1" si="7"/>
        <v>206685389249.39209</v>
      </c>
      <c r="AC34" s="90">
        <f t="shared" ca="1" si="7"/>
        <v>207827245275.02258</v>
      </c>
      <c r="AD34" s="90">
        <f t="shared" ca="1" si="7"/>
        <v>208969101300.65308</v>
      </c>
      <c r="AE34" s="90">
        <f t="shared" ca="1" si="7"/>
        <v>210110957326.28357</v>
      </c>
      <c r="AF34" s="90">
        <f t="shared" ca="1" si="7"/>
        <v>211252813351.91409</v>
      </c>
      <c r="AG34" s="90">
        <f t="shared" ca="1" si="7"/>
        <v>212394669377.54462</v>
      </c>
      <c r="AH34" s="90">
        <f t="shared" ca="1" si="7"/>
        <v>213536525403.17508</v>
      </c>
      <c r="AI34" s="90">
        <f t="shared" ca="1" si="7"/>
        <v>214678381428.8056</v>
      </c>
      <c r="AJ34" s="90">
        <f t="shared" ca="1" si="7"/>
        <v>215820237454.4361</v>
      </c>
      <c r="AK34" s="90">
        <f t="shared" ca="1" si="7"/>
        <v>216962093480.06659</v>
      </c>
      <c r="AL34" s="90">
        <f t="shared" ca="1" si="7"/>
        <v>218103949505.69708</v>
      </c>
      <c r="AM34" s="90">
        <f t="shared" ca="1" si="7"/>
        <v>219245805531.32761</v>
      </c>
      <c r="AN34" s="90">
        <f t="shared" ca="1" si="6"/>
        <v>220387661556.95807</v>
      </c>
      <c r="AO34" s="90">
        <f t="shared" ca="1" si="6"/>
        <v>221529517582.58859</v>
      </c>
      <c r="AP34">
        <f ca="1">V34*'Process Emissions Multipliers'!$E$34</f>
        <v>222671373608.21909</v>
      </c>
    </row>
    <row r="35" spans="1:42">
      <c r="A35" s="74">
        <v>-17</v>
      </c>
      <c r="B35">
        <f ca="1">IF('Coal mining 2010'!$A43="MR",INDIRECT("'Coal mining 2010'!"&amp;'Country Selector'!$B$3&amp;ROW($A43))*10^12,0)</f>
        <v>0</v>
      </c>
      <c r="C35" s="90">
        <f t="shared" ref="C35:K63" ca="1" si="9">$B35*($L$1-C$1)/($L$1-$B$1)+$L35*(C$1-$B$1)/($L$1-$B$1)</f>
        <v>37901748111.484863</v>
      </c>
      <c r="D35" s="90">
        <f t="shared" ca="1" si="9"/>
        <v>75803496222.969727</v>
      </c>
      <c r="E35" s="90">
        <f t="shared" ca="1" si="9"/>
        <v>113705244334.45459</v>
      </c>
      <c r="F35" s="90">
        <f t="shared" ca="1" si="9"/>
        <v>151606992445.93945</v>
      </c>
      <c r="G35" s="90">
        <f t="shared" ca="1" si="9"/>
        <v>189508740557.42432</v>
      </c>
      <c r="H35" s="90">
        <f t="shared" ca="1" si="9"/>
        <v>227410488668.90918</v>
      </c>
      <c r="I35" s="90">
        <f t="shared" ca="1" si="9"/>
        <v>265312236780.39404</v>
      </c>
      <c r="J35" s="90">
        <f t="shared" ca="1" si="9"/>
        <v>303213984891.87891</v>
      </c>
      <c r="K35" s="90">
        <f t="shared" ca="1" si="9"/>
        <v>341115733003.36377</v>
      </c>
      <c r="L35">
        <f ca="1">IF('Coal mining 2020'!$A43="MR",INDIRECT("'Coal mining 2020'!"&amp;'Country Selector'!$B$3&amp;ROW($A43))*10^12,0)*'Process Emissions Multipliers'!$B$34</f>
        <v>379017481114.84863</v>
      </c>
      <c r="M35" s="90">
        <f t="shared" ref="M35:U63" ca="1" si="10">$L35*($V$1-M$1)/($V$1-$L$1)+$V35*(M$1-$L$1)/($V$1-$L$1)</f>
        <v>350197258732.42206</v>
      </c>
      <c r="N35" s="90">
        <f t="shared" ca="1" si="10"/>
        <v>321377036349.99548</v>
      </c>
      <c r="O35" s="90">
        <f t="shared" ca="1" si="10"/>
        <v>292556813967.56897</v>
      </c>
      <c r="P35" s="90">
        <f t="shared" ca="1" si="10"/>
        <v>263736591585.1424</v>
      </c>
      <c r="Q35" s="90">
        <f t="shared" ca="1" si="10"/>
        <v>234916369202.71582</v>
      </c>
      <c r="R35" s="90">
        <f t="shared" ca="1" si="10"/>
        <v>206096146820.28925</v>
      </c>
      <c r="S35" s="90">
        <f t="shared" ca="1" si="10"/>
        <v>177275924437.86267</v>
      </c>
      <c r="T35" s="90">
        <f t="shared" ca="1" si="10"/>
        <v>148455702055.43613</v>
      </c>
      <c r="U35" s="90">
        <f t="shared" ca="1" si="10"/>
        <v>119635479673.00955</v>
      </c>
      <c r="V35">
        <f ca="1">IF('Coal mining 2030'!$A43="MR",INDIRECT("'Coal mining 2030'!"&amp;'Country Selector'!$B$3&amp;ROW($A43))*10^12,0)*'Process Emissions Multipliers'!$D$34</f>
        <v>90815257290.582993</v>
      </c>
      <c r="W35" s="90">
        <f t="shared" ca="1" si="8"/>
        <v>91334177081.109711</v>
      </c>
      <c r="X35" s="90">
        <f t="shared" ca="1" si="7"/>
        <v>91853096871.636414</v>
      </c>
      <c r="Y35" s="90">
        <f t="shared" ca="1" si="7"/>
        <v>92372016662.163147</v>
      </c>
      <c r="Z35" s="90">
        <f t="shared" ca="1" si="7"/>
        <v>92890936452.689865</v>
      </c>
      <c r="AA35" s="90">
        <f t="shared" ca="1" si="7"/>
        <v>93409856243.216568</v>
      </c>
      <c r="AB35" s="90">
        <f t="shared" ca="1" si="7"/>
        <v>93928776033.743286</v>
      </c>
      <c r="AC35" s="90">
        <f t="shared" ca="1" si="7"/>
        <v>94447695824.27002</v>
      </c>
      <c r="AD35" s="90">
        <f t="shared" ca="1" si="7"/>
        <v>94966615614.796722</v>
      </c>
      <c r="AE35" s="90">
        <f t="shared" ca="1" si="7"/>
        <v>95485535405.323441</v>
      </c>
      <c r="AF35" s="90">
        <f t="shared" ca="1" si="7"/>
        <v>96004455195.850159</v>
      </c>
      <c r="AG35" s="90">
        <f t="shared" ca="1" si="7"/>
        <v>96523374986.376862</v>
      </c>
      <c r="AH35" s="90">
        <f t="shared" ca="1" si="7"/>
        <v>97042294776.903595</v>
      </c>
      <c r="AI35" s="90">
        <f t="shared" ca="1" si="7"/>
        <v>97561214567.430298</v>
      </c>
      <c r="AJ35" s="90">
        <f t="shared" ca="1" si="7"/>
        <v>98080134357.957031</v>
      </c>
      <c r="AK35" s="90">
        <f t="shared" ca="1" si="7"/>
        <v>98599054148.483734</v>
      </c>
      <c r="AL35" s="90">
        <f t="shared" ca="1" si="7"/>
        <v>99117973939.010468</v>
      </c>
      <c r="AM35" s="90">
        <f t="shared" ca="1" si="7"/>
        <v>99636893729.537186</v>
      </c>
      <c r="AN35" s="90">
        <f t="shared" ca="1" si="6"/>
        <v>100155813520.06389</v>
      </c>
      <c r="AO35" s="90">
        <f t="shared" ca="1" si="6"/>
        <v>100674733310.59061</v>
      </c>
      <c r="AP35">
        <f ca="1">V35*'Process Emissions Multipliers'!$E$34</f>
        <v>101193653101.11732</v>
      </c>
    </row>
    <row r="36" spans="1:42">
      <c r="A36" s="74">
        <v>-16</v>
      </c>
      <c r="B36">
        <f ca="1">IF('Coal mining 2010'!$A44="MR",INDIRECT("'Coal mining 2010'!"&amp;'Country Selector'!$B$3&amp;ROW($A44))*10^12,0)</f>
        <v>0</v>
      </c>
      <c r="C36" s="90">
        <f t="shared" ca="1" si="9"/>
        <v>23203767765.201469</v>
      </c>
      <c r="D36" s="90">
        <f t="shared" ca="1" si="9"/>
        <v>46407535530.402939</v>
      </c>
      <c r="E36" s="90">
        <f t="shared" ca="1" si="9"/>
        <v>69611303295.604401</v>
      </c>
      <c r="F36" s="90">
        <f t="shared" ca="1" si="9"/>
        <v>92815071060.805878</v>
      </c>
      <c r="G36" s="90">
        <f t="shared" ca="1" si="9"/>
        <v>116018838826.00735</v>
      </c>
      <c r="H36" s="90">
        <f t="shared" ca="1" si="9"/>
        <v>139222606591.2088</v>
      </c>
      <c r="I36" s="90">
        <f t="shared" ca="1" si="9"/>
        <v>162426374356.41028</v>
      </c>
      <c r="J36" s="90">
        <f t="shared" ca="1" si="9"/>
        <v>185630142121.61176</v>
      </c>
      <c r="K36" s="90">
        <f t="shared" ca="1" si="9"/>
        <v>208833909886.8132</v>
      </c>
      <c r="L36">
        <f ca="1">IF('Coal mining 2020'!$A44="MR",INDIRECT("'Coal mining 2020'!"&amp;'Country Selector'!$B$3&amp;ROW($A44))*10^12,0)*'Process Emissions Multipliers'!$B$34</f>
        <v>232037677652.01468</v>
      </c>
      <c r="M36" s="90">
        <f t="shared" ca="1" si="10"/>
        <v>217545966830.11783</v>
      </c>
      <c r="N36" s="90">
        <f t="shared" ca="1" si="10"/>
        <v>203054256008.22101</v>
      </c>
      <c r="O36" s="90">
        <f t="shared" ca="1" si="10"/>
        <v>188562545186.32413</v>
      </c>
      <c r="P36" s="90">
        <f t="shared" ca="1" si="10"/>
        <v>174070834364.42728</v>
      </c>
      <c r="Q36" s="90">
        <f t="shared" ca="1" si="10"/>
        <v>159579123542.53046</v>
      </c>
      <c r="R36" s="90">
        <f t="shared" ca="1" si="10"/>
        <v>145087412720.63361</v>
      </c>
      <c r="S36" s="90">
        <f t="shared" ca="1" si="10"/>
        <v>130595701898.73676</v>
      </c>
      <c r="T36" s="90">
        <f t="shared" ca="1" si="10"/>
        <v>116103991076.8399</v>
      </c>
      <c r="U36" s="90">
        <f t="shared" ca="1" si="10"/>
        <v>101612280254.94305</v>
      </c>
      <c r="V36">
        <f ca="1">IF('Coal mining 2030'!$A44="MR",INDIRECT("'Coal mining 2030'!"&amp;'Country Selector'!$B$3&amp;ROW($A44))*10^12,0)*'Process Emissions Multipliers'!$D$34</f>
        <v>87120569433.046204</v>
      </c>
      <c r="W36" s="90">
        <f t="shared" ca="1" si="8"/>
        <v>87618377719.776154</v>
      </c>
      <c r="X36" s="90">
        <f t="shared" ca="1" si="7"/>
        <v>88116186006.506104</v>
      </c>
      <c r="Y36" s="90">
        <f t="shared" ca="1" si="7"/>
        <v>88613994293.236038</v>
      </c>
      <c r="Z36" s="90">
        <f t="shared" ca="1" si="7"/>
        <v>89111802579.966003</v>
      </c>
      <c r="AA36" s="90">
        <f t="shared" ca="1" si="7"/>
        <v>89609610866.695953</v>
      </c>
      <c r="AB36" s="90">
        <f t="shared" ca="1" si="7"/>
        <v>90107419153.425903</v>
      </c>
      <c r="AC36" s="90">
        <f t="shared" ca="1" si="7"/>
        <v>90605227440.155853</v>
      </c>
      <c r="AD36" s="90">
        <f t="shared" ca="1" si="7"/>
        <v>91103035726.885803</v>
      </c>
      <c r="AE36" s="90">
        <f t="shared" ca="1" si="7"/>
        <v>91600844013.615753</v>
      </c>
      <c r="AF36" s="90">
        <f t="shared" ca="1" si="7"/>
        <v>92098652300.345703</v>
      </c>
      <c r="AG36" s="90">
        <f t="shared" ca="1" si="7"/>
        <v>92596460587.075638</v>
      </c>
      <c r="AH36" s="90">
        <f t="shared" ca="1" si="7"/>
        <v>93094268873.805603</v>
      </c>
      <c r="AI36" s="90">
        <f t="shared" ca="1" si="7"/>
        <v>93592077160.535553</v>
      </c>
      <c r="AJ36" s="90">
        <f t="shared" ca="1" si="7"/>
        <v>94089885447.265503</v>
      </c>
      <c r="AK36" s="90">
        <f t="shared" ca="1" si="7"/>
        <v>94587693733.995438</v>
      </c>
      <c r="AL36" s="90">
        <f t="shared" ca="1" si="7"/>
        <v>95085502020.725388</v>
      </c>
      <c r="AM36" s="90">
        <f t="shared" ca="1" si="7"/>
        <v>95583310307.455338</v>
      </c>
      <c r="AN36" s="90">
        <f t="shared" ca="1" si="6"/>
        <v>96081118594.185287</v>
      </c>
      <c r="AO36" s="90">
        <f t="shared" ca="1" si="6"/>
        <v>96578926880.915237</v>
      </c>
      <c r="AP36">
        <f ca="1">V36*'Process Emissions Multipliers'!$E$34</f>
        <v>97076735167.645187</v>
      </c>
    </row>
    <row r="37" spans="1:42">
      <c r="A37" s="74">
        <v>-15</v>
      </c>
      <c r="B37">
        <f ca="1">IF('Coal mining 2010'!$A45="MR",INDIRECT("'Coal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2020'!$A45="MR",INDIRECT("'Coal mining 2020'!"&amp;'Country Selector'!$B$3&amp;ROW($A45))*10^12,0)*'Process Emissions Multipliers'!$B$34</f>
        <v>0</v>
      </c>
      <c r="M37" s="90">
        <f t="shared" ca="1" si="10"/>
        <v>9030215173.597868</v>
      </c>
      <c r="N37" s="90">
        <f t="shared" ca="1" si="10"/>
        <v>18060430347.195736</v>
      </c>
      <c r="O37" s="90">
        <f t="shared" ca="1" si="10"/>
        <v>27090645520.793602</v>
      </c>
      <c r="P37" s="90">
        <f t="shared" ca="1" si="10"/>
        <v>36120860694.391472</v>
      </c>
      <c r="Q37" s="90">
        <f t="shared" ca="1" si="10"/>
        <v>45151075867.989342</v>
      </c>
      <c r="R37" s="90">
        <f t="shared" ca="1" si="10"/>
        <v>54181291041.587204</v>
      </c>
      <c r="S37" s="90">
        <f t="shared" ca="1" si="10"/>
        <v>63211506215.185081</v>
      </c>
      <c r="T37" s="90">
        <f t="shared" ca="1" si="10"/>
        <v>72241721388.782944</v>
      </c>
      <c r="U37" s="90">
        <f t="shared" ca="1" si="10"/>
        <v>81271936562.380814</v>
      </c>
      <c r="V37">
        <f ca="1">IF('Coal mining 2030'!$A45="MR",INDIRECT("'Coal mining 2030'!"&amp;'Country Selector'!$B$3&amp;ROW($A45))*10^12,0)*'Process Emissions Multipliers'!$D$34</f>
        <v>90302151735.978683</v>
      </c>
      <c r="W37" s="90">
        <f t="shared" ca="1" si="8"/>
        <v>90818139633.397827</v>
      </c>
      <c r="X37" s="90">
        <f t="shared" ca="1" si="7"/>
        <v>91334127530.816956</v>
      </c>
      <c r="Y37" s="90">
        <f t="shared" ca="1" si="7"/>
        <v>91850115428.236084</v>
      </c>
      <c r="Z37" s="90">
        <f t="shared" ca="1" si="7"/>
        <v>92366103325.655228</v>
      </c>
      <c r="AA37" s="90">
        <f t="shared" ca="1" si="7"/>
        <v>92882091223.074371</v>
      </c>
      <c r="AB37" s="90">
        <f t="shared" ca="1" si="7"/>
        <v>93398079120.4935</v>
      </c>
      <c r="AC37" s="90">
        <f t="shared" ca="1" si="7"/>
        <v>93914067017.912643</v>
      </c>
      <c r="AD37" s="90">
        <f t="shared" ca="1" si="7"/>
        <v>94430054915.331772</v>
      </c>
      <c r="AE37" s="90">
        <f t="shared" ca="1" si="7"/>
        <v>94946042812.750916</v>
      </c>
      <c r="AF37" s="90">
        <f t="shared" ca="1" si="7"/>
        <v>95462030710.170044</v>
      </c>
      <c r="AG37" s="90">
        <f t="shared" ca="1" si="7"/>
        <v>95978018607.589188</v>
      </c>
      <c r="AH37" s="90">
        <f t="shared" ca="1" si="7"/>
        <v>96494006505.008316</v>
      </c>
      <c r="AI37" s="90">
        <f t="shared" ca="1" si="7"/>
        <v>97009994402.42746</v>
      </c>
      <c r="AJ37" s="90">
        <f t="shared" ca="1" si="7"/>
        <v>97525982299.846588</v>
      </c>
      <c r="AK37" s="90">
        <f t="shared" ca="1" si="7"/>
        <v>98041970197.265747</v>
      </c>
      <c r="AL37" s="90">
        <f t="shared" ca="1" si="7"/>
        <v>98557958094.684875</v>
      </c>
      <c r="AM37" s="90">
        <f t="shared" ca="1" si="7"/>
        <v>99073945992.104004</v>
      </c>
      <c r="AN37" s="90">
        <f t="shared" ca="1" si="6"/>
        <v>99589933889.523148</v>
      </c>
      <c r="AO37" s="90">
        <f t="shared" ca="1" si="6"/>
        <v>100105921786.94228</v>
      </c>
      <c r="AP37">
        <f ca="1">V37*'Process Emissions Multipliers'!$E$34</f>
        <v>100621909684.36142</v>
      </c>
    </row>
    <row r="38" spans="1:42">
      <c r="A38" s="74">
        <v>-14</v>
      </c>
      <c r="B38">
        <f ca="1">IF('Coal mining 2010'!$A46="MR",INDIRECT("'Coal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2020'!$A46="MR",INDIRECT("'Coal mining 2020'!"&amp;'Country Selector'!$B$3&amp;ROW($A46))*10^12,0)*'Process Emissions Multipliers'!$B$34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2030'!$A46="MR",INDIRECT("'Coal mining 2030'!"&amp;'Country Selector'!$B$3&amp;ROW($A46))*10^12,0)*'Process Emissions Multipliers'!$D$34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Multipliers'!$E$34</f>
        <v>0</v>
      </c>
    </row>
    <row r="39" spans="1:42">
      <c r="A39" s="74">
        <v>-13</v>
      </c>
      <c r="B39">
        <f ca="1">IF('Coal mining 2010'!$A47="MR",INDIRECT("'Coal mining 2010'!"&amp;'Country Selector'!$B$3&amp;ROW($A47))*10^12,0)</f>
        <v>0</v>
      </c>
      <c r="C39" s="90">
        <f t="shared" ca="1" si="9"/>
        <v>14840079367.928757</v>
      </c>
      <c r="D39" s="90">
        <f t="shared" ca="1" si="9"/>
        <v>29680158735.857513</v>
      </c>
      <c r="E39" s="90">
        <f t="shared" ca="1" si="9"/>
        <v>44520238103.78627</v>
      </c>
      <c r="F39" s="90">
        <f t="shared" ca="1" si="9"/>
        <v>59360317471.715027</v>
      </c>
      <c r="G39" s="90">
        <f t="shared" ca="1" si="9"/>
        <v>74200396839.643784</v>
      </c>
      <c r="H39" s="90">
        <f t="shared" ca="1" si="9"/>
        <v>89040476207.57254</v>
      </c>
      <c r="I39" s="90">
        <f t="shared" ca="1" si="9"/>
        <v>103880555575.5013</v>
      </c>
      <c r="J39" s="90">
        <f t="shared" ca="1" si="9"/>
        <v>118720634943.43005</v>
      </c>
      <c r="K39" s="90">
        <f t="shared" ca="1" si="9"/>
        <v>133560714311.35881</v>
      </c>
      <c r="L39">
        <f ca="1">IF('Coal mining 2020'!$A47="MR",INDIRECT("'Coal mining 2020'!"&amp;'Country Selector'!$B$3&amp;ROW($A47))*10^12,0)*'Process Emissions Multipliers'!$B$34</f>
        <v>148400793679.28757</v>
      </c>
      <c r="M39" s="90">
        <f t="shared" ca="1" si="10"/>
        <v>133560714311.35881</v>
      </c>
      <c r="N39" s="90">
        <f t="shared" ca="1" si="10"/>
        <v>118720634943.43005</v>
      </c>
      <c r="O39" s="90">
        <f t="shared" ca="1" si="10"/>
        <v>103880555575.5013</v>
      </c>
      <c r="P39" s="90">
        <f t="shared" ca="1" si="10"/>
        <v>89040476207.57254</v>
      </c>
      <c r="Q39" s="90">
        <f t="shared" ca="1" si="10"/>
        <v>74200396839.643784</v>
      </c>
      <c r="R39" s="90">
        <f t="shared" ca="1" si="10"/>
        <v>59360317471.715027</v>
      </c>
      <c r="S39" s="90">
        <f t="shared" ca="1" si="10"/>
        <v>44520238103.78627</v>
      </c>
      <c r="T39" s="90">
        <f t="shared" ca="1" si="10"/>
        <v>29680158735.857513</v>
      </c>
      <c r="U39" s="90">
        <f t="shared" ca="1" si="10"/>
        <v>14840079367.928757</v>
      </c>
      <c r="V39">
        <f ca="1">IF('Coal mining 2030'!$A47="MR",INDIRECT("'Coal mining 2030'!"&amp;'Country Selector'!$B$3&amp;ROW($A47))*10^12,0)*'Process Emissions Multipliers'!$D$34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Multipliers'!$E$34</f>
        <v>0</v>
      </c>
    </row>
    <row r="40" spans="1:42">
      <c r="A40" s="74">
        <v>-12</v>
      </c>
      <c r="B40">
        <f ca="1">IF('Coal mining 2010'!$A48="MR",INDIRECT("'Coal mining 2010'!"&amp;'Country Selector'!$B$3&amp;ROW($A48))*10^12,0)</f>
        <v>0</v>
      </c>
      <c r="C40" s="90">
        <f t="shared" ca="1" si="9"/>
        <v>31062703145.505543</v>
      </c>
      <c r="D40" s="90">
        <f t="shared" ca="1" si="9"/>
        <v>62125406291.011086</v>
      </c>
      <c r="E40" s="90">
        <f t="shared" ca="1" si="9"/>
        <v>93188109436.516632</v>
      </c>
      <c r="F40" s="90">
        <f t="shared" ca="1" si="9"/>
        <v>124250812582.02217</v>
      </c>
      <c r="G40" s="90">
        <f t="shared" ca="1" si="9"/>
        <v>155313515727.52771</v>
      </c>
      <c r="H40" s="90">
        <f t="shared" ca="1" si="9"/>
        <v>186376218873.03326</v>
      </c>
      <c r="I40" s="90">
        <f t="shared" ca="1" si="9"/>
        <v>217438922018.53879</v>
      </c>
      <c r="J40" s="90">
        <f t="shared" ca="1" si="9"/>
        <v>248501625164.04434</v>
      </c>
      <c r="K40" s="90">
        <f t="shared" ca="1" si="9"/>
        <v>279564328309.54993</v>
      </c>
      <c r="L40">
        <f ca="1">IF('Coal mining 2020'!$A48="MR",INDIRECT("'Coal mining 2020'!"&amp;'Country Selector'!$B$3&amp;ROW($A48))*10^12,0)*'Process Emissions Multipliers'!$B$34</f>
        <v>310627031455.05542</v>
      </c>
      <c r="M40" s="90">
        <f t="shared" ca="1" si="10"/>
        <v>279564328309.54993</v>
      </c>
      <c r="N40" s="90">
        <f t="shared" ca="1" si="10"/>
        <v>248501625164.04434</v>
      </c>
      <c r="O40" s="90">
        <f t="shared" ca="1" si="10"/>
        <v>217438922018.53879</v>
      </c>
      <c r="P40" s="90">
        <f t="shared" ca="1" si="10"/>
        <v>186376218873.03326</v>
      </c>
      <c r="Q40" s="90">
        <f t="shared" ca="1" si="10"/>
        <v>155313515727.52771</v>
      </c>
      <c r="R40" s="90">
        <f t="shared" ca="1" si="10"/>
        <v>124250812582.02217</v>
      </c>
      <c r="S40" s="90">
        <f t="shared" ca="1" si="10"/>
        <v>93188109436.516632</v>
      </c>
      <c r="T40" s="90">
        <f t="shared" ca="1" si="10"/>
        <v>62125406291.011086</v>
      </c>
      <c r="U40" s="90">
        <f t="shared" ca="1" si="10"/>
        <v>31062703145.505543</v>
      </c>
      <c r="V40">
        <f ca="1">IF('Coal mining 2030'!$A48="MR",INDIRECT("'Coal mining 2030'!"&amp;'Country Selector'!$B$3&amp;ROW($A48))*10^12,0)*'Process Emissions Multipliers'!$D$34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Multipliers'!$E$34</f>
        <v>0</v>
      </c>
    </row>
    <row r="41" spans="1:42">
      <c r="A41" s="74">
        <v>-11</v>
      </c>
      <c r="B41">
        <f ca="1">IF('Coal mining 2010'!$A49="MR",INDIRECT("'Coal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2020'!$A49="MR",INDIRECT("'Coal mining 2020'!"&amp;'Country Selector'!$B$3&amp;ROW($A49))*10^12,0)*'Process Emissions Multipliers'!$B$34</f>
        <v>0</v>
      </c>
      <c r="M41" s="90">
        <f t="shared" ca="1" si="10"/>
        <v>6678570281.682291</v>
      </c>
      <c r="N41" s="90">
        <f t="shared" ca="1" si="10"/>
        <v>13357140563.364582</v>
      </c>
      <c r="O41" s="90">
        <f t="shared" ca="1" si="10"/>
        <v>20035710845.046871</v>
      </c>
      <c r="P41" s="90">
        <f t="shared" ca="1" si="10"/>
        <v>26714281126.729164</v>
      </c>
      <c r="Q41" s="90">
        <f t="shared" ca="1" si="10"/>
        <v>33392851408.411449</v>
      </c>
      <c r="R41" s="90">
        <f t="shared" ca="1" si="10"/>
        <v>40071421690.093742</v>
      </c>
      <c r="S41" s="90">
        <f t="shared" ca="1" si="10"/>
        <v>46749991971.776039</v>
      </c>
      <c r="T41" s="90">
        <f t="shared" ca="1" si="10"/>
        <v>53428562253.458328</v>
      </c>
      <c r="U41" s="90">
        <f t="shared" ca="1" si="10"/>
        <v>60107132535.14061</v>
      </c>
      <c r="V41">
        <f ca="1">IF('Coal mining 2030'!$A49="MR",INDIRECT("'Coal mining 2030'!"&amp;'Country Selector'!$B$3&amp;ROW($A49))*10^12,0)*'Process Emissions Multipliers'!$D$34</f>
        <v>66785702816.822906</v>
      </c>
      <c r="W41" s="90">
        <f t="shared" ca="1" si="8"/>
        <v>67167317359.905632</v>
      </c>
      <c r="X41" s="90">
        <f t="shared" ca="1" si="7"/>
        <v>67548931902.988335</v>
      </c>
      <c r="Y41" s="90">
        <f t="shared" ca="1" si="7"/>
        <v>67930546446.071068</v>
      </c>
      <c r="Z41" s="90">
        <f t="shared" ca="1" si="7"/>
        <v>68312160989.153778</v>
      </c>
      <c r="AA41" s="90">
        <f t="shared" ca="1" si="7"/>
        <v>68693775532.236496</v>
      </c>
      <c r="AB41" s="90">
        <f t="shared" ca="1" si="7"/>
        <v>69075390075.319214</v>
      </c>
      <c r="AC41" s="90">
        <f t="shared" ca="1" si="7"/>
        <v>69457004618.401932</v>
      </c>
      <c r="AD41" s="90">
        <f t="shared" ca="1" si="7"/>
        <v>69838619161.48465</v>
      </c>
      <c r="AE41" s="90">
        <f t="shared" ca="1" si="7"/>
        <v>70220233704.567368</v>
      </c>
      <c r="AF41" s="90">
        <f t="shared" ca="1" si="7"/>
        <v>70601848247.650085</v>
      </c>
      <c r="AG41" s="90">
        <f t="shared" ca="1" si="7"/>
        <v>70983462790.732788</v>
      </c>
      <c r="AH41" s="90">
        <f t="shared" ca="1" si="7"/>
        <v>71365077333.815521</v>
      </c>
      <c r="AI41" s="90">
        <f t="shared" ca="1" si="7"/>
        <v>71746691876.898239</v>
      </c>
      <c r="AJ41" s="90">
        <f t="shared" ca="1" si="7"/>
        <v>72128306419.980957</v>
      </c>
      <c r="AK41" s="90">
        <f t="shared" ca="1" si="7"/>
        <v>72509920963.063675</v>
      </c>
      <c r="AL41" s="90">
        <f t="shared" ca="1" si="7"/>
        <v>72891535506.146393</v>
      </c>
      <c r="AM41" s="90">
        <f t="shared" ca="1" si="7"/>
        <v>73273150049.229111</v>
      </c>
      <c r="AN41" s="90">
        <f t="shared" ca="1" si="6"/>
        <v>73654764592.311829</v>
      </c>
      <c r="AO41" s="90">
        <f t="shared" ca="1" si="6"/>
        <v>74036379135.394547</v>
      </c>
      <c r="AP41">
        <f ca="1">V41*'Process Emissions Multipliers'!$E$34</f>
        <v>74417993678.477264</v>
      </c>
    </row>
    <row r="42" spans="1:42">
      <c r="A42" s="74">
        <v>-10</v>
      </c>
      <c r="B42">
        <f ca="1">IF('Coal mining 2010'!$A50="MR",INDIRECT("'Coal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2020'!$A50="MR",INDIRECT("'Coal mining 2020'!"&amp;'Country Selector'!$B$3&amp;ROW($A50))*10^12,0)*'Process Emissions Multipliers'!$B$34</f>
        <v>0</v>
      </c>
      <c r="M42" s="90">
        <f t="shared" ca="1" si="10"/>
        <v>14099480397.52866</v>
      </c>
      <c r="N42" s="90">
        <f t="shared" ca="1" si="10"/>
        <v>28198960795.05732</v>
      </c>
      <c r="O42" s="90">
        <f t="shared" ca="1" si="10"/>
        <v>42298441192.585976</v>
      </c>
      <c r="P42" s="90">
        <f t="shared" ca="1" si="10"/>
        <v>56397921590.114639</v>
      </c>
      <c r="Q42" s="90">
        <f t="shared" ca="1" si="10"/>
        <v>70497401987.643295</v>
      </c>
      <c r="R42" s="90">
        <f t="shared" ca="1" si="10"/>
        <v>84596882385.171951</v>
      </c>
      <c r="S42" s="90">
        <f t="shared" ca="1" si="10"/>
        <v>98696362782.700607</v>
      </c>
      <c r="T42" s="90">
        <f t="shared" ca="1" si="10"/>
        <v>112795843180.22928</v>
      </c>
      <c r="U42" s="90">
        <f t="shared" ca="1" si="10"/>
        <v>126895323577.75793</v>
      </c>
      <c r="V42">
        <f ca="1">IF('Coal mining 2030'!$A50="MR",INDIRECT("'Coal mining 2030'!"&amp;'Country Selector'!$B$3&amp;ROW($A50))*10^12,0)*'Process Emissions Multipliers'!$D$34</f>
        <v>140994803975.28659</v>
      </c>
      <c r="W42" s="90">
        <f t="shared" ca="1" si="8"/>
        <v>141800450474.86215</v>
      </c>
      <c r="X42" s="90">
        <f t="shared" ca="1" si="7"/>
        <v>142606096974.43768</v>
      </c>
      <c r="Y42" s="90">
        <f t="shared" ca="1" si="7"/>
        <v>143411743474.01324</v>
      </c>
      <c r="Z42" s="90">
        <f t="shared" ca="1" si="7"/>
        <v>144217389973.58881</v>
      </c>
      <c r="AA42" s="90">
        <f t="shared" ca="1" si="7"/>
        <v>145023036473.16434</v>
      </c>
      <c r="AB42" s="90">
        <f t="shared" ca="1" si="7"/>
        <v>145828682972.7399</v>
      </c>
      <c r="AC42" s="90">
        <f t="shared" ca="1" si="7"/>
        <v>146634329472.31543</v>
      </c>
      <c r="AD42" s="90">
        <f t="shared" ca="1" si="7"/>
        <v>147439975971.89099</v>
      </c>
      <c r="AE42" s="90">
        <f t="shared" ca="1" si="7"/>
        <v>148245622471.46655</v>
      </c>
      <c r="AF42" s="90">
        <f t="shared" ca="1" si="7"/>
        <v>149051268971.04211</v>
      </c>
      <c r="AG42" s="90">
        <f t="shared" ca="1" si="7"/>
        <v>149856915470.61765</v>
      </c>
      <c r="AH42" s="90">
        <f t="shared" ca="1" si="7"/>
        <v>150662561970.19321</v>
      </c>
      <c r="AI42" s="90">
        <f t="shared" ca="1" si="7"/>
        <v>151468208469.76874</v>
      </c>
      <c r="AJ42" s="90">
        <f t="shared" ca="1" si="7"/>
        <v>152273854969.3443</v>
      </c>
      <c r="AK42" s="90">
        <f t="shared" ca="1" si="7"/>
        <v>153079501468.91983</v>
      </c>
      <c r="AL42" s="90">
        <f t="shared" ca="1" si="7"/>
        <v>153885147968.49539</v>
      </c>
      <c r="AM42" s="90">
        <f t="shared" ca="1" si="7"/>
        <v>154690794468.07098</v>
      </c>
      <c r="AN42" s="90">
        <f t="shared" ca="1" si="6"/>
        <v>155496440967.64651</v>
      </c>
      <c r="AO42" s="90">
        <f t="shared" ca="1" si="6"/>
        <v>156302087467.22205</v>
      </c>
      <c r="AP42">
        <f ca="1">V42*'Process Emissions Multipliers'!$E$34</f>
        <v>157107733966.79761</v>
      </c>
    </row>
    <row r="43" spans="1:42">
      <c r="A43" s="74">
        <v>-9</v>
      </c>
      <c r="B43">
        <f ca="1">IF('Coal mining 2010'!$A51="MR",INDIRECT("'Coal mining 2010'!"&amp;'Country Selector'!$B$3&amp;ROW($A51))*10^12,0)</f>
        <v>903150291973.30249</v>
      </c>
      <c r="C43" s="90">
        <f t="shared" ca="1" si="9"/>
        <v>833766687642.57507</v>
      </c>
      <c r="D43" s="90">
        <f t="shared" ca="1" si="9"/>
        <v>764383083311.84753</v>
      </c>
      <c r="E43" s="90">
        <f t="shared" ca="1" si="9"/>
        <v>694999478981.12012</v>
      </c>
      <c r="F43" s="90">
        <f t="shared" ca="1" si="9"/>
        <v>625615874650.39258</v>
      </c>
      <c r="G43" s="90">
        <f t="shared" ca="1" si="9"/>
        <v>556232270319.66516</v>
      </c>
      <c r="H43" s="90">
        <f t="shared" ca="1" si="9"/>
        <v>486848665988.93774</v>
      </c>
      <c r="I43" s="90">
        <f t="shared" ca="1" si="9"/>
        <v>417465061658.21021</v>
      </c>
      <c r="J43" s="90">
        <f t="shared" ca="1" si="9"/>
        <v>348081457327.48279</v>
      </c>
      <c r="K43" s="90">
        <f t="shared" ca="1" si="9"/>
        <v>278697852996.75531</v>
      </c>
      <c r="L43">
        <f ca="1">IF('Coal mining 2020'!$A51="MR",INDIRECT("'Coal mining 2020'!"&amp;'Country Selector'!$B$3&amp;ROW($A51))*10^12,0)*'Process Emissions Multipliers'!$B$34</f>
        <v>209314248666.02786</v>
      </c>
      <c r="M43" s="90">
        <f t="shared" ca="1" si="10"/>
        <v>201658534774.65662</v>
      </c>
      <c r="N43" s="90">
        <f t="shared" ca="1" si="10"/>
        <v>194002820883.2854</v>
      </c>
      <c r="O43" s="90">
        <f t="shared" ca="1" si="10"/>
        <v>186347106991.91415</v>
      </c>
      <c r="P43" s="90">
        <f t="shared" ca="1" si="10"/>
        <v>178691393100.54291</v>
      </c>
      <c r="Q43" s="90">
        <f t="shared" ca="1" si="10"/>
        <v>171035679209.17166</v>
      </c>
      <c r="R43" s="90">
        <f t="shared" ca="1" si="10"/>
        <v>163379965317.80042</v>
      </c>
      <c r="S43" s="90">
        <f t="shared" ca="1" si="10"/>
        <v>155724251426.4292</v>
      </c>
      <c r="T43" s="90">
        <f t="shared" ca="1" si="10"/>
        <v>148068537535.05795</v>
      </c>
      <c r="U43" s="90">
        <f t="shared" ca="1" si="10"/>
        <v>140412823643.68671</v>
      </c>
      <c r="V43">
        <f ca="1">IF('Coal mining 2030'!$A51="MR",INDIRECT("'Coal mining 2030'!"&amp;'Country Selector'!$B$3&amp;ROW($A51))*10^12,0)*'Process Emissions Multipliers'!$D$34</f>
        <v>132757109752.31546</v>
      </c>
      <c r="W43" s="90">
        <f t="shared" ca="1" si="8"/>
        <v>133515685939.16888</v>
      </c>
      <c r="X43" s="90">
        <f t="shared" ca="1" si="7"/>
        <v>134274262126.02232</v>
      </c>
      <c r="Y43" s="90">
        <f t="shared" ca="1" si="7"/>
        <v>135032838312.87576</v>
      </c>
      <c r="Z43" s="90">
        <f t="shared" ca="1" si="7"/>
        <v>135791414499.72919</v>
      </c>
      <c r="AA43" s="90">
        <f t="shared" ca="1" si="7"/>
        <v>136549990686.58264</v>
      </c>
      <c r="AB43" s="90">
        <f t="shared" ca="1" si="7"/>
        <v>137308566873.43605</v>
      </c>
      <c r="AC43" s="90">
        <f t="shared" ca="1" si="7"/>
        <v>138067143060.28949</v>
      </c>
      <c r="AD43" s="90">
        <f t="shared" ca="1" si="7"/>
        <v>138825719247.14294</v>
      </c>
      <c r="AE43" s="90">
        <f t="shared" ca="1" si="7"/>
        <v>139584295433.99634</v>
      </c>
      <c r="AF43" s="90">
        <f t="shared" ca="1" si="7"/>
        <v>140342871620.84979</v>
      </c>
      <c r="AG43" s="90">
        <f t="shared" ca="1" si="7"/>
        <v>141101447807.70322</v>
      </c>
      <c r="AH43" s="90">
        <f t="shared" ca="1" si="7"/>
        <v>141860023994.55664</v>
      </c>
      <c r="AI43" s="90">
        <f t="shared" ca="1" si="7"/>
        <v>142618600181.4101</v>
      </c>
      <c r="AJ43" s="90">
        <f t="shared" ca="1" si="7"/>
        <v>143377176368.26352</v>
      </c>
      <c r="AK43" s="90">
        <f t="shared" ca="1" si="7"/>
        <v>144135752555.11694</v>
      </c>
      <c r="AL43" s="90">
        <f t="shared" ca="1" si="7"/>
        <v>144894328741.9704</v>
      </c>
      <c r="AM43" s="90">
        <f t="shared" ca="1" si="7"/>
        <v>145652904928.82385</v>
      </c>
      <c r="AN43" s="90">
        <f t="shared" ca="1" si="6"/>
        <v>146411481115.67725</v>
      </c>
      <c r="AO43" s="90">
        <f t="shared" ca="1" si="6"/>
        <v>147170057302.5307</v>
      </c>
      <c r="AP43">
        <f ca="1">V43*'Process Emissions Multipliers'!$E$34</f>
        <v>147928633489.38412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9512346883.8426552</v>
      </c>
      <c r="D44" s="90">
        <f t="shared" ca="1" si="9"/>
        <v>19024693767.68531</v>
      </c>
      <c r="E44" s="90">
        <f t="shared" ca="1" si="9"/>
        <v>28537040651.527966</v>
      </c>
      <c r="F44" s="90">
        <f t="shared" ca="1" si="9"/>
        <v>38049387535.370621</v>
      </c>
      <c r="G44" s="90">
        <f t="shared" ca="1" si="9"/>
        <v>47561734419.213272</v>
      </c>
      <c r="H44" s="90">
        <f t="shared" ca="1" si="9"/>
        <v>57074081303.055931</v>
      </c>
      <c r="I44" s="90">
        <f t="shared" ca="1" si="9"/>
        <v>66586428186.898582</v>
      </c>
      <c r="J44" s="90">
        <f t="shared" ca="1" si="9"/>
        <v>76098775070.741241</v>
      </c>
      <c r="K44" s="90">
        <f t="shared" ca="1" si="9"/>
        <v>85611121954.583893</v>
      </c>
      <c r="L44">
        <f ca="1">IF('Coal mining 2020'!$A52="MR",INDIRECT("'Coal mining 2020'!"&amp;'Country Selector'!$B$3&amp;ROW($A52))*10^12,0)*'Process Emissions Multipliers'!$B$34</f>
        <v>95123468838.426544</v>
      </c>
      <c r="M44" s="90">
        <f t="shared" ca="1" si="10"/>
        <v>85611121954.583893</v>
      </c>
      <c r="N44" s="90">
        <f t="shared" ca="1" si="10"/>
        <v>76098775070.741241</v>
      </c>
      <c r="O44" s="90">
        <f t="shared" ca="1" si="10"/>
        <v>66586428186.898582</v>
      </c>
      <c r="P44" s="90">
        <f t="shared" ca="1" si="10"/>
        <v>57074081303.055931</v>
      </c>
      <c r="Q44" s="90">
        <f t="shared" ca="1" si="10"/>
        <v>47561734419.213272</v>
      </c>
      <c r="R44" s="90">
        <f t="shared" ca="1" si="10"/>
        <v>38049387535.370621</v>
      </c>
      <c r="S44" s="90">
        <f t="shared" ca="1" si="10"/>
        <v>28537040651.527966</v>
      </c>
      <c r="T44" s="90">
        <f t="shared" ca="1" si="10"/>
        <v>19024693767.68531</v>
      </c>
      <c r="U44" s="90">
        <f t="shared" ca="1" si="10"/>
        <v>9512346883.8426552</v>
      </c>
      <c r="V44">
        <f ca="1">IF('Coal mining 2030'!$A52="MR",INDIRECT("'Coal mining 2030'!"&amp;'Country Selector'!$B$3&amp;ROW($A52))*10^12,0)*'Process Emissions Multipliers'!$D$34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Multipliers'!$E$34</f>
        <v>0</v>
      </c>
    </row>
    <row r="45" spans="1:42">
      <c r="A45" s="74">
        <v>-7</v>
      </c>
      <c r="B45">
        <f ca="1">IF('Coal mining 2010'!$A53="MR",INDIRECT("'Coal mining 2010'!"&amp;'Country Selector'!$B$3&amp;ROW($A53))*10^12,0)</f>
        <v>0</v>
      </c>
      <c r="C45" s="90">
        <f t="shared" ca="1" si="9"/>
        <v>18583952952.254215</v>
      </c>
      <c r="D45" s="90">
        <f t="shared" ca="1" si="9"/>
        <v>37167905904.50843</v>
      </c>
      <c r="E45" s="90">
        <f t="shared" ca="1" si="9"/>
        <v>55751858856.76265</v>
      </c>
      <c r="F45" s="90">
        <f t="shared" ca="1" si="9"/>
        <v>74335811809.016861</v>
      </c>
      <c r="G45" s="90">
        <f t="shared" ca="1" si="9"/>
        <v>92919764761.271072</v>
      </c>
      <c r="H45" s="90">
        <f t="shared" ca="1" si="9"/>
        <v>111503717713.5253</v>
      </c>
      <c r="I45" s="90">
        <f t="shared" ca="1" si="9"/>
        <v>130087670665.7795</v>
      </c>
      <c r="J45" s="90">
        <f t="shared" ca="1" si="9"/>
        <v>148671623618.03372</v>
      </c>
      <c r="K45" s="90">
        <f t="shared" ca="1" si="9"/>
        <v>167255576570.28793</v>
      </c>
      <c r="L45">
        <f ca="1">IF('Coal mining 2020'!$A53="MR",INDIRECT("'Coal mining 2020'!"&amp;'Country Selector'!$B$3&amp;ROW($A53))*10^12,0)*'Process Emissions Multipliers'!$B$34</f>
        <v>185839529522.54214</v>
      </c>
      <c r="M45" s="90">
        <f t="shared" ca="1" si="10"/>
        <v>179397008358.1806</v>
      </c>
      <c r="N45" s="90">
        <f t="shared" ca="1" si="10"/>
        <v>172954487193.81903</v>
      </c>
      <c r="O45" s="90">
        <f t="shared" ca="1" si="10"/>
        <v>166511966029.45746</v>
      </c>
      <c r="P45" s="90">
        <f t="shared" ca="1" si="10"/>
        <v>160069444865.09592</v>
      </c>
      <c r="Q45" s="90">
        <f t="shared" ca="1" si="10"/>
        <v>153626923700.73434</v>
      </c>
      <c r="R45" s="90">
        <f t="shared" ca="1" si="10"/>
        <v>147184402536.3728</v>
      </c>
      <c r="S45" s="90">
        <f t="shared" ca="1" si="10"/>
        <v>140741881372.01123</v>
      </c>
      <c r="T45" s="90">
        <f t="shared" ca="1" si="10"/>
        <v>134299360207.64966</v>
      </c>
      <c r="U45" s="90">
        <f t="shared" ca="1" si="10"/>
        <v>127856839043.2881</v>
      </c>
      <c r="V45">
        <f ca="1">IF('Coal mining 2030'!$A53="MR",INDIRECT("'Coal mining 2030'!"&amp;'Country Selector'!$B$3&amp;ROW($A53))*10^12,0)*'Process Emissions Multipliers'!$D$34</f>
        <v>121414317878.92654</v>
      </c>
      <c r="W45" s="90">
        <f t="shared" ca="1" si="8"/>
        <v>122108081176.86096</v>
      </c>
      <c r="X45" s="90">
        <f t="shared" ca="1" si="7"/>
        <v>122801844474.79536</v>
      </c>
      <c r="Y45" s="90">
        <f t="shared" ca="1" si="7"/>
        <v>123495607772.72977</v>
      </c>
      <c r="Z45" s="90">
        <f t="shared" ca="1" si="7"/>
        <v>124189371070.66418</v>
      </c>
      <c r="AA45" s="90">
        <f t="shared" ca="1" si="7"/>
        <v>124883134368.5986</v>
      </c>
      <c r="AB45" s="90">
        <f t="shared" ca="1" si="7"/>
        <v>125576897666.53299</v>
      </c>
      <c r="AC45" s="90">
        <f t="shared" ca="1" si="7"/>
        <v>126270660964.46741</v>
      </c>
      <c r="AD45" s="90">
        <f t="shared" ca="1" si="7"/>
        <v>126964424262.40182</v>
      </c>
      <c r="AE45" s="90">
        <f t="shared" ca="1" si="7"/>
        <v>127658187560.33621</v>
      </c>
      <c r="AF45" s="90">
        <f t="shared" ca="1" si="7"/>
        <v>128351950858.27063</v>
      </c>
      <c r="AG45" s="90">
        <f t="shared" ca="1" si="7"/>
        <v>129045714156.20505</v>
      </c>
      <c r="AH45" s="90">
        <f t="shared" ca="1" si="7"/>
        <v>129739477454.13945</v>
      </c>
      <c r="AI45" s="90">
        <f t="shared" ca="1" si="7"/>
        <v>130433240752.07385</v>
      </c>
      <c r="AJ45" s="90">
        <f t="shared" ca="1" si="7"/>
        <v>131127004050.00827</v>
      </c>
      <c r="AK45" s="90">
        <f t="shared" ca="1" si="7"/>
        <v>131820767347.94269</v>
      </c>
      <c r="AL45" s="90">
        <f t="shared" ca="1" si="7"/>
        <v>132514530645.87709</v>
      </c>
      <c r="AM45" s="90">
        <f t="shared" ca="1" si="7"/>
        <v>133208293943.81149</v>
      </c>
      <c r="AN45" s="90">
        <f t="shared" ca="1" si="6"/>
        <v>133902057241.7459</v>
      </c>
      <c r="AO45" s="90">
        <f t="shared" ca="1" si="6"/>
        <v>134595820539.6803</v>
      </c>
      <c r="AP45">
        <f ca="1">V45*'Process Emissions Multipliers'!$E$34</f>
        <v>135289583837.61473</v>
      </c>
    </row>
    <row r="46" spans="1:42">
      <c r="A46" s="74">
        <v>-6</v>
      </c>
      <c r="B46">
        <f ca="1">IF('Coal mining 2010'!$A54="MR",INDIRECT("'Coal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2020'!$A54="MR",INDIRECT("'Coal mining 2020'!"&amp;'Country Selector'!$B$3&amp;ROW($A54))*10^12,0)*'Process Emissions Multipliers'!$B$34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2030'!$A54="MR",INDIRECT("'Coal mining 2030'!"&amp;'Country Selector'!$B$3&amp;ROW($A54))*10^12,0)*'Process Emissions Multipliers'!$D$34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Multipliers'!$E$34</f>
        <v>0</v>
      </c>
    </row>
    <row r="47" spans="1:42">
      <c r="A47" s="74">
        <v>-5</v>
      </c>
      <c r="B47">
        <f ca="1">IF('Coal mining 2010'!$A55="MR",INDIRECT("'Coal mining 2010'!"&amp;'Country Selector'!$B$3&amp;ROW($A55))*10^12,0)</f>
        <v>199994940182.67004</v>
      </c>
      <c r="C47" s="90">
        <f t="shared" ca="1" si="9"/>
        <v>179995446164.40302</v>
      </c>
      <c r="D47" s="90">
        <f t="shared" ca="1" si="9"/>
        <v>159995952146.13605</v>
      </c>
      <c r="E47" s="90">
        <f t="shared" ca="1" si="9"/>
        <v>139996458127.86905</v>
      </c>
      <c r="F47" s="90">
        <f t="shared" ca="1" si="9"/>
        <v>119996964109.60202</v>
      </c>
      <c r="G47" s="90">
        <f t="shared" ca="1" si="9"/>
        <v>99997470091.335022</v>
      </c>
      <c r="H47" s="90">
        <f t="shared" ca="1" si="9"/>
        <v>79997976073.068024</v>
      </c>
      <c r="I47" s="90">
        <f t="shared" ca="1" si="9"/>
        <v>59998482054.80101</v>
      </c>
      <c r="J47" s="90">
        <f t="shared" ca="1" si="9"/>
        <v>39998988036.534012</v>
      </c>
      <c r="K47" s="90">
        <f t="shared" ca="1" si="9"/>
        <v>19999494018.267006</v>
      </c>
      <c r="L47">
        <f ca="1">IF('Coal mining 2020'!$A55="MR",INDIRECT("'Coal mining 2020'!"&amp;'Country Selector'!$B$3&amp;ROW($A55))*10^12,0)*'Process Emissions Multipliers'!$B$34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2030'!$A55="MR",INDIRECT("'Coal mining 2030'!"&amp;'Country Selector'!$B$3&amp;ROW($A55))*10^12,0)*'Process Emissions Multipliers'!$D$34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Multipliers'!$E$34</f>
        <v>0</v>
      </c>
    </row>
    <row r="48" spans="1:42">
      <c r="A48" s="74">
        <v>-4</v>
      </c>
      <c r="B48">
        <f ca="1">IF('Coal mining 2010'!$A56="MR",INDIRECT("'Coal mining 2010'!"&amp;'Country Selector'!$B$3&amp;ROW($A56))*10^12,0)</f>
        <v>313941898466.85071</v>
      </c>
      <c r="C48" s="90">
        <f t="shared" ca="1" si="9"/>
        <v>294969049950.72046</v>
      </c>
      <c r="D48" s="90">
        <f t="shared" ca="1" si="9"/>
        <v>275996201434.59021</v>
      </c>
      <c r="E48" s="90">
        <f t="shared" ca="1" si="9"/>
        <v>257023352918.46002</v>
      </c>
      <c r="F48" s="90">
        <f t="shared" ca="1" si="9"/>
        <v>238050504402.32977</v>
      </c>
      <c r="G48" s="90">
        <f t="shared" ca="1" si="9"/>
        <v>219077655886.19952</v>
      </c>
      <c r="H48" s="90">
        <f t="shared" ca="1" si="9"/>
        <v>200104807370.06931</v>
      </c>
      <c r="I48" s="90">
        <f t="shared" ca="1" si="9"/>
        <v>181131958853.93909</v>
      </c>
      <c r="J48" s="90">
        <f t="shared" ca="1" si="9"/>
        <v>162159110337.80884</v>
      </c>
      <c r="K48" s="90">
        <f t="shared" ca="1" si="9"/>
        <v>143186261821.67859</v>
      </c>
      <c r="L48">
        <f ca="1">IF('Coal mining 2020'!$A56="MR",INDIRECT("'Coal mining 2020'!"&amp;'Country Selector'!$B$3&amp;ROW($A56))*10^12,0)*'Process Emissions Multipliers'!$B$34</f>
        <v>124213413305.54837</v>
      </c>
      <c r="M48" s="90">
        <f t="shared" ca="1" si="10"/>
        <v>129012576086.76996</v>
      </c>
      <c r="N48" s="90">
        <f t="shared" ca="1" si="10"/>
        <v>133811738867.99153</v>
      </c>
      <c r="O48" s="90">
        <f t="shared" ca="1" si="10"/>
        <v>138610901649.21313</v>
      </c>
      <c r="P48" s="90">
        <f t="shared" ca="1" si="10"/>
        <v>143410064430.43469</v>
      </c>
      <c r="Q48" s="90">
        <f t="shared" ca="1" si="10"/>
        <v>148209227211.65631</v>
      </c>
      <c r="R48" s="90">
        <f t="shared" ca="1" si="10"/>
        <v>153008389992.87787</v>
      </c>
      <c r="S48" s="90">
        <f t="shared" ca="1" si="10"/>
        <v>157807552774.09949</v>
      </c>
      <c r="T48" s="90">
        <f t="shared" ca="1" si="10"/>
        <v>162606715555.32104</v>
      </c>
      <c r="U48" s="90">
        <f t="shared" ca="1" si="10"/>
        <v>167405878336.54263</v>
      </c>
      <c r="V48">
        <f ca="1">IF('Coal mining 2030'!$A56="MR",INDIRECT("'Coal mining 2030'!"&amp;'Country Selector'!$B$3&amp;ROW($A56))*10^12,0)*'Process Emissions Multipliers'!$D$34</f>
        <v>172205041117.76422</v>
      </c>
      <c r="W48" s="90">
        <f t="shared" ca="1" si="8"/>
        <v>173189023397.0694</v>
      </c>
      <c r="X48" s="90">
        <f t="shared" ca="1" si="8"/>
        <v>174173005676.37457</v>
      </c>
      <c r="Y48" s="90">
        <f t="shared" ca="1" si="8"/>
        <v>175156987955.67978</v>
      </c>
      <c r="Z48" s="90">
        <f t="shared" ca="1" si="8"/>
        <v>176140970234.98495</v>
      </c>
      <c r="AA48" s="90">
        <f t="shared" ca="1" si="8"/>
        <v>177124952514.29016</v>
      </c>
      <c r="AB48" s="90">
        <f t="shared" ca="1" si="8"/>
        <v>178108934793.59534</v>
      </c>
      <c r="AC48" s="90">
        <f t="shared" ca="1" si="8"/>
        <v>179092917072.90054</v>
      </c>
      <c r="AD48" s="90">
        <f t="shared" ca="1" si="8"/>
        <v>180076899352.20572</v>
      </c>
      <c r="AE48" s="90">
        <f t="shared" ca="1" si="8"/>
        <v>181060881631.51089</v>
      </c>
      <c r="AF48" s="90">
        <f t="shared" ca="1" si="8"/>
        <v>182044863910.8161</v>
      </c>
      <c r="AG48" s="90">
        <f t="shared" ca="1" si="8"/>
        <v>183028846190.12128</v>
      </c>
      <c r="AH48" s="90">
        <f t="shared" ca="1" si="8"/>
        <v>184012828469.42645</v>
      </c>
      <c r="AI48" s="90">
        <f t="shared" ca="1" si="8"/>
        <v>184996810748.73163</v>
      </c>
      <c r="AJ48" s="90">
        <f t="shared" ca="1" si="8"/>
        <v>185980793028.03683</v>
      </c>
      <c r="AK48" s="90">
        <f t="shared" ca="1" si="8"/>
        <v>186964775307.34198</v>
      </c>
      <c r="AL48" s="90">
        <f t="shared" ca="1" si="8"/>
        <v>187948757586.64722</v>
      </c>
      <c r="AM48" s="90">
        <f t="shared" ca="1" si="11"/>
        <v>188932739865.95242</v>
      </c>
      <c r="AN48" s="90">
        <f t="shared" ca="1" si="11"/>
        <v>189916722145.25757</v>
      </c>
      <c r="AO48" s="90">
        <f t="shared" ca="1" si="11"/>
        <v>190900704424.56277</v>
      </c>
      <c r="AP48">
        <f ca="1">V48*'Process Emissions Multipliers'!$E$34</f>
        <v>191884686703.86795</v>
      </c>
    </row>
    <row r="49" spans="1:42">
      <c r="A49" s="74">
        <v>-3</v>
      </c>
      <c r="B49">
        <f ca="1">IF('Coal mining 2010'!$A57="MR",INDIRECT("'Coal mining 2010'!"&amp;'Country Selector'!$B$3&amp;ROW($A57))*10^12,0)</f>
        <v>593667161975.95789</v>
      </c>
      <c r="C49" s="90">
        <f t="shared" ca="1" si="9"/>
        <v>539280671145.8739</v>
      </c>
      <c r="D49" s="90">
        <f t="shared" ca="1" si="9"/>
        <v>484894180315.78986</v>
      </c>
      <c r="E49" s="90">
        <f t="shared" ca="1" si="9"/>
        <v>430507689485.70587</v>
      </c>
      <c r="F49" s="90">
        <f t="shared" ca="1" si="9"/>
        <v>376121198655.62189</v>
      </c>
      <c r="G49" s="90">
        <f t="shared" ca="1" si="9"/>
        <v>321734707825.5379</v>
      </c>
      <c r="H49" s="90">
        <f t="shared" ca="1" si="9"/>
        <v>267348216995.45389</v>
      </c>
      <c r="I49" s="90">
        <f t="shared" ca="1" si="9"/>
        <v>212961726165.36987</v>
      </c>
      <c r="J49" s="90">
        <f t="shared" ca="1" si="9"/>
        <v>158575235335.28589</v>
      </c>
      <c r="K49" s="90">
        <f t="shared" ca="1" si="9"/>
        <v>104188744505.20189</v>
      </c>
      <c r="L49">
        <f ca="1">IF('Coal mining 2020'!$A57="MR",INDIRECT("'Coal mining 2020'!"&amp;'Country Selector'!$B$3&amp;ROW($A57))*10^12,0)*'Process Emissions Multipliers'!$B$34</f>
        <v>49802253675.117889</v>
      </c>
      <c r="M49" s="90">
        <f t="shared" ca="1" si="10"/>
        <v>54702317790.150948</v>
      </c>
      <c r="N49" s="90">
        <f t="shared" ca="1" si="10"/>
        <v>59602381905.184006</v>
      </c>
      <c r="O49" s="90">
        <f t="shared" ca="1" si="10"/>
        <v>64502446020.217056</v>
      </c>
      <c r="P49" s="90">
        <f t="shared" ca="1" si="10"/>
        <v>69402510135.250107</v>
      </c>
      <c r="Q49" s="90">
        <f t="shared" ca="1" si="10"/>
        <v>74302574250.283173</v>
      </c>
      <c r="R49" s="90">
        <f t="shared" ca="1" si="10"/>
        <v>79202638365.316223</v>
      </c>
      <c r="S49" s="90">
        <f t="shared" ca="1" si="10"/>
        <v>84102702480.349274</v>
      </c>
      <c r="T49" s="90">
        <f t="shared" ca="1" si="10"/>
        <v>89002766595.382324</v>
      </c>
      <c r="U49" s="90">
        <f t="shared" ca="1" si="10"/>
        <v>93902830710.41539</v>
      </c>
      <c r="V49">
        <f ca="1">IF('Coal mining 2030'!$A57="MR",INDIRECT("'Coal mining 2030'!"&amp;'Country Selector'!$B$3&amp;ROW($A57))*10^12,0)*'Process Emissions Multipliers'!$D$34</f>
        <v>98802894825.448441</v>
      </c>
      <c r="W49" s="90">
        <f t="shared" ca="1" si="8"/>
        <v>99367456100.898026</v>
      </c>
      <c r="X49" s="90">
        <f t="shared" ca="1" si="8"/>
        <v>99932017376.347641</v>
      </c>
      <c r="Y49" s="90">
        <f t="shared" ca="1" si="8"/>
        <v>100496578651.79724</v>
      </c>
      <c r="Z49" s="90">
        <f t="shared" ca="1" si="8"/>
        <v>101061139927.24683</v>
      </c>
      <c r="AA49" s="90">
        <f t="shared" ca="1" si="8"/>
        <v>101625701202.69644</v>
      </c>
      <c r="AB49" s="90">
        <f t="shared" ca="1" si="8"/>
        <v>102190262478.14603</v>
      </c>
      <c r="AC49" s="90">
        <f t="shared" ca="1" si="8"/>
        <v>102754823753.59563</v>
      </c>
      <c r="AD49" s="90">
        <f t="shared" ca="1" si="8"/>
        <v>103319385029.04523</v>
      </c>
      <c r="AE49" s="90">
        <f t="shared" ca="1" si="8"/>
        <v>103883946304.49483</v>
      </c>
      <c r="AF49" s="90">
        <f t="shared" ca="1" si="8"/>
        <v>104448507579.94443</v>
      </c>
      <c r="AG49" s="90">
        <f t="shared" ca="1" si="8"/>
        <v>105013068855.39401</v>
      </c>
      <c r="AH49" s="90">
        <f t="shared" ca="1" si="8"/>
        <v>105577630130.8436</v>
      </c>
      <c r="AI49" s="90">
        <f t="shared" ca="1" si="8"/>
        <v>106142191406.29321</v>
      </c>
      <c r="AJ49" s="90">
        <f t="shared" ca="1" si="8"/>
        <v>106706752681.74281</v>
      </c>
      <c r="AK49" s="90">
        <f t="shared" ca="1" si="8"/>
        <v>107271313957.1924</v>
      </c>
      <c r="AL49" s="90">
        <f t="shared" ca="1" si="8"/>
        <v>107835875232.64201</v>
      </c>
      <c r="AM49" s="90">
        <f t="shared" ca="1" si="11"/>
        <v>108400436508.0916</v>
      </c>
      <c r="AN49" s="90">
        <f t="shared" ca="1" si="11"/>
        <v>108964997783.54121</v>
      </c>
      <c r="AO49" s="90">
        <f t="shared" ca="1" si="11"/>
        <v>109529559058.9908</v>
      </c>
      <c r="AP49">
        <f ca="1">V49*'Process Emissions Multipliers'!$E$34</f>
        <v>110094120334.4404</v>
      </c>
    </row>
    <row r="50" spans="1:42">
      <c r="A50" s="74">
        <v>-2</v>
      </c>
      <c r="B50">
        <f ca="1">IF('Coal mining 2010'!$A58="MR",INDIRECT("'Coal mining 2010'!"&amp;'Country Selector'!$B$3&amp;ROW($A58))*10^12,0)</f>
        <v>15397443350.651407</v>
      </c>
      <c r="C50" s="90">
        <f t="shared" ca="1" si="9"/>
        <v>37335455725.200043</v>
      </c>
      <c r="D50" s="90">
        <f t="shared" ca="1" si="9"/>
        <v>59273468099.74868</v>
      </c>
      <c r="E50" s="90">
        <f t="shared" ca="1" si="9"/>
        <v>81211480474.297318</v>
      </c>
      <c r="F50" s="90">
        <f t="shared" ca="1" si="9"/>
        <v>103149492848.84595</v>
      </c>
      <c r="G50" s="90">
        <f t="shared" ca="1" si="9"/>
        <v>125087505223.39459</v>
      </c>
      <c r="H50" s="90">
        <f t="shared" ca="1" si="9"/>
        <v>147025517597.94324</v>
      </c>
      <c r="I50" s="90">
        <f t="shared" ca="1" si="9"/>
        <v>168963529972.49188</v>
      </c>
      <c r="J50" s="90">
        <f t="shared" ca="1" si="9"/>
        <v>190901542347.0405</v>
      </c>
      <c r="K50" s="90">
        <f t="shared" ca="1" si="9"/>
        <v>212839554721.58914</v>
      </c>
      <c r="L50">
        <f ca="1">IF('Coal mining 2020'!$A58="MR",INDIRECT("'Coal mining 2020'!"&amp;'Country Selector'!$B$3&amp;ROW($A58))*10^12,0)*'Process Emissions Multipliers'!$B$34</f>
        <v>234777567096.13779</v>
      </c>
      <c r="M50" s="90">
        <f t="shared" ca="1" si="10"/>
        <v>218307146247.53134</v>
      </c>
      <c r="N50" s="90">
        <f t="shared" ca="1" si="10"/>
        <v>201836725398.92493</v>
      </c>
      <c r="O50" s="90">
        <f t="shared" ca="1" si="10"/>
        <v>185366304550.31851</v>
      </c>
      <c r="P50" s="90">
        <f t="shared" ca="1" si="10"/>
        <v>168895883701.7121</v>
      </c>
      <c r="Q50" s="90">
        <f t="shared" ca="1" si="10"/>
        <v>152425462853.10568</v>
      </c>
      <c r="R50" s="90">
        <f t="shared" ca="1" si="10"/>
        <v>135955042004.49925</v>
      </c>
      <c r="S50" s="90">
        <f t="shared" ca="1" si="10"/>
        <v>119484621155.89284</v>
      </c>
      <c r="T50" s="90">
        <f t="shared" ca="1" si="10"/>
        <v>103014200307.28641</v>
      </c>
      <c r="U50" s="90">
        <f t="shared" ca="1" si="10"/>
        <v>86543779458.679993</v>
      </c>
      <c r="V50">
        <f ca="1">IF('Coal mining 2030'!$A58="MR",INDIRECT("'Coal mining 2030'!"&amp;'Country Selector'!$B$3&amp;ROW($A58))*10^12,0)*'Process Emissions Multipliers'!$D$34</f>
        <v>70073358610.073578</v>
      </c>
      <c r="W50" s="90">
        <f t="shared" ca="1" si="8"/>
        <v>70473758869.416489</v>
      </c>
      <c r="X50" s="90">
        <f t="shared" ca="1" si="8"/>
        <v>70874159128.759415</v>
      </c>
      <c r="Y50" s="90">
        <f t="shared" ca="1" si="8"/>
        <v>71274559388.10231</v>
      </c>
      <c r="Z50" s="90">
        <f t="shared" ca="1" si="8"/>
        <v>71674959647.445236</v>
      </c>
      <c r="AA50" s="90">
        <f t="shared" ca="1" si="8"/>
        <v>72075359906.788147</v>
      </c>
      <c r="AB50" s="90">
        <f t="shared" ca="1" si="8"/>
        <v>72475760166.131058</v>
      </c>
      <c r="AC50" s="90">
        <f t="shared" ca="1" si="8"/>
        <v>72876160425.473969</v>
      </c>
      <c r="AD50" s="90">
        <f t="shared" ca="1" si="8"/>
        <v>73276560684.816895</v>
      </c>
      <c r="AE50" s="90">
        <f t="shared" ca="1" si="8"/>
        <v>73676960944.159805</v>
      </c>
      <c r="AF50" s="90">
        <f t="shared" ca="1" si="8"/>
        <v>74077361203.502716</v>
      </c>
      <c r="AG50" s="90">
        <f t="shared" ca="1" si="8"/>
        <v>74477761462.845627</v>
      </c>
      <c r="AH50" s="90">
        <f t="shared" ca="1" si="8"/>
        <v>74878161722.188538</v>
      </c>
      <c r="AI50" s="90">
        <f t="shared" ca="1" si="8"/>
        <v>75278561981.531464</v>
      </c>
      <c r="AJ50" s="90">
        <f t="shared" ca="1" si="8"/>
        <v>75678962240.874359</v>
      </c>
      <c r="AK50" s="90">
        <f t="shared" ca="1" si="8"/>
        <v>76079362500.217285</v>
      </c>
      <c r="AL50" s="90">
        <f t="shared" ca="1" si="8"/>
        <v>76479762759.560196</v>
      </c>
      <c r="AM50" s="90">
        <f t="shared" ca="1" si="11"/>
        <v>76880163018.903107</v>
      </c>
      <c r="AN50" s="90">
        <f t="shared" ca="1" si="11"/>
        <v>77280563278.246033</v>
      </c>
      <c r="AO50" s="90">
        <f t="shared" ca="1" si="11"/>
        <v>77680963537.588943</v>
      </c>
      <c r="AP50">
        <f ca="1">V50*'Process Emissions Multipliers'!$E$34</f>
        <v>78081363796.931854</v>
      </c>
    </row>
    <row r="51" spans="1:42">
      <c r="A51" s="74">
        <v>-1</v>
      </c>
      <c r="B51">
        <f ca="1">IF('Coal mining 2010'!$A59="MR",INDIRECT("'Coal mining 2010'!"&amp;'Country Selector'!$B$3&amp;ROW($A59))*10^12,0)</f>
        <v>559001364845.19788</v>
      </c>
      <c r="C51" s="90">
        <f t="shared" ca="1" si="9"/>
        <v>541227706684.80157</v>
      </c>
      <c r="D51" s="90">
        <f t="shared" ca="1" si="9"/>
        <v>523454048524.40527</v>
      </c>
      <c r="E51" s="90">
        <f t="shared" ca="1" si="9"/>
        <v>505680390364.00897</v>
      </c>
      <c r="F51" s="90">
        <f t="shared" ca="1" si="9"/>
        <v>487906732203.61267</v>
      </c>
      <c r="G51" s="90">
        <f t="shared" ca="1" si="9"/>
        <v>470133074043.21631</v>
      </c>
      <c r="H51" s="90">
        <f t="shared" ca="1" si="9"/>
        <v>452359415882.81995</v>
      </c>
      <c r="I51" s="90">
        <f t="shared" ca="1" si="9"/>
        <v>434585757722.42365</v>
      </c>
      <c r="J51" s="90">
        <f t="shared" ca="1" si="9"/>
        <v>416812099562.02734</v>
      </c>
      <c r="K51" s="90">
        <f t="shared" ca="1" si="9"/>
        <v>399038441401.63098</v>
      </c>
      <c r="L51">
        <f ca="1">IF('Coal mining 2020'!$A59="MR",INDIRECT("'Coal mining 2020'!"&amp;'Country Selector'!$B$3&amp;ROW($A59))*10^12,0)*'Process Emissions Multipliers'!$B$34</f>
        <v>381264783241.23468</v>
      </c>
      <c r="M51" s="90">
        <f t="shared" ca="1" si="10"/>
        <v>379538007123.83319</v>
      </c>
      <c r="N51" s="90">
        <f t="shared" ca="1" si="10"/>
        <v>377811231006.4317</v>
      </c>
      <c r="O51" s="90">
        <f t="shared" ca="1" si="10"/>
        <v>376084454889.03021</v>
      </c>
      <c r="P51" s="90">
        <f t="shared" ca="1" si="10"/>
        <v>374357678771.62878</v>
      </c>
      <c r="Q51" s="90">
        <f t="shared" ca="1" si="10"/>
        <v>372630902654.22729</v>
      </c>
      <c r="R51" s="90">
        <f t="shared" ca="1" si="10"/>
        <v>370904126536.82581</v>
      </c>
      <c r="S51" s="90">
        <f t="shared" ca="1" si="10"/>
        <v>369177350419.42438</v>
      </c>
      <c r="T51" s="90">
        <f t="shared" ca="1" si="10"/>
        <v>367450574302.02289</v>
      </c>
      <c r="U51" s="90">
        <f t="shared" ca="1" si="10"/>
        <v>365723798184.6214</v>
      </c>
      <c r="V51">
        <f ca="1">IF('Coal mining 2030'!$A59="MR",INDIRECT("'Coal mining 2030'!"&amp;'Country Selector'!$B$3&amp;ROW($A59))*10^12,0)*'Process Emissions Multipliers'!$D$34</f>
        <v>363997022067.21991</v>
      </c>
      <c r="W51" s="90">
        <f t="shared" ca="1" si="8"/>
        <v>366076906704.21539</v>
      </c>
      <c r="X51" s="90">
        <f t="shared" ca="1" si="8"/>
        <v>368156791341.21075</v>
      </c>
      <c r="Y51" s="90">
        <f t="shared" ca="1" si="8"/>
        <v>370236675978.20618</v>
      </c>
      <c r="Z51" s="90">
        <f t="shared" ca="1" si="8"/>
        <v>372316560615.20166</v>
      </c>
      <c r="AA51" s="90">
        <f t="shared" ca="1" si="8"/>
        <v>374396445252.19702</v>
      </c>
      <c r="AB51" s="90">
        <f t="shared" ca="1" si="8"/>
        <v>376476329889.1925</v>
      </c>
      <c r="AC51" s="90">
        <f t="shared" ca="1" si="8"/>
        <v>378556214526.18787</v>
      </c>
      <c r="AD51" s="90">
        <f t="shared" ca="1" si="8"/>
        <v>380636099163.18335</v>
      </c>
      <c r="AE51" s="90">
        <f t="shared" ca="1" si="8"/>
        <v>382715983800.17871</v>
      </c>
      <c r="AF51" s="90">
        <f t="shared" ca="1" si="8"/>
        <v>384795868437.17419</v>
      </c>
      <c r="AG51" s="90">
        <f t="shared" ca="1" si="8"/>
        <v>386875753074.16956</v>
      </c>
      <c r="AH51" s="90">
        <f t="shared" ca="1" si="8"/>
        <v>388955637711.16504</v>
      </c>
      <c r="AI51" s="90">
        <f t="shared" ca="1" si="8"/>
        <v>391035522348.16046</v>
      </c>
      <c r="AJ51" s="90">
        <f t="shared" ca="1" si="8"/>
        <v>393115406985.15582</v>
      </c>
      <c r="AK51" s="90">
        <f t="shared" ca="1" si="8"/>
        <v>395195291622.15131</v>
      </c>
      <c r="AL51" s="90">
        <f t="shared" ca="1" si="8"/>
        <v>397275176259.14673</v>
      </c>
      <c r="AM51" s="90">
        <f t="shared" ca="1" si="11"/>
        <v>399355060896.14221</v>
      </c>
      <c r="AN51" s="90">
        <f t="shared" ca="1" si="11"/>
        <v>401434945533.13757</v>
      </c>
      <c r="AO51" s="90">
        <f t="shared" ca="1" si="11"/>
        <v>403514830170.133</v>
      </c>
      <c r="AP51">
        <f ca="1">V51*'Process Emissions Multipliers'!$E$34</f>
        <v>405594714807.12842</v>
      </c>
    </row>
    <row r="52" spans="1:42">
      <c r="A52" s="74">
        <v>0</v>
      </c>
      <c r="B52">
        <f ca="1">IF('Coal mining 2010'!$A60="MR",INDIRECT("'Coal mining 2010'!"&amp;'Country Selector'!$B$3&amp;ROW($A60))*10^12,0)</f>
        <v>389928928020.92352</v>
      </c>
      <c r="C52" s="90">
        <f t="shared" ca="1" si="9"/>
        <v>372368285058.30762</v>
      </c>
      <c r="D52" s="90">
        <f t="shared" ca="1" si="9"/>
        <v>354807642095.69165</v>
      </c>
      <c r="E52" s="90">
        <f t="shared" ca="1" si="9"/>
        <v>337246999133.07574</v>
      </c>
      <c r="F52" s="90">
        <f t="shared" ca="1" si="9"/>
        <v>319686356170.45978</v>
      </c>
      <c r="G52" s="90">
        <f t="shared" ca="1" si="9"/>
        <v>302125713207.84387</v>
      </c>
      <c r="H52" s="90">
        <f t="shared" ca="1" si="9"/>
        <v>284565070245.22791</v>
      </c>
      <c r="I52" s="90">
        <f t="shared" ca="1" si="9"/>
        <v>267004427282.612</v>
      </c>
      <c r="J52" s="90">
        <f t="shared" ca="1" si="9"/>
        <v>249443784319.99603</v>
      </c>
      <c r="K52" s="90">
        <f t="shared" ca="1" si="9"/>
        <v>231883141357.38013</v>
      </c>
      <c r="L52">
        <f ca="1">IF('Coal mining 2020'!$A60="MR",INDIRECT("'Coal mining 2020'!"&amp;'Country Selector'!$B$3&amp;ROW($A60))*10^12,0)*'Process Emissions Multipliers'!$B$34</f>
        <v>214322498394.76419</v>
      </c>
      <c r="M52" s="90">
        <f t="shared" ca="1" si="10"/>
        <v>200076105132.79291</v>
      </c>
      <c r="N52" s="90">
        <f t="shared" ca="1" si="10"/>
        <v>185829711870.82159</v>
      </c>
      <c r="O52" s="90">
        <f t="shared" ca="1" si="10"/>
        <v>171583318608.85031</v>
      </c>
      <c r="P52" s="90">
        <f t="shared" ca="1" si="10"/>
        <v>157336925346.87903</v>
      </c>
      <c r="Q52" s="90">
        <f t="shared" ca="1" si="10"/>
        <v>143090532084.90771</v>
      </c>
      <c r="R52" s="90">
        <f t="shared" ca="1" si="10"/>
        <v>128844138822.93643</v>
      </c>
      <c r="S52" s="90">
        <f t="shared" ca="1" si="10"/>
        <v>114597745560.96515</v>
      </c>
      <c r="T52" s="90">
        <f t="shared" ca="1" si="10"/>
        <v>100351352298.99385</v>
      </c>
      <c r="U52" s="90">
        <f t="shared" ca="1" si="10"/>
        <v>86104959037.022552</v>
      </c>
      <c r="V52">
        <f ca="1">IF('Coal mining 2030'!$A60="MR",INDIRECT("'Coal mining 2030'!"&amp;'Country Selector'!$B$3&amp;ROW($A60))*10^12,0)*'Process Emissions Multipliers'!$D$34</f>
        <v>71858565775.05127</v>
      </c>
      <c r="W52" s="90">
        <f t="shared" ca="1" si="8"/>
        <v>72269166735.859283</v>
      </c>
      <c r="X52" s="90">
        <f t="shared" ca="1" si="8"/>
        <v>72679767696.667282</v>
      </c>
      <c r="Y52" s="90">
        <f t="shared" ca="1" si="8"/>
        <v>73090368657.475296</v>
      </c>
      <c r="Z52" s="90">
        <f t="shared" ca="1" si="8"/>
        <v>73500969618.28331</v>
      </c>
      <c r="AA52" s="90">
        <f t="shared" ca="1" si="8"/>
        <v>73911570579.091309</v>
      </c>
      <c r="AB52" s="90">
        <f t="shared" ca="1" si="8"/>
        <v>74322171539.899323</v>
      </c>
      <c r="AC52" s="90">
        <f t="shared" ca="1" si="8"/>
        <v>74732772500.707336</v>
      </c>
      <c r="AD52" s="90">
        <f t="shared" ca="1" si="8"/>
        <v>75143373461.515335</v>
      </c>
      <c r="AE52" s="90">
        <f t="shared" ca="1" si="8"/>
        <v>75553974422.323349</v>
      </c>
      <c r="AF52" s="90">
        <f t="shared" ca="1" si="8"/>
        <v>75964575383.131348</v>
      </c>
      <c r="AG52" s="90">
        <f t="shared" ca="1" si="8"/>
        <v>76375176343.939362</v>
      </c>
      <c r="AH52" s="90">
        <f t="shared" ca="1" si="8"/>
        <v>76785777304.747375</v>
      </c>
      <c r="AI52" s="90">
        <f t="shared" ca="1" si="8"/>
        <v>77196378265.555389</v>
      </c>
      <c r="AJ52" s="90">
        <f t="shared" ca="1" si="8"/>
        <v>77606979226.363388</v>
      </c>
      <c r="AK52" s="90">
        <f t="shared" ca="1" si="8"/>
        <v>78017580187.171402</v>
      </c>
      <c r="AL52" s="90">
        <f t="shared" ca="1" si="8"/>
        <v>78428181147.979401</v>
      </c>
      <c r="AM52" s="90">
        <f t="shared" ca="1" si="11"/>
        <v>78838782108.787415</v>
      </c>
      <c r="AN52" s="90">
        <f t="shared" ca="1" si="11"/>
        <v>79249383069.595428</v>
      </c>
      <c r="AO52" s="90">
        <f t="shared" ca="1" si="11"/>
        <v>79659984030.403427</v>
      </c>
      <c r="AP52">
        <f ca="1">V52*'Process Emissions Multipliers'!$E$34</f>
        <v>80070584991.211441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Selector'!$B$3&amp;ROW($A61))*10^12,0)*'Process Emissions Multipliers'!$B$34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Multipliers'!$D$34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Multipliers'!$E$34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Selector'!$B$3&amp;ROW($A62))*10^12,0)*'Process Emissions Multipliers'!$B$34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Multipliers'!$D$34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Multipliers'!$E$34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Selector'!$B$3&amp;ROW($A63))*10^12,0)*'Process Emissions Multipliers'!$B$34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Multipliers'!$D$34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Multipliers'!$E$34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Selector'!$B$3&amp;ROW($A64))*10^12,0)*'Process Emissions Multipliers'!$B$34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Multipliers'!$D$34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Multipliers'!$E$34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Selector'!$B$3&amp;ROW($A65))*10^12,0)*'Process Emissions Multipliers'!$B$34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Multipliers'!$D$34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Multipliers'!$E$34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Selector'!$B$3&amp;ROW($A66))*10^12,0)*'Process Emissions Multipliers'!$B$34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Multipliers'!$D$34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Multipliers'!$E$34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Selector'!$B$3&amp;ROW($A67))*10^12,0)*'Process Emissions Multipliers'!$B$34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Multipliers'!$D$34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Multipliers'!$E$34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Selector'!$B$3&amp;ROW($A68))*10^12,0)*'Process Emissions Multipliers'!$B$34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Multipliers'!$D$34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Multipliers'!$E$34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Selector'!$B$3&amp;ROW($A69))*10^12,0)*'Process Emissions Multipliers'!$B$34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Multipliers'!$D$34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Multipliers'!$E$34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Selector'!$B$3&amp;ROW($A70))*10^12,0)*'Process Emissions Multipliers'!$B$34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Multipliers'!$D$34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Multipliers'!$E$34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Selector'!$B$3&amp;ROW($A71))*10^12,0)*'Process Emissions Multipliers'!$B$34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Multipliers'!$D$34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Multipliers'!$E$34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Selector'!$B$3&amp;ROW($A72))*10^12,0)*'Process Emissions Multipliers'!$B$34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Multipliers'!$D$34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Multipliers'!$E$34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Selector'!$B$3&amp;ROW($A73))*10^12,0)*'Process Emissions Multipliers'!$B$34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Multipliers'!$D$34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Multipliers'!$E$34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Selector'!$B$3&amp;ROW($A74))*10^12,0)*'Process Emissions Multipliers'!$B$34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Multipliers'!$D$34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Multipliers'!$E$34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Selector'!$B$3&amp;ROW($A75))*10^12,0)*'Process Emissions Multipliers'!$B$34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Multipliers'!$D$34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Multipliers'!$E$34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Selector'!$B$3&amp;ROW($A76))*10^12,0)*'Process Emissions Multipliers'!$B$34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Multipliers'!$D$34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Multipliers'!$E$34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Selector'!$B$3&amp;ROW($A77))*10^12,0)*'Process Emissions Multipliers'!$B$34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Multipliers'!$D$34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Multipliers'!$E$34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Selector'!$B$3&amp;ROW($A78))*10^12,0)*'Process Emissions Multipliers'!$B$34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Multipliers'!$D$34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Multipliers'!$E$34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Selector'!$B$3&amp;ROW($A79))*10^12,0)*'Process Emissions Multipliers'!$B$34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Multipliers'!$D$34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Multipliers'!$E$34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Selector'!$B$3&amp;ROW($A80))*10^12,0)*'Process Emissions Multipliers'!$B$34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Multipliers'!$D$34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Multipliers'!$E$34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Selector'!$B$3&amp;ROW($A81))*10^12,0)*'Process Emissions Multipliers'!$B$34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Multipliers'!$D$34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Multipliers'!$E$34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Selector'!$B$3&amp;ROW($A82))*10^12,0)*'Process Emissions Multipliers'!$B$34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Multipliers'!$D$34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Multipliers'!$E$34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Selector'!$B$3&amp;ROW($A83))*10^12,0)*'Process Emissions Multipliers'!$B$34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Multipliers'!$D$34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Multipliers'!$E$34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Selector'!$B$3&amp;ROW($A84))*10^12,0)*'Process Emissions Multipliers'!$B$34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Multipliers'!$D$34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Multipliers'!$E$34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Selector'!$B$3&amp;ROW($A85))*10^12,0)*'Process Emissions Multipliers'!$B$34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Multipliers'!$D$34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Multipliers'!$E$34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Selector'!$B$3&amp;ROW($A86))*10^12,0)*'Process Emissions Multipliers'!$B$34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Multipliers'!$D$34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Multipliers'!$E$34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Selector'!$B$3&amp;ROW($A87))*10^12,0)*'Process Emissions Multipliers'!$B$34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Multipliers'!$D$34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Multipliers'!$E$34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Selector'!$B$3&amp;ROW($A88))*10^12,0)*'Process Emissions Multipliers'!$B$34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Multipliers'!$D$34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Multipliers'!$E$34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Selector'!$B$3&amp;ROW($A89))*10^12,0)*'Process Emissions Multipliers'!$B$34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Multipliers'!$D$34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Multipliers'!$E$34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Selector'!$B$3&amp;ROW($A90))*10^12,0)*'Process Emissions Multipliers'!$B$34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Multipliers'!$D$34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Multipliers'!$E$34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Selector'!$B$3&amp;ROW($A91))*10^12,0)*'Process Emissions Multipliers'!$B$34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Multipliers'!$D$34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Multipliers'!$E$34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Selector'!$B$3&amp;ROW($A92))*10^12,0)*'Process Emissions Multipliers'!$B$34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Multipliers'!$D$34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Multipliers'!$E$34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Selector'!$B$3&amp;ROW($A93))*10^12,0)*'Process Emissions Multipliers'!$B$34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Multipliers'!$D$34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Multipliers'!$E$34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Selector'!$B$3&amp;ROW($A94))*10^12,0)*'Process Emissions Multipliers'!$B$34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Multipliers'!$D$34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Multipliers'!$E$34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Selector'!$B$3&amp;ROW($A95))*10^12,0)*'Process Emissions Multipliers'!$B$34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Multipliers'!$D$34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Multipliers'!$E$34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Selector'!$B$3&amp;ROW($A96))*10^12,0)*'Process Emissions Multipliers'!$B$34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Multipliers'!$D$34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Multipliers'!$E$34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Selector'!$B$3&amp;ROW($A97))*10^12,0)*'Process Emissions Multipliers'!$B$34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Multipliers'!$D$34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Multipliers'!$E$34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Selector'!$B$3&amp;ROW($A98))*10^12,0)*'Process Emissions Multipliers'!$B$34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Multipliers'!$D$34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Multipliers'!$E$34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Selector'!$B$3&amp;ROW($A99))*10^12,0)*'Process Emissions Multipliers'!$B$34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Multipliers'!$D$34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Multipliers'!$E$34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Selector'!$B$3&amp;ROW($A100))*10^12,0)*'Process Emissions Multipliers'!$B$34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Multipliers'!$D$34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Multipliers'!$E$34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Selector'!$B$3&amp;ROW($A101))*10^12,0)*'Process Emissions Multipliers'!$B$34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Multipliers'!$D$34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Multipliers'!$E$34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Selector'!$B$3&amp;ROW($A102))*10^12,0)*'Process Emissions Multipliers'!$B$34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Multipliers'!$D$34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Multipliers'!$E$34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Selector'!$B$3&amp;ROW($A103))*10^12,0)*'Process Emissions Multipliers'!$B$34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Multipliers'!$D$34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Multipliers'!$E$34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Selector'!$B$3&amp;ROW($A104))*10^12,0)*'Process Emissions Multipliers'!$B$34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Multipliers'!$D$34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Multipliers'!$E$34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Selector'!$B$3&amp;ROW($A105))*10^12,0)*'Process Emissions Multipliers'!$B$34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Multipliers'!$D$34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Multipliers'!$E$34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Selector'!$B$3&amp;ROW($A106))*10^12,0)*'Process Emissions Multipliers'!$B$34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Multipliers'!$D$34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Multipliers'!$E$34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Selector'!$B$3&amp;ROW($A107))*10^12,0)*'Process Emissions Multipliers'!$B$34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Multipliers'!$D$34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Multipliers'!$E$34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Selector'!$B$3&amp;ROW($A108))*10^12,0)*'Process Emissions Multipliers'!$B$34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Multipliers'!$D$34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Multipliers'!$E$34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Selector'!$B$3&amp;ROW($A109))*10^12,0)*'Process Emissions Multipliers'!$B$34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Multipliers'!$D$34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Multipliers'!$E$34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Selector'!$B$3&amp;ROW($A110))*10^12,0)*'Process Emissions Multipliers'!$B$34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Multipliers'!$D$34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Multipliers'!$E$34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Selector'!$B$3&amp;ROW($A111))*10^12,0)*'Process Emissions Multipliers'!$B$34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Multipliers'!$D$34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Multipliers'!$E$34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Selector'!$B$3&amp;ROW($A112))*10^12,0)*'Process Emissions Multipliers'!$B$34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Multipliers'!$D$34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Multipliers'!$E$34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Selector'!$B$3&amp;ROW($A113))*10^12,0)*'Process Emissions Multipliers'!$B$34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Multipliers'!$D$34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Multipliers'!$E$34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Selector'!$B$3&amp;ROW($A114))*10^12,0)*'Process Emissions Multipliers'!$B$34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Multipliers'!$D$34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Multipliers'!$E$34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Selector'!$B$3&amp;ROW($A115))*10^12,0)*'Process Emissions Multipliers'!$B$34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Multipliers'!$D$34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Multipliers'!$E$34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Selector'!$B$3&amp;ROW($A116))*10^12,0)*'Process Emissions Multipliers'!$B$34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Multipliers'!$D$34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Multipliers'!$E$34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Selector'!$B$3&amp;ROW($A117))*10^12,0)*'Process Emissions Multipliers'!$B$34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Multipliers'!$D$34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Multipliers'!$E$34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Selector'!$B$3&amp;ROW($A118))*10^12,0)*'Process Emissions Multipliers'!$B$34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Multipliers'!$D$34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Multipliers'!$E$34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Selector'!$B$3&amp;ROW($A119))*10^12,0)*'Process Emissions Multipliers'!$B$34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Multipliers'!$D$34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Multipliers'!$E$34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Selector'!$B$3&amp;ROW($A120))*10^12,0)*'Process Emissions Multipliers'!$B$34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Multipliers'!$D$34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Multipliers'!$E$34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Selector'!$B$3&amp;ROW($A121))*10^12,0)*'Process Emissions Multipliers'!$B$34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Multipliers'!$D$34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Multipliers'!$E$34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Selector'!$B$3&amp;ROW($A122))*10^12,0)*'Process Emissions Multipliers'!$B$34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Multipliers'!$D$34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Multipliers'!$E$34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Selector'!$B$3&amp;ROW($A123))*10^12,0)*'Process Emissions Multipliers'!$B$34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Multipliers'!$D$34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Multipliers'!$E$34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Selector'!$B$3&amp;ROW($A124))*10^12,0)*'Process Emissions Multipliers'!$B$34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Multipliers'!$D$34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Multipliers'!$E$34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Selector'!$B$3&amp;ROW($A125))*10^12,0)*'Process Emissions Multipliers'!$B$34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Multipliers'!$D$34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Multipliers'!$E$34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Selector'!$B$3&amp;ROW($A126))*10^12,0)*'Process Emissions Multipliers'!$B$34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Multipliers'!$D$34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Multipliers'!$E$34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Selector'!$B$3&amp;ROW($A127))*10^12,0)*'Process Emissions Multipliers'!$B$34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Multipliers'!$D$34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Multipliers'!$E$34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Selector'!$B$3&amp;ROW($A128))*10^12,0)*'Process Emissions Multipliers'!$B$34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Multipliers'!$D$34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Multipliers'!$E$34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Selector'!$B$3&amp;ROW($A129))*10^12,0)*'Process Emissions Multipliers'!$B$34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Multipliers'!$D$34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Multipliers'!$E$34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Selector'!$B$3&amp;ROW($A130))*10^12,0)*'Process Emissions Multipliers'!$B$34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Multipliers'!$D$34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Multipliers'!$E$34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Selector'!$B$3&amp;ROW($A131))*10^12,0)*'Process Emissions Multipliers'!$B$34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Multipliers'!$D$34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Multipliers'!$E$34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Selector'!$B$3&amp;ROW($A132))*10^12,0)*'Process Emissions Multipliers'!$B$34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Multipliers'!$D$34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Multipliers'!$E$34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Selector'!$B$3&amp;ROW($A133))*10^12,0)*'Process Emissions Multipliers'!$B$34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Multipliers'!$D$34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Multipliers'!$E$34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Selector'!$B$3&amp;ROW($A134))*10^12,0)*'Process Emissions Multipliers'!$B$34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Multipliers'!$D$34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Multipliers'!$E$34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Selector'!$B$3&amp;ROW($A135))*10^12,0)*'Process Emissions Multipliers'!$B$34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Multipliers'!$D$34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Multipliers'!$E$34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Selector'!$B$3&amp;ROW($A136))*10^12,0)*'Process Emissions Multipliers'!$B$34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Multipliers'!$D$34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Multipliers'!$E$34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Selector'!$B$3&amp;ROW($A137))*10^12,0)*'Process Emissions Multipliers'!$B$34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Multipliers'!$D$34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Multipliers'!$E$34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Selector'!$B$3&amp;ROW($A138))*10^12,0)*'Process Emissions Multipliers'!$B$34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Multipliers'!$D$34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Multipliers'!$E$34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Selector'!$B$3&amp;ROW($A139))*10^12,0)*'Process Emissions Multipliers'!$B$34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Multipliers'!$D$34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Multipliers'!$E$34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Selector'!$B$3&amp;ROW($A140))*10^12,0)*'Process Emissions Multipliers'!$B$34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Multipliers'!$D$34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Multipliers'!$E$34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Selector'!$B$3&amp;ROW($A141))*10^12,0)*'Process Emissions Multipliers'!$B$34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Multipliers'!$D$34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Multipliers'!$E$34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Selector'!$B$3&amp;ROW($A142))*10^12,0)*'Process Emissions Multipliers'!$B$34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Multipliers'!$D$34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Multipliers'!$E$34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Selector'!$B$3&amp;ROW($A143))*10^12,0)*'Process Emissions Multipliers'!$B$34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Multipliers'!$D$34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Multipliers'!$E$34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Selector'!$B$3&amp;ROW($A144))*10^12,0)*'Process Emissions Multipliers'!$B$34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Multipliers'!$D$34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Multipliers'!$E$34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Selector'!$B$3&amp;ROW($A145))*10^12,0)*'Process Emissions Multipliers'!$B$34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Multipliers'!$D$34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Multipliers'!$E$34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Selector'!$B$3&amp;ROW($A146))*10^12,0)*'Process Emissions Multipliers'!$B$34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Multipliers'!$D$34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Multipliers'!$E$34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Selector'!$B$3&amp;ROW($A147))*10^12,0)*'Process Emissions Multipliers'!$B$34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Multipliers'!$D$34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Multipliers'!$E$34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Selector'!$B$3&amp;ROW($A148))*10^12,0)*'Process Emissions Multipliers'!$B$34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Multipliers'!$D$34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Multipliers'!$E$34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Selector'!$B$3&amp;ROW($A149))*10^12,0)*'Process Emissions Multipliers'!$B$34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Multipliers'!$D$34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Multipliers'!$E$34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Selector'!$B$3&amp;ROW($A150))*10^12,0)*'Process Emissions Multipliers'!$B$34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Multipliers'!$D$34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Multipliers'!$E$34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Selector'!$B$3&amp;ROW($A151))*10^12,0)*'Process Emissions Multipliers'!$B$34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Multipliers'!$D$34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Multipliers'!$E$34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Selector'!$B$3&amp;ROW($A152))*10^12,0)*'Process Emissions Multipliers'!$B$34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Multipliers'!$D$34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Multipliers'!$E$34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Selector'!$B$3&amp;ROW($A153))*10^12,0)*'Process Emissions Multipliers'!$B$34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Multipliers'!$D$34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Multipliers'!$E$34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Selector'!$B$3&amp;ROW($A154))*10^12,0)*'Process Emissions Multipliers'!$B$34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Multipliers'!$D$34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Multipliers'!$E$34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Selector'!$B$3&amp;ROW($A155))*10^12,0)*'Process Emissions Multipliers'!$B$34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Multipliers'!$D$34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Multipliers'!$E$34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Selector'!$B$3&amp;ROW($A156))*10^12,0)*'Process Emissions Multipliers'!$B$34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Multipliers'!$D$34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Multipliers'!$E$34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Selector'!$B$3&amp;ROW($A157))*10^12,0)*'Process Emissions Multipliers'!$B$34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Multipliers'!$D$34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Multipliers'!$E$34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Selector'!$B$3&amp;ROW($A158))*10^12,0)*'Process Emissions Multipliers'!$B$34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Multipliers'!$D$34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Multipliers'!$E$34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Selector'!$B$3&amp;ROW($A159))*10^12,0)*'Process Emissions Multipliers'!$B$34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Multipliers'!$D$34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Multipliers'!$E$34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Selector'!$B$3&amp;ROW($A160))*10^12,0)*'Process Emissions Multipliers'!$B$34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Multipliers'!$D$34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Multipliers'!$E$34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Selector'!$B$3&amp;ROW($A161))*10^12,0)*'Process Emissions Multipliers'!$B$34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Multipliers'!$D$34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Multipliers'!$E$34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Selector'!$B$3&amp;ROW($A162))*10^12,0)*'Process Emissions Multipliers'!$B$34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Multipliers'!$D$34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Multipliers'!$E$34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Selector'!$B$3&amp;ROW($A163))*10^12,0)*'Process Emissions Multipliers'!$B$34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Multipliers'!$D$34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Multipliers'!$E$34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Selector'!$B$3&amp;ROW($A164))*10^12,0)*'Process Emissions Multipliers'!$B$34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Multipliers'!$D$34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Multipliers'!$E$34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Selector'!$B$3&amp;ROW($A165))*10^12,0)*'Process Emissions Multipliers'!$B$34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Multipliers'!$D$34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Multipliers'!$E$34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Selector'!$B$3&amp;ROW($A166))*10^12,0)*'Process Emissions Multipliers'!$B$34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Multipliers'!$D$34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Multipliers'!$E$34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Selector'!$B$3&amp;ROW($A167))*10^12,0)*'Process Emissions Multipliers'!$B$34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Multipliers'!$D$34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Multipliers'!$E$34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Selector'!$B$3&amp;ROW($A168))*10^12,0)*'Process Emissions Multipliers'!$B$34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Multipliers'!$D$34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Multipliers'!$E$34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Selector'!$B$3&amp;ROW($A169))*10^12,0)*'Process Emissions Multipliers'!$B$34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Multipliers'!$D$34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Multipliers'!$E$34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Selector'!$B$3&amp;ROW($A170))*10^12,0)*'Process Emissions Multipliers'!$B$34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Multipliers'!$D$34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Multipliers'!$E$34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Selector'!$B$3&amp;ROW($A171))*10^12,0)*'Process Emissions Multipliers'!$B$34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Multipliers'!$D$34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Multipliers'!$E$34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Selector'!$B$3&amp;ROW($A172))*10^12,0)*'Process Emissions Multipliers'!$B$34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Multipliers'!$D$34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Multipliers'!$E$34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Selector'!$B$3&amp;ROW($A173))*10^12,0)*'Process Emissions Multipliers'!$B$34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Multipliers'!$D$34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Multipliers'!$E$34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Selector'!$B$3&amp;ROW($A174))*10^12,0)*'Process Emissions Multipliers'!$B$34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Multipliers'!$D$34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Multipliers'!$E$34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Selector'!$B$3&amp;ROW($A175))*10^12,0)*'Process Emissions Multipliers'!$B$34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Multipliers'!$D$34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Multipliers'!$E$34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Selector'!$B$3&amp;ROW($A176))*10^12,0)*'Process Emissions Multipliers'!$B$34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Multipliers'!$D$34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Multipliers'!$E$34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Selector'!$B$3&amp;ROW($A177))*10^12,0)*'Process Emissions Multipliers'!$B$34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Multipliers'!$D$34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Multipliers'!$E$34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Selector'!$B$3&amp;ROW($A178))*10^12,0)*'Process Emissions Multipliers'!$B$34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Multipliers'!$D$34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Multipliers'!$E$34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Selector'!$B$3&amp;ROW($A179))*10^12,0)*'Process Emissions Multipliers'!$B$34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Multipliers'!$D$34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Multipliers'!$E$34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Selector'!$B$3&amp;ROW($A180))*10^12,0)*'Process Emissions Multipliers'!$B$34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Multipliers'!$D$34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Multipliers'!$E$34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Selector'!$B$3&amp;ROW($A181))*10^12,0)*'Process Emissions Multipliers'!$B$34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Multipliers'!$D$34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Multipliers'!$E$34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Selector'!$B$3&amp;ROW($A182))*10^12,0)*'Process Emissions Multipliers'!$B$34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Multipliers'!$D$34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Multipliers'!$E$34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Selector'!$B$3&amp;ROW($A183))*10^12,0)*'Process Emissions Multipliers'!$B$34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Multipliers'!$D$34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Multipliers'!$E$34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Selector'!$B$3&amp;ROW($A184))*10^12,0)*'Process Emissions Multipliers'!$B$34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Multipliers'!$D$34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Multipliers'!$E$34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Selector'!$B$3&amp;ROW($A185))*10^12,0)*'Process Emissions Multipliers'!$B$34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Multipliers'!$D$34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Multipliers'!$E$34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Multipliers'!$B$34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Multipliers'!$D$34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Multipliers'!$E$34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Multipliers'!$B$34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Multipliers'!$D$34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Multipliers'!$E$34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Multipliers'!$B$34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Multipliers'!$D$34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Multipliers'!$E$34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Multipliers'!$B$34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Multipliers'!$D$34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Multipliers'!$E$34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Multipliers'!$B$34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Multipliers'!$D$34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Multipliers'!$E$34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Multipliers'!$B$34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Multipliers'!$D$34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Multipliers'!$E$34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Multipliers'!$B$34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Multipliers'!$D$34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Multipliers'!$E$34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Multipliers'!$B$34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Multipliers'!$D$34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Multipliers'!$E$34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Multipliers'!$B$34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Multipliers'!$D$34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Multipliers'!$E$34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Multipliers'!$B$34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Multipliers'!$D$34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Multipliers'!$E$34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Multipliers'!$B$34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Multipliers'!$D$34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Multipliers'!$E$34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Multipliers'!$B$34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Multipliers'!$D$34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Multipliers'!$E$34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Multipliers'!$B$34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Multipliers'!$D$34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Multipliers'!$E$34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Multipliers'!$B$34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Multipliers'!$D$34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Multipliers'!$E$34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Multipliers'!$B$34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Multipliers'!$D$34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Multipliers'!$E$34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Multipliers'!$B$34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Multipliers'!$D$34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Multipliers'!$E$34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Multipliers'!$B$34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Multipliers'!$D$34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Multipliers'!$E$34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Multipliers'!$B$34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Multipliers'!$D$34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Multipliers'!$E$34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Multipliers'!$B$34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Multipliers'!$D$34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Multipliers'!$E$34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Multipliers'!$B$34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Multipliers'!$D$34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Multipliers'!$E$34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Multipliers'!$B$34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Multipliers'!$D$34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Multipliers'!$E$34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Multipliers'!$B$34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Multipliers'!$D$34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Multipliers'!$E$34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Multipliers'!$B$34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Multipliers'!$D$34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Multipliers'!$E$34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Multipliers'!$B$34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Multipliers'!$D$34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Multipliers'!$E$34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Multipliers'!$B$34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Multipliers'!$D$34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Multipliers'!$E$34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Multipliers'!$B$34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Multipliers'!$D$34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Multipliers'!$E$34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Multipliers'!$B$34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Multipliers'!$D$34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Multipliers'!$E$34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Multipliers'!$B$34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Multipliers'!$D$34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Multipliers'!$E$34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Multipliers'!$B$34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Multipliers'!$D$34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Multipliers'!$E$34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Multipliers'!$B$34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Multipliers'!$D$34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Multipliers'!$E$34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Multipliers'!$B$34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Multipliers'!$D$34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Multipliers'!$E$34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Multipliers'!$B$34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Multipliers'!$D$34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Multipliers'!$E$34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Multipliers'!$B$34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Multipliers'!$D$34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Multipliers'!$E$34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Multipliers'!$B$34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Multipliers'!$D$34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Multipliers'!$E$34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Multipliers'!$B$34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Multipliers'!$D$34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Multipliers'!$E$34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Multipliers'!$B$34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Multipliers'!$D$34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Multipliers'!$E$34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Multipliers'!$B$34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Multipliers'!$D$34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Multipliers'!$E$34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Multipliers'!$B$34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Multipliers'!$D$34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Multipliers'!$E$34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Multipliers'!$B$34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Multipliers'!$D$34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Multipliers'!$E$34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Multipliers'!$B$34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Multipliers'!$D$34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Multipliers'!$E$34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Multipliers'!$B$34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Multipliers'!$D$34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Multipliers'!$E$34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Multipliers'!$B$34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Multipliers'!$D$34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Multipliers'!$E$34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Multipliers'!$B$34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Multipliers'!$D$34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Multipliers'!$E$34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Multipliers'!$B$34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Multipliers'!$D$34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Multipliers'!$E$34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Multipliers'!$B$34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Multipliers'!$D$34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Multipliers'!$E$34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Multipliers'!$B$34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Multipliers'!$D$34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Multipliers'!$E$34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Multipliers'!$B$34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Multipliers'!$D$34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Multipliers'!$E$34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Multipliers'!$B$34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Multipliers'!$D$34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Multipliers'!$E$34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Multipliers'!$B$34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Multipliers'!$D$34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Multipliers'!$E$34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Multipliers'!$B$34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Multipliers'!$D$34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Multipliers'!$E$34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Multipliers'!$B$34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Multipliers'!$D$34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Multipliers'!$E$34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4601073923272.4775</v>
      </c>
      <c r="C53" s="90">
        <f t="shared" ca="1" si="9"/>
        <v>4638784180825.5898</v>
      </c>
      <c r="D53" s="90">
        <f t="shared" ca="1" si="9"/>
        <v>4676494438378.7031</v>
      </c>
      <c r="E53" s="90">
        <f t="shared" ca="1" si="9"/>
        <v>4714204695931.8164</v>
      </c>
      <c r="F53" s="90">
        <f t="shared" ca="1" si="9"/>
        <v>4751914953484.9297</v>
      </c>
      <c r="G53" s="90">
        <f t="shared" ca="1" si="9"/>
        <v>4789625211038.043</v>
      </c>
      <c r="H53" s="90">
        <f t="shared" ca="1" si="9"/>
        <v>4827335468591.1562</v>
      </c>
      <c r="I53" s="90">
        <f t="shared" ca="1" si="9"/>
        <v>4865045726144.2695</v>
      </c>
      <c r="J53" s="90">
        <f t="shared" ca="1" si="9"/>
        <v>4902755983697.3818</v>
      </c>
      <c r="K53" s="90">
        <f t="shared" ca="1" si="9"/>
        <v>4940466241250.4961</v>
      </c>
      <c r="L53">
        <f ca="1">IF('Coal mining 2020'!$A61="MD",INDIRECT("'Coal mining 2020'!"&amp;'Country Selector'!$B$3&amp;ROW($A61))*10^12,0)*'Process Emissions Multipliers'!$B$34</f>
        <v>4978176498803.6084</v>
      </c>
      <c r="M53" s="90">
        <f t="shared" ca="1" si="10"/>
        <v>4961066047408.623</v>
      </c>
      <c r="N53" s="90">
        <f t="shared" ca="1" si="10"/>
        <v>4943955596013.6377</v>
      </c>
      <c r="O53" s="90">
        <f t="shared" ca="1" si="10"/>
        <v>4926845144618.6523</v>
      </c>
      <c r="P53" s="90">
        <f t="shared" ca="1" si="10"/>
        <v>4909734693223.666</v>
      </c>
      <c r="Q53" s="90">
        <f t="shared" ca="1" si="10"/>
        <v>4892624241828.6816</v>
      </c>
      <c r="R53" s="90">
        <f t="shared" ca="1" si="10"/>
        <v>4875513790433.6953</v>
      </c>
      <c r="S53" s="90">
        <f t="shared" ca="1" si="10"/>
        <v>4858403339038.7109</v>
      </c>
      <c r="T53" s="90">
        <f t="shared" ca="1" si="10"/>
        <v>4841292887643.7246</v>
      </c>
      <c r="U53" s="90">
        <f t="shared" ca="1" si="10"/>
        <v>4824182436248.7383</v>
      </c>
      <c r="V53">
        <f ca="1">IF('Coal mining 2030'!$A61="MD",INDIRECT("'Coal mining 2030'!"&amp;'Country Selector'!$B$3&amp;ROW($A61))*10^12,0)*'Process Emissions Multipliers'!$D$34</f>
        <v>4807071984853.7539</v>
      </c>
      <c r="W53" s="90">
        <f t="shared" ca="1" si="8"/>
        <v>4834539668829.4268</v>
      </c>
      <c r="X53" s="90">
        <f t="shared" ca="1" si="8"/>
        <v>4862007352805.0996</v>
      </c>
      <c r="Y53" s="90">
        <f t="shared" ca="1" si="8"/>
        <v>4889475036780.7725</v>
      </c>
      <c r="Z53" s="90">
        <f t="shared" ca="1" si="8"/>
        <v>4916942720756.4453</v>
      </c>
      <c r="AA53" s="90">
        <f t="shared" ca="1" si="8"/>
        <v>4944410404732.1182</v>
      </c>
      <c r="AB53" s="90">
        <f t="shared" ca="1" si="8"/>
        <v>4971878088707.791</v>
      </c>
      <c r="AC53" s="90">
        <f t="shared" ca="1" si="8"/>
        <v>4999345772683.4639</v>
      </c>
      <c r="AD53" s="90">
        <f t="shared" ca="1" si="8"/>
        <v>5026813456659.1367</v>
      </c>
      <c r="AE53" s="90">
        <f t="shared" ca="1" si="8"/>
        <v>5054281140634.8105</v>
      </c>
      <c r="AF53" s="90">
        <f t="shared" ca="1" si="8"/>
        <v>5081748824610.4824</v>
      </c>
      <c r="AG53" s="90">
        <f t="shared" ca="1" si="8"/>
        <v>5109216508586.1553</v>
      </c>
      <c r="AH53" s="90">
        <f t="shared" ca="1" si="8"/>
        <v>5136684192561.8281</v>
      </c>
      <c r="AI53" s="90">
        <f t="shared" ca="1" si="8"/>
        <v>5164151876537.502</v>
      </c>
      <c r="AJ53" s="90">
        <f t="shared" ca="1" si="8"/>
        <v>5191619560513.1748</v>
      </c>
      <c r="AK53" s="90">
        <f t="shared" ca="1" si="8"/>
        <v>5219087244488.8477</v>
      </c>
      <c r="AL53" s="90">
        <f t="shared" ca="1" si="8"/>
        <v>5246554928464.5205</v>
      </c>
      <c r="AM53" s="90">
        <f t="shared" ca="1" si="11"/>
        <v>5274022612440.1943</v>
      </c>
      <c r="AN53" s="90">
        <f t="shared" ca="1" si="11"/>
        <v>5301490296415.8652</v>
      </c>
      <c r="AO53" s="90">
        <f t="shared" ca="1" si="11"/>
        <v>5328957980391.5391</v>
      </c>
      <c r="AP53">
        <f ca="1">V53*'Process Emissions Multipliers'!$E$34</f>
        <v>5356425664367.2119</v>
      </c>
    </row>
    <row r="54" spans="1:42">
      <c r="A54" s="74">
        <v>2</v>
      </c>
      <c r="B54">
        <f ca="1">IF('Coal mining 2010'!$A62="MD",INDIRECT("'Coal mining 2010'!"&amp;'Country Selector'!$B$3&amp;ROW($A62))*10^12,0)</f>
        <v>1586609607819.6445</v>
      </c>
      <c r="C54" s="90">
        <f t="shared" ca="1" si="9"/>
        <v>1567585030418.2537</v>
      </c>
      <c r="D54" s="90">
        <f t="shared" ca="1" si="9"/>
        <v>1548560453016.8625</v>
      </c>
      <c r="E54" s="90">
        <f t="shared" ca="1" si="9"/>
        <v>1529535875615.4717</v>
      </c>
      <c r="F54" s="90">
        <f t="shared" ca="1" si="9"/>
        <v>1510511298214.0806</v>
      </c>
      <c r="G54" s="90">
        <f t="shared" ca="1" si="9"/>
        <v>1491486720812.6895</v>
      </c>
      <c r="H54" s="90">
        <f t="shared" ca="1" si="9"/>
        <v>1472462143411.2986</v>
      </c>
      <c r="I54" s="90">
        <f t="shared" ca="1" si="9"/>
        <v>1453437566009.9077</v>
      </c>
      <c r="J54" s="90">
        <f t="shared" ca="1" si="9"/>
        <v>1434412988608.5166</v>
      </c>
      <c r="K54" s="90">
        <f t="shared" ca="1" si="9"/>
        <v>1415388411207.1255</v>
      </c>
      <c r="L54">
        <f ca="1">IF('Coal mining 2020'!$A62="MD",INDIRECT("'Coal mining 2020'!"&amp;'Country Selector'!$B$3&amp;ROW($A62))*10^12,0)*'Process Emissions Multipliers'!$B$34</f>
        <v>1396363833805.7346</v>
      </c>
      <c r="M54" s="90">
        <f t="shared" ca="1" si="10"/>
        <v>1382161537183.1377</v>
      </c>
      <c r="N54" s="90">
        <f t="shared" ca="1" si="10"/>
        <v>1367959240560.541</v>
      </c>
      <c r="O54" s="90">
        <f t="shared" ca="1" si="10"/>
        <v>1353756943937.9443</v>
      </c>
      <c r="P54" s="90">
        <f t="shared" ca="1" si="10"/>
        <v>1339554647315.3474</v>
      </c>
      <c r="Q54" s="90">
        <f t="shared" ca="1" si="10"/>
        <v>1325352350692.7505</v>
      </c>
      <c r="R54" s="90">
        <f t="shared" ca="1" si="10"/>
        <v>1311150054070.1538</v>
      </c>
      <c r="S54" s="90">
        <f t="shared" ca="1" si="10"/>
        <v>1296947757447.5571</v>
      </c>
      <c r="T54" s="90">
        <f t="shared" ca="1" si="10"/>
        <v>1282745460824.9602</v>
      </c>
      <c r="U54" s="90">
        <f t="shared" ca="1" si="10"/>
        <v>1268543164202.3633</v>
      </c>
      <c r="V54">
        <f ca="1">IF('Coal mining 2030'!$A62="MD",INDIRECT("'Coal mining 2030'!"&amp;'Country Selector'!$B$3&amp;ROW($A62))*10^12,0)*'Process Emissions Multipliers'!$D$34</f>
        <v>1254340867579.7666</v>
      </c>
      <c r="W54" s="90">
        <f t="shared" ca="1" si="8"/>
        <v>1261508190777.1331</v>
      </c>
      <c r="X54" s="90">
        <f t="shared" ca="1" si="8"/>
        <v>1268675513974.4993</v>
      </c>
      <c r="Y54" s="90">
        <f t="shared" ca="1" si="8"/>
        <v>1275842837171.8657</v>
      </c>
      <c r="Z54" s="90">
        <f t="shared" ca="1" si="8"/>
        <v>1283010160369.2322</v>
      </c>
      <c r="AA54" s="90">
        <f t="shared" ca="1" si="8"/>
        <v>1290177483566.5986</v>
      </c>
      <c r="AB54" s="90">
        <f t="shared" ca="1" si="8"/>
        <v>1297344806763.9648</v>
      </c>
      <c r="AC54" s="90">
        <f t="shared" ca="1" si="8"/>
        <v>1304512129961.3313</v>
      </c>
      <c r="AD54" s="90">
        <f t="shared" ca="1" si="8"/>
        <v>1311679453158.6978</v>
      </c>
      <c r="AE54" s="90">
        <f t="shared" ca="1" si="8"/>
        <v>1318846776356.0642</v>
      </c>
      <c r="AF54" s="90">
        <f t="shared" ca="1" si="8"/>
        <v>1326014099553.4307</v>
      </c>
      <c r="AG54" s="90">
        <f t="shared" ca="1" si="8"/>
        <v>1333181422750.7969</v>
      </c>
      <c r="AH54" s="90">
        <f t="shared" ca="1" si="8"/>
        <v>1340348745948.1631</v>
      </c>
      <c r="AI54" s="90">
        <f t="shared" ca="1" si="8"/>
        <v>1347516069145.5298</v>
      </c>
      <c r="AJ54" s="90">
        <f t="shared" ca="1" si="8"/>
        <v>1354683392342.8962</v>
      </c>
      <c r="AK54" s="90">
        <f t="shared" ca="1" si="8"/>
        <v>1361850715540.2627</v>
      </c>
      <c r="AL54" s="90">
        <f t="shared" ca="1" si="8"/>
        <v>1369018038737.6289</v>
      </c>
      <c r="AM54" s="90">
        <f t="shared" ca="1" si="11"/>
        <v>1376185361934.9954</v>
      </c>
      <c r="AN54" s="90">
        <f t="shared" ca="1" si="11"/>
        <v>1383352685132.3616</v>
      </c>
      <c r="AO54" s="90">
        <f t="shared" ca="1" si="11"/>
        <v>1390520008329.728</v>
      </c>
      <c r="AP54">
        <f ca="1">V54*'Process Emissions Multipliers'!$E$34</f>
        <v>1397687331527.0945</v>
      </c>
    </row>
    <row r="55" spans="1:42">
      <c r="A55" s="74">
        <v>3</v>
      </c>
      <c r="B55">
        <f ca="1">IF('Coal mining 2010'!$A63="MD",INDIRECT("'Coal mining 2010'!"&amp;'Country Selector'!$B$3&amp;ROW($A63))*10^12,0)</f>
        <v>4424790405815.2422</v>
      </c>
      <c r="C55" s="90">
        <f t="shared" ca="1" si="9"/>
        <v>4464688395689.6357</v>
      </c>
      <c r="D55" s="90">
        <f t="shared" ca="1" si="9"/>
        <v>4504586385564.0293</v>
      </c>
      <c r="E55" s="90">
        <f t="shared" ca="1" si="9"/>
        <v>4544484375438.4219</v>
      </c>
      <c r="F55" s="90">
        <f t="shared" ca="1" si="9"/>
        <v>4584382365312.8164</v>
      </c>
      <c r="G55" s="90">
        <f t="shared" ca="1" si="9"/>
        <v>4624280355187.209</v>
      </c>
      <c r="H55" s="90">
        <f t="shared" ca="1" si="9"/>
        <v>4664178345061.6025</v>
      </c>
      <c r="I55" s="90">
        <f t="shared" ca="1" si="9"/>
        <v>4704076334935.9961</v>
      </c>
      <c r="J55" s="90">
        <f t="shared" ca="1" si="9"/>
        <v>4743974324810.3896</v>
      </c>
      <c r="K55" s="90">
        <f t="shared" ca="1" si="9"/>
        <v>4783872314684.7822</v>
      </c>
      <c r="L55">
        <f ca="1">IF('Coal mining 2020'!$A63="MD",INDIRECT("'Coal mining 2020'!"&amp;'Country Selector'!$B$3&amp;ROW($A63))*10^12,0)*'Process Emissions Multipliers'!$B$34</f>
        <v>4823770304559.1758</v>
      </c>
      <c r="M55" s="90">
        <f t="shared" ca="1" si="10"/>
        <v>4801923095680.0127</v>
      </c>
      <c r="N55" s="90">
        <f t="shared" ca="1" si="10"/>
        <v>4780075886800.8496</v>
      </c>
      <c r="O55" s="90">
        <f t="shared" ca="1" si="10"/>
        <v>4758228677921.6865</v>
      </c>
      <c r="P55" s="90">
        <f t="shared" ca="1" si="10"/>
        <v>4736381469042.5234</v>
      </c>
      <c r="Q55" s="90">
        <f t="shared" ca="1" si="10"/>
        <v>4714534260163.3604</v>
      </c>
      <c r="R55" s="90">
        <f t="shared" ca="1" si="10"/>
        <v>4692687051284.1973</v>
      </c>
      <c r="S55" s="90">
        <f t="shared" ca="1" si="10"/>
        <v>4670839842405.0342</v>
      </c>
      <c r="T55" s="90">
        <f t="shared" ca="1" si="10"/>
        <v>4648992633525.8711</v>
      </c>
      <c r="U55" s="90">
        <f t="shared" ca="1" si="10"/>
        <v>4627145424646.708</v>
      </c>
      <c r="V55">
        <f ca="1">IF('Coal mining 2030'!$A63="MD",INDIRECT("'Coal mining 2030'!"&amp;'Country Selector'!$B$3&amp;ROW($A63))*10^12,0)*'Process Emissions Multipliers'!$D$34</f>
        <v>4605298215767.5449</v>
      </c>
      <c r="W55" s="90">
        <f t="shared" ca="1" si="8"/>
        <v>4631612961293.0967</v>
      </c>
      <c r="X55" s="90">
        <f t="shared" ca="1" si="8"/>
        <v>4657927706818.6475</v>
      </c>
      <c r="Y55" s="90">
        <f t="shared" ca="1" si="8"/>
        <v>4684242452344.1982</v>
      </c>
      <c r="Z55" s="90">
        <f t="shared" ca="1" si="8"/>
        <v>4710557197869.75</v>
      </c>
      <c r="AA55" s="90">
        <f t="shared" ca="1" si="8"/>
        <v>4736871943395.3008</v>
      </c>
      <c r="AB55" s="90">
        <f t="shared" ca="1" si="8"/>
        <v>4763186688920.8525</v>
      </c>
      <c r="AC55" s="90">
        <f t="shared" ca="1" si="8"/>
        <v>4789501434446.4043</v>
      </c>
      <c r="AD55" s="90">
        <f t="shared" ca="1" si="8"/>
        <v>4815816179971.9551</v>
      </c>
      <c r="AE55" s="90">
        <f t="shared" ca="1" si="8"/>
        <v>4842130925497.5059</v>
      </c>
      <c r="AF55" s="90">
        <f t="shared" ca="1" si="8"/>
        <v>4868445671023.0576</v>
      </c>
      <c r="AG55" s="90">
        <f t="shared" ca="1" si="8"/>
        <v>4894760416548.6094</v>
      </c>
      <c r="AH55" s="90">
        <f t="shared" ca="1" si="8"/>
        <v>4921075162074.1602</v>
      </c>
      <c r="AI55" s="90">
        <f t="shared" ca="1" si="8"/>
        <v>4947389907599.7109</v>
      </c>
      <c r="AJ55" s="90">
        <f t="shared" ca="1" si="8"/>
        <v>4973704653125.2627</v>
      </c>
      <c r="AK55" s="90">
        <f t="shared" ca="1" si="8"/>
        <v>5000019398650.8145</v>
      </c>
      <c r="AL55" s="90">
        <f t="shared" ca="1" si="8"/>
        <v>5026334144176.3652</v>
      </c>
      <c r="AM55" s="90">
        <f t="shared" ca="1" si="11"/>
        <v>5052648889701.916</v>
      </c>
      <c r="AN55" s="90">
        <f t="shared" ca="1" si="11"/>
        <v>5078963635227.4678</v>
      </c>
      <c r="AO55" s="90">
        <f t="shared" ca="1" si="11"/>
        <v>5105278380753.0195</v>
      </c>
      <c r="AP55">
        <f ca="1">V55*'Process Emissions Multipliers'!$E$34</f>
        <v>5131593126278.5703</v>
      </c>
    </row>
    <row r="56" spans="1:42">
      <c r="A56" s="74">
        <v>4</v>
      </c>
      <c r="B56">
        <f ca="1">IF('Coal mining 2010'!$A64="MD",INDIRECT("'Coal mining 2010'!"&amp;'Country Selector'!$B$3&amp;ROW($A64))*10^12,0)</f>
        <v>4546737132758.4922</v>
      </c>
      <c r="C56" s="90">
        <f t="shared" ca="1" si="9"/>
        <v>4553038264999.9512</v>
      </c>
      <c r="D56" s="90">
        <f t="shared" ca="1" si="9"/>
        <v>4559339397241.4102</v>
      </c>
      <c r="E56" s="90">
        <f t="shared" ca="1" si="9"/>
        <v>4565640529482.8691</v>
      </c>
      <c r="F56" s="90">
        <f t="shared" ca="1" si="9"/>
        <v>4571941661724.3281</v>
      </c>
      <c r="G56" s="90">
        <f t="shared" ca="1" si="9"/>
        <v>4578242793965.7871</v>
      </c>
      <c r="H56" s="90">
        <f t="shared" ca="1" si="9"/>
        <v>4584543926207.2461</v>
      </c>
      <c r="I56" s="90">
        <f t="shared" ca="1" si="9"/>
        <v>4590845058448.7051</v>
      </c>
      <c r="J56" s="90">
        <f t="shared" ca="1" si="9"/>
        <v>4597146190690.1641</v>
      </c>
      <c r="K56" s="90">
        <f t="shared" ca="1" si="9"/>
        <v>4603447322931.623</v>
      </c>
      <c r="L56">
        <f ca="1">IF('Coal mining 2020'!$A64="MD",INDIRECT("'Coal mining 2020'!"&amp;'Country Selector'!$B$3&amp;ROW($A64))*10^12,0)*'Process Emissions Multipliers'!$B$34</f>
        <v>4609748455173.082</v>
      </c>
      <c r="M56" s="90">
        <f t="shared" ca="1" si="10"/>
        <v>4588870566919.2871</v>
      </c>
      <c r="N56" s="90">
        <f t="shared" ca="1" si="10"/>
        <v>4567992678665.4922</v>
      </c>
      <c r="O56" s="90">
        <f t="shared" ca="1" si="10"/>
        <v>4547114790411.6973</v>
      </c>
      <c r="P56" s="90">
        <f t="shared" ca="1" si="10"/>
        <v>4526236902157.9023</v>
      </c>
      <c r="Q56" s="90">
        <f t="shared" ca="1" si="10"/>
        <v>4505359013904.1074</v>
      </c>
      <c r="R56" s="90">
        <f t="shared" ca="1" si="10"/>
        <v>4484481125650.3125</v>
      </c>
      <c r="S56" s="90">
        <f t="shared" ca="1" si="10"/>
        <v>4463603237396.5176</v>
      </c>
      <c r="T56" s="90">
        <f t="shared" ca="1" si="10"/>
        <v>4442725349142.7227</v>
      </c>
      <c r="U56" s="90">
        <f t="shared" ca="1" si="10"/>
        <v>4421847460888.9277</v>
      </c>
      <c r="V56">
        <f ca="1">IF('Coal mining 2030'!$A64="MD",INDIRECT("'Coal mining 2030'!"&amp;'Country Selector'!$B$3&amp;ROW($A64))*10^12,0)*'Process Emissions Multipliers'!$D$34</f>
        <v>4400969572635.1328</v>
      </c>
      <c r="W56" s="90">
        <f t="shared" ca="1" si="8"/>
        <v>4426116781120.585</v>
      </c>
      <c r="X56" s="90">
        <f t="shared" ca="1" si="8"/>
        <v>4451263989606.0371</v>
      </c>
      <c r="Y56" s="90">
        <f t="shared" ca="1" si="8"/>
        <v>4476411198091.4893</v>
      </c>
      <c r="Z56" s="90">
        <f t="shared" ca="1" si="8"/>
        <v>4501558406576.9424</v>
      </c>
      <c r="AA56" s="90">
        <f t="shared" ca="1" si="8"/>
        <v>4526705615062.3945</v>
      </c>
      <c r="AB56" s="90">
        <f t="shared" ca="1" si="8"/>
        <v>4551852823547.8457</v>
      </c>
      <c r="AC56" s="90">
        <f t="shared" ca="1" si="8"/>
        <v>4577000032033.2988</v>
      </c>
      <c r="AD56" s="90">
        <f t="shared" ca="1" si="8"/>
        <v>4602147240518.751</v>
      </c>
      <c r="AE56" s="90">
        <f t="shared" ca="1" si="8"/>
        <v>4627294449004.2031</v>
      </c>
      <c r="AF56" s="90">
        <f t="shared" ca="1" si="8"/>
        <v>4652441657489.6553</v>
      </c>
      <c r="AG56" s="90">
        <f t="shared" ca="1" si="8"/>
        <v>4677588865975.1074</v>
      </c>
      <c r="AH56" s="90">
        <f t="shared" ca="1" si="8"/>
        <v>4702736074460.5605</v>
      </c>
      <c r="AI56" s="90">
        <f t="shared" ca="1" si="8"/>
        <v>4727883282946.0117</v>
      </c>
      <c r="AJ56" s="90">
        <f t="shared" ca="1" si="8"/>
        <v>4753030491431.4639</v>
      </c>
      <c r="AK56" s="90">
        <f t="shared" ca="1" si="8"/>
        <v>4778177699916.917</v>
      </c>
      <c r="AL56" s="90">
        <f t="shared" ca="1" si="8"/>
        <v>4803324908402.3691</v>
      </c>
      <c r="AM56" s="90">
        <f t="shared" ca="1" si="11"/>
        <v>4828472116887.8203</v>
      </c>
      <c r="AN56" s="90">
        <f t="shared" ca="1" si="11"/>
        <v>4853619325373.2734</v>
      </c>
      <c r="AO56" s="90">
        <f t="shared" ca="1" si="11"/>
        <v>4878766533858.7256</v>
      </c>
      <c r="AP56">
        <f ca="1">V56*'Process Emissions Multipliers'!$E$34</f>
        <v>4903913742344.1777</v>
      </c>
    </row>
    <row r="57" spans="1:42">
      <c r="A57" s="74">
        <v>5</v>
      </c>
      <c r="B57">
        <f ca="1">IF('Coal mining 2010'!$A65="MD",INDIRECT("'Coal mining 2010'!"&amp;'Country Selector'!$B$3&amp;ROW($A65))*10^12,0)</f>
        <v>2511410360635.2065</v>
      </c>
      <c r="C57" s="90">
        <f t="shared" ca="1" si="9"/>
        <v>2542932830178.3359</v>
      </c>
      <c r="D57" s="90">
        <f t="shared" ca="1" si="9"/>
        <v>2574455299721.4653</v>
      </c>
      <c r="E57" s="90">
        <f t="shared" ca="1" si="9"/>
        <v>2605977769264.5947</v>
      </c>
      <c r="F57" s="90">
        <f t="shared" ca="1" si="9"/>
        <v>2637500238807.7241</v>
      </c>
      <c r="G57" s="90">
        <f t="shared" ca="1" si="9"/>
        <v>2669022708350.8535</v>
      </c>
      <c r="H57" s="90">
        <f t="shared" ca="1" si="9"/>
        <v>2700545177893.9834</v>
      </c>
      <c r="I57" s="90">
        <f t="shared" ca="1" si="9"/>
        <v>2732067647437.1128</v>
      </c>
      <c r="J57" s="90">
        <f t="shared" ca="1" si="9"/>
        <v>2763590116980.2422</v>
      </c>
      <c r="K57" s="90">
        <f t="shared" ca="1" si="9"/>
        <v>2795112586523.3711</v>
      </c>
      <c r="L57">
        <f ca="1">IF('Coal mining 2020'!$A65="MD",INDIRECT("'Coal mining 2020'!"&amp;'Country Selector'!$B$3&amp;ROW($A65))*10^12,0)*'Process Emissions Multipliers'!$B$34</f>
        <v>2826635056066.501</v>
      </c>
      <c r="M57" s="90">
        <f t="shared" ca="1" si="10"/>
        <v>2808449692888.3555</v>
      </c>
      <c r="N57" s="90">
        <f t="shared" ca="1" si="10"/>
        <v>2790264329710.2104</v>
      </c>
      <c r="O57" s="90">
        <f t="shared" ca="1" si="10"/>
        <v>2772078966532.0654</v>
      </c>
      <c r="P57" s="90">
        <f t="shared" ca="1" si="10"/>
        <v>2753893603353.9199</v>
      </c>
      <c r="Q57" s="90">
        <f t="shared" ca="1" si="10"/>
        <v>2735708240175.7744</v>
      </c>
      <c r="R57" s="90">
        <f t="shared" ca="1" si="10"/>
        <v>2717522876997.6289</v>
      </c>
      <c r="S57" s="90">
        <f t="shared" ca="1" si="10"/>
        <v>2699337513819.4844</v>
      </c>
      <c r="T57" s="90">
        <f t="shared" ca="1" si="10"/>
        <v>2681152150641.3389</v>
      </c>
      <c r="U57" s="90">
        <f t="shared" ca="1" si="10"/>
        <v>2662966787463.1934</v>
      </c>
      <c r="V57">
        <f ca="1">IF('Coal mining 2030'!$A65="MD",INDIRECT("'Coal mining 2030'!"&amp;'Country Selector'!$B$3&amp;ROW($A65))*10^12,0)*'Process Emissions Multipliers'!$D$34</f>
        <v>2644781424285.0483</v>
      </c>
      <c r="W57" s="90">
        <f t="shared" ca="1" si="8"/>
        <v>2659893746417.0835</v>
      </c>
      <c r="X57" s="90">
        <f t="shared" ca="1" si="8"/>
        <v>2675006068549.1187</v>
      </c>
      <c r="Y57" s="90">
        <f t="shared" ca="1" si="8"/>
        <v>2690118390681.1538</v>
      </c>
      <c r="Z57" s="90">
        <f t="shared" ca="1" si="8"/>
        <v>2705230712813.189</v>
      </c>
      <c r="AA57" s="90">
        <f t="shared" ca="1" si="8"/>
        <v>2720343034945.2246</v>
      </c>
      <c r="AB57" s="90">
        <f t="shared" ca="1" si="8"/>
        <v>2735455357077.2598</v>
      </c>
      <c r="AC57" s="90">
        <f t="shared" ca="1" si="8"/>
        <v>2750567679209.2949</v>
      </c>
      <c r="AD57" s="90">
        <f t="shared" ca="1" si="8"/>
        <v>2765680001341.3301</v>
      </c>
      <c r="AE57" s="90">
        <f t="shared" ca="1" si="8"/>
        <v>2780792323473.3652</v>
      </c>
      <c r="AF57" s="90">
        <f t="shared" ca="1" si="8"/>
        <v>2795904645605.4004</v>
      </c>
      <c r="AG57" s="90">
        <f t="shared" ca="1" si="8"/>
        <v>2811016967737.4355</v>
      </c>
      <c r="AH57" s="90">
        <f t="shared" ca="1" si="8"/>
        <v>2826129289869.4707</v>
      </c>
      <c r="AI57" s="90">
        <f t="shared" ca="1" si="8"/>
        <v>2841241612001.5059</v>
      </c>
      <c r="AJ57" s="90">
        <f t="shared" ca="1" si="8"/>
        <v>2856353934133.541</v>
      </c>
      <c r="AK57" s="90">
        <f t="shared" ca="1" si="8"/>
        <v>2871466256265.5767</v>
      </c>
      <c r="AL57" s="90">
        <f t="shared" ca="1" si="8"/>
        <v>2886578578397.6118</v>
      </c>
      <c r="AM57" s="90">
        <f t="shared" ca="1" si="11"/>
        <v>2901690900529.647</v>
      </c>
      <c r="AN57" s="90">
        <f t="shared" ca="1" si="11"/>
        <v>2916803222661.6821</v>
      </c>
      <c r="AO57" s="90">
        <f t="shared" ca="1" si="11"/>
        <v>2931915544793.7173</v>
      </c>
      <c r="AP57">
        <f ca="1">V57*'Process Emissions Multipliers'!$E$34</f>
        <v>2947027866925.7524</v>
      </c>
    </row>
    <row r="58" spans="1:42">
      <c r="A58" s="74">
        <v>6</v>
      </c>
      <c r="B58">
        <f ca="1">IF('Coal mining 2010'!$A66="MD",INDIRECT("'Coal mining 2010'!"&amp;'Country Selector'!$B$3&amp;ROW($A66))*10^12,0)</f>
        <v>809945381822.9314</v>
      </c>
      <c r="C58" s="90">
        <f t="shared" ca="1" si="9"/>
        <v>796982764405.04749</v>
      </c>
      <c r="D58" s="90">
        <f t="shared" ca="1" si="9"/>
        <v>784020146987.16345</v>
      </c>
      <c r="E58" s="90">
        <f t="shared" ca="1" si="9"/>
        <v>771057529569.27954</v>
      </c>
      <c r="F58" s="90">
        <f t="shared" ca="1" si="9"/>
        <v>758094912151.39551</v>
      </c>
      <c r="G58" s="90">
        <f t="shared" ca="1" si="9"/>
        <v>745132294733.51172</v>
      </c>
      <c r="H58" s="90">
        <f t="shared" ca="1" si="9"/>
        <v>732169677315.62769</v>
      </c>
      <c r="I58" s="90">
        <f t="shared" ca="1" si="9"/>
        <v>719207059897.74377</v>
      </c>
      <c r="J58" s="90">
        <f t="shared" ca="1" si="9"/>
        <v>706244442479.85986</v>
      </c>
      <c r="K58" s="90">
        <f t="shared" ca="1" si="9"/>
        <v>693281825061.97583</v>
      </c>
      <c r="L58">
        <f ca="1">IF('Coal mining 2020'!$A66="MD",INDIRECT("'Coal mining 2020'!"&amp;'Country Selector'!$B$3&amp;ROW($A66))*10^12,0)*'Process Emissions Multipliers'!$B$34</f>
        <v>680319207644.09192</v>
      </c>
      <c r="M58" s="90">
        <f t="shared" ca="1" si="10"/>
        <v>677237992143.45923</v>
      </c>
      <c r="N58" s="90">
        <f t="shared" ca="1" si="10"/>
        <v>674156776642.82642</v>
      </c>
      <c r="O58" s="90">
        <f t="shared" ca="1" si="10"/>
        <v>671075561142.19373</v>
      </c>
      <c r="P58" s="90">
        <f t="shared" ca="1" si="10"/>
        <v>667994345641.56104</v>
      </c>
      <c r="Q58" s="90">
        <f t="shared" ca="1" si="10"/>
        <v>664913130140.92822</v>
      </c>
      <c r="R58" s="90">
        <f t="shared" ca="1" si="10"/>
        <v>661831914640.29541</v>
      </c>
      <c r="S58" s="90">
        <f t="shared" ca="1" si="10"/>
        <v>658750699139.6626</v>
      </c>
      <c r="T58" s="90">
        <f t="shared" ca="1" si="10"/>
        <v>655669483639.02991</v>
      </c>
      <c r="U58" s="90">
        <f t="shared" ca="1" si="10"/>
        <v>652588268138.39722</v>
      </c>
      <c r="V58">
        <f ca="1">IF('Coal mining 2030'!$A66="MD",INDIRECT("'Coal mining 2030'!"&amp;'Country Selector'!$B$3&amp;ROW($A66))*10^12,0)*'Process Emissions Multipliers'!$D$34</f>
        <v>649507052637.7644</v>
      </c>
      <c r="W58" s="90">
        <f t="shared" ca="1" si="8"/>
        <v>653218346023.43396</v>
      </c>
      <c r="X58" s="90">
        <f t="shared" ca="1" si="8"/>
        <v>656929639409.10352</v>
      </c>
      <c r="Y58" s="90">
        <f t="shared" ca="1" si="8"/>
        <v>660640932794.77283</v>
      </c>
      <c r="Z58" s="90">
        <f t="shared" ca="1" si="8"/>
        <v>664352226180.44238</v>
      </c>
      <c r="AA58" s="90">
        <f t="shared" ca="1" si="8"/>
        <v>668063519566.11194</v>
      </c>
      <c r="AB58" s="90">
        <f t="shared" ca="1" si="8"/>
        <v>671774812951.78137</v>
      </c>
      <c r="AC58" s="90">
        <f t="shared" ca="1" si="8"/>
        <v>675486106337.45093</v>
      </c>
      <c r="AD58" s="90">
        <f t="shared" ca="1" si="8"/>
        <v>679197399723.12036</v>
      </c>
      <c r="AE58" s="90">
        <f t="shared" ca="1" si="8"/>
        <v>682908693108.78979</v>
      </c>
      <c r="AF58" s="90">
        <f t="shared" ca="1" si="8"/>
        <v>686619986494.45935</v>
      </c>
      <c r="AG58" s="90">
        <f t="shared" ca="1" si="8"/>
        <v>690331279880.12891</v>
      </c>
      <c r="AH58" s="90">
        <f t="shared" ca="1" si="8"/>
        <v>694042573265.79834</v>
      </c>
      <c r="AI58" s="90">
        <f t="shared" ca="1" si="8"/>
        <v>697753866651.46777</v>
      </c>
      <c r="AJ58" s="90">
        <f t="shared" ca="1" si="8"/>
        <v>701465160037.13733</v>
      </c>
      <c r="AK58" s="90">
        <f t="shared" ca="1" si="8"/>
        <v>705176453422.80688</v>
      </c>
      <c r="AL58" s="90">
        <f t="shared" ca="1" si="8"/>
        <v>708887746808.47632</v>
      </c>
      <c r="AM58" s="90">
        <f t="shared" ca="1" si="11"/>
        <v>712599040194.14587</v>
      </c>
      <c r="AN58" s="90">
        <f t="shared" ca="1" si="11"/>
        <v>716310333579.81531</v>
      </c>
      <c r="AO58" s="90">
        <f t="shared" ca="1" si="11"/>
        <v>720021626965.48474</v>
      </c>
      <c r="AP58">
        <f ca="1">V58*'Process Emissions Multipliers'!$E$34</f>
        <v>723732920351.1543</v>
      </c>
    </row>
    <row r="59" spans="1:42">
      <c r="A59" s="74">
        <v>7</v>
      </c>
      <c r="B59">
        <f ca="1">IF('Coal mining 2010'!$A67="MD",INDIRECT("'Coal mining 2010'!"&amp;'Country Selector'!$B$3&amp;ROW($A67))*10^12,0)</f>
        <v>490018766858.96307</v>
      </c>
      <c r="C59" s="90">
        <f t="shared" ca="1" si="9"/>
        <v>487189610538.86145</v>
      </c>
      <c r="D59" s="90">
        <f t="shared" ca="1" si="9"/>
        <v>484360454218.75977</v>
      </c>
      <c r="E59" s="90">
        <f t="shared" ca="1" si="9"/>
        <v>481531297898.65814</v>
      </c>
      <c r="F59" s="90">
        <f t="shared" ca="1" si="9"/>
        <v>478702141578.5564</v>
      </c>
      <c r="G59" s="90">
        <f t="shared" ca="1" si="9"/>
        <v>475872985258.45477</v>
      </c>
      <c r="H59" s="90">
        <f t="shared" ca="1" si="9"/>
        <v>473043828938.35315</v>
      </c>
      <c r="I59" s="90">
        <f t="shared" ca="1" si="9"/>
        <v>470214672618.25153</v>
      </c>
      <c r="J59" s="90">
        <f t="shared" ca="1" si="9"/>
        <v>467385516298.14984</v>
      </c>
      <c r="K59" s="90">
        <f t="shared" ca="1" si="9"/>
        <v>464556359978.04816</v>
      </c>
      <c r="L59">
        <f ca="1">IF('Coal mining 2020'!$A67="MD",INDIRECT("'Coal mining 2020'!"&amp;'Country Selector'!$B$3&amp;ROW($A67))*10^12,0)*'Process Emissions Multipliers'!$B$34</f>
        <v>461727203657.94653</v>
      </c>
      <c r="M59" s="90">
        <f t="shared" ca="1" si="10"/>
        <v>458500218121.24451</v>
      </c>
      <c r="N59" s="90">
        <f t="shared" ca="1" si="10"/>
        <v>455273232584.5426</v>
      </c>
      <c r="O59" s="90">
        <f t="shared" ca="1" si="10"/>
        <v>452046247047.8407</v>
      </c>
      <c r="P59" s="90">
        <f t="shared" ca="1" si="10"/>
        <v>448819261511.13867</v>
      </c>
      <c r="Q59" s="90">
        <f t="shared" ca="1" si="10"/>
        <v>445592275974.43665</v>
      </c>
      <c r="R59" s="90">
        <f t="shared" ca="1" si="10"/>
        <v>442365290437.73474</v>
      </c>
      <c r="S59" s="90">
        <f t="shared" ca="1" si="10"/>
        <v>439138304901.03278</v>
      </c>
      <c r="T59" s="90">
        <f t="shared" ca="1" si="10"/>
        <v>435911319364.33075</v>
      </c>
      <c r="U59" s="90">
        <f t="shared" ca="1" si="10"/>
        <v>432684333827.62878</v>
      </c>
      <c r="V59">
        <f ca="1">IF('Coal mining 2030'!$A67="MD",INDIRECT("'Coal mining 2030'!"&amp;'Country Selector'!$B$3&amp;ROW($A67))*10^12,0)*'Process Emissions Multipliers'!$D$34</f>
        <v>429457348290.92682</v>
      </c>
      <c r="W59" s="90">
        <f t="shared" ca="1" si="8"/>
        <v>431911274248.56873</v>
      </c>
      <c r="X59" s="90">
        <f t="shared" ca="1" si="8"/>
        <v>434365200206.21051</v>
      </c>
      <c r="Y59" s="90">
        <f t="shared" ca="1" si="8"/>
        <v>436819126163.85242</v>
      </c>
      <c r="Z59" s="90">
        <f t="shared" ca="1" si="8"/>
        <v>439273052121.49432</v>
      </c>
      <c r="AA59" s="90">
        <f t="shared" ca="1" si="8"/>
        <v>441726978079.13623</v>
      </c>
      <c r="AB59" s="90">
        <f t="shared" ca="1" si="8"/>
        <v>444180904036.77808</v>
      </c>
      <c r="AC59" s="90">
        <f t="shared" ca="1" si="8"/>
        <v>446634829994.41992</v>
      </c>
      <c r="AD59" s="90">
        <f t="shared" ca="1" si="8"/>
        <v>449088755952.06177</v>
      </c>
      <c r="AE59" s="90">
        <f t="shared" ca="1" si="8"/>
        <v>451542681909.70367</v>
      </c>
      <c r="AF59" s="90">
        <f t="shared" ca="1" si="8"/>
        <v>453996607867.34558</v>
      </c>
      <c r="AG59" s="90">
        <f t="shared" ca="1" si="8"/>
        <v>456450533824.98743</v>
      </c>
      <c r="AH59" s="90">
        <f t="shared" ca="1" si="8"/>
        <v>458904459782.62933</v>
      </c>
      <c r="AI59" s="90">
        <f t="shared" ca="1" si="8"/>
        <v>461358385740.27118</v>
      </c>
      <c r="AJ59" s="90">
        <f t="shared" ca="1" si="8"/>
        <v>463812311697.91309</v>
      </c>
      <c r="AK59" s="90">
        <f t="shared" ca="1" si="8"/>
        <v>466266237655.55487</v>
      </c>
      <c r="AL59" s="90">
        <f t="shared" ca="1" si="8"/>
        <v>468720163613.19678</v>
      </c>
      <c r="AM59" s="90">
        <f t="shared" ca="1" si="11"/>
        <v>471174089570.83868</v>
      </c>
      <c r="AN59" s="90">
        <f t="shared" ca="1" si="11"/>
        <v>473628015528.48047</v>
      </c>
      <c r="AO59" s="90">
        <f t="shared" ca="1" si="11"/>
        <v>476081941486.12238</v>
      </c>
      <c r="AP59">
        <f ca="1">V59*'Process Emissions Multipliers'!$E$34</f>
        <v>478535867443.76428</v>
      </c>
    </row>
    <row r="60" spans="1:42">
      <c r="A60" s="74">
        <v>8</v>
      </c>
      <c r="B60">
        <f ca="1">IF('Coal mining 2010'!$A68="MD",INDIRECT("'Coal mining 2010'!"&amp;'Country Selector'!$B$3&amp;ROW($A68))*10^12,0)</f>
        <v>91010540437.469696</v>
      </c>
      <c r="C60" s="90">
        <f t="shared" ca="1" si="9"/>
        <v>93476079430.688446</v>
      </c>
      <c r="D60" s="90">
        <f t="shared" ca="1" si="9"/>
        <v>95941618423.907181</v>
      </c>
      <c r="E60" s="90">
        <f t="shared" ca="1" si="9"/>
        <v>98407157417.125916</v>
      </c>
      <c r="F60" s="90">
        <f t="shared" ca="1" si="9"/>
        <v>100872696410.34467</v>
      </c>
      <c r="G60" s="90">
        <f t="shared" ca="1" si="9"/>
        <v>103338235403.56342</v>
      </c>
      <c r="H60" s="90">
        <f t="shared" ca="1" si="9"/>
        <v>105803774396.78217</v>
      </c>
      <c r="I60" s="90">
        <f t="shared" ca="1" si="9"/>
        <v>108269313390.00089</v>
      </c>
      <c r="J60" s="90">
        <f t="shared" ca="1" si="9"/>
        <v>110734852383.21964</v>
      </c>
      <c r="K60" s="90">
        <f t="shared" ca="1" si="9"/>
        <v>113200391376.43837</v>
      </c>
      <c r="L60">
        <f ca="1">IF('Coal mining 2020'!$A68="MD",INDIRECT("'Coal mining 2020'!"&amp;'Country Selector'!$B$3&amp;ROW($A68))*10^12,0)*'Process Emissions Multipliers'!$B$34</f>
        <v>115665930369.65712</v>
      </c>
      <c r="M60" s="90">
        <f t="shared" ca="1" si="10"/>
        <v>119200235008.59724</v>
      </c>
      <c r="N60" s="90">
        <f t="shared" ca="1" si="10"/>
        <v>122734539647.53738</v>
      </c>
      <c r="O60" s="90">
        <f t="shared" ca="1" si="10"/>
        <v>126268844286.47751</v>
      </c>
      <c r="P60" s="90">
        <f t="shared" ca="1" si="10"/>
        <v>129803148925.41766</v>
      </c>
      <c r="Q60" s="90">
        <f t="shared" ca="1" si="10"/>
        <v>133337453564.35779</v>
      </c>
      <c r="R60" s="90">
        <f t="shared" ca="1" si="10"/>
        <v>136871758203.29791</v>
      </c>
      <c r="S60" s="90">
        <f t="shared" ca="1" si="10"/>
        <v>140406062842.23804</v>
      </c>
      <c r="T60" s="90">
        <f t="shared" ca="1" si="10"/>
        <v>143940367481.17816</v>
      </c>
      <c r="U60" s="90">
        <f t="shared" ca="1" si="10"/>
        <v>147474672120.11829</v>
      </c>
      <c r="V60">
        <f ca="1">IF('Coal mining 2030'!$A68="MD",INDIRECT("'Coal mining 2030'!"&amp;'Country Selector'!$B$3&amp;ROW($A68))*10^12,0)*'Process Emissions Multipliers'!$D$34</f>
        <v>151008976759.05844</v>
      </c>
      <c r="W60" s="90">
        <f t="shared" ca="1" si="8"/>
        <v>151871844397.44141</v>
      </c>
      <c r="X60" s="90">
        <f t="shared" ca="1" si="8"/>
        <v>152734712035.82431</v>
      </c>
      <c r="Y60" s="90">
        <f t="shared" ca="1" si="8"/>
        <v>153597579674.20728</v>
      </c>
      <c r="Z60" s="90">
        <f t="shared" ca="1" si="8"/>
        <v>154460447312.59021</v>
      </c>
      <c r="AA60" s="90">
        <f t="shared" ca="1" si="8"/>
        <v>155323314950.97314</v>
      </c>
      <c r="AB60" s="90">
        <f t="shared" ca="1" si="8"/>
        <v>156186182589.35608</v>
      </c>
      <c r="AC60" s="90">
        <f t="shared" ca="1" si="8"/>
        <v>157049050227.73901</v>
      </c>
      <c r="AD60" s="90">
        <f t="shared" ca="1" si="8"/>
        <v>157911917866.12195</v>
      </c>
      <c r="AE60" s="90">
        <f t="shared" ca="1" si="8"/>
        <v>158774785504.50491</v>
      </c>
      <c r="AF60" s="90">
        <f t="shared" ca="1" si="8"/>
        <v>159637653142.88785</v>
      </c>
      <c r="AG60" s="90">
        <f t="shared" ca="1" si="8"/>
        <v>160500520781.27078</v>
      </c>
      <c r="AH60" s="90">
        <f t="shared" ca="1" si="8"/>
        <v>161363388419.65372</v>
      </c>
      <c r="AI60" s="90">
        <f t="shared" ca="1" si="8"/>
        <v>162226256058.03668</v>
      </c>
      <c r="AJ60" s="90">
        <f t="shared" ca="1" si="8"/>
        <v>163089123696.41962</v>
      </c>
      <c r="AK60" s="90">
        <f t="shared" ca="1" si="8"/>
        <v>163951991334.80255</v>
      </c>
      <c r="AL60" s="90">
        <f t="shared" ca="1" si="8"/>
        <v>164814858973.18549</v>
      </c>
      <c r="AM60" s="90">
        <f t="shared" ca="1" si="11"/>
        <v>165677726611.56842</v>
      </c>
      <c r="AN60" s="90">
        <f t="shared" ca="1" si="11"/>
        <v>166540594249.95139</v>
      </c>
      <c r="AO60" s="90">
        <f t="shared" ca="1" si="11"/>
        <v>167403461888.33432</v>
      </c>
      <c r="AP60">
        <f ca="1">V60*'Process Emissions Multipliers'!$E$34</f>
        <v>168266329526.71725</v>
      </c>
    </row>
    <row r="61" spans="1:42">
      <c r="A61" s="74">
        <v>9</v>
      </c>
      <c r="B61">
        <f ca="1">IF('Coal mining 2010'!$A69="MD",INDIRECT("'Coal mining 2010'!"&amp;'Country Selector'!$B$3&amp;ROW($A69))*10^12,0)</f>
        <v>175222485692.93454</v>
      </c>
      <c r="C61" s="90">
        <f t="shared" ca="1" si="9"/>
        <v>166873545157.78915</v>
      </c>
      <c r="D61" s="90">
        <f t="shared" ca="1" si="9"/>
        <v>158524604622.64374</v>
      </c>
      <c r="E61" s="90">
        <f t="shared" ca="1" si="9"/>
        <v>150175664087.49835</v>
      </c>
      <c r="F61" s="90">
        <f t="shared" ca="1" si="9"/>
        <v>141826723552.35297</v>
      </c>
      <c r="G61" s="90">
        <f t="shared" ca="1" si="9"/>
        <v>133477783017.20758</v>
      </c>
      <c r="H61" s="90">
        <f t="shared" ca="1" si="9"/>
        <v>125128842482.06219</v>
      </c>
      <c r="I61" s="90">
        <f t="shared" ca="1" si="9"/>
        <v>116779901946.91681</v>
      </c>
      <c r="J61" s="90">
        <f t="shared" ca="1" si="9"/>
        <v>108430961411.77142</v>
      </c>
      <c r="K61" s="90">
        <f t="shared" ca="1" si="9"/>
        <v>100082020876.62602</v>
      </c>
      <c r="L61">
        <f ca="1">IF('Coal mining 2020'!$A69="MD",INDIRECT("'Coal mining 2020'!"&amp;'Country Selector'!$B$3&amp;ROW($A69))*10^12,0)*'Process Emissions Multipliers'!$B$34</f>
        <v>91733080341.480637</v>
      </c>
      <c r="M61" s="90">
        <f t="shared" ca="1" si="10"/>
        <v>94960855822.317444</v>
      </c>
      <c r="N61" s="90">
        <f t="shared" ca="1" si="10"/>
        <v>98188631303.154266</v>
      </c>
      <c r="O61" s="90">
        <f t="shared" ca="1" si="10"/>
        <v>101416406783.99109</v>
      </c>
      <c r="P61" s="90">
        <f t="shared" ca="1" si="10"/>
        <v>104644182264.8279</v>
      </c>
      <c r="Q61" s="90">
        <f t="shared" ca="1" si="10"/>
        <v>107871957745.6647</v>
      </c>
      <c r="R61" s="90">
        <f t="shared" ca="1" si="10"/>
        <v>111099733226.50153</v>
      </c>
      <c r="S61" s="90">
        <f t="shared" ca="1" si="10"/>
        <v>114327508707.33835</v>
      </c>
      <c r="T61" s="90">
        <f t="shared" ca="1" si="10"/>
        <v>117555284188.17516</v>
      </c>
      <c r="U61" s="90">
        <f t="shared" ca="1" si="10"/>
        <v>120783059669.01199</v>
      </c>
      <c r="V61">
        <f ca="1">IF('Coal mining 2030'!$A69="MD",INDIRECT("'Coal mining 2030'!"&amp;'Country Selector'!$B$3&amp;ROW($A69))*10^12,0)*'Process Emissions Multipliers'!$D$34</f>
        <v>124010835149.84879</v>
      </c>
      <c r="W61" s="90">
        <f t="shared" ca="1" si="8"/>
        <v>124719434987.79338</v>
      </c>
      <c r="X61" s="90">
        <f t="shared" ca="1" si="8"/>
        <v>125428034825.73796</v>
      </c>
      <c r="Y61" s="90">
        <f t="shared" ca="1" si="8"/>
        <v>126136634663.68254</v>
      </c>
      <c r="Z61" s="90">
        <f t="shared" ca="1" si="8"/>
        <v>126845234501.62712</v>
      </c>
      <c r="AA61" s="90">
        <f t="shared" ca="1" si="8"/>
        <v>127553834339.57169</v>
      </c>
      <c r="AB61" s="90">
        <f t="shared" ca="1" si="8"/>
        <v>128262434177.51628</v>
      </c>
      <c r="AC61" s="90">
        <f t="shared" ca="1" si="8"/>
        <v>128971034015.46086</v>
      </c>
      <c r="AD61" s="90">
        <f t="shared" ca="1" si="8"/>
        <v>129679633853.40546</v>
      </c>
      <c r="AE61" s="90">
        <f t="shared" ca="1" si="8"/>
        <v>130388233691.35004</v>
      </c>
      <c r="AF61" s="90">
        <f t="shared" ca="1" si="8"/>
        <v>131096833529.29462</v>
      </c>
      <c r="AG61" s="90">
        <f t="shared" ca="1" si="8"/>
        <v>131805433367.23921</v>
      </c>
      <c r="AH61" s="90">
        <f t="shared" ca="1" si="8"/>
        <v>132514033205.18378</v>
      </c>
      <c r="AI61" s="90">
        <f t="shared" ca="1" si="8"/>
        <v>133222633043.12836</v>
      </c>
      <c r="AJ61" s="90">
        <f t="shared" ca="1" si="8"/>
        <v>133931232881.07295</v>
      </c>
      <c r="AK61" s="90">
        <f t="shared" ca="1" si="8"/>
        <v>134639832719.01752</v>
      </c>
      <c r="AL61" s="90">
        <f t="shared" ca="1" si="8"/>
        <v>135348432556.96211</v>
      </c>
      <c r="AM61" s="90">
        <f t="shared" ca="1" si="11"/>
        <v>136057032394.90668</v>
      </c>
      <c r="AN61" s="90">
        <f t="shared" ca="1" si="11"/>
        <v>136765632232.85129</v>
      </c>
      <c r="AO61" s="90">
        <f t="shared" ca="1" si="11"/>
        <v>137474232070.79587</v>
      </c>
      <c r="AP61">
        <f ca="1">V61*'Process Emissions Multipliers'!$E$34</f>
        <v>138182831908.74045</v>
      </c>
    </row>
    <row r="62" spans="1:42">
      <c r="A62" s="74">
        <v>10</v>
      </c>
      <c r="B62">
        <f ca="1">IF('Coal mining 2010'!$A70="MD",INDIRECT("'Coal mining 2010'!"&amp;'Country Selector'!$B$3&amp;ROW($A70))*10^12,0)</f>
        <v>199013416175.63516</v>
      </c>
      <c r="C62" s="90">
        <f t="shared" ca="1" si="9"/>
        <v>190464090573.9126</v>
      </c>
      <c r="D62" s="90">
        <f t="shared" ca="1" si="9"/>
        <v>181914764972.19003</v>
      </c>
      <c r="E62" s="90">
        <f t="shared" ca="1" si="9"/>
        <v>173365439370.46747</v>
      </c>
      <c r="F62" s="90">
        <f t="shared" ca="1" si="9"/>
        <v>164816113768.74493</v>
      </c>
      <c r="G62" s="90">
        <f t="shared" ca="1" si="9"/>
        <v>156266788167.02234</v>
      </c>
      <c r="H62" s="90">
        <f t="shared" ca="1" si="9"/>
        <v>147717462565.29977</v>
      </c>
      <c r="I62" s="90">
        <f t="shared" ca="1" si="9"/>
        <v>139168136963.57721</v>
      </c>
      <c r="J62" s="90">
        <f t="shared" ca="1" si="9"/>
        <v>130618811361.85466</v>
      </c>
      <c r="K62" s="90">
        <f t="shared" ca="1" si="9"/>
        <v>122069485760.13208</v>
      </c>
      <c r="L62">
        <f ca="1">IF('Coal mining 2020'!$A70="MD",INDIRECT("'Coal mining 2020'!"&amp;'Country Selector'!$B$3&amp;ROW($A70))*10^12,0)*'Process Emissions Multipliers'!$B$34</f>
        <v>113520160158.40953</v>
      </c>
      <c r="M62" s="90">
        <f t="shared" ca="1" si="10"/>
        <v>113006019041.73288</v>
      </c>
      <c r="N62" s="90">
        <f t="shared" ca="1" si="10"/>
        <v>112491877925.05624</v>
      </c>
      <c r="O62" s="90">
        <f t="shared" ca="1" si="10"/>
        <v>111977736808.37961</v>
      </c>
      <c r="P62" s="90">
        <f t="shared" ca="1" si="10"/>
        <v>111463595691.70296</v>
      </c>
      <c r="Q62" s="90">
        <f t="shared" ca="1" si="10"/>
        <v>110949454575.02631</v>
      </c>
      <c r="R62" s="90">
        <f t="shared" ca="1" si="10"/>
        <v>110435313458.34967</v>
      </c>
      <c r="S62" s="90">
        <f t="shared" ca="1" si="10"/>
        <v>109921172341.67303</v>
      </c>
      <c r="T62" s="90">
        <f t="shared" ca="1" si="10"/>
        <v>109407031224.9964</v>
      </c>
      <c r="U62" s="90">
        <f t="shared" ca="1" si="10"/>
        <v>108892890108.31975</v>
      </c>
      <c r="V62">
        <f ca="1">IF('Coal mining 2030'!$A70="MD",INDIRECT("'Coal mining 2030'!"&amp;'Country Selector'!$B$3&amp;ROW($A70))*10^12,0)*'Process Emissions Multipliers'!$D$34</f>
        <v>108378748991.64311</v>
      </c>
      <c r="W62" s="90">
        <f t="shared" ca="1" si="8"/>
        <v>108998026846.51215</v>
      </c>
      <c r="X62" s="90">
        <f t="shared" ca="1" si="8"/>
        <v>109617304701.38116</v>
      </c>
      <c r="Y62" s="90">
        <f t="shared" ca="1" si="8"/>
        <v>110236582556.25018</v>
      </c>
      <c r="Z62" s="90">
        <f t="shared" ca="1" si="8"/>
        <v>110855860411.11922</v>
      </c>
      <c r="AA62" s="90">
        <f t="shared" ca="1" si="8"/>
        <v>111475138265.98825</v>
      </c>
      <c r="AB62" s="90">
        <f t="shared" ca="1" si="8"/>
        <v>112094416120.85727</v>
      </c>
      <c r="AC62" s="90">
        <f t="shared" ca="1" si="8"/>
        <v>112713693975.7263</v>
      </c>
      <c r="AD62" s="90">
        <f t="shared" ca="1" si="8"/>
        <v>113332971830.59534</v>
      </c>
      <c r="AE62" s="90">
        <f t="shared" ca="1" si="8"/>
        <v>113952249685.46436</v>
      </c>
      <c r="AF62" s="90">
        <f t="shared" ca="1" si="8"/>
        <v>114571527540.33337</v>
      </c>
      <c r="AG62" s="90">
        <f t="shared" ca="1" si="8"/>
        <v>115190805395.20241</v>
      </c>
      <c r="AH62" s="90">
        <f t="shared" ca="1" si="8"/>
        <v>115810083250.07144</v>
      </c>
      <c r="AI62" s="90">
        <f t="shared" ca="1" si="8"/>
        <v>116429361104.94048</v>
      </c>
      <c r="AJ62" s="90">
        <f t="shared" ca="1" si="8"/>
        <v>117048638959.80949</v>
      </c>
      <c r="AK62" s="90">
        <f t="shared" ca="1" si="8"/>
        <v>117667916814.67853</v>
      </c>
      <c r="AL62" s="90">
        <f t="shared" ca="1" si="8"/>
        <v>118287194669.54755</v>
      </c>
      <c r="AM62" s="90">
        <f t="shared" ca="1" si="11"/>
        <v>118906472524.41658</v>
      </c>
      <c r="AN62" s="90">
        <f t="shared" ca="1" si="11"/>
        <v>119525750379.28561</v>
      </c>
      <c r="AO62" s="90">
        <f t="shared" ca="1" si="11"/>
        <v>120145028234.15463</v>
      </c>
      <c r="AP62">
        <f ca="1">V62*'Process Emissions Multipliers'!$E$34</f>
        <v>120764306089.02367</v>
      </c>
    </row>
    <row r="63" spans="1:42">
      <c r="A63" s="74">
        <v>11</v>
      </c>
      <c r="B63">
        <f ca="1">IF('Coal mining 2010'!$A71="MD",INDIRECT("'Coal mining 2010'!"&amp;'Country Selector'!$B$3&amp;ROW($A71))*10^12,0)</f>
        <v>658718851272.30457</v>
      </c>
      <c r="C63" s="90">
        <f t="shared" ca="1" si="9"/>
        <v>684561287095.84241</v>
      </c>
      <c r="D63" s="90">
        <f t="shared" ca="1" si="9"/>
        <v>710403722919.38013</v>
      </c>
      <c r="E63" s="90">
        <f t="shared" ca="1" si="9"/>
        <v>736246158742.91797</v>
      </c>
      <c r="F63" s="90">
        <f t="shared" ref="D63:K95" ca="1" si="12">$B63*($L$1-F$1)/($L$1-$B$1)+$L63*(F$1-$B$1)/($L$1-$B$1)</f>
        <v>762088594566.45581</v>
      </c>
      <c r="G63" s="90">
        <f t="shared" ca="1" si="12"/>
        <v>787931030389.99365</v>
      </c>
      <c r="H63" s="90">
        <f t="shared" ca="1" si="12"/>
        <v>813773466213.53149</v>
      </c>
      <c r="I63" s="90">
        <f t="shared" ca="1" si="12"/>
        <v>839615902037.06934</v>
      </c>
      <c r="J63" s="90">
        <f t="shared" ca="1" si="12"/>
        <v>865458337860.60718</v>
      </c>
      <c r="K63" s="90">
        <f t="shared" ca="1" si="12"/>
        <v>891300773684.14502</v>
      </c>
      <c r="L63">
        <f ca="1">IF('Coal mining 2020'!$A71="MD",INDIRECT("'Coal mining 2020'!"&amp;'Country Selector'!$B$3&amp;ROW($A71))*10^12,0)*'Process Emissions Multipliers'!$B$34</f>
        <v>917143209507.68286</v>
      </c>
      <c r="M63" s="90">
        <f t="shared" ca="1" si="10"/>
        <v>899985262817.38831</v>
      </c>
      <c r="N63" s="90">
        <f t="shared" ca="1" si="10"/>
        <v>882827316127.09375</v>
      </c>
      <c r="O63" s="90">
        <f t="shared" ca="1" si="10"/>
        <v>865669369436.79944</v>
      </c>
      <c r="P63" s="90">
        <f t="shared" ref="N63:U95" ca="1" si="13">$L63*($V$1-P$1)/($V$1-$L$1)+$V63*(P$1-$L$1)/($V$1-$L$1)</f>
        <v>848511422746.50488</v>
      </c>
      <c r="Q63" s="90">
        <f t="shared" ca="1" si="13"/>
        <v>831353476056.21045</v>
      </c>
      <c r="R63" s="90">
        <f t="shared" ca="1" si="13"/>
        <v>814195529365.91589</v>
      </c>
      <c r="S63" s="90">
        <f t="shared" ca="1" si="13"/>
        <v>797037582675.62134</v>
      </c>
      <c r="T63" s="90">
        <f t="shared" ca="1" si="13"/>
        <v>779879635985.3269</v>
      </c>
      <c r="U63" s="90">
        <f t="shared" ca="1" si="13"/>
        <v>762721689295.03247</v>
      </c>
      <c r="V63">
        <f ca="1">IF('Coal mining 2030'!$A71="MD",INDIRECT("'Coal mining 2030'!"&amp;'Country Selector'!$B$3&amp;ROW($A71))*10^12,0)*'Process Emissions Multipliers'!$D$34</f>
        <v>745563742604.73792</v>
      </c>
      <c r="W63" s="90">
        <f t="shared" ref="W63:AL78" ca="1" si="14">$V63*($AP$1-W$1)/($AP$1-$V$1)+$AP63*(W$1-$V$1)/($AP$1-$V$1)</f>
        <v>749823905408.64685</v>
      </c>
      <c r="X63" s="90">
        <f t="shared" ca="1" si="14"/>
        <v>754084068212.55591</v>
      </c>
      <c r="Y63" s="90">
        <f t="shared" ca="1" si="14"/>
        <v>758344231016.46484</v>
      </c>
      <c r="Z63" s="90">
        <f t="shared" ca="1" si="14"/>
        <v>762604393820.37378</v>
      </c>
      <c r="AA63" s="90">
        <f t="shared" ca="1" si="14"/>
        <v>766864556624.28284</v>
      </c>
      <c r="AB63" s="90">
        <f t="shared" ca="1" si="14"/>
        <v>771124719428.19177</v>
      </c>
      <c r="AC63" s="90">
        <f t="shared" ca="1" si="14"/>
        <v>775384882232.10083</v>
      </c>
      <c r="AD63" s="90">
        <f t="shared" ca="1" si="14"/>
        <v>779645045036.00977</v>
      </c>
      <c r="AE63" s="90">
        <f t="shared" ca="1" si="14"/>
        <v>783905207839.9187</v>
      </c>
      <c r="AF63" s="90">
        <f t="shared" ca="1" si="14"/>
        <v>788165370643.82764</v>
      </c>
      <c r="AG63" s="90">
        <f t="shared" ca="1" si="14"/>
        <v>792425533447.73669</v>
      </c>
      <c r="AH63" s="90">
        <f t="shared" ca="1" si="14"/>
        <v>796685696251.64563</v>
      </c>
      <c r="AI63" s="90">
        <f t="shared" ca="1" si="14"/>
        <v>800945859055.55469</v>
      </c>
      <c r="AJ63" s="90">
        <f t="shared" ca="1" si="14"/>
        <v>805206021859.46362</v>
      </c>
      <c r="AK63" s="90">
        <f t="shared" ca="1" si="14"/>
        <v>809466184663.37256</v>
      </c>
      <c r="AL63" s="90">
        <f t="shared" ca="1" si="14"/>
        <v>813726347467.28149</v>
      </c>
      <c r="AM63" s="90">
        <f t="shared" ca="1" si="11"/>
        <v>817986510271.19055</v>
      </c>
      <c r="AN63" s="90">
        <f t="shared" ca="1" si="11"/>
        <v>822246673075.09949</v>
      </c>
      <c r="AO63" s="90">
        <f t="shared" ca="1" si="11"/>
        <v>826506835879.00854</v>
      </c>
      <c r="AP63">
        <f ca="1">V63*'Process Emissions Multipliers'!$E$34</f>
        <v>830766998682.91748</v>
      </c>
    </row>
    <row r="64" spans="1:42">
      <c r="A64" s="74">
        <v>12</v>
      </c>
      <c r="B64">
        <f ca="1">IF('Coal mining 2010'!$A72="MD",INDIRECT("'Coal mining 2010'!"&amp;'Country Selector'!$B$3&amp;ROW($A72))*10^12,0)</f>
        <v>160921701339.12732</v>
      </c>
      <c r="C64" s="90">
        <f t="shared" ref="C64:K127" ca="1" si="15">$B64*($L$1-C$1)/($L$1-$B$1)+$L64*(C$1-$B$1)/($L$1-$B$1)</f>
        <v>168778590382.66428</v>
      </c>
      <c r="D64" s="90">
        <f t="shared" ca="1" si="12"/>
        <v>176635479426.2012</v>
      </c>
      <c r="E64" s="90">
        <f t="shared" ca="1" si="12"/>
        <v>184492368469.73816</v>
      </c>
      <c r="F64" s="90">
        <f t="shared" ca="1" si="12"/>
        <v>192349257513.27509</v>
      </c>
      <c r="G64" s="90">
        <f t="shared" ca="1" si="12"/>
        <v>200206146556.81204</v>
      </c>
      <c r="H64" s="90">
        <f t="shared" ca="1" si="12"/>
        <v>208063035600.349</v>
      </c>
      <c r="I64" s="90">
        <f t="shared" ca="1" si="12"/>
        <v>215919924643.88593</v>
      </c>
      <c r="J64" s="90">
        <f t="shared" ca="1" si="12"/>
        <v>223776813687.42288</v>
      </c>
      <c r="K64" s="90">
        <f t="shared" ca="1" si="12"/>
        <v>231633702730.95981</v>
      </c>
      <c r="L64">
        <f ca="1">IF('Coal mining 2020'!$A72="MD",INDIRECT("'Coal mining 2020'!"&amp;'Country Selector'!$B$3&amp;ROW($A72))*10^12,0)*'Process Emissions Multipliers'!$B$34</f>
        <v>239490591774.49677</v>
      </c>
      <c r="M64" s="90">
        <f t="shared" ref="M64:U127" ca="1" si="16">$L64*($V$1-M$1)/($V$1-$L$1)+$V64*(M$1-$L$1)/($V$1-$L$1)</f>
        <v>236756161738.68335</v>
      </c>
      <c r="N64" s="90">
        <f t="shared" ca="1" si="13"/>
        <v>234021731702.86993</v>
      </c>
      <c r="O64" s="90">
        <f t="shared" ca="1" si="13"/>
        <v>231287301667.05652</v>
      </c>
      <c r="P64" s="90">
        <f t="shared" ca="1" si="13"/>
        <v>228552871631.24307</v>
      </c>
      <c r="Q64" s="90">
        <f t="shared" ca="1" si="13"/>
        <v>225818441595.42966</v>
      </c>
      <c r="R64" s="90">
        <f t="shared" ca="1" si="13"/>
        <v>223084011559.61624</v>
      </c>
      <c r="S64" s="90">
        <f t="shared" ca="1" si="13"/>
        <v>220349581523.80283</v>
      </c>
      <c r="T64" s="90">
        <f t="shared" ca="1" si="13"/>
        <v>217615151487.98938</v>
      </c>
      <c r="U64" s="90">
        <f t="shared" ca="1" si="13"/>
        <v>214880721452.17596</v>
      </c>
      <c r="V64">
        <f ca="1">IF('Coal mining 2030'!$A72="MD",INDIRECT("'Coal mining 2030'!"&amp;'Country Selector'!$B$3&amp;ROW($A72))*10^12,0)*'Process Emissions Multipliers'!$D$34</f>
        <v>212146291416.36255</v>
      </c>
      <c r="W64" s="90">
        <f t="shared" ca="1" si="14"/>
        <v>213358498620.16479</v>
      </c>
      <c r="X64" s="90">
        <f t="shared" ca="1" si="14"/>
        <v>214570705823.96704</v>
      </c>
      <c r="Y64" s="90">
        <f t="shared" ca="1" si="14"/>
        <v>215782913027.76926</v>
      </c>
      <c r="Z64" s="90">
        <f t="shared" ca="1" si="14"/>
        <v>216995120231.5715</v>
      </c>
      <c r="AA64" s="90">
        <f t="shared" ca="1" si="14"/>
        <v>218207327435.37375</v>
      </c>
      <c r="AB64" s="90">
        <f t="shared" ca="1" si="14"/>
        <v>219419534639.17603</v>
      </c>
      <c r="AC64" s="90">
        <f t="shared" ca="1" si="14"/>
        <v>220631741842.97821</v>
      </c>
      <c r="AD64" s="90">
        <f t="shared" ca="1" si="14"/>
        <v>221843949046.78049</v>
      </c>
      <c r="AE64" s="90">
        <f t="shared" ca="1" si="14"/>
        <v>223056156250.58276</v>
      </c>
      <c r="AF64" s="90">
        <f t="shared" ca="1" si="14"/>
        <v>224268363454.38495</v>
      </c>
      <c r="AG64" s="90">
        <f t="shared" ca="1" si="14"/>
        <v>225480570658.18719</v>
      </c>
      <c r="AH64" s="90">
        <f t="shared" ca="1" si="14"/>
        <v>226692777861.98944</v>
      </c>
      <c r="AI64" s="90">
        <f t="shared" ca="1" si="14"/>
        <v>227904985065.79169</v>
      </c>
      <c r="AJ64" s="90">
        <f t="shared" ca="1" si="14"/>
        <v>229117192269.59393</v>
      </c>
      <c r="AK64" s="90">
        <f t="shared" ca="1" si="14"/>
        <v>230329399473.39618</v>
      </c>
      <c r="AL64" s="90">
        <f t="shared" ca="1" si="14"/>
        <v>231541606677.19843</v>
      </c>
      <c r="AM64" s="90">
        <f t="shared" ca="1" si="11"/>
        <v>232753813881.00064</v>
      </c>
      <c r="AN64" s="90">
        <f t="shared" ca="1" si="11"/>
        <v>233966021084.80292</v>
      </c>
      <c r="AO64" s="90">
        <f t="shared" ca="1" si="11"/>
        <v>235178228288.60513</v>
      </c>
      <c r="AP64">
        <f ca="1">V64*'Process Emissions Multipliers'!$E$34</f>
        <v>236390435492.40738</v>
      </c>
    </row>
    <row r="65" spans="1:42">
      <c r="A65" s="74">
        <v>13</v>
      </c>
      <c r="B65">
        <f ca="1">IF('Coal mining 2010'!$A73="MD",INDIRECT("'Coal mining 2010'!"&amp;'Country Selector'!$B$3&amp;ROW($A73))*10^12,0)</f>
        <v>90381797827.575378</v>
      </c>
      <c r="C65" s="90">
        <f t="shared" ca="1" si="15"/>
        <v>82331020888.287842</v>
      </c>
      <c r="D65" s="90">
        <f t="shared" ca="1" si="12"/>
        <v>74280243949.00032</v>
      </c>
      <c r="E65" s="90">
        <f t="shared" ca="1" si="12"/>
        <v>66229467009.712776</v>
      </c>
      <c r="F65" s="90">
        <f t="shared" ca="1" si="12"/>
        <v>58178690070.425247</v>
      </c>
      <c r="G65" s="90">
        <f t="shared" ca="1" si="12"/>
        <v>50127913131.137718</v>
      </c>
      <c r="H65" s="90">
        <f t="shared" ca="1" si="12"/>
        <v>42077136191.850189</v>
      </c>
      <c r="I65" s="90">
        <f t="shared" ca="1" si="12"/>
        <v>34026359252.562653</v>
      </c>
      <c r="J65" s="90">
        <f t="shared" ca="1" si="12"/>
        <v>25975582313.275124</v>
      </c>
      <c r="K65" s="90">
        <f t="shared" ca="1" si="12"/>
        <v>17924805373.987591</v>
      </c>
      <c r="L65">
        <f ca="1">IF('Coal mining 2020'!$A73="MD",INDIRECT("'Coal mining 2020'!"&amp;'Country Selector'!$B$3&amp;ROW($A73))*10^12,0)*'Process Emissions Multipliers'!$B$34</f>
        <v>9874028434.700058</v>
      </c>
      <c r="M65" s="90">
        <f t="shared" ca="1" si="16"/>
        <v>18000351629.983551</v>
      </c>
      <c r="N65" s="90">
        <f t="shared" ca="1" si="13"/>
        <v>26126674825.267044</v>
      </c>
      <c r="O65" s="90">
        <f t="shared" ca="1" si="13"/>
        <v>34252998020.550545</v>
      </c>
      <c r="P65" s="90">
        <f t="shared" ca="1" si="13"/>
        <v>42379321215.834038</v>
      </c>
      <c r="Q65" s="90">
        <f t="shared" ca="1" si="13"/>
        <v>50505644411.117531</v>
      </c>
      <c r="R65" s="90">
        <f t="shared" ca="1" si="13"/>
        <v>58631967606.401024</v>
      </c>
      <c r="S65" s="90">
        <f t="shared" ca="1" si="13"/>
        <v>66758290801.684517</v>
      </c>
      <c r="T65" s="90">
        <f t="shared" ca="1" si="13"/>
        <v>74884613996.968018</v>
      </c>
      <c r="U65" s="90">
        <f t="shared" ca="1" si="13"/>
        <v>83010937192.251511</v>
      </c>
      <c r="V65">
        <f ca="1">IF('Coal mining 2030'!$A73="MD",INDIRECT("'Coal mining 2030'!"&amp;'Country Selector'!$B$3&amp;ROW($A73))*10^12,0)*'Process Emissions Multipliers'!$D$34</f>
        <v>91137260387.535004</v>
      </c>
      <c r="W65" s="90">
        <f t="shared" ca="1" si="14"/>
        <v>91658020108.758438</v>
      </c>
      <c r="X65" s="90">
        <f t="shared" ca="1" si="14"/>
        <v>92178779829.981873</v>
      </c>
      <c r="Y65" s="90">
        <f t="shared" ca="1" si="14"/>
        <v>92699539551.205307</v>
      </c>
      <c r="Z65" s="90">
        <f t="shared" ca="1" si="14"/>
        <v>93220299272.428741</v>
      </c>
      <c r="AA65" s="90">
        <f t="shared" ca="1" si="14"/>
        <v>93741058993.652191</v>
      </c>
      <c r="AB65" s="90">
        <f t="shared" ca="1" si="14"/>
        <v>94261818714.87561</v>
      </c>
      <c r="AC65" s="90">
        <f t="shared" ca="1" si="14"/>
        <v>94782578436.09906</v>
      </c>
      <c r="AD65" s="90">
        <f t="shared" ca="1" si="14"/>
        <v>95303338157.322479</v>
      </c>
      <c r="AE65" s="90">
        <f t="shared" ca="1" si="14"/>
        <v>95824097878.545914</v>
      </c>
      <c r="AF65" s="90">
        <f t="shared" ca="1" si="14"/>
        <v>96344857599.769348</v>
      </c>
      <c r="AG65" s="90">
        <f t="shared" ca="1" si="14"/>
        <v>96865617320.992798</v>
      </c>
      <c r="AH65" s="90">
        <f t="shared" ca="1" si="14"/>
        <v>97386377042.216217</v>
      </c>
      <c r="AI65" s="90">
        <f t="shared" ca="1" si="14"/>
        <v>97907136763.439651</v>
      </c>
      <c r="AJ65" s="90">
        <f t="shared" ca="1" si="14"/>
        <v>98427896484.663101</v>
      </c>
      <c r="AK65" s="90">
        <f t="shared" ca="1" si="14"/>
        <v>98948656205.886536</v>
      </c>
      <c r="AL65" s="90">
        <f t="shared" ca="1" si="14"/>
        <v>99469415927.10997</v>
      </c>
      <c r="AM65" s="90">
        <f t="shared" ca="1" si="11"/>
        <v>99990175648.333405</v>
      </c>
      <c r="AN65" s="90">
        <f t="shared" ca="1" si="11"/>
        <v>100510935369.55682</v>
      </c>
      <c r="AO65" s="90">
        <f t="shared" ca="1" si="11"/>
        <v>101031695090.78029</v>
      </c>
      <c r="AP65">
        <f ca="1">V65*'Process Emissions Multipliers'!$E$34</f>
        <v>101552454812.00371</v>
      </c>
    </row>
    <row r="66" spans="1:42">
      <c r="A66" s="74">
        <v>14</v>
      </c>
      <c r="B66">
        <f ca="1">IF('Coal mining 2010'!$A74="MD",INDIRECT("'Coal mining 2010'!"&amp;'Country Selector'!$B$3&amp;ROW($A74))*10^12,0)</f>
        <v>81413430132.762695</v>
      </c>
      <c r="C66" s="90">
        <f t="shared" ca="1" si="15"/>
        <v>83477475740.364914</v>
      </c>
      <c r="D66" s="90">
        <f t="shared" ca="1" si="12"/>
        <v>85541521347.967148</v>
      </c>
      <c r="E66" s="90">
        <f t="shared" ca="1" si="12"/>
        <v>87605566955.569366</v>
      </c>
      <c r="F66" s="90">
        <f t="shared" ca="1" si="12"/>
        <v>89669612563.1716</v>
      </c>
      <c r="G66" s="90">
        <f t="shared" ca="1" si="12"/>
        <v>91733658170.773834</v>
      </c>
      <c r="H66" s="90">
        <f t="shared" ca="1" si="12"/>
        <v>93797703778.376053</v>
      </c>
      <c r="I66" s="90">
        <f t="shared" ca="1" si="12"/>
        <v>95861749385.978287</v>
      </c>
      <c r="J66" s="90">
        <f t="shared" ca="1" si="12"/>
        <v>97925794993.580505</v>
      </c>
      <c r="K66" s="90">
        <f t="shared" ca="1" si="12"/>
        <v>99989840601.182739</v>
      </c>
      <c r="L66">
        <f ca="1">IF('Coal mining 2020'!$A74="MD",INDIRECT("'Coal mining 2020'!"&amp;'Country Selector'!$B$3&amp;ROW($A74))*10^12,0)*'Process Emissions Multipliers'!$B$34</f>
        <v>102053886208.78496</v>
      </c>
      <c r="M66" s="90">
        <f t="shared" ca="1" si="16"/>
        <v>96091119927.850922</v>
      </c>
      <c r="N66" s="90">
        <f t="shared" ca="1" si="13"/>
        <v>90128353646.91687</v>
      </c>
      <c r="O66" s="90">
        <f t="shared" ca="1" si="13"/>
        <v>84165587365.982834</v>
      </c>
      <c r="P66" s="90">
        <f t="shared" ca="1" si="13"/>
        <v>78202821085.048798</v>
      </c>
      <c r="Q66" s="90">
        <f t="shared" ca="1" si="13"/>
        <v>72240054804.114746</v>
      </c>
      <c r="R66" s="90">
        <f t="shared" ca="1" si="13"/>
        <v>66277288523.18071</v>
      </c>
      <c r="S66" s="90">
        <f t="shared" ca="1" si="13"/>
        <v>60314522242.246674</v>
      </c>
      <c r="T66" s="90">
        <f t="shared" ca="1" si="13"/>
        <v>54351755961.312622</v>
      </c>
      <c r="U66" s="90">
        <f t="shared" ca="1" si="13"/>
        <v>48388989680.378578</v>
      </c>
      <c r="V66">
        <f ca="1">IF('Coal mining 2030'!$A74="MD",INDIRECT("'Coal mining 2030'!"&amp;'Country Selector'!$B$3&amp;ROW($A74))*10^12,0)*'Process Emissions Multipliers'!$D$34</f>
        <v>42426223399.444542</v>
      </c>
      <c r="W66" s="90">
        <f t="shared" ca="1" si="14"/>
        <v>42668647498.831665</v>
      </c>
      <c r="X66" s="90">
        <f t="shared" ca="1" si="14"/>
        <v>42911071598.218781</v>
      </c>
      <c r="Y66" s="90">
        <f t="shared" ca="1" si="14"/>
        <v>43153495697.605911</v>
      </c>
      <c r="Z66" s="90">
        <f t="shared" ca="1" si="14"/>
        <v>43395919796.993034</v>
      </c>
      <c r="AA66" s="90">
        <f t="shared" ca="1" si="14"/>
        <v>43638343896.380157</v>
      </c>
      <c r="AB66" s="90">
        <f t="shared" ca="1" si="14"/>
        <v>43880767995.767288</v>
      </c>
      <c r="AC66" s="90">
        <f t="shared" ca="1" si="14"/>
        <v>44123192095.154404</v>
      </c>
      <c r="AD66" s="90">
        <f t="shared" ca="1" si="14"/>
        <v>44365616194.541527</v>
      </c>
      <c r="AE66" s="90">
        <f t="shared" ca="1" si="14"/>
        <v>44608040293.92865</v>
      </c>
      <c r="AF66" s="90">
        <f t="shared" ca="1" si="14"/>
        <v>44850464393.315773</v>
      </c>
      <c r="AG66" s="90">
        <f t="shared" ca="1" si="14"/>
        <v>45092888492.702896</v>
      </c>
      <c r="AH66" s="90">
        <f t="shared" ca="1" si="14"/>
        <v>45335312592.090019</v>
      </c>
      <c r="AI66" s="90">
        <f t="shared" ca="1" si="14"/>
        <v>45577736691.477142</v>
      </c>
      <c r="AJ66" s="90">
        <f t="shared" ca="1" si="14"/>
        <v>45820160790.864265</v>
      </c>
      <c r="AK66" s="90">
        <f t="shared" ca="1" si="14"/>
        <v>46062584890.251389</v>
      </c>
      <c r="AL66" s="90">
        <f t="shared" ca="1" si="14"/>
        <v>46305008989.638512</v>
      </c>
      <c r="AM66" s="90">
        <f t="shared" ca="1" si="11"/>
        <v>46547433089.025635</v>
      </c>
      <c r="AN66" s="90">
        <f t="shared" ca="1" si="11"/>
        <v>46789857188.412766</v>
      </c>
      <c r="AO66" s="90">
        <f t="shared" ca="1" si="11"/>
        <v>47032281287.799881</v>
      </c>
      <c r="AP66">
        <f ca="1">V66*'Process Emissions Multipliers'!$E$34</f>
        <v>47274705387.187004</v>
      </c>
    </row>
    <row r="67" spans="1:42">
      <c r="A67" s="74">
        <v>15</v>
      </c>
      <c r="B67">
        <f ca="1">IF('Coal mining 2010'!$A75="MD",INDIRECT("'Coal mining 2010'!"&amp;'Country Selector'!$B$3&amp;ROW($A75))*10^12,0)</f>
        <v>594128782537.85803</v>
      </c>
      <c r="C67" s="90">
        <f t="shared" ca="1" si="15"/>
        <v>602075075383.22156</v>
      </c>
      <c r="D67" s="90">
        <f t="shared" ca="1" si="12"/>
        <v>610021368228.58508</v>
      </c>
      <c r="E67" s="90">
        <f t="shared" ca="1" si="12"/>
        <v>617967661073.94861</v>
      </c>
      <c r="F67" s="90">
        <f t="shared" ca="1" si="12"/>
        <v>625913953919.31213</v>
      </c>
      <c r="G67" s="90">
        <f t="shared" ca="1" si="12"/>
        <v>633860246764.67566</v>
      </c>
      <c r="H67" s="90">
        <f t="shared" ca="1" si="12"/>
        <v>641806539610.03918</v>
      </c>
      <c r="I67" s="90">
        <f t="shared" ca="1" si="12"/>
        <v>649752832455.40271</v>
      </c>
      <c r="J67" s="90">
        <f t="shared" ca="1" si="12"/>
        <v>657699125300.76624</v>
      </c>
      <c r="K67" s="90">
        <f t="shared" ca="1" si="12"/>
        <v>665645418146.12976</v>
      </c>
      <c r="L67">
        <f ca="1">IF('Coal mining 2020'!$A75="MD",INDIRECT("'Coal mining 2020'!"&amp;'Country Selector'!$B$3&amp;ROW($A75))*10^12,0)*'Process Emissions Multipliers'!$B$34</f>
        <v>673591710991.49329</v>
      </c>
      <c r="M67" s="90">
        <f t="shared" ca="1" si="16"/>
        <v>680233685447.07886</v>
      </c>
      <c r="N67" s="90">
        <f t="shared" ca="1" si="13"/>
        <v>686875659902.66431</v>
      </c>
      <c r="O67" s="90">
        <f t="shared" ca="1" si="13"/>
        <v>693517634358.24976</v>
      </c>
      <c r="P67" s="90">
        <f t="shared" ca="1" si="13"/>
        <v>700159608813.83521</v>
      </c>
      <c r="Q67" s="90">
        <f t="shared" ca="1" si="13"/>
        <v>706801583269.42065</v>
      </c>
      <c r="R67" s="90">
        <f t="shared" ca="1" si="13"/>
        <v>713443557725.00623</v>
      </c>
      <c r="S67" s="90">
        <f t="shared" ca="1" si="13"/>
        <v>720085532180.5918</v>
      </c>
      <c r="T67" s="90">
        <f t="shared" ca="1" si="13"/>
        <v>726727506636.17725</v>
      </c>
      <c r="U67" s="90">
        <f t="shared" ca="1" si="13"/>
        <v>733369481091.76257</v>
      </c>
      <c r="V67">
        <f ca="1">IF('Coal mining 2030'!$A75="MD",INDIRECT("'Coal mining 2030'!"&amp;'Country Selector'!$B$3&amp;ROW($A75))*10^12,0)*'Process Emissions Multipliers'!$D$34</f>
        <v>740011455547.34814</v>
      </c>
      <c r="W67" s="90">
        <f t="shared" ca="1" si="14"/>
        <v>744239892496.78369</v>
      </c>
      <c r="X67" s="90">
        <f t="shared" ca="1" si="14"/>
        <v>748468329446.21924</v>
      </c>
      <c r="Y67" s="90">
        <f t="shared" ca="1" si="14"/>
        <v>752696766395.65479</v>
      </c>
      <c r="Z67" s="90">
        <f t="shared" ca="1" si="14"/>
        <v>756925203345.09058</v>
      </c>
      <c r="AA67" s="90">
        <f t="shared" ca="1" si="14"/>
        <v>761153640294.52612</v>
      </c>
      <c r="AB67" s="90">
        <f t="shared" ca="1" si="14"/>
        <v>765382077243.96167</v>
      </c>
      <c r="AC67" s="90">
        <f t="shared" ca="1" si="14"/>
        <v>769610514193.39722</v>
      </c>
      <c r="AD67" s="90">
        <f t="shared" ca="1" si="14"/>
        <v>773838951142.83276</v>
      </c>
      <c r="AE67" s="90">
        <f t="shared" ca="1" si="14"/>
        <v>778067388092.26843</v>
      </c>
      <c r="AF67" s="90">
        <f t="shared" ca="1" si="14"/>
        <v>782295825041.7041</v>
      </c>
      <c r="AG67" s="90">
        <f t="shared" ca="1" si="14"/>
        <v>786524261991.13965</v>
      </c>
      <c r="AH67" s="90">
        <f t="shared" ca="1" si="14"/>
        <v>790752698940.5752</v>
      </c>
      <c r="AI67" s="90">
        <f t="shared" ca="1" si="14"/>
        <v>794981135890.01086</v>
      </c>
      <c r="AJ67" s="90">
        <f t="shared" ca="1" si="14"/>
        <v>799209572839.44641</v>
      </c>
      <c r="AK67" s="90">
        <f t="shared" ca="1" si="14"/>
        <v>803438009788.88196</v>
      </c>
      <c r="AL67" s="90">
        <f t="shared" ca="1" si="14"/>
        <v>807666446738.3175</v>
      </c>
      <c r="AM67" s="90">
        <f t="shared" ca="1" si="11"/>
        <v>811894883687.75317</v>
      </c>
      <c r="AN67" s="90">
        <f t="shared" ca="1" si="11"/>
        <v>816123320637.18872</v>
      </c>
      <c r="AO67" s="90">
        <f t="shared" ca="1" si="11"/>
        <v>820351757586.62439</v>
      </c>
      <c r="AP67">
        <f ca="1">V67*'Process Emissions Multipliers'!$E$34</f>
        <v>824580194536.05994</v>
      </c>
    </row>
    <row r="68" spans="1:42">
      <c r="A68" s="74">
        <v>16</v>
      </c>
      <c r="B68">
        <f ca="1">IF('Coal mining 2010'!$A76="MD",INDIRECT("'Coal mining 2010'!"&amp;'Country Selector'!$B$3&amp;ROW($A76))*10^12,0)</f>
        <v>183948519135.15707</v>
      </c>
      <c r="C68" s="90">
        <f t="shared" ca="1" si="15"/>
        <v>175534200460.25</v>
      </c>
      <c r="D68" s="90">
        <f t="shared" ca="1" si="12"/>
        <v>167119881785.34299</v>
      </c>
      <c r="E68" s="90">
        <f t="shared" ca="1" si="12"/>
        <v>158705563110.43594</v>
      </c>
      <c r="F68" s="90">
        <f t="shared" ca="1" si="12"/>
        <v>150291244435.52887</v>
      </c>
      <c r="G68" s="90">
        <f t="shared" ca="1" si="12"/>
        <v>141876925760.62183</v>
      </c>
      <c r="H68" s="90">
        <f t="shared" ca="1" si="12"/>
        <v>133462607085.71478</v>
      </c>
      <c r="I68" s="90">
        <f t="shared" ca="1" si="12"/>
        <v>125048288410.80772</v>
      </c>
      <c r="J68" s="90">
        <f t="shared" ca="1" si="12"/>
        <v>116633969735.90068</v>
      </c>
      <c r="K68" s="90">
        <f t="shared" ca="1" si="12"/>
        <v>108219651060.99362</v>
      </c>
      <c r="L68">
        <f ca="1">IF('Coal mining 2020'!$A76="MD",INDIRECT("'Coal mining 2020'!"&amp;'Country Selector'!$B$3&amp;ROW($A76))*10^12,0)*'Process Emissions Multipliers'!$B$34</f>
        <v>99805332386.086578</v>
      </c>
      <c r="M68" s="90">
        <f t="shared" ca="1" si="16"/>
        <v>98216823801.671249</v>
      </c>
      <c r="N68" s="90">
        <f t="shared" ca="1" si="13"/>
        <v>96628315217.255905</v>
      </c>
      <c r="O68" s="90">
        <f t="shared" ca="1" si="13"/>
        <v>95039806632.840576</v>
      </c>
      <c r="P68" s="90">
        <f t="shared" ca="1" si="13"/>
        <v>93451298048.425247</v>
      </c>
      <c r="Q68" s="90">
        <f t="shared" ca="1" si="13"/>
        <v>91862789464.009903</v>
      </c>
      <c r="R68" s="90">
        <f t="shared" ca="1" si="13"/>
        <v>90274280879.594574</v>
      </c>
      <c r="S68" s="90">
        <f t="shared" ca="1" si="13"/>
        <v>88685772295.17923</v>
      </c>
      <c r="T68" s="90">
        <f t="shared" ca="1" si="13"/>
        <v>87097263710.763901</v>
      </c>
      <c r="U68" s="90">
        <f t="shared" ca="1" si="13"/>
        <v>85508755126.348557</v>
      </c>
      <c r="V68">
        <f ca="1">IF('Coal mining 2030'!$A76="MD",INDIRECT("'Coal mining 2030'!"&amp;'Country Selector'!$B$3&amp;ROW($A76))*10^12,0)*'Process Emissions Multipliers'!$D$34</f>
        <v>83920246541.933228</v>
      </c>
      <c r="W68" s="90">
        <f t="shared" ca="1" si="14"/>
        <v>84399768133.962097</v>
      </c>
      <c r="X68" s="90">
        <f t="shared" ca="1" si="14"/>
        <v>84879289725.990936</v>
      </c>
      <c r="Y68" s="90">
        <f t="shared" ca="1" si="14"/>
        <v>85358811318.019791</v>
      </c>
      <c r="Z68" s="90">
        <f t="shared" ca="1" si="14"/>
        <v>85838332910.048645</v>
      </c>
      <c r="AA68" s="90">
        <f t="shared" ca="1" si="14"/>
        <v>86317854502.077515</v>
      </c>
      <c r="AB68" s="90">
        <f t="shared" ca="1" si="14"/>
        <v>86797376094.106354</v>
      </c>
      <c r="AC68" s="90">
        <f t="shared" ca="1" si="14"/>
        <v>87276897686.135208</v>
      </c>
      <c r="AD68" s="90">
        <f t="shared" ca="1" si="14"/>
        <v>87756419278.164062</v>
      </c>
      <c r="AE68" s="90">
        <f t="shared" ca="1" si="14"/>
        <v>88235940870.192932</v>
      </c>
      <c r="AF68" s="90">
        <f t="shared" ca="1" si="14"/>
        <v>88715462462.221771</v>
      </c>
      <c r="AG68" s="90">
        <f t="shared" ca="1" si="14"/>
        <v>89194984054.250641</v>
      </c>
      <c r="AH68" s="90">
        <f t="shared" ca="1" si="14"/>
        <v>89674505646.279495</v>
      </c>
      <c r="AI68" s="90">
        <f t="shared" ca="1" si="14"/>
        <v>90154027238.30835</v>
      </c>
      <c r="AJ68" s="90">
        <f t="shared" ca="1" si="14"/>
        <v>90633548830.337189</v>
      </c>
      <c r="AK68" s="90">
        <f t="shared" ca="1" si="14"/>
        <v>91113070422.366058</v>
      </c>
      <c r="AL68" s="90">
        <f t="shared" ca="1" si="14"/>
        <v>91592592014.394913</v>
      </c>
      <c r="AM68" s="90">
        <f t="shared" ca="1" si="11"/>
        <v>92072113606.423752</v>
      </c>
      <c r="AN68" s="90">
        <f t="shared" ca="1" si="11"/>
        <v>92551635198.452637</v>
      </c>
      <c r="AO68" s="90">
        <f t="shared" ca="1" si="11"/>
        <v>93031156790.481476</v>
      </c>
      <c r="AP68">
        <f ca="1">V68*'Process Emissions Multipliers'!$E$34</f>
        <v>93510678382.51033</v>
      </c>
    </row>
    <row r="69" spans="1:42">
      <c r="A69" s="74">
        <v>17</v>
      </c>
      <c r="B69">
        <f ca="1">IF('Coal mining 2010'!$A77="MD",INDIRECT("'Coal mining 2010'!"&amp;'Country Selector'!$B$3&amp;ROW($A77))*10^12,0)</f>
        <v>58456935880.599304</v>
      </c>
      <c r="C69" s="90">
        <f t="shared" ca="1" si="15"/>
        <v>59430575885.349434</v>
      </c>
      <c r="D69" s="90">
        <f t="shared" ca="1" si="12"/>
        <v>60404215890.099564</v>
      </c>
      <c r="E69" s="90">
        <f t="shared" ca="1" si="12"/>
        <v>61377855894.849693</v>
      </c>
      <c r="F69" s="90">
        <f t="shared" ca="1" si="12"/>
        <v>62351495899.599823</v>
      </c>
      <c r="G69" s="90">
        <f t="shared" ca="1" si="12"/>
        <v>63325135904.349953</v>
      </c>
      <c r="H69" s="90">
        <f t="shared" ca="1" si="12"/>
        <v>64298775909.10009</v>
      </c>
      <c r="I69" s="90">
        <f t="shared" ca="1" si="12"/>
        <v>65272415913.85022</v>
      </c>
      <c r="J69" s="90">
        <f t="shared" ca="1" si="12"/>
        <v>66246055918.600342</v>
      </c>
      <c r="K69" s="90">
        <f t="shared" ca="1" si="12"/>
        <v>67219695923.350471</v>
      </c>
      <c r="L69">
        <f ca="1">IF('Coal mining 2020'!$A77="MD",INDIRECT("'Coal mining 2020'!"&amp;'Country Selector'!$B$3&amp;ROW($A77))*10^12,0)*'Process Emissions Multipliers'!$B$34</f>
        <v>68193335928.100601</v>
      </c>
      <c r="M69" s="90">
        <f t="shared" ca="1" si="16"/>
        <v>64123124769.81237</v>
      </c>
      <c r="N69" s="90">
        <f t="shared" ca="1" si="13"/>
        <v>60052913611.524147</v>
      </c>
      <c r="O69" s="90">
        <f t="shared" ca="1" si="13"/>
        <v>55982702453.235916</v>
      </c>
      <c r="P69" s="90">
        <f t="shared" ca="1" si="13"/>
        <v>51912491294.947693</v>
      </c>
      <c r="Q69" s="90">
        <f t="shared" ca="1" si="13"/>
        <v>47842280136.659454</v>
      </c>
      <c r="R69" s="90">
        <f t="shared" ca="1" si="13"/>
        <v>43772068978.371231</v>
      </c>
      <c r="S69" s="90">
        <f t="shared" ca="1" si="13"/>
        <v>39701857820.082993</v>
      </c>
      <c r="T69" s="90">
        <f t="shared" ca="1" si="13"/>
        <v>35631646661.794769</v>
      </c>
      <c r="U69" s="90">
        <f t="shared" ca="1" si="13"/>
        <v>31561435503.506538</v>
      </c>
      <c r="V69">
        <f ca="1">IF('Coal mining 2030'!$A77="MD",INDIRECT("'Coal mining 2030'!"&amp;'Country Selector'!$B$3&amp;ROW($A77))*10^12,0)*'Process Emissions Multipliers'!$D$34</f>
        <v>27491224345.218307</v>
      </c>
      <c r="W69" s="90">
        <f t="shared" ca="1" si="14"/>
        <v>27648309628.067829</v>
      </c>
      <c r="X69" s="90">
        <f t="shared" ca="1" si="14"/>
        <v>27805394910.917362</v>
      </c>
      <c r="Y69" s="90">
        <f t="shared" ca="1" si="14"/>
        <v>27962480193.766884</v>
      </c>
      <c r="Z69" s="90">
        <f t="shared" ca="1" si="14"/>
        <v>28119565476.616409</v>
      </c>
      <c r="AA69" s="90">
        <f t="shared" ca="1" si="14"/>
        <v>28276650759.465935</v>
      </c>
      <c r="AB69" s="90">
        <f t="shared" ca="1" si="14"/>
        <v>28433736042.31546</v>
      </c>
      <c r="AC69" s="90">
        <f t="shared" ca="1" si="14"/>
        <v>28590821325.164986</v>
      </c>
      <c r="AD69" s="90">
        <f t="shared" ca="1" si="14"/>
        <v>28747906608.014511</v>
      </c>
      <c r="AE69" s="90">
        <f t="shared" ca="1" si="14"/>
        <v>28904991890.864037</v>
      </c>
      <c r="AF69" s="90">
        <f t="shared" ca="1" si="14"/>
        <v>29062077173.713562</v>
      </c>
      <c r="AG69" s="90">
        <f t="shared" ca="1" si="14"/>
        <v>29219162456.563087</v>
      </c>
      <c r="AH69" s="90">
        <f t="shared" ca="1" si="14"/>
        <v>29376247739.412613</v>
      </c>
      <c r="AI69" s="90">
        <f t="shared" ca="1" si="14"/>
        <v>29533333022.262138</v>
      </c>
      <c r="AJ69" s="90">
        <f t="shared" ca="1" si="14"/>
        <v>29690418305.111664</v>
      </c>
      <c r="AK69" s="90">
        <f t="shared" ca="1" si="14"/>
        <v>29847503587.961189</v>
      </c>
      <c r="AL69" s="90">
        <f t="shared" ca="1" si="14"/>
        <v>30004588870.810715</v>
      </c>
      <c r="AM69" s="90">
        <f t="shared" ca="1" si="11"/>
        <v>30161674153.66024</v>
      </c>
      <c r="AN69" s="90">
        <f t="shared" ca="1" si="11"/>
        <v>30318759436.509766</v>
      </c>
      <c r="AO69" s="90">
        <f t="shared" ca="1" si="11"/>
        <v>30475844719.359291</v>
      </c>
      <c r="AP69">
        <f ca="1">V69*'Process Emissions Multipliers'!$E$34</f>
        <v>30632930002.208817</v>
      </c>
    </row>
    <row r="70" spans="1:42">
      <c r="A70" s="74">
        <v>18</v>
      </c>
      <c r="B70">
        <f ca="1">IF('Coal mining 2010'!$A78="MD",INDIRECT("'Coal mining 2010'!"&amp;'Country Selector'!$B$3&amp;ROW($A78))*10^12,0)</f>
        <v>166364978856.41788</v>
      </c>
      <c r="C70" s="90">
        <f t="shared" ca="1" si="15"/>
        <v>187474109052.86182</v>
      </c>
      <c r="D70" s="90">
        <f t="shared" ca="1" si="12"/>
        <v>208583239249.30573</v>
      </c>
      <c r="E70" s="90">
        <f t="shared" ca="1" si="12"/>
        <v>229692369445.74966</v>
      </c>
      <c r="F70" s="90">
        <f t="shared" ca="1" si="12"/>
        <v>250801499642.1936</v>
      </c>
      <c r="G70" s="90">
        <f t="shared" ca="1" si="12"/>
        <v>271910629838.63751</v>
      </c>
      <c r="H70" s="90">
        <f t="shared" ca="1" si="12"/>
        <v>293019760035.08148</v>
      </c>
      <c r="I70" s="90">
        <f t="shared" ca="1" si="12"/>
        <v>314128890231.52539</v>
      </c>
      <c r="J70" s="90">
        <f t="shared" ca="1" si="12"/>
        <v>335238020427.9693</v>
      </c>
      <c r="K70" s="90">
        <f t="shared" ca="1" si="12"/>
        <v>356347150624.41327</v>
      </c>
      <c r="L70">
        <f ca="1">IF('Coal mining 2020'!$A78="MD",INDIRECT("'Coal mining 2020'!"&amp;'Country Selector'!$B$3&amp;ROW($A78))*10^12,0)*'Process Emissions Multipliers'!$B$34</f>
        <v>377456280820.85718</v>
      </c>
      <c r="M70" s="90">
        <f t="shared" ca="1" si="16"/>
        <v>357391284787.77429</v>
      </c>
      <c r="N70" s="90">
        <f t="shared" ca="1" si="13"/>
        <v>337326288754.69135</v>
      </c>
      <c r="O70" s="90">
        <f t="shared" ca="1" si="13"/>
        <v>317261292721.6084</v>
      </c>
      <c r="P70" s="90">
        <f t="shared" ca="1" si="13"/>
        <v>297196296688.52551</v>
      </c>
      <c r="Q70" s="90">
        <f t="shared" ca="1" si="13"/>
        <v>277131300655.44263</v>
      </c>
      <c r="R70" s="90">
        <f t="shared" ca="1" si="13"/>
        <v>257066304622.35968</v>
      </c>
      <c r="S70" s="90">
        <f t="shared" ca="1" si="13"/>
        <v>237001308589.27679</v>
      </c>
      <c r="T70" s="90">
        <f t="shared" ca="1" si="13"/>
        <v>216936312556.19385</v>
      </c>
      <c r="U70" s="90">
        <f t="shared" ca="1" si="13"/>
        <v>196871316523.11096</v>
      </c>
      <c r="V70">
        <f ca="1">IF('Coal mining 2030'!$A78="MD",INDIRECT("'Coal mining 2030'!"&amp;'Country Selector'!$B$3&amp;ROW($A78))*10^12,0)*'Process Emissions Multipliers'!$D$34</f>
        <v>176806320490.02805</v>
      </c>
      <c r="W70" s="90">
        <f t="shared" ca="1" si="14"/>
        <v>177816594551.1246</v>
      </c>
      <c r="X70" s="90">
        <f t="shared" ca="1" si="14"/>
        <v>178826868612.22113</v>
      </c>
      <c r="Y70" s="90">
        <f t="shared" ca="1" si="14"/>
        <v>179837142673.31769</v>
      </c>
      <c r="Z70" s="90">
        <f t="shared" ca="1" si="14"/>
        <v>180847416734.41422</v>
      </c>
      <c r="AA70" s="90">
        <f t="shared" ca="1" si="14"/>
        <v>181857690795.51077</v>
      </c>
      <c r="AB70" s="90">
        <f t="shared" ca="1" si="14"/>
        <v>182867964856.6073</v>
      </c>
      <c r="AC70" s="90">
        <f t="shared" ca="1" si="14"/>
        <v>183878238917.70386</v>
      </c>
      <c r="AD70" s="90">
        <f t="shared" ca="1" si="14"/>
        <v>184888512978.80042</v>
      </c>
      <c r="AE70" s="90">
        <f t="shared" ca="1" si="14"/>
        <v>185898787039.89697</v>
      </c>
      <c r="AF70" s="90">
        <f t="shared" ca="1" si="14"/>
        <v>186909061100.9935</v>
      </c>
      <c r="AG70" s="90">
        <f t="shared" ca="1" si="14"/>
        <v>187919335162.09003</v>
      </c>
      <c r="AH70" s="90">
        <f t="shared" ca="1" si="14"/>
        <v>188929609223.18658</v>
      </c>
      <c r="AI70" s="90">
        <f t="shared" ca="1" si="14"/>
        <v>189939883284.28314</v>
      </c>
      <c r="AJ70" s="90">
        <f t="shared" ca="1" si="14"/>
        <v>190950157345.3797</v>
      </c>
      <c r="AK70" s="90">
        <f t="shared" ca="1" si="14"/>
        <v>191960431406.47623</v>
      </c>
      <c r="AL70" s="90">
        <f t="shared" ca="1" si="14"/>
        <v>192970705467.57278</v>
      </c>
      <c r="AM70" s="90">
        <f t="shared" ca="1" si="11"/>
        <v>193980979528.66931</v>
      </c>
      <c r="AN70" s="90">
        <f t="shared" ca="1" si="11"/>
        <v>194991253589.76587</v>
      </c>
      <c r="AO70" s="90">
        <f t="shared" ca="1" si="11"/>
        <v>196001527650.86243</v>
      </c>
      <c r="AP70">
        <f ca="1">V70*'Process Emissions Multipliers'!$E$34</f>
        <v>197011801711.95895</v>
      </c>
    </row>
    <row r="71" spans="1:42">
      <c r="A71" s="74">
        <v>19</v>
      </c>
      <c r="B71">
        <f ca="1">IF('Coal mining 2010'!$A79="MD",INDIRECT("'Coal mining 2010'!"&amp;'Country Selector'!$B$3&amp;ROW($A79))*10^12,0)</f>
        <v>651557489764.02356</v>
      </c>
      <c r="C71" s="90">
        <f t="shared" ca="1" si="15"/>
        <v>663052469685.83362</v>
      </c>
      <c r="D71" s="90">
        <f t="shared" ca="1" si="12"/>
        <v>674547449607.64355</v>
      </c>
      <c r="E71" s="90">
        <f t="shared" ca="1" si="12"/>
        <v>686042429529.45361</v>
      </c>
      <c r="F71" s="90">
        <f t="shared" ca="1" si="12"/>
        <v>697537409451.26367</v>
      </c>
      <c r="G71" s="90">
        <f t="shared" ca="1" si="12"/>
        <v>709032389373.07373</v>
      </c>
      <c r="H71" s="90">
        <f t="shared" ca="1" si="12"/>
        <v>720527369294.88367</v>
      </c>
      <c r="I71" s="90">
        <f t="shared" ca="1" si="12"/>
        <v>732022349216.69373</v>
      </c>
      <c r="J71" s="90">
        <f t="shared" ca="1" si="12"/>
        <v>743517329138.50366</v>
      </c>
      <c r="K71" s="90">
        <f t="shared" ca="1" si="12"/>
        <v>755012309060.31372</v>
      </c>
      <c r="L71">
        <f ca="1">IF('Coal mining 2020'!$A79="MD",INDIRECT("'Coal mining 2020'!"&amp;'Country Selector'!$B$3&amp;ROW($A79))*10^12,0)*'Process Emissions Multipliers'!$B$34</f>
        <v>766507288982.12378</v>
      </c>
      <c r="M71" s="90">
        <f t="shared" ca="1" si="16"/>
        <v>759101591787.56262</v>
      </c>
      <c r="N71" s="90">
        <f t="shared" ca="1" si="13"/>
        <v>751695894593.00146</v>
      </c>
      <c r="O71" s="90">
        <f t="shared" ca="1" si="13"/>
        <v>744290197398.44043</v>
      </c>
      <c r="P71" s="90">
        <f t="shared" ca="1" si="13"/>
        <v>736884500203.87915</v>
      </c>
      <c r="Q71" s="90">
        <f t="shared" ca="1" si="13"/>
        <v>729478803009.31812</v>
      </c>
      <c r="R71" s="90">
        <f t="shared" ca="1" si="13"/>
        <v>722073105814.75696</v>
      </c>
      <c r="S71" s="90">
        <f t="shared" ca="1" si="13"/>
        <v>714667408620.1958</v>
      </c>
      <c r="T71" s="90">
        <f t="shared" ca="1" si="13"/>
        <v>707261711425.63477</v>
      </c>
      <c r="U71" s="90">
        <f t="shared" ca="1" si="13"/>
        <v>699856014231.07361</v>
      </c>
      <c r="V71">
        <f ca="1">IF('Coal mining 2030'!$A79="MD",INDIRECT("'Coal mining 2030'!"&amp;'Country Selector'!$B$3&amp;ROW($A79))*10^12,0)*'Process Emissions Multipliers'!$D$34</f>
        <v>692450317036.51245</v>
      </c>
      <c r="W71" s="90">
        <f t="shared" ca="1" si="14"/>
        <v>696406988901.86865</v>
      </c>
      <c r="X71" s="90">
        <f t="shared" ca="1" si="14"/>
        <v>700363660767.2251</v>
      </c>
      <c r="Y71" s="90">
        <f t="shared" ca="1" si="14"/>
        <v>704320332632.58142</v>
      </c>
      <c r="Z71" s="90">
        <f t="shared" ca="1" si="14"/>
        <v>708277004497.93774</v>
      </c>
      <c r="AA71" s="90">
        <f t="shared" ca="1" si="14"/>
        <v>712233676363.29419</v>
      </c>
      <c r="AB71" s="90">
        <f t="shared" ca="1" si="14"/>
        <v>716190348228.65039</v>
      </c>
      <c r="AC71" s="90">
        <f t="shared" ca="1" si="14"/>
        <v>720147020094.00671</v>
      </c>
      <c r="AD71" s="90">
        <f t="shared" ca="1" si="14"/>
        <v>724103691959.36304</v>
      </c>
      <c r="AE71" s="90">
        <f t="shared" ca="1" si="14"/>
        <v>728060363824.71936</v>
      </c>
      <c r="AF71" s="90">
        <f t="shared" ca="1" si="14"/>
        <v>732017035690.07568</v>
      </c>
      <c r="AG71" s="90">
        <f t="shared" ca="1" si="14"/>
        <v>735973707555.43201</v>
      </c>
      <c r="AH71" s="90">
        <f t="shared" ca="1" si="14"/>
        <v>739930379420.78833</v>
      </c>
      <c r="AI71" s="90">
        <f t="shared" ca="1" si="14"/>
        <v>743887051286.14478</v>
      </c>
      <c r="AJ71" s="90">
        <f t="shared" ca="1" si="14"/>
        <v>747843723151.50098</v>
      </c>
      <c r="AK71" s="90">
        <f t="shared" ca="1" si="14"/>
        <v>751800395016.85742</v>
      </c>
      <c r="AL71" s="90">
        <f t="shared" ca="1" si="14"/>
        <v>755757066882.21362</v>
      </c>
      <c r="AM71" s="90">
        <f t="shared" ca="1" si="11"/>
        <v>759713738747.56982</v>
      </c>
      <c r="AN71" s="90">
        <f t="shared" ca="1" si="11"/>
        <v>763670410612.92627</v>
      </c>
      <c r="AO71" s="90">
        <f t="shared" ca="1" si="11"/>
        <v>767627082478.28247</v>
      </c>
      <c r="AP71">
        <f ca="1">V71*'Process Emissions Multipliers'!$E$34</f>
        <v>771583754343.63892</v>
      </c>
    </row>
    <row r="72" spans="1:42">
      <c r="A72" s="74">
        <v>20</v>
      </c>
      <c r="B72">
        <f ca="1">IF('Coal mining 2010'!$A80="MD",INDIRECT("'Coal mining 2010'!"&amp;'Country Selector'!$B$3&amp;ROW($A80))*10^12,0)</f>
        <v>2627285073.8706665</v>
      </c>
      <c r="C72" s="90">
        <f t="shared" ca="1" si="15"/>
        <v>2657020244.2604208</v>
      </c>
      <c r="D72" s="90">
        <f t="shared" ca="1" si="12"/>
        <v>2686755414.650176</v>
      </c>
      <c r="E72" s="90">
        <f t="shared" ca="1" si="12"/>
        <v>2716490585.0399303</v>
      </c>
      <c r="F72" s="90">
        <f t="shared" ca="1" si="12"/>
        <v>2746225755.4296851</v>
      </c>
      <c r="G72" s="90">
        <f t="shared" ca="1" si="12"/>
        <v>2775960925.8194399</v>
      </c>
      <c r="H72" s="90">
        <f t="shared" ca="1" si="12"/>
        <v>2805696096.2091947</v>
      </c>
      <c r="I72" s="90">
        <f t="shared" ca="1" si="12"/>
        <v>2835431266.5989494</v>
      </c>
      <c r="J72" s="90">
        <f t="shared" ca="1" si="12"/>
        <v>2865166436.9887037</v>
      </c>
      <c r="K72" s="90">
        <f t="shared" ca="1" si="12"/>
        <v>2894901607.3784585</v>
      </c>
      <c r="L72">
        <f ca="1">IF('Coal mining 2020'!$A80="MD",INDIRECT("'Coal mining 2020'!"&amp;'Country Selector'!$B$3&amp;ROW($A80))*10^12,0)*'Process Emissions Multipliers'!$B$34</f>
        <v>2924636777.7682133</v>
      </c>
      <c r="M72" s="90">
        <f t="shared" ca="1" si="16"/>
        <v>5854597695.8671703</v>
      </c>
      <c r="N72" s="90">
        <f t="shared" ca="1" si="13"/>
        <v>8784558613.9661274</v>
      </c>
      <c r="O72" s="90">
        <f t="shared" ca="1" si="13"/>
        <v>11714519532.065086</v>
      </c>
      <c r="P72" s="90">
        <f t="shared" ca="1" si="13"/>
        <v>14644480450.164043</v>
      </c>
      <c r="Q72" s="90">
        <f t="shared" ca="1" si="13"/>
        <v>17574441368.263</v>
      </c>
      <c r="R72" s="90">
        <f t="shared" ca="1" si="13"/>
        <v>20504402286.361958</v>
      </c>
      <c r="S72" s="90">
        <f t="shared" ca="1" si="13"/>
        <v>23434363204.460915</v>
      </c>
      <c r="T72" s="90">
        <f t="shared" ca="1" si="13"/>
        <v>26364324122.559872</v>
      </c>
      <c r="U72" s="90">
        <f t="shared" ca="1" si="13"/>
        <v>29294285040.658829</v>
      </c>
      <c r="V72">
        <f ca="1">IF('Coal mining 2030'!$A80="MD",INDIRECT("'Coal mining 2030'!"&amp;'Country Selector'!$B$3&amp;ROW($A80))*10^12,0)*'Process Emissions Multipliers'!$D$34</f>
        <v>32224245958.757786</v>
      </c>
      <c r="W72" s="90">
        <f t="shared" ca="1" si="14"/>
        <v>32408375800.611286</v>
      </c>
      <c r="X72" s="90">
        <f t="shared" ca="1" si="14"/>
        <v>32592505642.464787</v>
      </c>
      <c r="Y72" s="90">
        <f t="shared" ca="1" si="14"/>
        <v>32776635484.318287</v>
      </c>
      <c r="Z72" s="90">
        <f t="shared" ca="1" si="14"/>
        <v>32960765326.171787</v>
      </c>
      <c r="AA72" s="90">
        <f t="shared" ca="1" si="14"/>
        <v>33144895168.025284</v>
      </c>
      <c r="AB72" s="90">
        <f t="shared" ca="1" si="14"/>
        <v>33329025009.878788</v>
      </c>
      <c r="AC72" s="90">
        <f t="shared" ca="1" si="14"/>
        <v>33513154851.732285</v>
      </c>
      <c r="AD72" s="90">
        <f t="shared" ca="1" si="14"/>
        <v>33697284693.585789</v>
      </c>
      <c r="AE72" s="90">
        <f t="shared" ca="1" si="14"/>
        <v>33881414535.439285</v>
      </c>
      <c r="AF72" s="90">
        <f t="shared" ca="1" si="14"/>
        <v>34065544377.292789</v>
      </c>
      <c r="AG72" s="90">
        <f t="shared" ca="1" si="14"/>
        <v>34249674219.146286</v>
      </c>
      <c r="AH72" s="90">
        <f t="shared" ca="1" si="14"/>
        <v>34433804060.999786</v>
      </c>
      <c r="AI72" s="90">
        <f t="shared" ca="1" si="14"/>
        <v>34617933902.853287</v>
      </c>
      <c r="AJ72" s="90">
        <f t="shared" ca="1" si="14"/>
        <v>34802063744.706787</v>
      </c>
      <c r="AK72" s="90">
        <f t="shared" ca="1" si="14"/>
        <v>34986193586.560287</v>
      </c>
      <c r="AL72" s="90">
        <f t="shared" ca="1" si="14"/>
        <v>35170323428.413788</v>
      </c>
      <c r="AM72" s="90">
        <f t="shared" ca="1" si="11"/>
        <v>35354453270.267288</v>
      </c>
      <c r="AN72" s="90">
        <f t="shared" ca="1" si="11"/>
        <v>35538583112.120789</v>
      </c>
      <c r="AO72" s="90">
        <f t="shared" ca="1" si="11"/>
        <v>35722712953.974289</v>
      </c>
      <c r="AP72">
        <f ca="1">V72*'Process Emissions Multipliers'!$E$34</f>
        <v>35906842795.827789</v>
      </c>
    </row>
    <row r="73" spans="1:42">
      <c r="A73" s="74">
        <v>21</v>
      </c>
      <c r="B73">
        <f ca="1">IF('Coal mining 2010'!$A81="MD",INDIRECT("'Coal mining 2010'!"&amp;'Country Selector'!$B$3&amp;ROW($A81))*10^12,0)</f>
        <v>684212642953.30176</v>
      </c>
      <c r="C73" s="90">
        <f t="shared" ca="1" si="15"/>
        <v>688873616057.2395</v>
      </c>
      <c r="D73" s="90">
        <f t="shared" ca="1" si="12"/>
        <v>693534589161.17725</v>
      </c>
      <c r="E73" s="90">
        <f t="shared" ca="1" si="12"/>
        <v>698195562265.11499</v>
      </c>
      <c r="F73" s="90">
        <f t="shared" ca="1" si="12"/>
        <v>702856535369.05286</v>
      </c>
      <c r="G73" s="90">
        <f t="shared" ca="1" si="12"/>
        <v>707517508472.9906</v>
      </c>
      <c r="H73" s="90">
        <f t="shared" ca="1" si="12"/>
        <v>712178481576.92834</v>
      </c>
      <c r="I73" s="90">
        <f t="shared" ca="1" si="12"/>
        <v>716839454680.86621</v>
      </c>
      <c r="J73" s="90">
        <f t="shared" ca="1" si="12"/>
        <v>721500427784.80396</v>
      </c>
      <c r="K73" s="90">
        <f t="shared" ca="1" si="12"/>
        <v>726161400888.7417</v>
      </c>
      <c r="L73">
        <f ca="1">IF('Coal mining 2020'!$A81="MD",INDIRECT("'Coal mining 2020'!"&amp;'Country Selector'!$B$3&amp;ROW($A81))*10^12,0)*'Process Emissions Multipliers'!$B$34</f>
        <v>730822373992.67944</v>
      </c>
      <c r="M73" s="90">
        <f t="shared" ca="1" si="16"/>
        <v>727512425954.08984</v>
      </c>
      <c r="N73" s="90">
        <f t="shared" ca="1" si="13"/>
        <v>724202477915.50037</v>
      </c>
      <c r="O73" s="90">
        <f t="shared" ca="1" si="13"/>
        <v>720892529876.91077</v>
      </c>
      <c r="P73" s="90">
        <f t="shared" ca="1" si="13"/>
        <v>717582581838.32129</v>
      </c>
      <c r="Q73" s="90">
        <f t="shared" ca="1" si="13"/>
        <v>714272633799.73169</v>
      </c>
      <c r="R73" s="90">
        <f t="shared" ca="1" si="13"/>
        <v>710962685761.14209</v>
      </c>
      <c r="S73" s="90">
        <f t="shared" ca="1" si="13"/>
        <v>707652737722.55249</v>
      </c>
      <c r="T73" s="90">
        <f t="shared" ca="1" si="13"/>
        <v>704342789683.96301</v>
      </c>
      <c r="U73" s="90">
        <f t="shared" ca="1" si="13"/>
        <v>701032841645.37354</v>
      </c>
      <c r="V73">
        <f ca="1">IF('Coal mining 2030'!$A81="MD",INDIRECT("'Coal mining 2030'!"&amp;'Country Selector'!$B$3&amp;ROW($A81))*10^12,0)*'Process Emissions Multipliers'!$D$34</f>
        <v>697722893606.78394</v>
      </c>
      <c r="W73" s="90">
        <f t="shared" ca="1" si="14"/>
        <v>701709693056.54626</v>
      </c>
      <c r="X73" s="90">
        <f t="shared" ca="1" si="14"/>
        <v>705696492506.30884</v>
      </c>
      <c r="Y73" s="90">
        <f t="shared" ca="1" si="14"/>
        <v>709683291956.07117</v>
      </c>
      <c r="Z73" s="90">
        <f t="shared" ca="1" si="14"/>
        <v>713670091405.8335</v>
      </c>
      <c r="AA73" s="90">
        <f t="shared" ca="1" si="14"/>
        <v>717656890855.59595</v>
      </c>
      <c r="AB73" s="90">
        <f t="shared" ca="1" si="14"/>
        <v>721643690305.35828</v>
      </c>
      <c r="AC73" s="90">
        <f t="shared" ca="1" si="14"/>
        <v>725630489755.12073</v>
      </c>
      <c r="AD73" s="90">
        <f t="shared" ca="1" si="14"/>
        <v>729617289204.88318</v>
      </c>
      <c r="AE73" s="90">
        <f t="shared" ca="1" si="14"/>
        <v>733604088654.64551</v>
      </c>
      <c r="AF73" s="90">
        <f t="shared" ca="1" si="14"/>
        <v>737590888104.40796</v>
      </c>
      <c r="AG73" s="90">
        <f t="shared" ca="1" si="14"/>
        <v>741577687554.17041</v>
      </c>
      <c r="AH73" s="90">
        <f t="shared" ca="1" si="14"/>
        <v>745564487003.93262</v>
      </c>
      <c r="AI73" s="90">
        <f t="shared" ca="1" si="14"/>
        <v>749551286453.69519</v>
      </c>
      <c r="AJ73" s="90">
        <f t="shared" ca="1" si="14"/>
        <v>753538085903.45752</v>
      </c>
      <c r="AK73" s="90">
        <f t="shared" ca="1" si="14"/>
        <v>757524885353.21997</v>
      </c>
      <c r="AL73" s="90">
        <f t="shared" ca="1" si="14"/>
        <v>761511684802.98242</v>
      </c>
      <c r="AM73" s="90">
        <f t="shared" ca="1" si="11"/>
        <v>765498484252.74475</v>
      </c>
      <c r="AN73" s="90">
        <f t="shared" ca="1" si="11"/>
        <v>769485283702.5072</v>
      </c>
      <c r="AO73" s="90">
        <f t="shared" ca="1" si="11"/>
        <v>773472083152.26965</v>
      </c>
      <c r="AP73">
        <f ca="1">V73*'Process Emissions Multipliers'!$E$34</f>
        <v>777458882602.03198</v>
      </c>
    </row>
    <row r="74" spans="1:42">
      <c r="A74" s="74">
        <v>22</v>
      </c>
      <c r="B74">
        <f ca="1">IF('Coal mining 2010'!$A82="MD",INDIRECT("'Coal mining 2010'!"&amp;'Country Selector'!$B$3&amp;ROW($A82))*10^12,0)</f>
        <v>621602865281.85437</v>
      </c>
      <c r="C74" s="90">
        <f t="shared" ca="1" si="15"/>
        <v>631885575068.97363</v>
      </c>
      <c r="D74" s="90">
        <f t="shared" ca="1" si="12"/>
        <v>642168284856.09277</v>
      </c>
      <c r="E74" s="90">
        <f t="shared" ca="1" si="12"/>
        <v>652450994643.21191</v>
      </c>
      <c r="F74" s="90">
        <f t="shared" ca="1" si="12"/>
        <v>662733704430.33105</v>
      </c>
      <c r="G74" s="90">
        <f t="shared" ca="1" si="12"/>
        <v>673016414217.45032</v>
      </c>
      <c r="H74" s="90">
        <f t="shared" ca="1" si="12"/>
        <v>683299124004.56958</v>
      </c>
      <c r="I74" s="90">
        <f t="shared" ca="1" si="12"/>
        <v>693581833791.68872</v>
      </c>
      <c r="J74" s="90">
        <f t="shared" ca="1" si="12"/>
        <v>703864543578.80786</v>
      </c>
      <c r="K74" s="90">
        <f t="shared" ca="1" si="12"/>
        <v>714147253365.927</v>
      </c>
      <c r="L74">
        <f ca="1">IF('Coal mining 2020'!$A82="MD",INDIRECT("'Coal mining 2020'!"&amp;'Country Selector'!$B$3&amp;ROW($A82))*10^12,0)*'Process Emissions Multipliers'!$B$34</f>
        <v>724429963153.04626</v>
      </c>
      <c r="M74" s="90">
        <f t="shared" ca="1" si="16"/>
        <v>720787898483.75159</v>
      </c>
      <c r="N74" s="90">
        <f t="shared" ca="1" si="13"/>
        <v>717145833814.45703</v>
      </c>
      <c r="O74" s="90">
        <f t="shared" ca="1" si="13"/>
        <v>713503769145.1626</v>
      </c>
      <c r="P74" s="90">
        <f t="shared" ca="1" si="13"/>
        <v>709861704475.86792</v>
      </c>
      <c r="Q74" s="90">
        <f t="shared" ca="1" si="13"/>
        <v>706219639806.57324</v>
      </c>
      <c r="R74" s="90">
        <f t="shared" ca="1" si="13"/>
        <v>702577575137.27869</v>
      </c>
      <c r="S74" s="90">
        <f t="shared" ca="1" si="13"/>
        <v>698935510467.98413</v>
      </c>
      <c r="T74" s="90">
        <f t="shared" ca="1" si="13"/>
        <v>695293445798.68958</v>
      </c>
      <c r="U74" s="90">
        <f t="shared" ca="1" si="13"/>
        <v>691651381129.39502</v>
      </c>
      <c r="V74">
        <f ca="1">IF('Coal mining 2030'!$A82="MD",INDIRECT("'Coal mining 2030'!"&amp;'Country Selector'!$B$3&amp;ROW($A82))*10^12,0)*'Process Emissions Multipliers'!$D$34</f>
        <v>688009316460.10034</v>
      </c>
      <c r="W74" s="90">
        <f t="shared" ca="1" si="14"/>
        <v>691940612379.19397</v>
      </c>
      <c r="X74" s="90">
        <f t="shared" ca="1" si="14"/>
        <v>695871908298.2876</v>
      </c>
      <c r="Y74" s="90">
        <f t="shared" ca="1" si="14"/>
        <v>699803204217.3811</v>
      </c>
      <c r="Z74" s="90">
        <f t="shared" ca="1" si="14"/>
        <v>703734500136.47485</v>
      </c>
      <c r="AA74" s="90">
        <f t="shared" ca="1" si="14"/>
        <v>707665796055.56848</v>
      </c>
      <c r="AB74" s="90">
        <f t="shared" ca="1" si="14"/>
        <v>711597091974.66187</v>
      </c>
      <c r="AC74" s="90">
        <f t="shared" ca="1" si="14"/>
        <v>715528387893.75562</v>
      </c>
      <c r="AD74" s="90">
        <f t="shared" ca="1" si="14"/>
        <v>719459683812.84912</v>
      </c>
      <c r="AE74" s="90">
        <f t="shared" ca="1" si="14"/>
        <v>723390979731.94287</v>
      </c>
      <c r="AF74" s="90">
        <f t="shared" ca="1" si="14"/>
        <v>727322275651.03638</v>
      </c>
      <c r="AG74" s="90">
        <f t="shared" ca="1" si="14"/>
        <v>731253571570.13013</v>
      </c>
      <c r="AH74" s="90">
        <f t="shared" ca="1" si="14"/>
        <v>735184867489.22363</v>
      </c>
      <c r="AI74" s="90">
        <f t="shared" ca="1" si="14"/>
        <v>739116163408.31714</v>
      </c>
      <c r="AJ74" s="90">
        <f t="shared" ca="1" si="14"/>
        <v>743047459327.41089</v>
      </c>
      <c r="AK74" s="90">
        <f t="shared" ca="1" si="14"/>
        <v>746978755246.50439</v>
      </c>
      <c r="AL74" s="90">
        <f t="shared" ca="1" si="14"/>
        <v>750910051165.59814</v>
      </c>
      <c r="AM74" s="90">
        <f t="shared" ca="1" si="11"/>
        <v>754841347084.69165</v>
      </c>
      <c r="AN74" s="90">
        <f t="shared" ca="1" si="11"/>
        <v>758772643003.78528</v>
      </c>
      <c r="AO74" s="90">
        <f t="shared" ca="1" si="11"/>
        <v>762703938922.87891</v>
      </c>
      <c r="AP74">
        <f ca="1">V74*'Process Emissions Multipliers'!$E$34</f>
        <v>766635234841.97253</v>
      </c>
    </row>
    <row r="75" spans="1:42">
      <c r="A75" s="74">
        <v>23</v>
      </c>
      <c r="B75">
        <f ca="1">IF('Coal mining 2010'!$A83="MD",INDIRECT("'Coal mining 2010'!"&amp;'Country Selector'!$B$3&amp;ROW($A83))*10^12,0)</f>
        <v>2756155546309.8701</v>
      </c>
      <c r="C75" s="90">
        <f t="shared" ca="1" si="15"/>
        <v>2787562765485.1641</v>
      </c>
      <c r="D75" s="90">
        <f t="shared" ca="1" si="12"/>
        <v>2818969984660.458</v>
      </c>
      <c r="E75" s="90">
        <f t="shared" ca="1" si="12"/>
        <v>2850377203835.752</v>
      </c>
      <c r="F75" s="90">
        <f t="shared" ca="1" si="12"/>
        <v>2881784423011.0459</v>
      </c>
      <c r="G75" s="90">
        <f t="shared" ca="1" si="12"/>
        <v>2913191642186.3398</v>
      </c>
      <c r="H75" s="90">
        <f t="shared" ca="1" si="12"/>
        <v>2944598861361.6338</v>
      </c>
      <c r="I75" s="90">
        <f t="shared" ca="1" si="12"/>
        <v>2976006080536.9272</v>
      </c>
      <c r="J75" s="90">
        <f t="shared" ca="1" si="12"/>
        <v>3007413299712.2212</v>
      </c>
      <c r="K75" s="90">
        <f t="shared" ca="1" si="12"/>
        <v>3038820518887.5151</v>
      </c>
      <c r="L75">
        <f ca="1">IF('Coal mining 2020'!$A83="MD",INDIRECT("'Coal mining 2020'!"&amp;'Country Selector'!$B$3&amp;ROW($A83))*10^12,0)*'Process Emissions Multipliers'!$B$34</f>
        <v>3070227738062.8091</v>
      </c>
      <c r="M75" s="90">
        <f t="shared" ca="1" si="16"/>
        <v>3061215748130.1694</v>
      </c>
      <c r="N75" s="90">
        <f t="shared" ca="1" si="13"/>
        <v>3052203758197.5288</v>
      </c>
      <c r="O75" s="90">
        <f t="shared" ca="1" si="13"/>
        <v>3043191768264.8887</v>
      </c>
      <c r="P75" s="90">
        <f t="shared" ca="1" si="13"/>
        <v>3034179778332.249</v>
      </c>
      <c r="Q75" s="90">
        <f t="shared" ca="1" si="13"/>
        <v>3025167788399.6094</v>
      </c>
      <c r="R75" s="90">
        <f t="shared" ca="1" si="13"/>
        <v>3016155798466.9687</v>
      </c>
      <c r="S75" s="90">
        <f t="shared" ca="1" si="13"/>
        <v>3007143808534.3291</v>
      </c>
      <c r="T75" s="90">
        <f t="shared" ca="1" si="13"/>
        <v>2998131818601.6895</v>
      </c>
      <c r="U75" s="90">
        <f t="shared" ca="1" si="13"/>
        <v>2989119828669.0493</v>
      </c>
      <c r="V75">
        <f ca="1">IF('Coal mining 2030'!$A83="MD",INDIRECT("'Coal mining 2030'!"&amp;'Country Selector'!$B$3&amp;ROW($A83))*10^12,0)*'Process Emissions Multipliers'!$D$34</f>
        <v>2980107838736.4092</v>
      </c>
      <c r="W75" s="90">
        <f t="shared" ca="1" si="14"/>
        <v>2997136221208.2661</v>
      </c>
      <c r="X75" s="90">
        <f t="shared" ca="1" si="14"/>
        <v>3014164603680.123</v>
      </c>
      <c r="Y75" s="90">
        <f t="shared" ca="1" si="14"/>
        <v>3031192986151.9795</v>
      </c>
      <c r="Z75" s="90">
        <f t="shared" ca="1" si="14"/>
        <v>3048221368623.8359</v>
      </c>
      <c r="AA75" s="90">
        <f t="shared" ca="1" si="14"/>
        <v>3065249751095.6934</v>
      </c>
      <c r="AB75" s="90">
        <f t="shared" ca="1" si="14"/>
        <v>3082278133567.5498</v>
      </c>
      <c r="AC75" s="90">
        <f t="shared" ca="1" si="14"/>
        <v>3099306516039.4062</v>
      </c>
      <c r="AD75" s="90">
        <f t="shared" ca="1" si="14"/>
        <v>3116334898511.2627</v>
      </c>
      <c r="AE75" s="90">
        <f t="shared" ca="1" si="14"/>
        <v>3133363280983.1196</v>
      </c>
      <c r="AF75" s="90">
        <f t="shared" ca="1" si="14"/>
        <v>3150391663454.9766</v>
      </c>
      <c r="AG75" s="90">
        <f t="shared" ca="1" si="14"/>
        <v>3167420045926.8335</v>
      </c>
      <c r="AH75" s="90">
        <f t="shared" ca="1" si="14"/>
        <v>3184448428398.6904</v>
      </c>
      <c r="AI75" s="90">
        <f t="shared" ca="1" si="14"/>
        <v>3201476810870.5469</v>
      </c>
      <c r="AJ75" s="90">
        <f t="shared" ca="1" si="14"/>
        <v>3218505193342.4033</v>
      </c>
      <c r="AK75" s="90">
        <f t="shared" ca="1" si="14"/>
        <v>3235533575814.2598</v>
      </c>
      <c r="AL75" s="90">
        <f t="shared" ca="1" si="14"/>
        <v>3252561958286.1167</v>
      </c>
      <c r="AM75" s="90">
        <f t="shared" ca="1" si="11"/>
        <v>3269590340757.9741</v>
      </c>
      <c r="AN75" s="90">
        <f t="shared" ca="1" si="11"/>
        <v>3286618723229.8306</v>
      </c>
      <c r="AO75" s="90">
        <f t="shared" ca="1" si="11"/>
        <v>3303647105701.687</v>
      </c>
      <c r="AP75">
        <f ca="1">V75*'Process Emissions Multipliers'!$E$34</f>
        <v>3320675488173.5439</v>
      </c>
    </row>
    <row r="76" spans="1:42">
      <c r="A76" s="74">
        <v>24</v>
      </c>
      <c r="B76">
        <f ca="1">IF('Coal mining 2010'!$A84="MD",INDIRECT("'Coal mining 2010'!"&amp;'Country Selector'!$B$3&amp;ROW($A84))*10^12,0)</f>
        <v>100238453628.52057</v>
      </c>
      <c r="C76" s="90">
        <f t="shared" ca="1" si="15"/>
        <v>90466584089.283218</v>
      </c>
      <c r="D76" s="90">
        <f t="shared" ca="1" si="12"/>
        <v>80694714550.045898</v>
      </c>
      <c r="E76" s="90">
        <f t="shared" ca="1" si="12"/>
        <v>70922845010.808563</v>
      </c>
      <c r="F76" s="90">
        <f t="shared" ca="1" si="12"/>
        <v>61150975471.571228</v>
      </c>
      <c r="G76" s="90">
        <f t="shared" ca="1" si="12"/>
        <v>51379105932.333893</v>
      </c>
      <c r="H76" s="90">
        <f t="shared" ca="1" si="12"/>
        <v>41607236393.096558</v>
      </c>
      <c r="I76" s="90">
        <f t="shared" ca="1" si="12"/>
        <v>31835366853.859222</v>
      </c>
      <c r="J76" s="90">
        <f t="shared" ca="1" si="12"/>
        <v>22063497314.621887</v>
      </c>
      <c r="K76" s="90">
        <f t="shared" ca="1" si="12"/>
        <v>12291627775.384552</v>
      </c>
      <c r="L76">
        <f ca="1">IF('Coal mining 2020'!$A84="MD",INDIRECT("'Coal mining 2020'!"&amp;'Country Selector'!$B$3&amp;ROW($A84))*10^12,0)*'Process Emissions Multipliers'!$B$34</f>
        <v>2519758236.1472163</v>
      </c>
      <c r="M76" s="90">
        <f t="shared" ca="1" si="16"/>
        <v>7612207861.1436529</v>
      </c>
      <c r="N76" s="90">
        <f t="shared" ca="1" si="13"/>
        <v>12704657486.140089</v>
      </c>
      <c r="O76" s="90">
        <f t="shared" ca="1" si="13"/>
        <v>17797107111.136528</v>
      </c>
      <c r="P76" s="90">
        <f t="shared" ca="1" si="13"/>
        <v>22889556736.132965</v>
      </c>
      <c r="Q76" s="90">
        <f t="shared" ca="1" si="13"/>
        <v>27982006361.129402</v>
      </c>
      <c r="R76" s="90">
        <f t="shared" ca="1" si="13"/>
        <v>33074455986.125839</v>
      </c>
      <c r="S76" s="90">
        <f t="shared" ca="1" si="13"/>
        <v>38166905611.122276</v>
      </c>
      <c r="T76" s="90">
        <f t="shared" ca="1" si="13"/>
        <v>43259355236.118713</v>
      </c>
      <c r="U76" s="90">
        <f t="shared" ca="1" si="13"/>
        <v>48351804861.11515</v>
      </c>
      <c r="V76">
        <f ca="1">IF('Coal mining 2030'!$A84="MD",INDIRECT("'Coal mining 2030'!"&amp;'Country Selector'!$B$3&amp;ROW($A84))*10^12,0)*'Process Emissions Multipliers'!$D$34</f>
        <v>53444254486.111588</v>
      </c>
      <c r="W76" s="90">
        <f t="shared" ca="1" si="14"/>
        <v>53749635786.238846</v>
      </c>
      <c r="X76" s="90">
        <f t="shared" ca="1" si="14"/>
        <v>54055017086.366096</v>
      </c>
      <c r="Y76" s="90">
        <f t="shared" ca="1" si="14"/>
        <v>54360398386.493355</v>
      </c>
      <c r="Z76" s="90">
        <f t="shared" ca="1" si="14"/>
        <v>54665779686.620613</v>
      </c>
      <c r="AA76" s="90">
        <f t="shared" ca="1" si="14"/>
        <v>54971160986.747879</v>
      </c>
      <c r="AB76" s="90">
        <f t="shared" ca="1" si="14"/>
        <v>55276542286.87513</v>
      </c>
      <c r="AC76" s="90">
        <f t="shared" ca="1" si="14"/>
        <v>55581923587.002388</v>
      </c>
      <c r="AD76" s="90">
        <f t="shared" ca="1" si="14"/>
        <v>55887304887.129639</v>
      </c>
      <c r="AE76" s="90">
        <f t="shared" ca="1" si="14"/>
        <v>56192686187.256897</v>
      </c>
      <c r="AF76" s="90">
        <f t="shared" ca="1" si="14"/>
        <v>56498067487.384155</v>
      </c>
      <c r="AG76" s="90">
        <f t="shared" ca="1" si="14"/>
        <v>56803448787.511414</v>
      </c>
      <c r="AH76" s="90">
        <f t="shared" ca="1" si="14"/>
        <v>57108830087.638664</v>
      </c>
      <c r="AI76" s="90">
        <f t="shared" ca="1" si="14"/>
        <v>57414211387.76593</v>
      </c>
      <c r="AJ76" s="90">
        <f t="shared" ca="1" si="14"/>
        <v>57719592687.893188</v>
      </c>
      <c r="AK76" s="90">
        <f t="shared" ca="1" si="14"/>
        <v>58024973988.020432</v>
      </c>
      <c r="AL76" s="90">
        <f t="shared" ca="1" si="14"/>
        <v>58330355288.14769</v>
      </c>
      <c r="AM76" s="90">
        <f t="shared" ca="1" si="11"/>
        <v>58635736588.274956</v>
      </c>
      <c r="AN76" s="90">
        <f t="shared" ca="1" si="11"/>
        <v>58941117888.402214</v>
      </c>
      <c r="AO76" s="90">
        <f t="shared" ca="1" si="11"/>
        <v>59246499188.529472</v>
      </c>
      <c r="AP76">
        <f ca="1">V76*'Process Emissions Multipliers'!$E$34</f>
        <v>59551880488.656723</v>
      </c>
    </row>
    <row r="77" spans="1:42">
      <c r="A77" s="74">
        <v>25</v>
      </c>
      <c r="B77">
        <f ca="1">IF('Coal mining 2010'!$A85="MD",INDIRECT("'Coal mining 2010'!"&amp;'Country Selector'!$B$3&amp;ROW($A85))*10^12,0)</f>
        <v>24998282296.973427</v>
      </c>
      <c r="C77" s="90">
        <f t="shared" ca="1" si="15"/>
        <v>25502629499.476952</v>
      </c>
      <c r="D77" s="90">
        <f t="shared" ca="1" si="12"/>
        <v>26006976701.980473</v>
      </c>
      <c r="E77" s="90">
        <f t="shared" ca="1" si="12"/>
        <v>26511323904.483997</v>
      </c>
      <c r="F77" s="90">
        <f t="shared" ca="1" si="12"/>
        <v>27015671106.987518</v>
      </c>
      <c r="G77" s="90">
        <f t="shared" ca="1" si="12"/>
        <v>27520018309.491043</v>
      </c>
      <c r="H77" s="90">
        <f t="shared" ca="1" si="12"/>
        <v>28024365511.994564</v>
      </c>
      <c r="I77" s="90">
        <f t="shared" ca="1" si="12"/>
        <v>28528712714.498085</v>
      </c>
      <c r="J77" s="90">
        <f t="shared" ca="1" si="12"/>
        <v>29033059917.00161</v>
      </c>
      <c r="K77" s="90">
        <f t="shared" ca="1" si="12"/>
        <v>29537407119.505131</v>
      </c>
      <c r="L77">
        <f ca="1">IF('Coal mining 2020'!$A85="MD",INDIRECT("'Coal mining 2020'!"&amp;'Country Selector'!$B$3&amp;ROW($A85))*10^12,0)*'Process Emissions Multipliers'!$B$34</f>
        <v>30041754322.008652</v>
      </c>
      <c r="M77" s="90">
        <f t="shared" ca="1" si="16"/>
        <v>27166330441.797535</v>
      </c>
      <c r="N77" s="90">
        <f t="shared" ca="1" si="13"/>
        <v>24290906561.586418</v>
      </c>
      <c r="O77" s="90">
        <f t="shared" ca="1" si="13"/>
        <v>21415482681.375298</v>
      </c>
      <c r="P77" s="90">
        <f t="shared" ca="1" si="13"/>
        <v>18540058801.164185</v>
      </c>
      <c r="Q77" s="90">
        <f t="shared" ca="1" si="13"/>
        <v>15664634920.953066</v>
      </c>
      <c r="R77" s="90">
        <f t="shared" ca="1" si="13"/>
        <v>12789211040.741947</v>
      </c>
      <c r="S77" s="90">
        <f t="shared" ca="1" si="13"/>
        <v>9913787160.5308285</v>
      </c>
      <c r="T77" s="90">
        <f t="shared" ca="1" si="13"/>
        <v>7038363280.3197107</v>
      </c>
      <c r="U77" s="90">
        <f t="shared" ca="1" si="13"/>
        <v>4162939400.1085935</v>
      </c>
      <c r="V77">
        <f ca="1">IF('Coal mining 2030'!$A85="MD",INDIRECT("'Coal mining 2030'!"&amp;'Country Selector'!$B$3&amp;ROW($A85))*10^12,0)*'Process Emissions Multipliers'!$D$34</f>
        <v>1287515519.8974757</v>
      </c>
      <c r="W77" s="90">
        <f t="shared" ca="1" si="14"/>
        <v>1294872403.5733905</v>
      </c>
      <c r="X77" s="90">
        <f t="shared" ca="1" si="14"/>
        <v>1302229287.2493055</v>
      </c>
      <c r="Y77" s="90">
        <f t="shared" ca="1" si="14"/>
        <v>1309586170.9252203</v>
      </c>
      <c r="Z77" s="90">
        <f t="shared" ca="1" si="14"/>
        <v>1316943054.601135</v>
      </c>
      <c r="AA77" s="90">
        <f t="shared" ca="1" si="14"/>
        <v>1324299938.2770498</v>
      </c>
      <c r="AB77" s="90">
        <f t="shared" ca="1" si="14"/>
        <v>1331656821.9529645</v>
      </c>
      <c r="AC77" s="90">
        <f t="shared" ca="1" si="14"/>
        <v>1339013705.6288795</v>
      </c>
      <c r="AD77" s="90">
        <f t="shared" ca="1" si="14"/>
        <v>1346370589.3047943</v>
      </c>
      <c r="AE77" s="90">
        <f t="shared" ca="1" si="14"/>
        <v>1353727472.9807091</v>
      </c>
      <c r="AF77" s="90">
        <f t="shared" ca="1" si="14"/>
        <v>1361084356.6566238</v>
      </c>
      <c r="AG77" s="90">
        <f t="shared" ca="1" si="14"/>
        <v>1368441240.3325388</v>
      </c>
      <c r="AH77" s="90">
        <f t="shared" ca="1" si="14"/>
        <v>1375798124.0084536</v>
      </c>
      <c r="AI77" s="90">
        <f t="shared" ca="1" si="14"/>
        <v>1383155007.6843681</v>
      </c>
      <c r="AJ77" s="90">
        <f t="shared" ca="1" si="14"/>
        <v>1390511891.3602834</v>
      </c>
      <c r="AK77" s="90">
        <f t="shared" ca="1" si="14"/>
        <v>1397868775.0361981</v>
      </c>
      <c r="AL77" s="90">
        <f t="shared" ca="1" si="14"/>
        <v>1405225658.7121129</v>
      </c>
      <c r="AM77" s="90">
        <f t="shared" ca="1" si="11"/>
        <v>1412582542.3880277</v>
      </c>
      <c r="AN77" s="90">
        <f t="shared" ca="1" si="11"/>
        <v>1419939426.0639424</v>
      </c>
      <c r="AO77" s="90">
        <f t="shared" ca="1" si="11"/>
        <v>1427296309.7398574</v>
      </c>
      <c r="AP77">
        <f ca="1">V77*'Process Emissions Multipliers'!$E$34</f>
        <v>1434653193.4157722</v>
      </c>
    </row>
    <row r="78" spans="1:42">
      <c r="A78" s="74">
        <v>26</v>
      </c>
      <c r="B78">
        <f ca="1">IF('Coal mining 2010'!$A86="MD",INDIRECT("'Coal mining 2010'!"&amp;'Country Selector'!$B$3&amp;ROW($A86))*10^12,0)</f>
        <v>24876369159.521515</v>
      </c>
      <c r="C78" s="90">
        <f t="shared" ca="1" si="15"/>
        <v>33551233454.649784</v>
      </c>
      <c r="D78" s="90">
        <f t="shared" ca="1" si="12"/>
        <v>42226097749.778053</v>
      </c>
      <c r="E78" s="90">
        <f t="shared" ca="1" si="12"/>
        <v>50900962044.906326</v>
      </c>
      <c r="F78" s="90">
        <f t="shared" ca="1" si="12"/>
        <v>59575826340.034592</v>
      </c>
      <c r="G78" s="90">
        <f t="shared" ca="1" si="12"/>
        <v>68250690635.162872</v>
      </c>
      <c r="H78" s="90">
        <f t="shared" ca="1" si="12"/>
        <v>76925554930.291138</v>
      </c>
      <c r="I78" s="90">
        <f t="shared" ca="1" si="12"/>
        <v>85600419225.419418</v>
      </c>
      <c r="J78" s="90">
        <f t="shared" ca="1" si="12"/>
        <v>94275283520.547668</v>
      </c>
      <c r="K78" s="90">
        <f t="shared" ca="1" si="12"/>
        <v>102950147815.67593</v>
      </c>
      <c r="L78">
        <f ca="1">IF('Coal mining 2020'!$A86="MD",INDIRECT("'Coal mining 2020'!"&amp;'Country Selector'!$B$3&amp;ROW($A86))*10^12,0)*'Process Emissions Multipliers'!$B$34</f>
        <v>111625012110.80421</v>
      </c>
      <c r="M78" s="90">
        <f t="shared" ca="1" si="16"/>
        <v>103106276028.94742</v>
      </c>
      <c r="N78" s="90">
        <f t="shared" ca="1" si="13"/>
        <v>94587539947.090637</v>
      </c>
      <c r="O78" s="90">
        <f t="shared" ca="1" si="13"/>
        <v>86068803865.233856</v>
      </c>
      <c r="P78" s="90">
        <f t="shared" ca="1" si="13"/>
        <v>77550067783.37706</v>
      </c>
      <c r="Q78" s="90">
        <f t="shared" ca="1" si="13"/>
        <v>69031331701.520279</v>
      </c>
      <c r="R78" s="90">
        <f t="shared" ca="1" si="13"/>
        <v>60512595619.663483</v>
      </c>
      <c r="S78" s="90">
        <f t="shared" ca="1" si="13"/>
        <v>51993859537.806686</v>
      </c>
      <c r="T78" s="90">
        <f t="shared" ca="1" si="13"/>
        <v>43475123455.949905</v>
      </c>
      <c r="U78" s="90">
        <f t="shared" ca="1" si="13"/>
        <v>34956387374.093109</v>
      </c>
      <c r="V78">
        <f ca="1">IF('Coal mining 2030'!$A86="MD",INDIRECT("'Coal mining 2030'!"&amp;'Country Selector'!$B$3&amp;ROW($A86))*10^12,0)*'Process Emissions Multipliers'!$D$34</f>
        <v>26437651292.236324</v>
      </c>
      <c r="W78" s="90">
        <f t="shared" ca="1" si="14"/>
        <v>26588716442.299034</v>
      </c>
      <c r="X78" s="90">
        <f t="shared" ca="1" si="14"/>
        <v>26739781592.361748</v>
      </c>
      <c r="Y78" s="90">
        <f t="shared" ca="1" si="14"/>
        <v>26890846742.424458</v>
      </c>
      <c r="Z78" s="90">
        <f t="shared" ca="1" si="14"/>
        <v>27041911892.487167</v>
      </c>
      <c r="AA78" s="90">
        <f t="shared" ca="1" si="14"/>
        <v>27192977042.549881</v>
      </c>
      <c r="AB78" s="90">
        <f t="shared" ca="1" si="14"/>
        <v>27344042192.612591</v>
      </c>
      <c r="AC78" s="90">
        <f t="shared" ca="1" si="14"/>
        <v>27495107342.675301</v>
      </c>
      <c r="AD78" s="90">
        <f t="shared" ca="1" si="14"/>
        <v>27646172492.738014</v>
      </c>
      <c r="AE78" s="90">
        <f t="shared" ca="1" si="14"/>
        <v>27797237642.800724</v>
      </c>
      <c r="AF78" s="90">
        <f t="shared" ca="1" si="14"/>
        <v>27948302792.863438</v>
      </c>
      <c r="AG78" s="90">
        <f t="shared" ca="1" si="14"/>
        <v>28099367942.926147</v>
      </c>
      <c r="AH78" s="90">
        <f t="shared" ca="1" si="14"/>
        <v>28250433092.988861</v>
      </c>
      <c r="AI78" s="90">
        <f t="shared" ca="1" si="14"/>
        <v>28401498243.051567</v>
      </c>
      <c r="AJ78" s="90">
        <f t="shared" ca="1" si="14"/>
        <v>28552563393.114281</v>
      </c>
      <c r="AK78" s="90">
        <f t="shared" ca="1" si="14"/>
        <v>28703628543.176994</v>
      </c>
      <c r="AL78" s="90">
        <f t="shared" ref="AL78:AO93" ca="1" si="17">$V78*($AP$1-AL$1)/($AP$1-$V$1)+$AP78*(AL$1-$V$1)/($AP$1-$V$1)</f>
        <v>28854693693.239708</v>
      </c>
      <c r="AM78" s="90">
        <f t="shared" ca="1" si="17"/>
        <v>29005758843.302418</v>
      </c>
      <c r="AN78" s="90">
        <f t="shared" ca="1" si="17"/>
        <v>29156823993.365128</v>
      </c>
      <c r="AO78" s="90">
        <f t="shared" ca="1" si="17"/>
        <v>29307889143.427837</v>
      </c>
      <c r="AP78">
        <f ca="1">V78*'Process Emissions Multipliers'!$E$34</f>
        <v>29458954293.490551</v>
      </c>
    </row>
    <row r="79" spans="1:42">
      <c r="A79" s="74">
        <v>27</v>
      </c>
      <c r="B79">
        <f ca="1">IF('Coal mining 2010'!$A87="MD",INDIRECT("'Coal mining 2010'!"&amp;'Country Selector'!$B$3&amp;ROW($A87))*10^12,0)</f>
        <v>22950221690.745564</v>
      </c>
      <c r="C79" s="90">
        <f t="shared" ca="1" si="15"/>
        <v>23430393764.783142</v>
      </c>
      <c r="D79" s="90">
        <f t="shared" ca="1" si="12"/>
        <v>23910565838.820717</v>
      </c>
      <c r="E79" s="90">
        <f t="shared" ca="1" si="12"/>
        <v>24390737912.858292</v>
      </c>
      <c r="F79" s="90">
        <f t="shared" ca="1" si="12"/>
        <v>24870909986.89587</v>
      </c>
      <c r="G79" s="90">
        <f t="shared" ca="1" si="12"/>
        <v>25351082060.933449</v>
      </c>
      <c r="H79" s="90">
        <f t="shared" ca="1" si="12"/>
        <v>25831254134.971024</v>
      </c>
      <c r="I79" s="90">
        <f t="shared" ca="1" si="12"/>
        <v>26311426209.008598</v>
      </c>
      <c r="J79" s="90">
        <f t="shared" ca="1" si="12"/>
        <v>26791598283.046177</v>
      </c>
      <c r="K79" s="90">
        <f t="shared" ca="1" si="12"/>
        <v>27271770357.083755</v>
      </c>
      <c r="L79">
        <f ca="1">IF('Coal mining 2020'!$A87="MD",INDIRECT("'Coal mining 2020'!"&amp;'Country Selector'!$B$3&amp;ROW($A87))*10^12,0)*'Process Emissions Multipliers'!$B$34</f>
        <v>27751942431.12133</v>
      </c>
      <c r="M79" s="90">
        <f t="shared" ca="1" si="16"/>
        <v>27415809749.801926</v>
      </c>
      <c r="N79" s="90">
        <f t="shared" ca="1" si="13"/>
        <v>27079677068.482521</v>
      </c>
      <c r="O79" s="90">
        <f t="shared" ca="1" si="13"/>
        <v>26743544387.163116</v>
      </c>
      <c r="P79" s="90">
        <f t="shared" ca="1" si="13"/>
        <v>26407411705.843704</v>
      </c>
      <c r="Q79" s="90">
        <f t="shared" ca="1" si="13"/>
        <v>26071279024.524303</v>
      </c>
      <c r="R79" s="90">
        <f t="shared" ca="1" si="13"/>
        <v>25735146343.204899</v>
      </c>
      <c r="S79" s="90">
        <f t="shared" ca="1" si="13"/>
        <v>25399013661.88549</v>
      </c>
      <c r="T79" s="90">
        <f t="shared" ca="1" si="13"/>
        <v>25062880980.566086</v>
      </c>
      <c r="U79" s="90">
        <f t="shared" ca="1" si="13"/>
        <v>24726748299.246681</v>
      </c>
      <c r="V79">
        <f ca="1">IF('Coal mining 2030'!$A87="MD",INDIRECT("'Coal mining 2030'!"&amp;'Country Selector'!$B$3&amp;ROW($A87))*10^12,0)*'Process Emissions Multipliers'!$D$34</f>
        <v>24390615617.927277</v>
      </c>
      <c r="W79" s="90">
        <f t="shared" ref="W79:AL94" ca="1" si="18">$V79*($AP$1-W$1)/($AP$1-$V$1)+$AP79*(W$1-$V$1)/($AP$1-$V$1)</f>
        <v>24529983974.356358</v>
      </c>
      <c r="X79" s="90">
        <f t="shared" ca="1" si="18"/>
        <v>24669352330.785435</v>
      </c>
      <c r="Y79" s="90">
        <f t="shared" ca="1" si="18"/>
        <v>24808720687.214512</v>
      </c>
      <c r="Z79" s="90">
        <f t="shared" ca="1" si="18"/>
        <v>24948089043.643593</v>
      </c>
      <c r="AA79" s="90">
        <f t="shared" ca="1" si="18"/>
        <v>25087457400.07267</v>
      </c>
      <c r="AB79" s="90">
        <f t="shared" ca="1" si="18"/>
        <v>25226825756.501751</v>
      </c>
      <c r="AC79" s="90">
        <f t="shared" ca="1" si="18"/>
        <v>25366194112.930832</v>
      </c>
      <c r="AD79" s="90">
        <f t="shared" ca="1" si="18"/>
        <v>25505562469.359909</v>
      </c>
      <c r="AE79" s="90">
        <f t="shared" ca="1" si="18"/>
        <v>25644930825.788986</v>
      </c>
      <c r="AF79" s="90">
        <f t="shared" ca="1" si="18"/>
        <v>25784299182.218067</v>
      </c>
      <c r="AG79" s="90">
        <f t="shared" ca="1" si="18"/>
        <v>25923667538.647144</v>
      </c>
      <c r="AH79" s="90">
        <f t="shared" ca="1" si="18"/>
        <v>26063035895.076225</v>
      </c>
      <c r="AI79" s="90">
        <f t="shared" ca="1" si="18"/>
        <v>26202404251.505306</v>
      </c>
      <c r="AJ79" s="90">
        <f t="shared" ca="1" si="18"/>
        <v>26341772607.934387</v>
      </c>
      <c r="AK79" s="90">
        <f t="shared" ca="1" si="18"/>
        <v>26481140964.363464</v>
      </c>
      <c r="AL79" s="90">
        <f t="shared" ca="1" si="18"/>
        <v>26620509320.792542</v>
      </c>
      <c r="AM79" s="90">
        <f t="shared" ca="1" si="17"/>
        <v>26759877677.221619</v>
      </c>
      <c r="AN79" s="90">
        <f t="shared" ca="1" si="17"/>
        <v>26899246033.6507</v>
      </c>
      <c r="AO79" s="90">
        <f t="shared" ca="1" si="17"/>
        <v>27038614390.079777</v>
      </c>
      <c r="AP79">
        <f ca="1">V79*'Process Emissions Multipliers'!$E$34</f>
        <v>27177982746.508858</v>
      </c>
    </row>
    <row r="80" spans="1:42">
      <c r="A80" s="74">
        <v>28</v>
      </c>
      <c r="B80">
        <f ca="1">IF('Coal mining 2010'!$A88="MD",INDIRECT("'Coal mining 2010'!"&amp;'Country Selector'!$B$3&amp;ROW($A88))*10^12,0)</f>
        <v>64585926827.543716</v>
      </c>
      <c r="C80" s="90">
        <f t="shared" ca="1" si="15"/>
        <v>65316899479.909698</v>
      </c>
      <c r="D80" s="90">
        <f t="shared" ca="1" si="12"/>
        <v>66047872132.275673</v>
      </c>
      <c r="E80" s="90">
        <f t="shared" ca="1" si="12"/>
        <v>66778844784.641655</v>
      </c>
      <c r="F80" s="90">
        <f t="shared" ca="1" si="12"/>
        <v>67509817437.007629</v>
      </c>
      <c r="G80" s="90">
        <f t="shared" ca="1" si="12"/>
        <v>68240790089.373611</v>
      </c>
      <c r="H80" s="90">
        <f t="shared" ca="1" si="12"/>
        <v>68971762741.739594</v>
      </c>
      <c r="I80" s="90">
        <f t="shared" ca="1" si="12"/>
        <v>69702735394.10556</v>
      </c>
      <c r="J80" s="90">
        <f t="shared" ca="1" si="12"/>
        <v>70433708046.471558</v>
      </c>
      <c r="K80" s="90">
        <f t="shared" ca="1" si="12"/>
        <v>71164680698.837524</v>
      </c>
      <c r="L80">
        <f ca="1">IF('Coal mining 2020'!$A88="MD",INDIRECT("'Coal mining 2020'!"&amp;'Country Selector'!$B$3&amp;ROW($A88))*10^12,0)*'Process Emissions Multipliers'!$B$34</f>
        <v>71895653351.203506</v>
      </c>
      <c r="M80" s="90">
        <f t="shared" ca="1" si="16"/>
        <v>75971905885.866074</v>
      </c>
      <c r="N80" s="90">
        <f t="shared" ca="1" si="13"/>
        <v>80048158420.528656</v>
      </c>
      <c r="O80" s="90">
        <f t="shared" ca="1" si="13"/>
        <v>84124410955.191223</v>
      </c>
      <c r="P80" s="90">
        <f t="shared" ca="1" si="13"/>
        <v>88200663489.853806</v>
      </c>
      <c r="Q80" s="90">
        <f t="shared" ca="1" si="13"/>
        <v>92276916024.516388</v>
      </c>
      <c r="R80" s="90">
        <f t="shared" ca="1" si="13"/>
        <v>96353168559.178955</v>
      </c>
      <c r="S80" s="90">
        <f t="shared" ca="1" si="13"/>
        <v>100429421093.84154</v>
      </c>
      <c r="T80" s="90">
        <f t="shared" ca="1" si="13"/>
        <v>104505673628.5041</v>
      </c>
      <c r="U80" s="90">
        <f t="shared" ca="1" si="13"/>
        <v>108581926163.16667</v>
      </c>
      <c r="V80">
        <f ca="1">IF('Coal mining 2030'!$A88="MD",INDIRECT("'Coal mining 2030'!"&amp;'Country Selector'!$B$3&amp;ROW($A88))*10^12,0)*'Process Emissions Multipliers'!$D$34</f>
        <v>112658178697.82925</v>
      </c>
      <c r="W80" s="90">
        <f t="shared" ca="1" si="18"/>
        <v>113301909280.49931</v>
      </c>
      <c r="X80" s="90">
        <f t="shared" ca="1" si="18"/>
        <v>113945639863.16939</v>
      </c>
      <c r="Y80" s="90">
        <f t="shared" ca="1" si="18"/>
        <v>114589370445.83946</v>
      </c>
      <c r="Z80" s="90">
        <f t="shared" ca="1" si="18"/>
        <v>115233101028.50952</v>
      </c>
      <c r="AA80" s="90">
        <f t="shared" ca="1" si="18"/>
        <v>115876831611.17957</v>
      </c>
      <c r="AB80" s="90">
        <f t="shared" ca="1" si="18"/>
        <v>116520562193.84966</v>
      </c>
      <c r="AC80" s="90">
        <f t="shared" ca="1" si="18"/>
        <v>117164292776.51971</v>
      </c>
      <c r="AD80" s="90">
        <f t="shared" ca="1" si="18"/>
        <v>117808023359.18979</v>
      </c>
      <c r="AE80" s="90">
        <f t="shared" ca="1" si="18"/>
        <v>118451753941.85985</v>
      </c>
      <c r="AF80" s="90">
        <f t="shared" ca="1" si="18"/>
        <v>119095484524.52991</v>
      </c>
      <c r="AG80" s="90">
        <f t="shared" ca="1" si="18"/>
        <v>119739215107.19998</v>
      </c>
      <c r="AH80" s="90">
        <f t="shared" ca="1" si="18"/>
        <v>120382945689.87004</v>
      </c>
      <c r="AI80" s="90">
        <f t="shared" ca="1" si="18"/>
        <v>121026676272.54013</v>
      </c>
      <c r="AJ80" s="90">
        <f t="shared" ca="1" si="18"/>
        <v>121670406855.21017</v>
      </c>
      <c r="AK80" s="90">
        <f t="shared" ca="1" si="18"/>
        <v>122314137437.88025</v>
      </c>
      <c r="AL80" s="90">
        <f t="shared" ca="1" si="18"/>
        <v>122957868020.55032</v>
      </c>
      <c r="AM80" s="90">
        <f t="shared" ca="1" si="17"/>
        <v>123601598603.22038</v>
      </c>
      <c r="AN80" s="90">
        <f t="shared" ca="1" si="17"/>
        <v>124245329185.89044</v>
      </c>
      <c r="AO80" s="90">
        <f t="shared" ca="1" si="17"/>
        <v>124889059768.5605</v>
      </c>
      <c r="AP80">
        <f ca="1">V80*'Process Emissions Multipliers'!$E$34</f>
        <v>125532790351.23058</v>
      </c>
    </row>
    <row r="81" spans="1:42">
      <c r="A81" s="74">
        <v>29</v>
      </c>
      <c r="B81">
        <f ca="1">IF('Coal mining 2010'!$A89="MD",INDIRECT("'Coal mining 2010'!"&amp;'Country Selector'!$B$3&amp;ROW($A89))*10^12,0)</f>
        <v>65134399259.999756</v>
      </c>
      <c r="C81" s="90">
        <f t="shared" ca="1" si="15"/>
        <v>61482534510.577026</v>
      </c>
      <c r="D81" s="90">
        <f t="shared" ca="1" si="12"/>
        <v>57830669761.154305</v>
      </c>
      <c r="E81" s="90">
        <f t="shared" ca="1" si="12"/>
        <v>54178805011.731583</v>
      </c>
      <c r="F81" s="90">
        <f t="shared" ca="1" si="12"/>
        <v>50526940262.308853</v>
      </c>
      <c r="G81" s="90">
        <f t="shared" ca="1" si="12"/>
        <v>46875075512.886131</v>
      </c>
      <c r="H81" s="90">
        <f t="shared" ca="1" si="12"/>
        <v>43223210763.463409</v>
      </c>
      <c r="I81" s="90">
        <f t="shared" ca="1" si="12"/>
        <v>39571346014.04068</v>
      </c>
      <c r="J81" s="90">
        <f t="shared" ca="1" si="12"/>
        <v>35919481264.61795</v>
      </c>
      <c r="K81" s="90">
        <f t="shared" ca="1" si="12"/>
        <v>32267616515.195236</v>
      </c>
      <c r="L81">
        <f ca="1">IF('Coal mining 2020'!$A89="MD",INDIRECT("'Coal mining 2020'!"&amp;'Country Selector'!$B$3&amp;ROW($A89))*10^12,0)*'Process Emissions Multipliers'!$B$34</f>
        <v>28615751765.772507</v>
      </c>
      <c r="M81" s="90">
        <f t="shared" ca="1" si="16"/>
        <v>28274537581.070644</v>
      </c>
      <c r="N81" s="90">
        <f t="shared" ca="1" si="13"/>
        <v>27933323396.368778</v>
      </c>
      <c r="O81" s="90">
        <f t="shared" ca="1" si="13"/>
        <v>27592109211.666912</v>
      </c>
      <c r="P81" s="90">
        <f t="shared" ca="1" si="13"/>
        <v>27250895026.96505</v>
      </c>
      <c r="Q81" s="90">
        <f t="shared" ca="1" si="13"/>
        <v>26909680842.263191</v>
      </c>
      <c r="R81" s="90">
        <f t="shared" ca="1" si="13"/>
        <v>26568466657.561321</v>
      </c>
      <c r="S81" s="90">
        <f t="shared" ca="1" si="13"/>
        <v>26227252472.859459</v>
      </c>
      <c r="T81" s="90">
        <f t="shared" ca="1" si="13"/>
        <v>25886038288.157593</v>
      </c>
      <c r="U81" s="90">
        <f t="shared" ca="1" si="13"/>
        <v>25544824103.455734</v>
      </c>
      <c r="V81">
        <f ca="1">IF('Coal mining 2030'!$A89="MD",INDIRECT("'Coal mining 2030'!"&amp;'Country Selector'!$B$3&amp;ROW($A89))*10^12,0)*'Process Emissions Multipliers'!$D$34</f>
        <v>25203609918.753868</v>
      </c>
      <c r="W81" s="90">
        <f t="shared" ca="1" si="18"/>
        <v>25347623737.243736</v>
      </c>
      <c r="X81" s="90">
        <f t="shared" ca="1" si="18"/>
        <v>25491637555.733608</v>
      </c>
      <c r="Y81" s="90">
        <f t="shared" ca="1" si="18"/>
        <v>25635651374.223476</v>
      </c>
      <c r="Z81" s="90">
        <f t="shared" ca="1" si="18"/>
        <v>25779665192.713348</v>
      </c>
      <c r="AA81" s="90">
        <f t="shared" ca="1" si="18"/>
        <v>25923679011.203217</v>
      </c>
      <c r="AB81" s="90">
        <f t="shared" ca="1" si="18"/>
        <v>26067692829.693085</v>
      </c>
      <c r="AC81" s="90">
        <f t="shared" ca="1" si="18"/>
        <v>26211706648.182953</v>
      </c>
      <c r="AD81" s="90">
        <f t="shared" ca="1" si="18"/>
        <v>26355720466.672825</v>
      </c>
      <c r="AE81" s="90">
        <f t="shared" ca="1" si="18"/>
        <v>26499734285.162697</v>
      </c>
      <c r="AF81" s="90">
        <f t="shared" ca="1" si="18"/>
        <v>26643748103.652565</v>
      </c>
      <c r="AG81" s="90">
        <f t="shared" ca="1" si="18"/>
        <v>26787761922.142437</v>
      </c>
      <c r="AH81" s="90">
        <f t="shared" ca="1" si="18"/>
        <v>26931775740.632301</v>
      </c>
      <c r="AI81" s="90">
        <f t="shared" ca="1" si="18"/>
        <v>27075789559.122173</v>
      </c>
      <c r="AJ81" s="90">
        <f t="shared" ca="1" si="18"/>
        <v>27219803377.612041</v>
      </c>
      <c r="AK81" s="90">
        <f t="shared" ca="1" si="18"/>
        <v>27363817196.101913</v>
      </c>
      <c r="AL81" s="90">
        <f t="shared" ca="1" si="18"/>
        <v>27507831014.591785</v>
      </c>
      <c r="AM81" s="90">
        <f t="shared" ca="1" si="17"/>
        <v>27651844833.081654</v>
      </c>
      <c r="AN81" s="90">
        <f t="shared" ca="1" si="17"/>
        <v>27795858651.571522</v>
      </c>
      <c r="AO81" s="90">
        <f t="shared" ca="1" si="17"/>
        <v>27939872470.061394</v>
      </c>
      <c r="AP81">
        <f ca="1">V81*'Process Emissions Multipliers'!$E$34</f>
        <v>28083886288.551262</v>
      </c>
    </row>
    <row r="82" spans="1:42">
      <c r="A82" s="74">
        <v>30</v>
      </c>
      <c r="B82">
        <f ca="1">IF('Coal mining 2010'!$A90="MD",INDIRECT("'Coal mining 2010'!"&amp;'Country Selector'!$B$3&amp;ROW($A90))*10^12,0)</f>
        <v>4770992487.2378902</v>
      </c>
      <c r="C82" s="90">
        <f t="shared" ca="1" si="15"/>
        <v>7252459598.7059689</v>
      </c>
      <c r="D82" s="90">
        <f t="shared" ca="1" si="12"/>
        <v>9733926710.1740456</v>
      </c>
      <c r="E82" s="90">
        <f t="shared" ca="1" si="12"/>
        <v>12215393821.642122</v>
      </c>
      <c r="F82" s="90">
        <f t="shared" ca="1" si="12"/>
        <v>14696860933.110203</v>
      </c>
      <c r="G82" s="90">
        <f t="shared" ca="1" si="12"/>
        <v>17178328044.578278</v>
      </c>
      <c r="H82" s="90">
        <f t="shared" ca="1" si="12"/>
        <v>19659795156.046356</v>
      </c>
      <c r="I82" s="90">
        <f t="shared" ca="1" si="12"/>
        <v>22141262267.514435</v>
      </c>
      <c r="J82" s="90">
        <f t="shared" ca="1" si="12"/>
        <v>24622729378.982513</v>
      </c>
      <c r="K82" s="90">
        <f t="shared" ca="1" si="12"/>
        <v>27104196490.450588</v>
      </c>
      <c r="L82">
        <f ca="1">IF('Coal mining 2020'!$A90="MD",INDIRECT("'Coal mining 2020'!"&amp;'Country Selector'!$B$3&amp;ROW($A90))*10^12,0)*'Process Emissions Multipliers'!$B$34</f>
        <v>29585663601.918667</v>
      </c>
      <c r="M82" s="90">
        <f t="shared" ca="1" si="16"/>
        <v>29216853323.678719</v>
      </c>
      <c r="N82" s="90">
        <f t="shared" ca="1" si="13"/>
        <v>28848043045.438774</v>
      </c>
      <c r="O82" s="90">
        <f t="shared" ca="1" si="13"/>
        <v>28479232767.198826</v>
      </c>
      <c r="P82" s="90">
        <f t="shared" ca="1" si="13"/>
        <v>28110422488.958878</v>
      </c>
      <c r="Q82" s="90">
        <f t="shared" ca="1" si="13"/>
        <v>27741612210.718929</v>
      </c>
      <c r="R82" s="90">
        <f t="shared" ca="1" si="13"/>
        <v>27372801932.478985</v>
      </c>
      <c r="S82" s="90">
        <f t="shared" ca="1" si="13"/>
        <v>27003991654.239037</v>
      </c>
      <c r="T82" s="90">
        <f t="shared" ca="1" si="13"/>
        <v>26635181375.999092</v>
      </c>
      <c r="U82" s="90">
        <f t="shared" ca="1" si="13"/>
        <v>26266371097.759144</v>
      </c>
      <c r="V82">
        <f ca="1">IF('Coal mining 2030'!$A90="MD",INDIRECT("'Coal mining 2030'!"&amp;'Country Selector'!$B$3&amp;ROW($A90))*10^12,0)*'Process Emissions Multipliers'!$D$34</f>
        <v>25897560819.519196</v>
      </c>
      <c r="W82" s="90">
        <f t="shared" ca="1" si="18"/>
        <v>26045539884.23315</v>
      </c>
      <c r="X82" s="90">
        <f t="shared" ca="1" si="18"/>
        <v>26193518948.947109</v>
      </c>
      <c r="Y82" s="90">
        <f t="shared" ca="1" si="18"/>
        <v>26341498013.661064</v>
      </c>
      <c r="Z82" s="90">
        <f t="shared" ca="1" si="18"/>
        <v>26489477078.375023</v>
      </c>
      <c r="AA82" s="90">
        <f t="shared" ca="1" si="18"/>
        <v>26637456143.088978</v>
      </c>
      <c r="AB82" s="90">
        <f t="shared" ca="1" si="18"/>
        <v>26785435207.802937</v>
      </c>
      <c r="AC82" s="90">
        <f t="shared" ca="1" si="18"/>
        <v>26933414272.516891</v>
      </c>
      <c r="AD82" s="90">
        <f t="shared" ca="1" si="18"/>
        <v>27081393337.23085</v>
      </c>
      <c r="AE82" s="90">
        <f t="shared" ca="1" si="18"/>
        <v>27229372401.944809</v>
      </c>
      <c r="AF82" s="90">
        <f t="shared" ca="1" si="18"/>
        <v>27377351466.65876</v>
      </c>
      <c r="AG82" s="90">
        <f t="shared" ca="1" si="18"/>
        <v>27525330531.372719</v>
      </c>
      <c r="AH82" s="90">
        <f t="shared" ca="1" si="18"/>
        <v>27673309596.086678</v>
      </c>
      <c r="AI82" s="90">
        <f t="shared" ca="1" si="18"/>
        <v>27821288660.800632</v>
      </c>
      <c r="AJ82" s="90">
        <f t="shared" ca="1" si="18"/>
        <v>27969267725.514587</v>
      </c>
      <c r="AK82" s="90">
        <f t="shared" ca="1" si="18"/>
        <v>28117246790.228546</v>
      </c>
      <c r="AL82" s="90">
        <f t="shared" ca="1" si="18"/>
        <v>28265225854.942501</v>
      </c>
      <c r="AM82" s="90">
        <f t="shared" ca="1" si="17"/>
        <v>28413204919.65646</v>
      </c>
      <c r="AN82" s="90">
        <f t="shared" ca="1" si="17"/>
        <v>28561183984.370415</v>
      </c>
      <c r="AO82" s="90">
        <f t="shared" ca="1" si="17"/>
        <v>28709163049.08437</v>
      </c>
      <c r="AP82">
        <f ca="1">V82*'Process Emissions Multipliers'!$E$34</f>
        <v>28857142113.798328</v>
      </c>
    </row>
    <row r="83" spans="1:42">
      <c r="A83" s="74">
        <v>31</v>
      </c>
      <c r="B83">
        <f ca="1">IF('Coal mining 2010'!$A91="MD",INDIRECT("'Coal mining 2010'!"&amp;'Country Selector'!$B$3&amp;ROW($A91))*10^12,0)</f>
        <v>20494507004.940487</v>
      </c>
      <c r="C83" s="90">
        <f t="shared" ca="1" si="15"/>
        <v>23155639610.665733</v>
      </c>
      <c r="D83" s="90">
        <f t="shared" ca="1" si="12"/>
        <v>25816772216.390976</v>
      </c>
      <c r="E83" s="90">
        <f t="shared" ca="1" si="12"/>
        <v>28477904822.116222</v>
      </c>
      <c r="F83" s="90">
        <f t="shared" ca="1" si="12"/>
        <v>31139037427.841465</v>
      </c>
      <c r="G83" s="90">
        <f t="shared" ca="1" si="12"/>
        <v>33800170033.566711</v>
      </c>
      <c r="H83" s="90">
        <f t="shared" ca="1" si="12"/>
        <v>36461302639.291962</v>
      </c>
      <c r="I83" s="90">
        <f t="shared" ca="1" si="12"/>
        <v>39122435245.017204</v>
      </c>
      <c r="J83" s="90">
        <f t="shared" ca="1" si="12"/>
        <v>41783567850.742447</v>
      </c>
      <c r="K83" s="90">
        <f t="shared" ca="1" si="12"/>
        <v>44444700456.467697</v>
      </c>
      <c r="L83">
        <f ca="1">IF('Coal mining 2020'!$A91="MD",INDIRECT("'Coal mining 2020'!"&amp;'Country Selector'!$B$3&amp;ROW($A91))*10^12,0)*'Process Emissions Multipliers'!$B$34</f>
        <v>47105833062.19294</v>
      </c>
      <c r="M83" s="90">
        <f t="shared" ca="1" si="16"/>
        <v>44517579399.184982</v>
      </c>
      <c r="N83" s="90">
        <f t="shared" ca="1" si="13"/>
        <v>41929325736.177017</v>
      </c>
      <c r="O83" s="90">
        <f t="shared" ca="1" si="13"/>
        <v>39341072073.16906</v>
      </c>
      <c r="P83" s="90">
        <f t="shared" ca="1" si="13"/>
        <v>36752818410.161102</v>
      </c>
      <c r="Q83" s="90">
        <f t="shared" ca="1" si="13"/>
        <v>34164564747.153145</v>
      </c>
      <c r="R83" s="90">
        <f t="shared" ca="1" si="13"/>
        <v>31576311084.145184</v>
      </c>
      <c r="S83" s="90">
        <f t="shared" ca="1" si="13"/>
        <v>28988057421.137226</v>
      </c>
      <c r="T83" s="90">
        <f t="shared" ca="1" si="13"/>
        <v>26399803758.129265</v>
      </c>
      <c r="U83" s="90">
        <f t="shared" ca="1" si="13"/>
        <v>23811550095.121307</v>
      </c>
      <c r="V83">
        <f ca="1">IF('Coal mining 2030'!$A91="MD",INDIRECT("'Coal mining 2030'!"&amp;'Country Selector'!$B$3&amp;ROW($A91))*10^12,0)*'Process Emissions Multipliers'!$D$34</f>
        <v>21223296432.113346</v>
      </c>
      <c r="W83" s="90">
        <f t="shared" ca="1" si="18"/>
        <v>21344566677.525959</v>
      </c>
      <c r="X83" s="90">
        <f t="shared" ca="1" si="18"/>
        <v>21465836922.938576</v>
      </c>
      <c r="Y83" s="90">
        <f t="shared" ca="1" si="18"/>
        <v>21587107168.351189</v>
      </c>
      <c r="Z83" s="90">
        <f t="shared" ca="1" si="18"/>
        <v>21708377413.763802</v>
      </c>
      <c r="AA83" s="90">
        <f t="shared" ca="1" si="18"/>
        <v>21829647659.176414</v>
      </c>
      <c r="AB83" s="90">
        <f t="shared" ca="1" si="18"/>
        <v>21950917904.589027</v>
      </c>
      <c r="AC83" s="90">
        <f t="shared" ca="1" si="18"/>
        <v>22072188150.001644</v>
      </c>
      <c r="AD83" s="90">
        <f t="shared" ca="1" si="18"/>
        <v>22193458395.414261</v>
      </c>
      <c r="AE83" s="90">
        <f t="shared" ca="1" si="18"/>
        <v>22314728640.826874</v>
      </c>
      <c r="AF83" s="90">
        <f t="shared" ca="1" si="18"/>
        <v>22435998886.239487</v>
      </c>
      <c r="AG83" s="90">
        <f t="shared" ca="1" si="18"/>
        <v>22557269131.6521</v>
      </c>
      <c r="AH83" s="90">
        <f t="shared" ca="1" si="18"/>
        <v>22678539377.064713</v>
      </c>
      <c r="AI83" s="90">
        <f t="shared" ca="1" si="18"/>
        <v>22799809622.477325</v>
      </c>
      <c r="AJ83" s="90">
        <f t="shared" ca="1" si="18"/>
        <v>22921079867.889938</v>
      </c>
      <c r="AK83" s="90">
        <f t="shared" ca="1" si="18"/>
        <v>23042350113.302555</v>
      </c>
      <c r="AL83" s="90">
        <f t="shared" ca="1" si="18"/>
        <v>23163620358.715168</v>
      </c>
      <c r="AM83" s="90">
        <f t="shared" ca="1" si="17"/>
        <v>23284890604.127781</v>
      </c>
      <c r="AN83" s="90">
        <f t="shared" ca="1" si="17"/>
        <v>23406160849.540398</v>
      </c>
      <c r="AO83" s="90">
        <f t="shared" ca="1" si="17"/>
        <v>23527431094.953011</v>
      </c>
      <c r="AP83">
        <f ca="1">V83*'Process Emissions Multipliers'!$E$34</f>
        <v>23648701340.365623</v>
      </c>
    </row>
    <row r="84" spans="1:42">
      <c r="A84" s="74">
        <v>32</v>
      </c>
      <c r="B84">
        <f ca="1">IF('Coal mining 2010'!$A92="MD",INDIRECT("'Coal mining 2010'!"&amp;'Country Selector'!$B$3&amp;ROW($A92))*10^12,0)</f>
        <v>20020640174.966076</v>
      </c>
      <c r="C84" s="90">
        <f t="shared" ca="1" si="15"/>
        <v>20415491008.644516</v>
      </c>
      <c r="D84" s="90">
        <f t="shared" ca="1" si="12"/>
        <v>20810341842.32296</v>
      </c>
      <c r="E84" s="90">
        <f t="shared" ca="1" si="12"/>
        <v>21205192676.001404</v>
      </c>
      <c r="F84" s="90">
        <f t="shared" ca="1" si="12"/>
        <v>21600043509.67984</v>
      </c>
      <c r="G84" s="90">
        <f t="shared" ca="1" si="12"/>
        <v>21994894343.358284</v>
      </c>
      <c r="H84" s="90">
        <f t="shared" ca="1" si="12"/>
        <v>22389745177.036728</v>
      </c>
      <c r="I84" s="90">
        <f t="shared" ca="1" si="12"/>
        <v>22784596010.715168</v>
      </c>
      <c r="J84" s="90">
        <f t="shared" ca="1" si="12"/>
        <v>23179446844.393608</v>
      </c>
      <c r="K84" s="90">
        <f t="shared" ca="1" si="12"/>
        <v>23574297678.072052</v>
      </c>
      <c r="L84">
        <f ca="1">IF('Coal mining 2020'!$A92="MD",INDIRECT("'Coal mining 2020'!"&amp;'Country Selector'!$B$3&amp;ROW($A92))*10^12,0)*'Process Emissions Multipliers'!$B$34</f>
        <v>23969148511.750492</v>
      </c>
      <c r="M84" s="90">
        <f t="shared" ca="1" si="16"/>
        <v>25635622937.283131</v>
      </c>
      <c r="N84" s="90">
        <f t="shared" ca="1" si="13"/>
        <v>27302097362.815765</v>
      </c>
      <c r="O84" s="90">
        <f t="shared" ca="1" si="13"/>
        <v>28968571788.348404</v>
      </c>
      <c r="P84" s="90">
        <f t="shared" ca="1" si="13"/>
        <v>30635046213.881042</v>
      </c>
      <c r="Q84" s="90">
        <f t="shared" ca="1" si="13"/>
        <v>32301520639.413681</v>
      </c>
      <c r="R84" s="90">
        <f t="shared" ca="1" si="13"/>
        <v>33967995064.946312</v>
      </c>
      <c r="S84" s="90">
        <f t="shared" ca="1" si="13"/>
        <v>35634469490.478958</v>
      </c>
      <c r="T84" s="90">
        <f t="shared" ca="1" si="13"/>
        <v>37300943916.011589</v>
      </c>
      <c r="U84" s="90">
        <f t="shared" ca="1" si="13"/>
        <v>38967418341.544228</v>
      </c>
      <c r="V84">
        <f ca="1">IF('Coal mining 2030'!$A92="MD",INDIRECT("'Coal mining 2030'!"&amp;'Country Selector'!$B$3&amp;ROW($A92))*10^12,0)*'Process Emissions Multipliers'!$D$34</f>
        <v>40633892767.076866</v>
      </c>
      <c r="W84" s="90">
        <f t="shared" ca="1" si="18"/>
        <v>40866075461.395599</v>
      </c>
      <c r="X84" s="90">
        <f t="shared" ca="1" si="18"/>
        <v>41098258155.714333</v>
      </c>
      <c r="Y84" s="90">
        <f t="shared" ca="1" si="18"/>
        <v>41330440850.033066</v>
      </c>
      <c r="Z84" s="90">
        <f t="shared" ca="1" si="18"/>
        <v>41562623544.351799</v>
      </c>
      <c r="AA84" s="90">
        <f t="shared" ca="1" si="18"/>
        <v>41794806238.670532</v>
      </c>
      <c r="AB84" s="90">
        <f t="shared" ca="1" si="18"/>
        <v>42026988932.989273</v>
      </c>
      <c r="AC84" s="90">
        <f t="shared" ca="1" si="18"/>
        <v>42259171627.308006</v>
      </c>
      <c r="AD84" s="90">
        <f t="shared" ca="1" si="18"/>
        <v>42491354321.62674</v>
      </c>
      <c r="AE84" s="90">
        <f t="shared" ca="1" si="18"/>
        <v>42723537015.945473</v>
      </c>
      <c r="AF84" s="90">
        <f t="shared" ca="1" si="18"/>
        <v>42955719710.264206</v>
      </c>
      <c r="AG84" s="90">
        <f t="shared" ca="1" si="18"/>
        <v>43187902404.582939</v>
      </c>
      <c r="AH84" s="90">
        <f t="shared" ca="1" si="18"/>
        <v>43420085098.901672</v>
      </c>
      <c r="AI84" s="90">
        <f t="shared" ca="1" si="18"/>
        <v>43652267793.220413</v>
      </c>
      <c r="AJ84" s="90">
        <f t="shared" ca="1" si="18"/>
        <v>43884450487.539139</v>
      </c>
      <c r="AK84" s="90">
        <f t="shared" ca="1" si="18"/>
        <v>44116633181.85788</v>
      </c>
      <c r="AL84" s="90">
        <f t="shared" ca="1" si="18"/>
        <v>44348815876.176613</v>
      </c>
      <c r="AM84" s="90">
        <f t="shared" ca="1" si="17"/>
        <v>44580998570.495346</v>
      </c>
      <c r="AN84" s="90">
        <f t="shared" ca="1" si="17"/>
        <v>44813181264.814079</v>
      </c>
      <c r="AO84" s="90">
        <f t="shared" ca="1" si="17"/>
        <v>45045363959.132812</v>
      </c>
      <c r="AP84">
        <f ca="1">V84*'Process Emissions Multipliers'!$E$34</f>
        <v>45277546653.451546</v>
      </c>
    </row>
    <row r="85" spans="1:42">
      <c r="A85" s="74">
        <v>33</v>
      </c>
      <c r="B85">
        <f ca="1">IF('Coal mining 2010'!$A93="MD",INDIRECT("'Coal mining 2010'!"&amp;'Country Selector'!$B$3&amp;ROW($A93))*10^12,0)</f>
        <v>58469082961.472908</v>
      </c>
      <c r="C85" s="90">
        <f t="shared" ca="1" si="15"/>
        <v>55108347907.043282</v>
      </c>
      <c r="D85" s="90">
        <f t="shared" ca="1" si="12"/>
        <v>51747612852.613663</v>
      </c>
      <c r="E85" s="90">
        <f t="shared" ca="1" si="12"/>
        <v>48386877798.184036</v>
      </c>
      <c r="F85" s="90">
        <f t="shared" ca="1" si="12"/>
        <v>45026142743.75441</v>
      </c>
      <c r="G85" s="90">
        <f t="shared" ca="1" si="12"/>
        <v>41665407689.324791</v>
      </c>
      <c r="H85" s="90">
        <f t="shared" ca="1" si="12"/>
        <v>38304672634.895164</v>
      </c>
      <c r="I85" s="90">
        <f t="shared" ca="1" si="12"/>
        <v>34943937580.465538</v>
      </c>
      <c r="J85" s="90">
        <f t="shared" ca="1" si="12"/>
        <v>31583202526.035915</v>
      </c>
      <c r="K85" s="90">
        <f t="shared" ca="1" si="12"/>
        <v>28222467471.606293</v>
      </c>
      <c r="L85">
        <f ca="1">IF('Coal mining 2020'!$A93="MD",INDIRECT("'Coal mining 2020'!"&amp;'Country Selector'!$B$3&amp;ROW($A93))*10^12,0)*'Process Emissions Multipliers'!$B$34</f>
        <v>24861732417.176666</v>
      </c>
      <c r="M85" s="90">
        <f t="shared" ca="1" si="16"/>
        <v>26557720555.317677</v>
      </c>
      <c r="N85" s="90">
        <f t="shared" ca="1" si="13"/>
        <v>28253708693.458687</v>
      </c>
      <c r="O85" s="90">
        <f t="shared" ca="1" si="13"/>
        <v>29949696831.599693</v>
      </c>
      <c r="P85" s="90">
        <f t="shared" ca="1" si="13"/>
        <v>31645684969.740704</v>
      </c>
      <c r="Q85" s="90">
        <f t="shared" ca="1" si="13"/>
        <v>33341673107.881714</v>
      </c>
      <c r="R85" s="90">
        <f t="shared" ca="1" si="13"/>
        <v>35037661246.02272</v>
      </c>
      <c r="S85" s="90">
        <f t="shared" ca="1" si="13"/>
        <v>36733649384.163727</v>
      </c>
      <c r="T85" s="90">
        <f t="shared" ca="1" si="13"/>
        <v>38429637522.304741</v>
      </c>
      <c r="U85" s="90">
        <f t="shared" ca="1" si="13"/>
        <v>40125625660.445755</v>
      </c>
      <c r="V85">
        <f ca="1">IF('Coal mining 2030'!$A93="MD",INDIRECT("'Coal mining 2030'!"&amp;'Country Selector'!$B$3&amp;ROW($A93))*10^12,0)*'Process Emissions Multipliers'!$D$34</f>
        <v>41821613798.586761</v>
      </c>
      <c r="W85" s="90">
        <f t="shared" ca="1" si="18"/>
        <v>42060583149.324951</v>
      </c>
      <c r="X85" s="90">
        <f t="shared" ca="1" si="18"/>
        <v>42299552500.063133</v>
      </c>
      <c r="Y85" s="90">
        <f t="shared" ca="1" si="18"/>
        <v>42538521850.801323</v>
      </c>
      <c r="Z85" s="90">
        <f t="shared" ca="1" si="18"/>
        <v>42777491201.539505</v>
      </c>
      <c r="AA85" s="90">
        <f t="shared" ca="1" si="18"/>
        <v>43016460552.277687</v>
      </c>
      <c r="AB85" s="90">
        <f t="shared" ca="1" si="18"/>
        <v>43255429903.015869</v>
      </c>
      <c r="AC85" s="90">
        <f t="shared" ca="1" si="18"/>
        <v>43494399253.754059</v>
      </c>
      <c r="AD85" s="90">
        <f t="shared" ca="1" si="18"/>
        <v>43733368604.492249</v>
      </c>
      <c r="AE85" s="90">
        <f t="shared" ca="1" si="18"/>
        <v>43972337955.230431</v>
      </c>
      <c r="AF85" s="90">
        <f t="shared" ca="1" si="18"/>
        <v>44211307305.968613</v>
      </c>
      <c r="AG85" s="90">
        <f t="shared" ca="1" si="18"/>
        <v>44450276656.706802</v>
      </c>
      <c r="AH85" s="90">
        <f t="shared" ca="1" si="18"/>
        <v>44689246007.444992</v>
      </c>
      <c r="AI85" s="90">
        <f t="shared" ca="1" si="18"/>
        <v>44928215358.183174</v>
      </c>
      <c r="AJ85" s="90">
        <f t="shared" ca="1" si="18"/>
        <v>45167184708.921356</v>
      </c>
      <c r="AK85" s="90">
        <f t="shared" ca="1" si="18"/>
        <v>45406154059.659546</v>
      </c>
      <c r="AL85" s="90">
        <f t="shared" ca="1" si="18"/>
        <v>45645123410.397728</v>
      </c>
      <c r="AM85" s="90">
        <f t="shared" ca="1" si="17"/>
        <v>45884092761.135918</v>
      </c>
      <c r="AN85" s="90">
        <f t="shared" ca="1" si="17"/>
        <v>46123062111.8741</v>
      </c>
      <c r="AO85" s="90">
        <f t="shared" ca="1" si="17"/>
        <v>46362031462.612282</v>
      </c>
      <c r="AP85">
        <f ca="1">V85*'Process Emissions Multipliers'!$E$34</f>
        <v>46601000813.350471</v>
      </c>
    </row>
    <row r="86" spans="1:42">
      <c r="A86" s="74">
        <v>34</v>
      </c>
      <c r="B86">
        <f ca="1">IF('Coal mining 2010'!$A94="MD",INDIRECT("'Coal mining 2010'!"&amp;'Country Selector'!$B$3&amp;ROW($A94))*10^12,0)</f>
        <v>39751315613.468559</v>
      </c>
      <c r="C86" s="90">
        <f t="shared" ca="1" si="15"/>
        <v>40301806362.586533</v>
      </c>
      <c r="D86" s="90">
        <f t="shared" ca="1" si="12"/>
        <v>40852297111.704498</v>
      </c>
      <c r="E86" s="90">
        <f t="shared" ca="1" si="12"/>
        <v>41402787860.822472</v>
      </c>
      <c r="F86" s="90">
        <f t="shared" ca="1" si="12"/>
        <v>41953278609.940445</v>
      </c>
      <c r="G86" s="90">
        <f t="shared" ca="1" si="12"/>
        <v>42503769359.058411</v>
      </c>
      <c r="H86" s="90">
        <f t="shared" ca="1" si="12"/>
        <v>43054260108.176384</v>
      </c>
      <c r="I86" s="90">
        <f t="shared" ca="1" si="12"/>
        <v>43604750857.29435</v>
      </c>
      <c r="J86" s="90">
        <f t="shared" ca="1" si="12"/>
        <v>44155241606.412323</v>
      </c>
      <c r="K86" s="90">
        <f t="shared" ca="1" si="12"/>
        <v>44705732355.530289</v>
      </c>
      <c r="L86">
        <f ca="1">IF('Coal mining 2020'!$A94="MD",INDIRECT("'Coal mining 2020'!"&amp;'Country Selector'!$B$3&amp;ROW($A94))*10^12,0)*'Process Emissions Multipliers'!$B$34</f>
        <v>45256223104.648262</v>
      </c>
      <c r="M86" s="90">
        <f t="shared" ca="1" si="16"/>
        <v>43024289040.544769</v>
      </c>
      <c r="N86" s="90">
        <f t="shared" ca="1" si="13"/>
        <v>40792354976.441284</v>
      </c>
      <c r="O86" s="90">
        <f t="shared" ca="1" si="13"/>
        <v>38560420912.337791</v>
      </c>
      <c r="P86" s="90">
        <f t="shared" ca="1" si="13"/>
        <v>36328486848.234299</v>
      </c>
      <c r="Q86" s="90">
        <f t="shared" ca="1" si="13"/>
        <v>34096552784.13081</v>
      </c>
      <c r="R86" s="90">
        <f t="shared" ca="1" si="13"/>
        <v>31864618720.027321</v>
      </c>
      <c r="S86" s="90">
        <f t="shared" ca="1" si="13"/>
        <v>29632684655.923832</v>
      </c>
      <c r="T86" s="90">
        <f t="shared" ca="1" si="13"/>
        <v>27400750591.820339</v>
      </c>
      <c r="U86" s="90">
        <f t="shared" ca="1" si="13"/>
        <v>25168816527.71685</v>
      </c>
      <c r="V86">
        <f ca="1">IF('Coal mining 2030'!$A94="MD",INDIRECT("'Coal mining 2030'!"&amp;'Country Selector'!$B$3&amp;ROW($A94))*10^12,0)*'Process Emissions Multipliers'!$D$34</f>
        <v>22936882463.613358</v>
      </c>
      <c r="W86" s="90">
        <f t="shared" ca="1" si="18"/>
        <v>23067944166.222092</v>
      </c>
      <c r="X86" s="90">
        <f t="shared" ca="1" si="18"/>
        <v>23199005868.83083</v>
      </c>
      <c r="Y86" s="90">
        <f t="shared" ca="1" si="18"/>
        <v>23330067571.439564</v>
      </c>
      <c r="Z86" s="90">
        <f t="shared" ca="1" si="18"/>
        <v>23461129274.048298</v>
      </c>
      <c r="AA86" s="90">
        <f t="shared" ca="1" si="18"/>
        <v>23592190976.657036</v>
      </c>
      <c r="AB86" s="90">
        <f t="shared" ca="1" si="18"/>
        <v>23723252679.26577</v>
      </c>
      <c r="AC86" s="90">
        <f t="shared" ca="1" si="18"/>
        <v>23854314381.874504</v>
      </c>
      <c r="AD86" s="90">
        <f t="shared" ca="1" si="18"/>
        <v>23985376084.483238</v>
      </c>
      <c r="AE86" s="90">
        <f t="shared" ca="1" si="18"/>
        <v>24116437787.091972</v>
      </c>
      <c r="AF86" s="90">
        <f t="shared" ca="1" si="18"/>
        <v>24247499489.70071</v>
      </c>
      <c r="AG86" s="90">
        <f t="shared" ca="1" si="18"/>
        <v>24378561192.309448</v>
      </c>
      <c r="AH86" s="90">
        <f t="shared" ca="1" si="18"/>
        <v>24509622894.918182</v>
      </c>
      <c r="AI86" s="90">
        <f t="shared" ca="1" si="18"/>
        <v>24640684597.526917</v>
      </c>
      <c r="AJ86" s="90">
        <f t="shared" ca="1" si="18"/>
        <v>24771746300.135651</v>
      </c>
      <c r="AK86" s="90">
        <f t="shared" ca="1" si="18"/>
        <v>24902808002.744385</v>
      </c>
      <c r="AL86" s="90">
        <f t="shared" ca="1" si="18"/>
        <v>25033869705.353123</v>
      </c>
      <c r="AM86" s="90">
        <f t="shared" ca="1" si="17"/>
        <v>25164931407.961857</v>
      </c>
      <c r="AN86" s="90">
        <f t="shared" ca="1" si="17"/>
        <v>25295993110.570591</v>
      </c>
      <c r="AO86" s="90">
        <f t="shared" ca="1" si="17"/>
        <v>25427054813.179329</v>
      </c>
      <c r="AP86">
        <f ca="1">V86*'Process Emissions Multipliers'!$E$34</f>
        <v>25558116515.788063</v>
      </c>
    </row>
    <row r="87" spans="1:42">
      <c r="A87" s="74">
        <v>35</v>
      </c>
      <c r="B87">
        <f ca="1">IF('Coal mining 2010'!$A95="MD",INDIRECT("'Coal mining 2010'!"&amp;'Country Selector'!$B$3&amp;ROW($A95))*10^12,0)</f>
        <v>859612855.16233945</v>
      </c>
      <c r="C87" s="90">
        <f t="shared" ca="1" si="15"/>
        <v>7073335845.1183863</v>
      </c>
      <c r="D87" s="90">
        <f t="shared" ca="1" si="12"/>
        <v>13287058835.074432</v>
      </c>
      <c r="E87" s="90">
        <f t="shared" ca="1" si="12"/>
        <v>19500781825.030476</v>
      </c>
      <c r="F87" s="90">
        <f t="shared" ca="1" si="12"/>
        <v>25714504814.986526</v>
      </c>
      <c r="G87" s="90">
        <f t="shared" ca="1" si="12"/>
        <v>31928227804.94257</v>
      </c>
      <c r="H87" s="90">
        <f t="shared" ca="1" si="12"/>
        <v>38141950794.898613</v>
      </c>
      <c r="I87" s="90">
        <f t="shared" ca="1" si="12"/>
        <v>44355673784.85466</v>
      </c>
      <c r="J87" s="90">
        <f t="shared" ca="1" si="12"/>
        <v>50569396774.810715</v>
      </c>
      <c r="K87" s="90">
        <f t="shared" ca="1" si="12"/>
        <v>56783119764.766762</v>
      </c>
      <c r="L87">
        <f ca="1">IF('Coal mining 2020'!$A95="MD",INDIRECT("'Coal mining 2020'!"&amp;'Country Selector'!$B$3&amp;ROW($A95))*10^12,0)*'Process Emissions Multipliers'!$B$34</f>
        <v>62996842754.722801</v>
      </c>
      <c r="M87" s="90">
        <f t="shared" ca="1" si="16"/>
        <v>56788514837.428955</v>
      </c>
      <c r="N87" s="90">
        <f t="shared" ca="1" si="13"/>
        <v>50580186920.135101</v>
      </c>
      <c r="O87" s="90">
        <f t="shared" ca="1" si="13"/>
        <v>44371859002.841248</v>
      </c>
      <c r="P87" s="90">
        <f t="shared" ca="1" si="13"/>
        <v>38163531085.547394</v>
      </c>
      <c r="Q87" s="90">
        <f t="shared" ca="1" si="13"/>
        <v>31955203168.253544</v>
      </c>
      <c r="R87" s="90">
        <f t="shared" ca="1" si="13"/>
        <v>25746875250.959694</v>
      </c>
      <c r="S87" s="90">
        <f t="shared" ca="1" si="13"/>
        <v>19538547333.66584</v>
      </c>
      <c r="T87" s="90">
        <f t="shared" ca="1" si="13"/>
        <v>13330219416.371988</v>
      </c>
      <c r="U87" s="90">
        <f t="shared" ca="1" si="13"/>
        <v>7121891499.0781355</v>
      </c>
      <c r="V87">
        <f ca="1">IF('Coal mining 2030'!$A95="MD",INDIRECT("'Coal mining 2030'!"&amp;'Country Selector'!$B$3&amp;ROW($A95))*10^12,0)*'Process Emissions Multipliers'!$D$34</f>
        <v>913563581.78428376</v>
      </c>
      <c r="W87" s="90">
        <f t="shared" ca="1" si="18"/>
        <v>918783698.27831578</v>
      </c>
      <c r="X87" s="90">
        <f t="shared" ca="1" si="18"/>
        <v>924003814.77234781</v>
      </c>
      <c r="Y87" s="90">
        <f t="shared" ca="1" si="18"/>
        <v>929223931.26638007</v>
      </c>
      <c r="Z87" s="90">
        <f t="shared" ca="1" si="18"/>
        <v>934444047.76041198</v>
      </c>
      <c r="AA87" s="90">
        <f t="shared" ca="1" si="18"/>
        <v>939664164.254444</v>
      </c>
      <c r="AB87" s="90">
        <f t="shared" ca="1" si="18"/>
        <v>944884280.74847615</v>
      </c>
      <c r="AC87" s="90">
        <f t="shared" ca="1" si="18"/>
        <v>950104397.24250817</v>
      </c>
      <c r="AD87" s="90">
        <f t="shared" ca="1" si="18"/>
        <v>955324513.7365402</v>
      </c>
      <c r="AE87" s="90">
        <f t="shared" ca="1" si="18"/>
        <v>960544630.23057222</v>
      </c>
      <c r="AF87" s="90">
        <f t="shared" ca="1" si="18"/>
        <v>965764746.72460437</v>
      </c>
      <c r="AG87" s="90">
        <f t="shared" ca="1" si="18"/>
        <v>970984863.21863651</v>
      </c>
      <c r="AH87" s="90">
        <f t="shared" ca="1" si="18"/>
        <v>976204979.71266854</v>
      </c>
      <c r="AI87" s="90">
        <f t="shared" ca="1" si="18"/>
        <v>981425096.20670056</v>
      </c>
      <c r="AJ87" s="90">
        <f t="shared" ca="1" si="18"/>
        <v>986645212.70073259</v>
      </c>
      <c r="AK87" s="90">
        <f t="shared" ca="1" si="18"/>
        <v>991865329.19476461</v>
      </c>
      <c r="AL87" s="90">
        <f t="shared" ca="1" si="18"/>
        <v>997085445.68879676</v>
      </c>
      <c r="AM87" s="90">
        <f t="shared" ca="1" si="17"/>
        <v>1002305562.1828289</v>
      </c>
      <c r="AN87" s="90">
        <f t="shared" ca="1" si="17"/>
        <v>1007525678.6768609</v>
      </c>
      <c r="AO87" s="90">
        <f t="shared" ca="1" si="17"/>
        <v>1012745795.170893</v>
      </c>
      <c r="AP87">
        <f ca="1">V87*'Process Emissions Multipliers'!$E$34</f>
        <v>1017965911.664925</v>
      </c>
    </row>
    <row r="88" spans="1:42">
      <c r="A88" s="74">
        <v>36</v>
      </c>
      <c r="B88">
        <f ca="1">IF('Coal mining 2010'!$A96="MD",INDIRECT("'Coal mining 2010'!"&amp;'Country Selector'!$B$3&amp;ROW($A96))*10^12,0)</f>
        <v>18731943810.966103</v>
      </c>
      <c r="C88" s="90">
        <f t="shared" ca="1" si="15"/>
        <v>19066919391.034492</v>
      </c>
      <c r="D88" s="90">
        <f t="shared" ca="1" si="12"/>
        <v>19401894971.102886</v>
      </c>
      <c r="E88" s="90">
        <f t="shared" ca="1" si="12"/>
        <v>19736870551.17128</v>
      </c>
      <c r="F88" s="90">
        <f t="shared" ca="1" si="12"/>
        <v>20071846131.23967</v>
      </c>
      <c r="G88" s="90">
        <f t="shared" ca="1" si="12"/>
        <v>20406821711.308064</v>
      </c>
      <c r="H88" s="90">
        <f t="shared" ca="1" si="12"/>
        <v>20741797291.376457</v>
      </c>
      <c r="I88" s="90">
        <f t="shared" ca="1" si="12"/>
        <v>21076772871.444847</v>
      </c>
      <c r="J88" s="90">
        <f t="shared" ca="1" si="12"/>
        <v>21411748451.513241</v>
      </c>
      <c r="K88" s="90">
        <f t="shared" ca="1" si="12"/>
        <v>21746724031.581635</v>
      </c>
      <c r="L88">
        <f ca="1">IF('Coal mining 2020'!$A96="MD",INDIRECT("'Coal mining 2020'!"&amp;'Country Selector'!$B$3&amp;ROW($A96))*10^12,0)*'Process Emissions Multipliers'!$B$34</f>
        <v>22081699611.650024</v>
      </c>
      <c r="M88" s="90">
        <f t="shared" ca="1" si="16"/>
        <v>21864288813.626423</v>
      </c>
      <c r="N88" s="90">
        <f t="shared" ca="1" si="13"/>
        <v>21646878015.602814</v>
      </c>
      <c r="O88" s="90">
        <f t="shared" ca="1" si="13"/>
        <v>21429467217.579212</v>
      </c>
      <c r="P88" s="90">
        <f t="shared" ca="1" si="13"/>
        <v>21212056419.555607</v>
      </c>
      <c r="Q88" s="90">
        <f t="shared" ca="1" si="13"/>
        <v>20994645621.532005</v>
      </c>
      <c r="R88" s="90">
        <f t="shared" ca="1" si="13"/>
        <v>20777234823.5084</v>
      </c>
      <c r="S88" s="90">
        <f t="shared" ca="1" si="13"/>
        <v>20559824025.484795</v>
      </c>
      <c r="T88" s="90">
        <f t="shared" ca="1" si="13"/>
        <v>20342413227.461189</v>
      </c>
      <c r="U88" s="90">
        <f t="shared" ca="1" si="13"/>
        <v>20125002429.437584</v>
      </c>
      <c r="V88">
        <f ca="1">IF('Coal mining 2030'!$A96="MD",INDIRECT("'Coal mining 2030'!"&amp;'Country Selector'!$B$3&amp;ROW($A96))*10^12,0)*'Process Emissions Multipliers'!$D$34</f>
        <v>19907591631.413982</v>
      </c>
      <c r="W88" s="90">
        <f t="shared" ca="1" si="18"/>
        <v>20021343919.162399</v>
      </c>
      <c r="X88" s="90">
        <f t="shared" ca="1" si="18"/>
        <v>20135096206.910812</v>
      </c>
      <c r="Y88" s="90">
        <f t="shared" ca="1" si="18"/>
        <v>20248848494.659229</v>
      </c>
      <c r="Z88" s="90">
        <f t="shared" ca="1" si="18"/>
        <v>20362600782.407642</v>
      </c>
      <c r="AA88" s="90">
        <f t="shared" ca="1" si="18"/>
        <v>20476353070.156059</v>
      </c>
      <c r="AB88" s="90">
        <f t="shared" ca="1" si="18"/>
        <v>20590105357.904472</v>
      </c>
      <c r="AC88" s="90">
        <f t="shared" ca="1" si="18"/>
        <v>20703857645.652889</v>
      </c>
      <c r="AD88" s="90">
        <f t="shared" ca="1" si="18"/>
        <v>20817609933.401302</v>
      </c>
      <c r="AE88" s="90">
        <f t="shared" ca="1" si="18"/>
        <v>20931362221.149719</v>
      </c>
      <c r="AF88" s="90">
        <f t="shared" ca="1" si="18"/>
        <v>21045114508.898132</v>
      </c>
      <c r="AG88" s="90">
        <f t="shared" ca="1" si="18"/>
        <v>21158866796.646549</v>
      </c>
      <c r="AH88" s="90">
        <f t="shared" ca="1" si="18"/>
        <v>21272619084.394966</v>
      </c>
      <c r="AI88" s="90">
        <f t="shared" ca="1" si="18"/>
        <v>21386371372.143379</v>
      </c>
      <c r="AJ88" s="90">
        <f t="shared" ca="1" si="18"/>
        <v>21500123659.891792</v>
      </c>
      <c r="AK88" s="90">
        <f t="shared" ca="1" si="18"/>
        <v>21613875947.640213</v>
      </c>
      <c r="AL88" s="90">
        <f t="shared" ca="1" si="18"/>
        <v>21727628235.388622</v>
      </c>
      <c r="AM88" s="90">
        <f t="shared" ca="1" si="17"/>
        <v>21841380523.137039</v>
      </c>
      <c r="AN88" s="90">
        <f t="shared" ca="1" si="17"/>
        <v>21955132810.885456</v>
      </c>
      <c r="AO88" s="90">
        <f t="shared" ca="1" si="17"/>
        <v>22068885098.633869</v>
      </c>
      <c r="AP88">
        <f ca="1">V88*'Process Emissions Multipliers'!$E$34</f>
        <v>22182637386.382286</v>
      </c>
    </row>
    <row r="89" spans="1:42">
      <c r="A89" s="74">
        <v>37</v>
      </c>
      <c r="B89">
        <f ca="1">IF('Coal mining 2010'!$A97="MD",INDIRECT("'Coal mining 2010'!"&amp;'Country Selector'!$B$3&amp;ROW($A97))*10^12,0)</f>
        <v>65932278640.868706</v>
      </c>
      <c r="C89" s="90">
        <f t="shared" ca="1" si="15"/>
        <v>66678489076.515053</v>
      </c>
      <c r="D89" s="90">
        <f t="shared" ca="1" si="12"/>
        <v>67424699512.161392</v>
      </c>
      <c r="E89" s="90">
        <f t="shared" ca="1" si="12"/>
        <v>68170909947.807732</v>
      </c>
      <c r="F89" s="90">
        <f t="shared" ca="1" si="12"/>
        <v>68917120383.454071</v>
      </c>
      <c r="G89" s="90">
        <f t="shared" ca="1" si="12"/>
        <v>69663330819.100418</v>
      </c>
      <c r="H89" s="90">
        <f t="shared" ca="1" si="12"/>
        <v>70409541254.746765</v>
      </c>
      <c r="I89" s="90">
        <f t="shared" ca="1" si="12"/>
        <v>71155751690.393097</v>
      </c>
      <c r="J89" s="90">
        <f t="shared" ca="1" si="12"/>
        <v>71901962126.039444</v>
      </c>
      <c r="K89" s="90">
        <f t="shared" ca="1" si="12"/>
        <v>72648172561.685791</v>
      </c>
      <c r="L89">
        <f ca="1">IF('Coal mining 2020'!$A97="MD",INDIRECT("'Coal mining 2020'!"&amp;'Country Selector'!$B$3&amp;ROW($A97))*10^12,0)*'Process Emissions Multipliers'!$B$34</f>
        <v>73394382997.332138</v>
      </c>
      <c r="M89" s="90">
        <f t="shared" ca="1" si="16"/>
        <v>78297442605.386719</v>
      </c>
      <c r="N89" s="90">
        <f t="shared" ca="1" si="13"/>
        <v>83200502213.441315</v>
      </c>
      <c r="O89" s="90">
        <f t="shared" ca="1" si="13"/>
        <v>88103561821.495911</v>
      </c>
      <c r="P89" s="90">
        <f t="shared" ca="1" si="13"/>
        <v>93006621429.550491</v>
      </c>
      <c r="Q89" s="90">
        <f t="shared" ca="1" si="13"/>
        <v>97909681037.605072</v>
      </c>
      <c r="R89" s="90">
        <f t="shared" ca="1" si="13"/>
        <v>102812740645.65967</v>
      </c>
      <c r="S89" s="90">
        <f t="shared" ca="1" si="13"/>
        <v>107715800253.71426</v>
      </c>
      <c r="T89" s="90">
        <f t="shared" ca="1" si="13"/>
        <v>112618859861.76886</v>
      </c>
      <c r="U89" s="90">
        <f t="shared" ca="1" si="13"/>
        <v>117521919469.82346</v>
      </c>
      <c r="V89">
        <f ca="1">IF('Coal mining 2030'!$A97="MD",INDIRECT("'Coal mining 2030'!"&amp;'Country Selector'!$B$3&amp;ROW($A97))*10^12,0)*'Process Emissions Multipliers'!$D$34</f>
        <v>122424979077.87804</v>
      </c>
      <c r="W89" s="90">
        <f t="shared" ca="1" si="18"/>
        <v>123124517309.59891</v>
      </c>
      <c r="X89" s="90">
        <f t="shared" ca="1" si="18"/>
        <v>123824055541.31978</v>
      </c>
      <c r="Y89" s="90">
        <f t="shared" ca="1" si="18"/>
        <v>124523593773.04063</v>
      </c>
      <c r="Z89" s="90">
        <f t="shared" ca="1" si="18"/>
        <v>125223132004.76151</v>
      </c>
      <c r="AA89" s="90">
        <f t="shared" ca="1" si="18"/>
        <v>125922670236.48239</v>
      </c>
      <c r="AB89" s="90">
        <f t="shared" ca="1" si="18"/>
        <v>126622208468.20325</v>
      </c>
      <c r="AC89" s="90">
        <f t="shared" ca="1" si="18"/>
        <v>127321746699.92412</v>
      </c>
      <c r="AD89" s="90">
        <f t="shared" ca="1" si="18"/>
        <v>128021284931.64499</v>
      </c>
      <c r="AE89" s="90">
        <f t="shared" ca="1" si="18"/>
        <v>128720823163.36586</v>
      </c>
      <c r="AF89" s="90">
        <f t="shared" ca="1" si="18"/>
        <v>129420361395.08672</v>
      </c>
      <c r="AG89" s="90">
        <f t="shared" ca="1" si="18"/>
        <v>130119899626.8076</v>
      </c>
      <c r="AH89" s="90">
        <f t="shared" ca="1" si="18"/>
        <v>130819437858.52846</v>
      </c>
      <c r="AI89" s="90">
        <f t="shared" ca="1" si="18"/>
        <v>131518976090.24933</v>
      </c>
      <c r="AJ89" s="90">
        <f t="shared" ca="1" si="18"/>
        <v>132218514321.97018</v>
      </c>
      <c r="AK89" s="90">
        <f t="shared" ca="1" si="18"/>
        <v>132918052553.69107</v>
      </c>
      <c r="AL89" s="90">
        <f t="shared" ca="1" si="18"/>
        <v>133617590785.41194</v>
      </c>
      <c r="AM89" s="90">
        <f t="shared" ca="1" si="17"/>
        <v>134317129017.1328</v>
      </c>
      <c r="AN89" s="90">
        <f t="shared" ca="1" si="17"/>
        <v>135016667248.85367</v>
      </c>
      <c r="AO89" s="90">
        <f t="shared" ca="1" si="17"/>
        <v>135716205480.57454</v>
      </c>
      <c r="AP89">
        <f ca="1">V89*'Process Emissions Multipliers'!$E$34</f>
        <v>136415743712.29541</v>
      </c>
    </row>
    <row r="90" spans="1:42">
      <c r="A90" s="74">
        <v>38</v>
      </c>
      <c r="B90">
        <f ca="1">IF('Coal mining 2010'!$A98="MD",INDIRECT("'Coal mining 2010'!"&amp;'Country Selector'!$B$3&amp;ROW($A98))*10^12,0)</f>
        <v>50866443017.827835</v>
      </c>
      <c r="C90" s="90">
        <f t="shared" ca="1" si="15"/>
        <v>45958305814.53289</v>
      </c>
      <c r="D90" s="90">
        <f t="shared" ca="1" si="12"/>
        <v>41050168611.237938</v>
      </c>
      <c r="E90" s="90">
        <f t="shared" ca="1" si="12"/>
        <v>36142031407.942993</v>
      </c>
      <c r="F90" s="90">
        <f t="shared" ca="1" si="12"/>
        <v>31233894204.648052</v>
      </c>
      <c r="G90" s="90">
        <f t="shared" ca="1" si="12"/>
        <v>26325757001.3531</v>
      </c>
      <c r="H90" s="90">
        <f t="shared" ca="1" si="12"/>
        <v>21417619798.058151</v>
      </c>
      <c r="I90" s="90">
        <f t="shared" ca="1" si="12"/>
        <v>16509482594.763208</v>
      </c>
      <c r="J90" s="90">
        <f t="shared" ca="1" si="12"/>
        <v>11601345391.468258</v>
      </c>
      <c r="K90" s="90">
        <f t="shared" ca="1" si="12"/>
        <v>6693208188.1733112</v>
      </c>
      <c r="L90">
        <f ca="1">IF('Coal mining 2020'!$A98="MD",INDIRECT("'Coal mining 2020'!"&amp;'Country Selector'!$B$3&amp;ROW($A98))*10^12,0)*'Process Emissions Multipliers'!$B$34</f>
        <v>1785070984.8783646</v>
      </c>
      <c r="M90" s="90">
        <f t="shared" ca="1" si="16"/>
        <v>3493544152.9616699</v>
      </c>
      <c r="N90" s="90">
        <f t="shared" ca="1" si="13"/>
        <v>5202017321.0449753</v>
      </c>
      <c r="O90" s="90">
        <f t="shared" ca="1" si="13"/>
        <v>6910490489.1282806</v>
      </c>
      <c r="P90" s="90">
        <f t="shared" ca="1" si="13"/>
        <v>8618963657.211586</v>
      </c>
      <c r="Q90" s="90">
        <f t="shared" ca="1" si="13"/>
        <v>10327436825.294891</v>
      </c>
      <c r="R90" s="90">
        <f t="shared" ca="1" si="13"/>
        <v>12035909993.378197</v>
      </c>
      <c r="S90" s="90">
        <f t="shared" ca="1" si="13"/>
        <v>13744383161.4615</v>
      </c>
      <c r="T90" s="90">
        <f t="shared" ca="1" si="13"/>
        <v>15452856329.544807</v>
      </c>
      <c r="U90" s="90">
        <f t="shared" ca="1" si="13"/>
        <v>17161329497.628115</v>
      </c>
      <c r="V90">
        <f ca="1">IF('Coal mining 2030'!$A98="MD",INDIRECT("'Coal mining 2030'!"&amp;'Country Selector'!$B$3&amp;ROW($A98))*10^12,0)*'Process Emissions Multipliers'!$D$34</f>
        <v>18869802665.711418</v>
      </c>
      <c r="W90" s="90">
        <f t="shared" ca="1" si="18"/>
        <v>18977625011.192863</v>
      </c>
      <c r="X90" s="90">
        <f t="shared" ca="1" si="18"/>
        <v>19085447356.674309</v>
      </c>
      <c r="Y90" s="90">
        <f t="shared" ca="1" si="18"/>
        <v>19193269702.15575</v>
      </c>
      <c r="Z90" s="90">
        <f t="shared" ca="1" si="18"/>
        <v>19301092047.637192</v>
      </c>
      <c r="AA90" s="90">
        <f t="shared" ca="1" si="18"/>
        <v>19408914393.118637</v>
      </c>
      <c r="AB90" s="90">
        <f t="shared" ca="1" si="18"/>
        <v>19516736738.600079</v>
      </c>
      <c r="AC90" s="90">
        <f t="shared" ca="1" si="18"/>
        <v>19624559084.081524</v>
      </c>
      <c r="AD90" s="90">
        <f t="shared" ca="1" si="18"/>
        <v>19732381429.562969</v>
      </c>
      <c r="AE90" s="90">
        <f t="shared" ca="1" si="18"/>
        <v>19840203775.044411</v>
      </c>
      <c r="AF90" s="90">
        <f t="shared" ca="1" si="18"/>
        <v>19948026120.525856</v>
      </c>
      <c r="AG90" s="90">
        <f t="shared" ca="1" si="18"/>
        <v>20055848466.007301</v>
      </c>
      <c r="AH90" s="90">
        <f t="shared" ca="1" si="18"/>
        <v>20163670811.488743</v>
      </c>
      <c r="AI90" s="90">
        <f t="shared" ca="1" si="18"/>
        <v>20271493156.970188</v>
      </c>
      <c r="AJ90" s="90">
        <f t="shared" ca="1" si="18"/>
        <v>20379315502.45163</v>
      </c>
      <c r="AK90" s="90">
        <f t="shared" ca="1" si="18"/>
        <v>20487137847.933075</v>
      </c>
      <c r="AL90" s="90">
        <f t="shared" ca="1" si="18"/>
        <v>20594960193.41452</v>
      </c>
      <c r="AM90" s="90">
        <f t="shared" ca="1" si="17"/>
        <v>20702782538.895962</v>
      </c>
      <c r="AN90" s="90">
        <f t="shared" ca="1" si="17"/>
        <v>20810604884.377407</v>
      </c>
      <c r="AO90" s="90">
        <f t="shared" ca="1" si="17"/>
        <v>20918427229.858852</v>
      </c>
      <c r="AP90">
        <f ca="1">V90*'Process Emissions Multipliers'!$E$34</f>
        <v>21026249575.340294</v>
      </c>
    </row>
    <row r="91" spans="1:42">
      <c r="A91" s="74">
        <v>39</v>
      </c>
      <c r="B91">
        <f ca="1">IF('Coal mining 2010'!$A99="MD",INDIRECT("'Coal mining 2010'!"&amp;'Country Selector'!$B$3&amp;ROW($A99))*10^12,0)</f>
        <v>16919970798.834782</v>
      </c>
      <c r="C91" s="90">
        <f t="shared" ca="1" si="15"/>
        <v>17213038481.565598</v>
      </c>
      <c r="D91" s="90">
        <f t="shared" ca="1" si="12"/>
        <v>17506106164.296413</v>
      </c>
      <c r="E91" s="90">
        <f t="shared" ca="1" si="12"/>
        <v>17799173847.027229</v>
      </c>
      <c r="F91" s="90">
        <f t="shared" ca="1" si="12"/>
        <v>18092241529.758041</v>
      </c>
      <c r="G91" s="90">
        <f t="shared" ca="1" si="12"/>
        <v>18385309212.488857</v>
      </c>
      <c r="H91" s="90">
        <f t="shared" ca="1" si="12"/>
        <v>18678376895.219673</v>
      </c>
      <c r="I91" s="90">
        <f t="shared" ca="1" si="12"/>
        <v>18971444577.950485</v>
      </c>
      <c r="J91" s="90">
        <f t="shared" ca="1" si="12"/>
        <v>19264512260.681305</v>
      </c>
      <c r="K91" s="90">
        <f t="shared" ca="1" si="12"/>
        <v>19557579943.412117</v>
      </c>
      <c r="L91">
        <f ca="1">IF('Coal mining 2020'!$A99="MD",INDIRECT("'Coal mining 2020'!"&amp;'Country Selector'!$B$3&amp;ROW($A99))*10^12,0)*'Process Emissions Multipliers'!$B$34</f>
        <v>19850647626.142933</v>
      </c>
      <c r="M91" s="90">
        <f t="shared" ca="1" si="16"/>
        <v>17947214597.439114</v>
      </c>
      <c r="N91" s="90">
        <f t="shared" ca="1" si="13"/>
        <v>16043781568.735292</v>
      </c>
      <c r="O91" s="90">
        <f t="shared" ca="1" si="13"/>
        <v>14140348540.031471</v>
      </c>
      <c r="P91" s="90">
        <f t="shared" ca="1" si="13"/>
        <v>12236915511.327652</v>
      </c>
      <c r="Q91" s="90">
        <f t="shared" ca="1" si="13"/>
        <v>10333482482.623833</v>
      </c>
      <c r="R91" s="90">
        <f t="shared" ca="1" si="13"/>
        <v>8430049453.9200115</v>
      </c>
      <c r="S91" s="90">
        <f t="shared" ca="1" si="13"/>
        <v>6526616425.2161913</v>
      </c>
      <c r="T91" s="90">
        <f t="shared" ca="1" si="13"/>
        <v>4623183396.5123711</v>
      </c>
      <c r="U91" s="90">
        <f t="shared" ca="1" si="13"/>
        <v>2719750367.8085508</v>
      </c>
      <c r="V91">
        <f ca="1">IF('Coal mining 2030'!$A99="MD",INDIRECT("'Coal mining 2030'!"&amp;'Country Selector'!$B$3&amp;ROW($A99))*10^12,0)*'Process Emissions Multipliers'!$D$34</f>
        <v>816317339.10473061</v>
      </c>
      <c r="W91" s="90">
        <f t="shared" ca="1" si="18"/>
        <v>820981789.05784965</v>
      </c>
      <c r="X91" s="90">
        <f t="shared" ca="1" si="18"/>
        <v>825646239.01096869</v>
      </c>
      <c r="Y91" s="90">
        <f t="shared" ca="1" si="18"/>
        <v>830310688.96408772</v>
      </c>
      <c r="Z91" s="90">
        <f t="shared" ca="1" si="18"/>
        <v>834975138.91720676</v>
      </c>
      <c r="AA91" s="90">
        <f t="shared" ca="1" si="18"/>
        <v>839639588.8703258</v>
      </c>
      <c r="AB91" s="90">
        <f t="shared" ca="1" si="18"/>
        <v>844304038.82344484</v>
      </c>
      <c r="AC91" s="90">
        <f t="shared" ca="1" si="18"/>
        <v>848968488.77656388</v>
      </c>
      <c r="AD91" s="90">
        <f t="shared" ca="1" si="18"/>
        <v>853632938.72968292</v>
      </c>
      <c r="AE91" s="90">
        <f t="shared" ca="1" si="18"/>
        <v>858297388.68280196</v>
      </c>
      <c r="AF91" s="90">
        <f t="shared" ca="1" si="18"/>
        <v>862961838.63592112</v>
      </c>
      <c r="AG91" s="90">
        <f t="shared" ca="1" si="18"/>
        <v>867626288.58904004</v>
      </c>
      <c r="AH91" s="90">
        <f t="shared" ca="1" si="18"/>
        <v>872290738.54215908</v>
      </c>
      <c r="AI91" s="90">
        <f t="shared" ca="1" si="18"/>
        <v>876955188.49527812</v>
      </c>
      <c r="AJ91" s="90">
        <f t="shared" ca="1" si="18"/>
        <v>881619638.44839728</v>
      </c>
      <c r="AK91" s="90">
        <f t="shared" ca="1" si="18"/>
        <v>886284088.4015162</v>
      </c>
      <c r="AL91" s="90">
        <f t="shared" ca="1" si="18"/>
        <v>890948538.35463536</v>
      </c>
      <c r="AM91" s="90">
        <f t="shared" ca="1" si="17"/>
        <v>895612988.3077544</v>
      </c>
      <c r="AN91" s="90">
        <f t="shared" ca="1" si="17"/>
        <v>900277438.26087344</v>
      </c>
      <c r="AO91" s="90">
        <f t="shared" ca="1" si="17"/>
        <v>904941888.21399248</v>
      </c>
      <c r="AP91">
        <f ca="1">V91*'Process Emissions Multipliers'!$E$34</f>
        <v>909606338.16711152</v>
      </c>
    </row>
    <row r="92" spans="1:42">
      <c r="A92" s="74">
        <v>40</v>
      </c>
      <c r="B92">
        <f ca="1">IF('Coal mining 2010'!$A100="MD",INDIRECT("'Coal mining 2010'!"&amp;'Country Selector'!$B$3&amp;ROW($A100))*10^12,0)</f>
        <v>793053479.42337787</v>
      </c>
      <c r="C92" s="90">
        <f t="shared" ca="1" si="15"/>
        <v>6285864171.6551409</v>
      </c>
      <c r="D92" s="90">
        <f t="shared" ca="1" si="12"/>
        <v>11778674863.886904</v>
      </c>
      <c r="E92" s="90">
        <f t="shared" ca="1" si="12"/>
        <v>17271485556.118668</v>
      </c>
      <c r="F92" s="90">
        <f t="shared" ca="1" si="12"/>
        <v>22764296248.35043</v>
      </c>
      <c r="G92" s="90">
        <f t="shared" ca="1" si="12"/>
        <v>28257106940.582191</v>
      </c>
      <c r="H92" s="90">
        <f t="shared" ca="1" si="12"/>
        <v>33749917632.813957</v>
      </c>
      <c r="I92" s="90">
        <f t="shared" ca="1" si="12"/>
        <v>39242728325.045715</v>
      </c>
      <c r="J92" s="90">
        <f t="shared" ca="1" si="12"/>
        <v>44735539017.277481</v>
      </c>
      <c r="K92" s="90">
        <f t="shared" ca="1" si="12"/>
        <v>50228349709.509247</v>
      </c>
      <c r="L92">
        <f ca="1">IF('Coal mining 2020'!$A100="MD",INDIRECT("'Coal mining 2020'!"&amp;'Country Selector'!$B$3&amp;ROW($A100))*10^12,0)*'Process Emissions Multipliers'!$B$34</f>
        <v>55721160401.741005</v>
      </c>
      <c r="M92" s="90">
        <f t="shared" ca="1" si="16"/>
        <v>51877741491.71508</v>
      </c>
      <c r="N92" s="90">
        <f t="shared" ca="1" si="13"/>
        <v>48034322581.689148</v>
      </c>
      <c r="O92" s="90">
        <f t="shared" ca="1" si="13"/>
        <v>44190903671.663216</v>
      </c>
      <c r="P92" s="90">
        <f t="shared" ca="1" si="13"/>
        <v>40347484761.637291</v>
      </c>
      <c r="Q92" s="90">
        <f t="shared" ca="1" si="13"/>
        <v>36504065851.611359</v>
      </c>
      <c r="R92" s="90">
        <f t="shared" ca="1" si="13"/>
        <v>32660646941.58543</v>
      </c>
      <c r="S92" s="90">
        <f t="shared" ca="1" si="13"/>
        <v>28817228031.559502</v>
      </c>
      <c r="T92" s="90">
        <f t="shared" ca="1" si="13"/>
        <v>24973809121.533569</v>
      </c>
      <c r="U92" s="90">
        <f t="shared" ca="1" si="13"/>
        <v>21130390211.507637</v>
      </c>
      <c r="V92">
        <f ca="1">IF('Coal mining 2030'!$A100="MD",INDIRECT("'Coal mining 2030'!"&amp;'Country Selector'!$B$3&amp;ROW($A100))*10^12,0)*'Process Emissions Multipliers'!$D$34</f>
        <v>17286971301.481709</v>
      </c>
      <c r="W92" s="90">
        <f t="shared" ca="1" si="18"/>
        <v>17385749323.966446</v>
      </c>
      <c r="X92" s="90">
        <f t="shared" ca="1" si="18"/>
        <v>17484527346.45118</v>
      </c>
      <c r="Y92" s="90">
        <f t="shared" ca="1" si="18"/>
        <v>17583305368.935913</v>
      </c>
      <c r="Z92" s="90">
        <f t="shared" ca="1" si="18"/>
        <v>17682083391.42065</v>
      </c>
      <c r="AA92" s="90">
        <f t="shared" ca="1" si="18"/>
        <v>17780861413.905384</v>
      </c>
      <c r="AB92" s="90">
        <f t="shared" ca="1" si="18"/>
        <v>17879639436.390121</v>
      </c>
      <c r="AC92" s="90">
        <f t="shared" ca="1" si="18"/>
        <v>17978417458.874855</v>
      </c>
      <c r="AD92" s="90">
        <f t="shared" ca="1" si="18"/>
        <v>18077195481.359596</v>
      </c>
      <c r="AE92" s="90">
        <f t="shared" ca="1" si="18"/>
        <v>18175973503.84433</v>
      </c>
      <c r="AF92" s="90">
        <f t="shared" ca="1" si="18"/>
        <v>18274751526.329063</v>
      </c>
      <c r="AG92" s="90">
        <f t="shared" ca="1" si="18"/>
        <v>18373529548.813797</v>
      </c>
      <c r="AH92" s="90">
        <f t="shared" ca="1" si="18"/>
        <v>18472307571.298534</v>
      </c>
      <c r="AI92" s="90">
        <f t="shared" ca="1" si="18"/>
        <v>18571085593.783272</v>
      </c>
      <c r="AJ92" s="90">
        <f t="shared" ca="1" si="18"/>
        <v>18669863616.268005</v>
      </c>
      <c r="AK92" s="90">
        <f t="shared" ca="1" si="18"/>
        <v>18768641638.752743</v>
      </c>
      <c r="AL92" s="90">
        <f t="shared" ca="1" si="18"/>
        <v>18867419661.237476</v>
      </c>
      <c r="AM92" s="90">
        <f t="shared" ca="1" si="17"/>
        <v>18966197683.72221</v>
      </c>
      <c r="AN92" s="90">
        <f t="shared" ca="1" si="17"/>
        <v>19064975706.206947</v>
      </c>
      <c r="AO92" s="90">
        <f t="shared" ca="1" si="17"/>
        <v>19163753728.691681</v>
      </c>
      <c r="AP92">
        <f ca="1">V92*'Process Emissions Multipliers'!$E$34</f>
        <v>19262531751.176418</v>
      </c>
    </row>
    <row r="93" spans="1:42">
      <c r="A93" s="74">
        <v>41</v>
      </c>
      <c r="B93">
        <f ca="1">IF('Coal mining 2010'!$A101="MD",INDIRECT("'Coal mining 2010'!"&amp;'Country Selector'!$B$3&amp;ROW($A101))*10^12,0)</f>
        <v>17664318126.083599</v>
      </c>
      <c r="C93" s="90">
        <f t="shared" ca="1" si="15"/>
        <v>17939805778.080467</v>
      </c>
      <c r="D93" s="90">
        <f t="shared" ca="1" si="12"/>
        <v>18215293430.077335</v>
      </c>
      <c r="E93" s="90">
        <f t="shared" ca="1" si="12"/>
        <v>18490781082.074203</v>
      </c>
      <c r="F93" s="90">
        <f t="shared" ca="1" si="12"/>
        <v>18766268734.071068</v>
      </c>
      <c r="G93" s="90">
        <f t="shared" ca="1" si="12"/>
        <v>19041756386.06794</v>
      </c>
      <c r="H93" s="90">
        <f t="shared" ca="1" si="12"/>
        <v>19317244038.064804</v>
      </c>
      <c r="I93" s="90">
        <f t="shared" ca="1" si="12"/>
        <v>19592731690.061672</v>
      </c>
      <c r="J93" s="90">
        <f t="shared" ca="1" si="12"/>
        <v>19868219342.05854</v>
      </c>
      <c r="K93" s="90">
        <f t="shared" ca="1" si="12"/>
        <v>20143706994.055408</v>
      </c>
      <c r="L93">
        <f ca="1">IF('Coal mining 2020'!$A101="MD",INDIRECT("'Coal mining 2020'!"&amp;'Country Selector'!$B$3&amp;ROW($A101))*10^12,0)*'Process Emissions Multipliers'!$B$34</f>
        <v>20419194646.052277</v>
      </c>
      <c r="M93" s="90">
        <f t="shared" ca="1" si="16"/>
        <v>20205237271.280663</v>
      </c>
      <c r="N93" s="90">
        <f t="shared" ca="1" si="13"/>
        <v>19991279896.509048</v>
      </c>
      <c r="O93" s="90">
        <f t="shared" ca="1" si="13"/>
        <v>19777322521.737434</v>
      </c>
      <c r="P93" s="90">
        <f t="shared" ca="1" si="13"/>
        <v>19563365146.965824</v>
      </c>
      <c r="Q93" s="90">
        <f t="shared" ca="1" si="13"/>
        <v>19349407772.19421</v>
      </c>
      <c r="R93" s="90">
        <f t="shared" ca="1" si="13"/>
        <v>19135450397.422596</v>
      </c>
      <c r="S93" s="90">
        <f t="shared" ca="1" si="13"/>
        <v>18921493022.650986</v>
      </c>
      <c r="T93" s="90">
        <f t="shared" ca="1" si="13"/>
        <v>18707535647.879372</v>
      </c>
      <c r="U93" s="90">
        <f t="shared" ca="1" si="13"/>
        <v>18493578273.107758</v>
      </c>
      <c r="V93">
        <f ca="1">IF('Coal mining 2030'!$A101="MD",INDIRECT("'Coal mining 2030'!"&amp;'Country Selector'!$B$3&amp;ROW($A101))*10^12,0)*'Process Emissions Multipliers'!$D$34</f>
        <v>18279620898.336143</v>
      </c>
      <c r="W93" s="90">
        <f t="shared" ca="1" si="18"/>
        <v>18384070936.033234</v>
      </c>
      <c r="X93" s="90">
        <f t="shared" ca="1" si="18"/>
        <v>18488520973.730324</v>
      </c>
      <c r="Y93" s="90">
        <f t="shared" ca="1" si="18"/>
        <v>18592971011.427414</v>
      </c>
      <c r="Z93" s="90">
        <f t="shared" ca="1" si="18"/>
        <v>18697421049.124508</v>
      </c>
      <c r="AA93" s="90">
        <f t="shared" ca="1" si="18"/>
        <v>18801871086.821598</v>
      </c>
      <c r="AB93" s="90">
        <f t="shared" ca="1" si="18"/>
        <v>18906321124.518688</v>
      </c>
      <c r="AC93" s="90">
        <f t="shared" ca="1" si="18"/>
        <v>19010771162.215778</v>
      </c>
      <c r="AD93" s="90">
        <f t="shared" ca="1" si="18"/>
        <v>19115221199.912868</v>
      </c>
      <c r="AE93" s="90">
        <f t="shared" ca="1" si="18"/>
        <v>19219671237.609962</v>
      </c>
      <c r="AF93" s="90">
        <f t="shared" ca="1" si="18"/>
        <v>19324121275.307053</v>
      </c>
      <c r="AG93" s="90">
        <f t="shared" ca="1" si="18"/>
        <v>19428571313.004143</v>
      </c>
      <c r="AH93" s="90">
        <f t="shared" ca="1" si="18"/>
        <v>19533021350.701233</v>
      </c>
      <c r="AI93" s="90">
        <f t="shared" ca="1" si="18"/>
        <v>19637471388.398323</v>
      </c>
      <c r="AJ93" s="90">
        <f t="shared" ca="1" si="18"/>
        <v>19741921426.095413</v>
      </c>
      <c r="AK93" s="90">
        <f t="shared" ca="1" si="18"/>
        <v>19846371463.792503</v>
      </c>
      <c r="AL93" s="90">
        <f t="shared" ca="1" si="18"/>
        <v>19950821501.489594</v>
      </c>
      <c r="AM93" s="90">
        <f t="shared" ca="1" si="17"/>
        <v>20055271539.186684</v>
      </c>
      <c r="AN93" s="90">
        <f t="shared" ca="1" si="17"/>
        <v>20159721576.883778</v>
      </c>
      <c r="AO93" s="90">
        <f t="shared" ca="1" si="17"/>
        <v>20264171614.580864</v>
      </c>
      <c r="AP93">
        <f ca="1">V93*'Process Emissions Multipliers'!$E$34</f>
        <v>20368621652.277958</v>
      </c>
    </row>
    <row r="94" spans="1:42">
      <c r="A94" s="74">
        <v>42</v>
      </c>
      <c r="B94">
        <f ca="1">IF('Coal mining 2010'!$A102="MD",INDIRECT("'Coal mining 2010'!"&amp;'Country Selector'!$B$3&amp;ROW($A102))*10^12,0)</f>
        <v>15717309965.197046</v>
      </c>
      <c r="C94" s="90">
        <f t="shared" ca="1" si="15"/>
        <v>14224445804.609165</v>
      </c>
      <c r="D94" s="90">
        <f t="shared" ca="1" si="12"/>
        <v>12731581644.021284</v>
      </c>
      <c r="E94" s="90">
        <f t="shared" ca="1" si="12"/>
        <v>11238717483.433403</v>
      </c>
      <c r="F94" s="90">
        <f t="shared" ca="1" si="12"/>
        <v>9745853322.8455238</v>
      </c>
      <c r="G94" s="90">
        <f t="shared" ca="1" si="12"/>
        <v>8252989162.2576418</v>
      </c>
      <c r="H94" s="90">
        <f t="shared" ca="1" si="12"/>
        <v>6760125001.6697607</v>
      </c>
      <c r="I94" s="90">
        <f t="shared" ca="1" si="12"/>
        <v>5267260841.0818806</v>
      </c>
      <c r="J94" s="90">
        <f t="shared" ca="1" si="12"/>
        <v>3774396680.4939985</v>
      </c>
      <c r="K94" s="90">
        <f t="shared" ca="1" si="12"/>
        <v>2281532519.9061179</v>
      </c>
      <c r="L94">
        <f ca="1">IF('Coal mining 2020'!$A102="MD",INDIRECT("'Coal mining 2020'!"&amp;'Country Selector'!$B$3&amp;ROW($A102))*10^12,0)*'Process Emissions Multipliers'!$B$34</f>
        <v>788668359.31823707</v>
      </c>
      <c r="M94" s="90">
        <f t="shared" ca="1" si="16"/>
        <v>2335610993.1828756</v>
      </c>
      <c r="N94" s="90">
        <f t="shared" ca="1" si="13"/>
        <v>3882553627.047514</v>
      </c>
      <c r="O94" s="90">
        <f t="shared" ca="1" si="13"/>
        <v>5429496260.9121532</v>
      </c>
      <c r="P94" s="90">
        <f t="shared" ca="1" si="13"/>
        <v>6976438894.7767916</v>
      </c>
      <c r="Q94" s="90">
        <f t="shared" ca="1" si="13"/>
        <v>8523381528.6414309</v>
      </c>
      <c r="R94" s="90">
        <f t="shared" ca="1" si="13"/>
        <v>10070324162.506069</v>
      </c>
      <c r="S94" s="90">
        <f t="shared" ca="1" si="13"/>
        <v>11617266796.370707</v>
      </c>
      <c r="T94" s="90">
        <f t="shared" ca="1" si="13"/>
        <v>13164209430.235346</v>
      </c>
      <c r="U94" s="90">
        <f t="shared" ca="1" si="13"/>
        <v>14711152064.099985</v>
      </c>
      <c r="V94">
        <f ca="1">IF('Coal mining 2030'!$A102="MD",INDIRECT("'Coal mining 2030'!"&amp;'Country Selector'!$B$3&amp;ROW($A102))*10^12,0)*'Process Emissions Multipliers'!$D$34</f>
        <v>16258094697.964622</v>
      </c>
      <c r="W94" s="90">
        <f t="shared" ca="1" si="18"/>
        <v>16350993703.558323</v>
      </c>
      <c r="X94" s="90">
        <f t="shared" ca="1" si="18"/>
        <v>16443892709.152027</v>
      </c>
      <c r="Y94" s="90">
        <f t="shared" ca="1" si="18"/>
        <v>16536791714.745728</v>
      </c>
      <c r="Z94" s="90">
        <f t="shared" ca="1" si="18"/>
        <v>16629690720.33943</v>
      </c>
      <c r="AA94" s="90">
        <f t="shared" ca="1" si="18"/>
        <v>16722589725.933132</v>
      </c>
      <c r="AB94" s="90">
        <f t="shared" ca="1" si="18"/>
        <v>16815488731.526833</v>
      </c>
      <c r="AC94" s="90">
        <f t="shared" ca="1" si="18"/>
        <v>16908387737.120537</v>
      </c>
      <c r="AD94" s="90">
        <f t="shared" ca="1" si="18"/>
        <v>17001286742.714237</v>
      </c>
      <c r="AE94" s="90">
        <f t="shared" ca="1" si="18"/>
        <v>17094185748.307938</v>
      </c>
      <c r="AF94" s="90">
        <f t="shared" ca="1" si="18"/>
        <v>17187084753.901642</v>
      </c>
      <c r="AG94" s="90">
        <f t="shared" ca="1" si="18"/>
        <v>17279983759.495342</v>
      </c>
      <c r="AH94" s="90">
        <f t="shared" ca="1" si="18"/>
        <v>17372882765.089043</v>
      </c>
      <c r="AI94" s="90">
        <f t="shared" ca="1" si="18"/>
        <v>17465781770.682747</v>
      </c>
      <c r="AJ94" s="90">
        <f t="shared" ca="1" si="18"/>
        <v>17558680776.276447</v>
      </c>
      <c r="AK94" s="90">
        <f t="shared" ca="1" si="18"/>
        <v>17651579781.870152</v>
      </c>
      <c r="AL94" s="90">
        <f t="shared" ref="AL94:AO109" ca="1" si="19">$V94*($AP$1-AL$1)/($AP$1-$V$1)+$AP94*(AL$1-$V$1)/($AP$1-$V$1)</f>
        <v>17744478787.463852</v>
      </c>
      <c r="AM94" s="90">
        <f t="shared" ca="1" si="19"/>
        <v>17837377793.057552</v>
      </c>
      <c r="AN94" s="90">
        <f t="shared" ca="1" si="19"/>
        <v>17930276798.651253</v>
      </c>
      <c r="AO94" s="90">
        <f t="shared" ca="1" si="19"/>
        <v>18023175804.244957</v>
      </c>
      <c r="AP94">
        <f ca="1">V94*'Process Emissions Multipliers'!$E$34</f>
        <v>18116074809.838657</v>
      </c>
    </row>
    <row r="95" spans="1:42">
      <c r="A95" s="74">
        <v>43</v>
      </c>
      <c r="B95">
        <f ca="1">IF('Coal mining 2010'!$A103="MD",INDIRECT("'Coal mining 2010'!"&amp;'Country Selector'!$B$3&amp;ROW($A103))*10^12,0)</f>
        <v>16050232137.956755</v>
      </c>
      <c r="C95" s="90">
        <f t="shared" ca="1" si="15"/>
        <v>16330240384.932816</v>
      </c>
      <c r="D95" s="90">
        <f t="shared" ca="1" si="12"/>
        <v>16610248631.908882</v>
      </c>
      <c r="E95" s="90">
        <f t="shared" ref="D95:K126" ca="1" si="20">$B95*($L$1-E$1)/($L$1-$B$1)+$L95*(E$1-$B$1)/($L$1-$B$1)</f>
        <v>16890256878.884945</v>
      </c>
      <c r="F95" s="90">
        <f t="shared" ca="1" si="20"/>
        <v>17170265125.861008</v>
      </c>
      <c r="G95" s="90">
        <f t="shared" ca="1" si="20"/>
        <v>17450273372.83707</v>
      </c>
      <c r="H95" s="90">
        <f t="shared" ca="1" si="20"/>
        <v>17730281619.813133</v>
      </c>
      <c r="I95" s="90">
        <f t="shared" ca="1" si="20"/>
        <v>18010289866.7892</v>
      </c>
      <c r="J95" s="90">
        <f t="shared" ca="1" si="20"/>
        <v>18290298113.765263</v>
      </c>
      <c r="K95" s="90">
        <f t="shared" ca="1" si="20"/>
        <v>18570306360.741325</v>
      </c>
      <c r="L95">
        <f ca="1">IF('Coal mining 2020'!$A103="MD",INDIRECT("'Coal mining 2020'!"&amp;'Country Selector'!$B$3&amp;ROW($A103))*10^12,0)*'Process Emissions Multipliers'!$B$34</f>
        <v>18850314607.717388</v>
      </c>
      <c r="M95" s="90">
        <f t="shared" ca="1" si="16"/>
        <v>17120525705.532007</v>
      </c>
      <c r="N95" s="90">
        <f t="shared" ca="1" si="13"/>
        <v>15390736803.346626</v>
      </c>
      <c r="O95" s="90">
        <f t="shared" ref="N95:U126" ca="1" si="21">$L95*($V$1-O$1)/($V$1-$L$1)+$V95*(O$1-$L$1)/($V$1-$L$1)</f>
        <v>13660947901.161247</v>
      </c>
      <c r="P95" s="90">
        <f t="shared" ca="1" si="21"/>
        <v>11931158998.975864</v>
      </c>
      <c r="Q95" s="90">
        <f t="shared" ca="1" si="21"/>
        <v>10201370096.790485</v>
      </c>
      <c r="R95" s="90">
        <f t="shared" ca="1" si="21"/>
        <v>8471581194.6051035</v>
      </c>
      <c r="S95" s="90">
        <f t="shared" ca="1" si="21"/>
        <v>6741792292.4197235</v>
      </c>
      <c r="T95" s="90">
        <f t="shared" ca="1" si="21"/>
        <v>5012003390.2343426</v>
      </c>
      <c r="U95" s="90">
        <f t="shared" ca="1" si="21"/>
        <v>3282214488.0489616</v>
      </c>
      <c r="V95">
        <f ca="1">IF('Coal mining 2030'!$A103="MD",INDIRECT("'Coal mining 2030'!"&amp;'Country Selector'!$B$3&amp;ROW($A103))*10^12,0)*'Process Emissions Multipliers'!$D$34</f>
        <v>1552425585.8635812</v>
      </c>
      <c r="W95" s="90">
        <f t="shared" ref="W95:AL110" ca="1" si="22">$V95*($AP$1-W$1)/($AP$1-$V$1)+$AP95*(W$1-$V$1)/($AP$1-$V$1)</f>
        <v>1561296169.7705011</v>
      </c>
      <c r="X95" s="90">
        <f t="shared" ca="1" si="22"/>
        <v>1570166753.6774213</v>
      </c>
      <c r="Y95" s="90">
        <f t="shared" ca="1" si="22"/>
        <v>1579037337.5843413</v>
      </c>
      <c r="Z95" s="90">
        <f t="shared" ca="1" si="22"/>
        <v>1587907921.4912612</v>
      </c>
      <c r="AA95" s="90">
        <f t="shared" ca="1" si="22"/>
        <v>1596778505.398181</v>
      </c>
      <c r="AB95" s="90">
        <f t="shared" ca="1" si="22"/>
        <v>1605649089.3051014</v>
      </c>
      <c r="AC95" s="90">
        <f t="shared" ca="1" si="22"/>
        <v>1614519673.2120211</v>
      </c>
      <c r="AD95" s="90">
        <f t="shared" ca="1" si="22"/>
        <v>1623390257.1189413</v>
      </c>
      <c r="AE95" s="90">
        <f t="shared" ca="1" si="22"/>
        <v>1632260841.0258613</v>
      </c>
      <c r="AF95" s="90">
        <f t="shared" ca="1" si="22"/>
        <v>1641131424.9327812</v>
      </c>
      <c r="AG95" s="90">
        <f t="shared" ca="1" si="22"/>
        <v>1650002008.8397012</v>
      </c>
      <c r="AH95" s="90">
        <f t="shared" ca="1" si="22"/>
        <v>1658872592.7466211</v>
      </c>
      <c r="AI95" s="90">
        <f t="shared" ca="1" si="22"/>
        <v>1667743176.6535413</v>
      </c>
      <c r="AJ95" s="90">
        <f t="shared" ca="1" si="22"/>
        <v>1676613760.5604613</v>
      </c>
      <c r="AK95" s="90">
        <f t="shared" ca="1" si="22"/>
        <v>1685484344.4673815</v>
      </c>
      <c r="AL95" s="90">
        <f t="shared" ca="1" si="22"/>
        <v>1694354928.3743014</v>
      </c>
      <c r="AM95" s="90">
        <f t="shared" ca="1" si="19"/>
        <v>1703225512.2812212</v>
      </c>
      <c r="AN95" s="90">
        <f t="shared" ca="1" si="19"/>
        <v>1712096096.1881413</v>
      </c>
      <c r="AO95" s="90">
        <f t="shared" ca="1" si="19"/>
        <v>1720966680.0950613</v>
      </c>
      <c r="AP95">
        <f ca="1">V95*'Process Emissions Multipliers'!$E$34</f>
        <v>1729837264.0019813</v>
      </c>
    </row>
    <row r="96" spans="1:42">
      <c r="A96" s="74">
        <v>44</v>
      </c>
      <c r="B96">
        <f ca="1">IF('Coal mining 2010'!$A104="MD",INDIRECT("'Coal mining 2010'!"&amp;'Country Selector'!$B$3&amp;ROW($A104))*10^12,0)</f>
        <v>14274962629.620802</v>
      </c>
      <c r="C96" s="90">
        <f t="shared" ca="1" si="15"/>
        <v>14518216396.779854</v>
      </c>
      <c r="D96" s="90">
        <f t="shared" ca="1" si="20"/>
        <v>14761470163.938904</v>
      </c>
      <c r="E96" s="90">
        <f t="shared" ca="1" si="20"/>
        <v>15004723931.097956</v>
      </c>
      <c r="F96" s="90">
        <f t="shared" ca="1" si="20"/>
        <v>15247977698.257008</v>
      </c>
      <c r="G96" s="90">
        <f t="shared" ca="1" si="20"/>
        <v>15491231465.416058</v>
      </c>
      <c r="H96" s="90">
        <f t="shared" ca="1" si="20"/>
        <v>15734485232.575108</v>
      </c>
      <c r="I96" s="90">
        <f t="shared" ca="1" si="20"/>
        <v>15977738999.734159</v>
      </c>
      <c r="J96" s="90">
        <f t="shared" ca="1" si="20"/>
        <v>16220992766.893211</v>
      </c>
      <c r="K96" s="90">
        <f t="shared" ca="1" si="20"/>
        <v>16464246534.052263</v>
      </c>
      <c r="L96">
        <f ca="1">IF('Coal mining 2020'!$A104="MD",INDIRECT("'Coal mining 2020'!"&amp;'Country Selector'!$B$3&amp;ROW($A104))*10^12,0)*'Process Emissions Multipliers'!$B$34</f>
        <v>16707500301.211313</v>
      </c>
      <c r="M96" s="90">
        <f t="shared" ca="1" si="16"/>
        <v>16553838563.96603</v>
      </c>
      <c r="N96" s="90">
        <f t="shared" ca="1" si="21"/>
        <v>16400176826.720743</v>
      </c>
      <c r="O96" s="90">
        <f t="shared" ca="1" si="21"/>
        <v>16246515089.475456</v>
      </c>
      <c r="P96" s="90">
        <f t="shared" ca="1" si="21"/>
        <v>16092853352.230171</v>
      </c>
      <c r="Q96" s="90">
        <f t="shared" ca="1" si="21"/>
        <v>15939191614.984886</v>
      </c>
      <c r="R96" s="90">
        <f t="shared" ca="1" si="21"/>
        <v>15785529877.739601</v>
      </c>
      <c r="S96" s="90">
        <f t="shared" ca="1" si="21"/>
        <v>15631868140.494316</v>
      </c>
      <c r="T96" s="90">
        <f t="shared" ca="1" si="21"/>
        <v>15478206403.249031</v>
      </c>
      <c r="U96" s="90">
        <f t="shared" ca="1" si="21"/>
        <v>15324544666.003744</v>
      </c>
      <c r="V96">
        <f ca="1">IF('Coal mining 2030'!$A104="MD",INDIRECT("'Coal mining 2030'!"&amp;'Country Selector'!$B$3&amp;ROW($A104))*10^12,0)*'Process Emissions Multipliers'!$D$34</f>
        <v>15170882928.758459</v>
      </c>
      <c r="W96" s="90">
        <f t="shared" ca="1" si="22"/>
        <v>15257569589.418428</v>
      </c>
      <c r="X96" s="90">
        <f t="shared" ca="1" si="22"/>
        <v>15344256250.0784</v>
      </c>
      <c r="Y96" s="90">
        <f t="shared" ca="1" si="22"/>
        <v>15430942910.738371</v>
      </c>
      <c r="Z96" s="90">
        <f t="shared" ca="1" si="22"/>
        <v>15517629571.398342</v>
      </c>
      <c r="AA96" s="90">
        <f t="shared" ca="1" si="22"/>
        <v>15604316232.058311</v>
      </c>
      <c r="AB96" s="90">
        <f t="shared" ca="1" si="22"/>
        <v>15691002892.718285</v>
      </c>
      <c r="AC96" s="90">
        <f t="shared" ca="1" si="22"/>
        <v>15777689553.378252</v>
      </c>
      <c r="AD96" s="90">
        <f t="shared" ca="1" si="22"/>
        <v>15864376214.038223</v>
      </c>
      <c r="AE96" s="90">
        <f t="shared" ca="1" si="22"/>
        <v>15951062874.698195</v>
      </c>
      <c r="AF96" s="90">
        <f t="shared" ca="1" si="22"/>
        <v>16037749535.358166</v>
      </c>
      <c r="AG96" s="90">
        <f t="shared" ca="1" si="22"/>
        <v>16124436196.018135</v>
      </c>
      <c r="AH96" s="90">
        <f t="shared" ca="1" si="22"/>
        <v>16211122856.678106</v>
      </c>
      <c r="AI96" s="90">
        <f t="shared" ca="1" si="22"/>
        <v>16297809517.338078</v>
      </c>
      <c r="AJ96" s="90">
        <f t="shared" ca="1" si="22"/>
        <v>16384496177.998047</v>
      </c>
      <c r="AK96" s="90">
        <f t="shared" ca="1" si="22"/>
        <v>16471182838.658018</v>
      </c>
      <c r="AL96" s="90">
        <f t="shared" ca="1" si="22"/>
        <v>16557869499.317987</v>
      </c>
      <c r="AM96" s="90">
        <f t="shared" ca="1" si="19"/>
        <v>16644556159.977959</v>
      </c>
      <c r="AN96" s="90">
        <f t="shared" ca="1" si="19"/>
        <v>16731242820.637932</v>
      </c>
      <c r="AO96" s="90">
        <f t="shared" ca="1" si="19"/>
        <v>16817929481.297899</v>
      </c>
      <c r="AP96">
        <f ca="1">V96*'Process Emissions Multipliers'!$E$34</f>
        <v>16904616141.95787</v>
      </c>
    </row>
    <row r="97" spans="1:42">
      <c r="A97" s="74">
        <v>45</v>
      </c>
      <c r="B97">
        <f ca="1">IF('Coal mining 2010'!$A105="MD",INDIRECT("'Coal mining 2010'!"&amp;'Country Selector'!$B$3&amp;ROW($A105))*10^12,0)</f>
        <v>1478217070.34268</v>
      </c>
      <c r="C97" s="90">
        <f t="shared" ca="1" si="15"/>
        <v>3119017167.1551065</v>
      </c>
      <c r="D97" s="90">
        <f t="shared" ca="1" si="20"/>
        <v>4759817263.9675331</v>
      </c>
      <c r="E97" s="90">
        <f t="shared" ca="1" si="20"/>
        <v>6400617360.7799587</v>
      </c>
      <c r="F97" s="90">
        <f t="shared" ca="1" si="20"/>
        <v>8041417457.5923862</v>
      </c>
      <c r="G97" s="90">
        <f t="shared" ca="1" si="20"/>
        <v>9682217554.4048119</v>
      </c>
      <c r="H97" s="90">
        <f t="shared" ca="1" si="20"/>
        <v>11323017651.217237</v>
      </c>
      <c r="I97" s="90">
        <f t="shared" ca="1" si="20"/>
        <v>12963817748.029665</v>
      </c>
      <c r="J97" s="90">
        <f t="shared" ca="1" si="20"/>
        <v>14604617844.842093</v>
      </c>
      <c r="K97" s="90">
        <f t="shared" ca="1" si="20"/>
        <v>16245417941.654518</v>
      </c>
      <c r="L97">
        <f ca="1">IF('Coal mining 2020'!$A105="MD",INDIRECT("'Coal mining 2020'!"&amp;'Country Selector'!$B$3&amp;ROW($A105))*10^12,0)*'Process Emissions Multipliers'!$B$34</f>
        <v>17886218038.466946</v>
      </c>
      <c r="M97" s="90">
        <f t="shared" ca="1" si="16"/>
        <v>17724066687.227268</v>
      </c>
      <c r="N97" s="90">
        <f t="shared" ca="1" si="21"/>
        <v>17561915335.987591</v>
      </c>
      <c r="O97" s="90">
        <f t="shared" ca="1" si="21"/>
        <v>17399763984.747913</v>
      </c>
      <c r="P97" s="90">
        <f t="shared" ca="1" si="21"/>
        <v>17237612633.508236</v>
      </c>
      <c r="Q97" s="90">
        <f t="shared" ca="1" si="21"/>
        <v>17075461282.26856</v>
      </c>
      <c r="R97" s="90">
        <f t="shared" ca="1" si="21"/>
        <v>16913309931.028883</v>
      </c>
      <c r="S97" s="90">
        <f t="shared" ca="1" si="21"/>
        <v>16751158579.789206</v>
      </c>
      <c r="T97" s="90">
        <f t="shared" ca="1" si="21"/>
        <v>16589007228.54953</v>
      </c>
      <c r="U97" s="90">
        <f t="shared" ca="1" si="21"/>
        <v>16426855877.309855</v>
      </c>
      <c r="V97">
        <f ca="1">IF('Coal mining 2030'!$A105="MD",INDIRECT("'Coal mining 2030'!"&amp;'Country Selector'!$B$3&amp;ROW($A105))*10^12,0)*'Process Emissions Multipliers'!$D$34</f>
        <v>16264704526.070175</v>
      </c>
      <c r="W97" s="90">
        <f t="shared" ca="1" si="22"/>
        <v>16357641300.324324</v>
      </c>
      <c r="X97" s="90">
        <f t="shared" ca="1" si="22"/>
        <v>16450578074.578472</v>
      </c>
      <c r="Y97" s="90">
        <f t="shared" ca="1" si="22"/>
        <v>16543514848.832619</v>
      </c>
      <c r="Z97" s="90">
        <f t="shared" ca="1" si="22"/>
        <v>16636451623.086767</v>
      </c>
      <c r="AA97" s="90">
        <f t="shared" ca="1" si="22"/>
        <v>16729388397.340916</v>
      </c>
      <c r="AB97" s="90">
        <f t="shared" ca="1" si="22"/>
        <v>16822325171.595062</v>
      </c>
      <c r="AC97" s="90">
        <f t="shared" ca="1" si="22"/>
        <v>16915261945.849211</v>
      </c>
      <c r="AD97" s="90">
        <f t="shared" ca="1" si="22"/>
        <v>17008198720.103359</v>
      </c>
      <c r="AE97" s="90">
        <f t="shared" ca="1" si="22"/>
        <v>17101135494.357506</v>
      </c>
      <c r="AF97" s="90">
        <f t="shared" ca="1" si="22"/>
        <v>17194072268.611656</v>
      </c>
      <c r="AG97" s="90">
        <f t="shared" ca="1" si="22"/>
        <v>17287009042.865803</v>
      </c>
      <c r="AH97" s="90">
        <f t="shared" ca="1" si="22"/>
        <v>17379945817.119949</v>
      </c>
      <c r="AI97" s="90">
        <f t="shared" ca="1" si="22"/>
        <v>17472882591.3741</v>
      </c>
      <c r="AJ97" s="90">
        <f t="shared" ca="1" si="22"/>
        <v>17565819365.628246</v>
      </c>
      <c r="AK97" s="90">
        <f t="shared" ca="1" si="22"/>
        <v>17658756139.882393</v>
      </c>
      <c r="AL97" s="90">
        <f t="shared" ca="1" si="22"/>
        <v>17751692914.136543</v>
      </c>
      <c r="AM97" s="90">
        <f t="shared" ca="1" si="19"/>
        <v>17844629688.39069</v>
      </c>
      <c r="AN97" s="90">
        <f t="shared" ca="1" si="19"/>
        <v>17937566462.644836</v>
      </c>
      <c r="AO97" s="90">
        <f t="shared" ca="1" si="19"/>
        <v>18030503236.898987</v>
      </c>
      <c r="AP97">
        <f ca="1">V97*'Process Emissions Multipliers'!$E$34</f>
        <v>18123440011.153133</v>
      </c>
    </row>
    <row r="98" spans="1:42">
      <c r="A98" s="74">
        <v>46</v>
      </c>
      <c r="B98">
        <f ca="1">IF('Coal mining 2010'!$A106="MD",INDIRECT("'Coal mining 2010'!"&amp;'Country Selector'!$B$3&amp;ROW($A106))*10^12,0)</f>
        <v>16730327643.550425</v>
      </c>
      <c r="C98" s="90">
        <f t="shared" ca="1" si="15"/>
        <v>15380601535.779818</v>
      </c>
      <c r="D98" s="90">
        <f t="shared" ca="1" si="20"/>
        <v>14030875428.009207</v>
      </c>
      <c r="E98" s="90">
        <f t="shared" ca="1" si="20"/>
        <v>12681149320.238598</v>
      </c>
      <c r="F98" s="90">
        <f t="shared" ca="1" si="20"/>
        <v>11331423212.467991</v>
      </c>
      <c r="G98" s="90">
        <f t="shared" ca="1" si="20"/>
        <v>9981697104.697382</v>
      </c>
      <c r="H98" s="90">
        <f t="shared" ca="1" si="20"/>
        <v>8631970996.9267731</v>
      </c>
      <c r="I98" s="90">
        <f t="shared" ca="1" si="20"/>
        <v>7282244889.1561642</v>
      </c>
      <c r="J98" s="90">
        <f t="shared" ca="1" si="20"/>
        <v>5932518781.3855553</v>
      </c>
      <c r="K98" s="90">
        <f t="shared" ca="1" si="20"/>
        <v>4582792673.6149464</v>
      </c>
      <c r="L98">
        <f ca="1">IF('Coal mining 2020'!$A106="MD",INDIRECT("'Coal mining 2020'!"&amp;'Country Selector'!$B$3&amp;ROW($A106))*10^12,0)*'Process Emissions Multipliers'!$B$34</f>
        <v>3233066565.8443384</v>
      </c>
      <c r="M98" s="90">
        <f t="shared" ca="1" si="16"/>
        <v>3218423770.6605539</v>
      </c>
      <c r="N98" s="90">
        <f t="shared" ca="1" si="21"/>
        <v>3203780975.4767694</v>
      </c>
      <c r="O98" s="90">
        <f t="shared" ca="1" si="21"/>
        <v>3189138180.292985</v>
      </c>
      <c r="P98" s="90">
        <f t="shared" ca="1" si="21"/>
        <v>3174495385.109201</v>
      </c>
      <c r="Q98" s="90">
        <f t="shared" ca="1" si="21"/>
        <v>3159852589.9254165</v>
      </c>
      <c r="R98" s="90">
        <f t="shared" ca="1" si="21"/>
        <v>3145209794.7416325</v>
      </c>
      <c r="S98" s="90">
        <f t="shared" ca="1" si="21"/>
        <v>3130566999.557848</v>
      </c>
      <c r="T98" s="90">
        <f t="shared" ca="1" si="21"/>
        <v>3115924204.374063</v>
      </c>
      <c r="U98" s="90">
        <f t="shared" ca="1" si="21"/>
        <v>3101281409.190279</v>
      </c>
      <c r="V98">
        <f ca="1">IF('Coal mining 2030'!$A106="MD",INDIRECT("'Coal mining 2030'!"&amp;'Country Selector'!$B$3&amp;ROW($A106))*10^12,0)*'Process Emissions Multipliers'!$D$34</f>
        <v>3086638614.0064945</v>
      </c>
      <c r="W98" s="90">
        <f t="shared" ca="1" si="22"/>
        <v>3104275714.9826765</v>
      </c>
      <c r="X98" s="90">
        <f t="shared" ca="1" si="22"/>
        <v>3121912815.9588575</v>
      </c>
      <c r="Y98" s="90">
        <f t="shared" ca="1" si="22"/>
        <v>3139549916.9350395</v>
      </c>
      <c r="Z98" s="90">
        <f t="shared" ca="1" si="22"/>
        <v>3157187017.9112206</v>
      </c>
      <c r="AA98" s="90">
        <f t="shared" ca="1" si="22"/>
        <v>3174824118.8874025</v>
      </c>
      <c r="AB98" s="90">
        <f t="shared" ca="1" si="22"/>
        <v>3192461219.8635845</v>
      </c>
      <c r="AC98" s="90">
        <f t="shared" ca="1" si="22"/>
        <v>3210098320.8397655</v>
      </c>
      <c r="AD98" s="90">
        <f t="shared" ca="1" si="22"/>
        <v>3227735421.8159475</v>
      </c>
      <c r="AE98" s="90">
        <f t="shared" ca="1" si="22"/>
        <v>3245372522.792129</v>
      </c>
      <c r="AF98" s="90">
        <f t="shared" ca="1" si="22"/>
        <v>3263009623.7683105</v>
      </c>
      <c r="AG98" s="90">
        <f t="shared" ca="1" si="22"/>
        <v>3280646724.7444921</v>
      </c>
      <c r="AH98" s="90">
        <f t="shared" ca="1" si="22"/>
        <v>3298283825.7206736</v>
      </c>
      <c r="AI98" s="90">
        <f t="shared" ca="1" si="22"/>
        <v>3315920926.6968555</v>
      </c>
      <c r="AJ98" s="90">
        <f t="shared" ca="1" si="22"/>
        <v>3333558027.6730366</v>
      </c>
      <c r="AK98" s="90">
        <f t="shared" ca="1" si="22"/>
        <v>3351195128.6492186</v>
      </c>
      <c r="AL98" s="90">
        <f t="shared" ca="1" si="22"/>
        <v>3368832229.6254005</v>
      </c>
      <c r="AM98" s="90">
        <f t="shared" ca="1" si="19"/>
        <v>3386469330.6015816</v>
      </c>
      <c r="AN98" s="90">
        <f t="shared" ca="1" si="19"/>
        <v>3404106431.5777636</v>
      </c>
      <c r="AO98" s="90">
        <f t="shared" ca="1" si="19"/>
        <v>3421743532.5539446</v>
      </c>
      <c r="AP98">
        <f ca="1">V98*'Process Emissions Multipliers'!$E$34</f>
        <v>3439380633.5301266</v>
      </c>
    </row>
    <row r="99" spans="1:4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15"/>
        <v>1589057888.0460367</v>
      </c>
      <c r="D99" s="90">
        <f t="shared" ca="1" si="20"/>
        <v>3178115776.0920734</v>
      </c>
      <c r="E99" s="90">
        <f t="shared" ca="1" si="20"/>
        <v>4767173664.1381102</v>
      </c>
      <c r="F99" s="90">
        <f t="shared" ca="1" si="20"/>
        <v>6356231552.1841469</v>
      </c>
      <c r="G99" s="90">
        <f t="shared" ca="1" si="20"/>
        <v>7945289440.2301836</v>
      </c>
      <c r="H99" s="90">
        <f t="shared" ca="1" si="20"/>
        <v>9534347328.2762203</v>
      </c>
      <c r="I99" s="90">
        <f t="shared" ca="1" si="20"/>
        <v>11123405216.322256</v>
      </c>
      <c r="J99" s="90">
        <f t="shared" ca="1" si="20"/>
        <v>12712463104.368294</v>
      </c>
      <c r="K99" s="90">
        <f t="shared" ca="1" si="20"/>
        <v>14301520992.414331</v>
      </c>
      <c r="L99">
        <f ca="1">IF('Coal mining 2020'!$A107="MD",INDIRECT("'Coal mining 2020'!"&amp;'Country Selector'!$B$3&amp;ROW($A107))*10^12,0)*'Process Emissions Multipliers'!$B$34</f>
        <v>15890578880.460367</v>
      </c>
      <c r="M99" s="90">
        <f t="shared" ca="1" si="16"/>
        <v>15715414172.342369</v>
      </c>
      <c r="N99" s="90">
        <f t="shared" ca="1" si="21"/>
        <v>15540249464.224369</v>
      </c>
      <c r="O99" s="90">
        <f t="shared" ca="1" si="21"/>
        <v>15365084756.106369</v>
      </c>
      <c r="P99" s="90">
        <f t="shared" ca="1" si="21"/>
        <v>15189920047.988373</v>
      </c>
      <c r="Q99" s="90">
        <f t="shared" ca="1" si="21"/>
        <v>15014755339.870373</v>
      </c>
      <c r="R99" s="90">
        <f t="shared" ca="1" si="21"/>
        <v>14839590631.752373</v>
      </c>
      <c r="S99" s="90">
        <f t="shared" ca="1" si="21"/>
        <v>14664425923.634377</v>
      </c>
      <c r="T99" s="90">
        <f t="shared" ca="1" si="21"/>
        <v>14489261215.516376</v>
      </c>
      <c r="U99" s="90">
        <f t="shared" ca="1" si="21"/>
        <v>14314096507.398376</v>
      </c>
      <c r="V99">
        <f ca="1">IF('Coal mining 2030'!$A107="MD",INDIRECT("'Coal mining 2030'!"&amp;'Country Selector'!$B$3&amp;ROW($A107))*10^12,0)*'Process Emissions Multipliers'!$D$34</f>
        <v>14138931799.280378</v>
      </c>
      <c r="W99" s="90">
        <f t="shared" ca="1" si="22"/>
        <v>14219721875.160225</v>
      </c>
      <c r="X99" s="90">
        <f t="shared" ca="1" si="22"/>
        <v>14300511951.040073</v>
      </c>
      <c r="Y99" s="90">
        <f t="shared" ca="1" si="22"/>
        <v>14381302026.919922</v>
      </c>
      <c r="Z99" s="90">
        <f t="shared" ca="1" si="22"/>
        <v>14462092102.79977</v>
      </c>
      <c r="AA99" s="90">
        <f t="shared" ca="1" si="22"/>
        <v>14542882178.679619</v>
      </c>
      <c r="AB99" s="90">
        <f t="shared" ca="1" si="22"/>
        <v>14623672254.559467</v>
      </c>
      <c r="AC99" s="90">
        <f t="shared" ca="1" si="22"/>
        <v>14704462330.439314</v>
      </c>
      <c r="AD99" s="90">
        <f t="shared" ca="1" si="22"/>
        <v>14785252406.31916</v>
      </c>
      <c r="AE99" s="90">
        <f t="shared" ca="1" si="22"/>
        <v>14866042482.199009</v>
      </c>
      <c r="AF99" s="90">
        <f t="shared" ca="1" si="22"/>
        <v>14946832558.078857</v>
      </c>
      <c r="AG99" s="90">
        <f t="shared" ca="1" si="22"/>
        <v>15027622633.958706</v>
      </c>
      <c r="AH99" s="90">
        <f t="shared" ca="1" si="22"/>
        <v>15108412709.838554</v>
      </c>
      <c r="AI99" s="90">
        <f t="shared" ca="1" si="22"/>
        <v>15189202785.718401</v>
      </c>
      <c r="AJ99" s="90">
        <f t="shared" ca="1" si="22"/>
        <v>15269992861.598249</v>
      </c>
      <c r="AK99" s="90">
        <f t="shared" ca="1" si="22"/>
        <v>15350782937.478096</v>
      </c>
      <c r="AL99" s="90">
        <f t="shared" ca="1" si="22"/>
        <v>15431573013.357944</v>
      </c>
      <c r="AM99" s="90">
        <f t="shared" ca="1" si="19"/>
        <v>15512363089.237795</v>
      </c>
      <c r="AN99" s="90">
        <f t="shared" ca="1" si="19"/>
        <v>15593153165.11764</v>
      </c>
      <c r="AO99" s="90">
        <f t="shared" ca="1" si="19"/>
        <v>15673943240.997488</v>
      </c>
      <c r="AP99">
        <f ca="1">V99*'Process Emissions Multipliers'!$E$34</f>
        <v>15754733316.877337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14720920433.511253</v>
      </c>
      <c r="C100" s="90">
        <f t="shared" ca="1" si="15"/>
        <v>14945639202.956915</v>
      </c>
      <c r="D100" s="90">
        <f t="shared" ca="1" si="20"/>
        <v>15170357972.402573</v>
      </c>
      <c r="E100" s="90">
        <f t="shared" ca="1" si="20"/>
        <v>15395076741.848234</v>
      </c>
      <c r="F100" s="90">
        <f t="shared" ca="1" si="20"/>
        <v>15619795511.293896</v>
      </c>
      <c r="G100" s="90">
        <f t="shared" ca="1" si="20"/>
        <v>15844514280.739557</v>
      </c>
      <c r="H100" s="90">
        <f t="shared" ca="1" si="20"/>
        <v>16069233050.185217</v>
      </c>
      <c r="I100" s="90">
        <f t="shared" ca="1" si="20"/>
        <v>16293951819.630878</v>
      </c>
      <c r="J100" s="90">
        <f t="shared" ca="1" si="20"/>
        <v>16518670589.076538</v>
      </c>
      <c r="K100" s="90">
        <f t="shared" ca="1" si="20"/>
        <v>16743389358.522198</v>
      </c>
      <c r="L100">
        <f ca="1">IF('Coal mining 2020'!$A108="MD",INDIRECT("'Coal mining 2020'!"&amp;'Country Selector'!$B$3&amp;ROW($A108))*10^12,0)*'Process Emissions Multipliers'!$B$34</f>
        <v>16968108127.967859</v>
      </c>
      <c r="M100" s="90">
        <f t="shared" ca="1" si="16"/>
        <v>18199861866.154484</v>
      </c>
      <c r="N100" s="90">
        <f t="shared" ca="1" si="21"/>
        <v>19431615604.34111</v>
      </c>
      <c r="O100" s="90">
        <f t="shared" ca="1" si="21"/>
        <v>20663369342.527737</v>
      </c>
      <c r="P100" s="90">
        <f t="shared" ca="1" si="21"/>
        <v>21895123080.714363</v>
      </c>
      <c r="Q100" s="90">
        <f t="shared" ca="1" si="21"/>
        <v>23126876818.900986</v>
      </c>
      <c r="R100" s="90">
        <f t="shared" ca="1" si="21"/>
        <v>24358630557.087616</v>
      </c>
      <c r="S100" s="90">
        <f t="shared" ca="1" si="21"/>
        <v>25590384295.274239</v>
      </c>
      <c r="T100" s="90">
        <f t="shared" ca="1" si="21"/>
        <v>26822138033.460861</v>
      </c>
      <c r="U100" s="90">
        <f t="shared" ca="1" si="21"/>
        <v>28053891771.647488</v>
      </c>
      <c r="V100">
        <f ca="1">IF('Coal mining 2030'!$A108="MD",INDIRECT("'Coal mining 2030'!"&amp;'Country Selector'!$B$3&amp;ROW($A108))*10^12,0)*'Process Emissions Multipliers'!$D$34</f>
        <v>29285645509.834114</v>
      </c>
      <c r="W100" s="90">
        <f t="shared" ca="1" si="22"/>
        <v>29452984143.085758</v>
      </c>
      <c r="X100" s="90">
        <f t="shared" ca="1" si="22"/>
        <v>29620322776.337406</v>
      </c>
      <c r="Y100" s="90">
        <f t="shared" ca="1" si="22"/>
        <v>29787661409.589054</v>
      </c>
      <c r="Z100" s="90">
        <f t="shared" ca="1" si="22"/>
        <v>29955000042.840698</v>
      </c>
      <c r="AA100" s="90">
        <f t="shared" ca="1" si="22"/>
        <v>30122338676.09235</v>
      </c>
      <c r="AB100" s="90">
        <f t="shared" ca="1" si="22"/>
        <v>30289677309.343994</v>
      </c>
      <c r="AC100" s="90">
        <f t="shared" ca="1" si="22"/>
        <v>30457015942.595642</v>
      </c>
      <c r="AD100" s="90">
        <f t="shared" ca="1" si="22"/>
        <v>30624354575.84729</v>
      </c>
      <c r="AE100" s="90">
        <f t="shared" ca="1" si="22"/>
        <v>30791693209.098938</v>
      </c>
      <c r="AF100" s="90">
        <f t="shared" ca="1" si="22"/>
        <v>30959031842.350586</v>
      </c>
      <c r="AG100" s="90">
        <f t="shared" ca="1" si="22"/>
        <v>31126370475.602226</v>
      </c>
      <c r="AH100" s="90">
        <f t="shared" ca="1" si="22"/>
        <v>31293709108.853874</v>
      </c>
      <c r="AI100" s="90">
        <f t="shared" ca="1" si="22"/>
        <v>31461047742.105522</v>
      </c>
      <c r="AJ100" s="90">
        <f t="shared" ca="1" si="22"/>
        <v>31628386375.35717</v>
      </c>
      <c r="AK100" s="90">
        <f t="shared" ca="1" si="22"/>
        <v>31795725008.608818</v>
      </c>
      <c r="AL100" s="90">
        <f t="shared" ca="1" si="22"/>
        <v>31963063641.860462</v>
      </c>
      <c r="AM100" s="90">
        <f t="shared" ca="1" si="19"/>
        <v>32130402275.11211</v>
      </c>
      <c r="AN100" s="90">
        <f t="shared" ca="1" si="19"/>
        <v>32297740908.363758</v>
      </c>
      <c r="AO100" s="90">
        <f t="shared" ca="1" si="19"/>
        <v>32465079541.615406</v>
      </c>
      <c r="AP100">
        <f ca="1">V100*'Process Emissions Multipliers'!$E$34</f>
        <v>32632418174.86705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27524481942.343472</v>
      </c>
      <c r="C101" s="90">
        <f t="shared" ca="1" si="15"/>
        <v>24926239488.336578</v>
      </c>
      <c r="D101" s="90">
        <f t="shared" ca="1" si="20"/>
        <v>22327997034.329689</v>
      </c>
      <c r="E101" s="90">
        <f t="shared" ca="1" si="20"/>
        <v>19729754580.322796</v>
      </c>
      <c r="F101" s="90">
        <f t="shared" ca="1" si="20"/>
        <v>17131512126.315901</v>
      </c>
      <c r="G101" s="90">
        <f t="shared" ca="1" si="20"/>
        <v>14533269672.309008</v>
      </c>
      <c r="H101" s="90">
        <f t="shared" ca="1" si="20"/>
        <v>11935027218.302118</v>
      </c>
      <c r="I101" s="90">
        <f t="shared" ca="1" si="20"/>
        <v>9336784764.2952251</v>
      </c>
      <c r="J101" s="90">
        <f t="shared" ca="1" si="20"/>
        <v>6738542310.2883329</v>
      </c>
      <c r="K101" s="90">
        <f t="shared" ca="1" si="20"/>
        <v>4140299856.2814403</v>
      </c>
      <c r="L101">
        <f ca="1">IF('Coal mining 2020'!$A109="MD",INDIRECT("'Coal mining 2020'!"&amp;'Country Selector'!$B$3&amp;ROW($A109))*10^12,0)*'Process Emissions Multipliers'!$B$34</f>
        <v>1542057402.2745478</v>
      </c>
      <c r="M101" s="90">
        <f t="shared" ca="1" si="16"/>
        <v>2890381496.8269653</v>
      </c>
      <c r="N101" s="90">
        <f t="shared" ca="1" si="21"/>
        <v>4238705591.3793826</v>
      </c>
      <c r="O101" s="90">
        <f t="shared" ca="1" si="21"/>
        <v>5587029685.9318008</v>
      </c>
      <c r="P101" s="90">
        <f t="shared" ca="1" si="21"/>
        <v>6935353780.4842176</v>
      </c>
      <c r="Q101" s="90">
        <f t="shared" ca="1" si="21"/>
        <v>8283677875.0366344</v>
      </c>
      <c r="R101" s="90">
        <f t="shared" ca="1" si="21"/>
        <v>9632001969.5890522</v>
      </c>
      <c r="S101" s="90">
        <f t="shared" ca="1" si="21"/>
        <v>10980326064.141468</v>
      </c>
      <c r="T101" s="90">
        <f t="shared" ca="1" si="21"/>
        <v>12328650158.693888</v>
      </c>
      <c r="U101" s="90">
        <f t="shared" ca="1" si="21"/>
        <v>13676974253.246304</v>
      </c>
      <c r="V101">
        <f ca="1">IF('Coal mining 2030'!$A109="MD",INDIRECT("'Coal mining 2030'!"&amp;'Country Selector'!$B$3&amp;ROW($A109))*10^12,0)*'Process Emissions Multipliers'!$D$34</f>
        <v>15025298347.798721</v>
      </c>
      <c r="W101" s="90">
        <f t="shared" ca="1" si="22"/>
        <v>15111153135.902149</v>
      </c>
      <c r="X101" s="90">
        <f t="shared" ca="1" si="22"/>
        <v>15197007924.005573</v>
      </c>
      <c r="Y101" s="90">
        <f t="shared" ca="1" si="22"/>
        <v>15282862712.108999</v>
      </c>
      <c r="Z101" s="90">
        <f t="shared" ca="1" si="22"/>
        <v>15368717500.212427</v>
      </c>
      <c r="AA101" s="90">
        <f t="shared" ca="1" si="22"/>
        <v>15454572288.315853</v>
      </c>
      <c r="AB101" s="90">
        <f t="shared" ca="1" si="22"/>
        <v>15540427076.419277</v>
      </c>
      <c r="AC101" s="90">
        <f t="shared" ca="1" si="22"/>
        <v>15626281864.522705</v>
      </c>
      <c r="AD101" s="90">
        <f t="shared" ca="1" si="22"/>
        <v>15712136652.626133</v>
      </c>
      <c r="AE101" s="90">
        <f t="shared" ca="1" si="22"/>
        <v>15797991440.729557</v>
      </c>
      <c r="AF101" s="90">
        <f t="shared" ca="1" si="22"/>
        <v>15883846228.832983</v>
      </c>
      <c r="AG101" s="90">
        <f t="shared" ca="1" si="22"/>
        <v>15969701016.936409</v>
      </c>
      <c r="AH101" s="90">
        <f t="shared" ca="1" si="22"/>
        <v>16055555805.039837</v>
      </c>
      <c r="AI101" s="90">
        <f t="shared" ca="1" si="22"/>
        <v>16141410593.143261</v>
      </c>
      <c r="AJ101" s="90">
        <f t="shared" ca="1" si="22"/>
        <v>16227265381.246689</v>
      </c>
      <c r="AK101" s="90">
        <f t="shared" ca="1" si="22"/>
        <v>16313120169.350115</v>
      </c>
      <c r="AL101" s="90">
        <f t="shared" ca="1" si="22"/>
        <v>16398974957.453541</v>
      </c>
      <c r="AM101" s="90">
        <f t="shared" ca="1" si="19"/>
        <v>16484829745.556965</v>
      </c>
      <c r="AN101" s="90">
        <f t="shared" ca="1" si="19"/>
        <v>16570684533.660393</v>
      </c>
      <c r="AO101" s="90">
        <f t="shared" ca="1" si="19"/>
        <v>16656539321.763819</v>
      </c>
      <c r="AP101">
        <f ca="1">V101*'Process Emissions Multipliers'!$E$34</f>
        <v>16742394109.867247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13952512485.07634</v>
      </c>
      <c r="C102" s="90">
        <f t="shared" ca="1" si="15"/>
        <v>14171788898.866945</v>
      </c>
      <c r="D102" s="90">
        <f t="shared" ca="1" si="20"/>
        <v>14391065312.657551</v>
      </c>
      <c r="E102" s="90">
        <f t="shared" ca="1" si="20"/>
        <v>14610341726.448158</v>
      </c>
      <c r="F102" s="90">
        <f t="shared" ca="1" si="20"/>
        <v>14829618140.238762</v>
      </c>
      <c r="G102" s="90">
        <f t="shared" ca="1" si="20"/>
        <v>15048894554.029367</v>
      </c>
      <c r="H102" s="90">
        <f t="shared" ca="1" si="20"/>
        <v>15268170967.819973</v>
      </c>
      <c r="I102" s="90">
        <f t="shared" ca="1" si="20"/>
        <v>15487447381.610579</v>
      </c>
      <c r="J102" s="90">
        <f t="shared" ca="1" si="20"/>
        <v>15706723795.401184</v>
      </c>
      <c r="K102" s="90">
        <f t="shared" ca="1" si="20"/>
        <v>15926000209.191788</v>
      </c>
      <c r="L102">
        <f ca="1">IF('Coal mining 2020'!$A110="MD",INDIRECT("'Coal mining 2020'!"&amp;'Country Selector'!$B$3&amp;ROW($A110))*10^12,0)*'Process Emissions Multipliers'!$B$34</f>
        <v>16145276622.982395</v>
      </c>
      <c r="M102" s="90">
        <f t="shared" ca="1" si="16"/>
        <v>14658260303.160698</v>
      </c>
      <c r="N102" s="90">
        <f t="shared" ca="1" si="21"/>
        <v>13171243983.339005</v>
      </c>
      <c r="O102" s="90">
        <f t="shared" ca="1" si="21"/>
        <v>11684227663.517309</v>
      </c>
      <c r="P102" s="90">
        <f t="shared" ca="1" si="21"/>
        <v>10197211343.695616</v>
      </c>
      <c r="Q102" s="90">
        <f t="shared" ca="1" si="21"/>
        <v>8710195023.8739185</v>
      </c>
      <c r="R102" s="90">
        <f t="shared" ca="1" si="21"/>
        <v>7223178704.0522242</v>
      </c>
      <c r="S102" s="90">
        <f t="shared" ca="1" si="21"/>
        <v>5736162384.2305298</v>
      </c>
      <c r="T102" s="90">
        <f t="shared" ca="1" si="21"/>
        <v>4249146064.4088335</v>
      </c>
      <c r="U102" s="90">
        <f t="shared" ca="1" si="21"/>
        <v>2762129744.5871382</v>
      </c>
      <c r="V102">
        <f ca="1">IF('Coal mining 2030'!$A110="MD",INDIRECT("'Coal mining 2030'!"&amp;'Country Selector'!$B$3&amp;ROW($A110))*10^12,0)*'Process Emissions Multipliers'!$D$34</f>
        <v>1275113424.7654433</v>
      </c>
      <c r="W102" s="90">
        <f t="shared" ca="1" si="22"/>
        <v>1282399442.6771681</v>
      </c>
      <c r="X102" s="90">
        <f t="shared" ca="1" si="22"/>
        <v>1289685460.5888929</v>
      </c>
      <c r="Y102" s="90">
        <f t="shared" ca="1" si="22"/>
        <v>1296971478.5006177</v>
      </c>
      <c r="Z102" s="90">
        <f t="shared" ca="1" si="22"/>
        <v>1304257496.4123428</v>
      </c>
      <c r="AA102" s="90">
        <f t="shared" ca="1" si="22"/>
        <v>1311543514.3240676</v>
      </c>
      <c r="AB102" s="90">
        <f t="shared" ca="1" si="22"/>
        <v>1318829532.2357924</v>
      </c>
      <c r="AC102" s="90">
        <f t="shared" ca="1" si="22"/>
        <v>1326115550.1475172</v>
      </c>
      <c r="AD102" s="90">
        <f t="shared" ca="1" si="22"/>
        <v>1333401568.0592422</v>
      </c>
      <c r="AE102" s="90">
        <f t="shared" ca="1" si="22"/>
        <v>1340687585.9709671</v>
      </c>
      <c r="AF102" s="90">
        <f t="shared" ca="1" si="22"/>
        <v>1347973603.8826919</v>
      </c>
      <c r="AG102" s="90">
        <f t="shared" ca="1" si="22"/>
        <v>1355259621.7944167</v>
      </c>
      <c r="AH102" s="90">
        <f t="shared" ca="1" si="22"/>
        <v>1362545639.7061415</v>
      </c>
      <c r="AI102" s="90">
        <f t="shared" ca="1" si="22"/>
        <v>1369831657.6178665</v>
      </c>
      <c r="AJ102" s="90">
        <f t="shared" ca="1" si="22"/>
        <v>1377117675.5295911</v>
      </c>
      <c r="AK102" s="90">
        <f t="shared" ca="1" si="22"/>
        <v>1384403693.4413161</v>
      </c>
      <c r="AL102" s="90">
        <f t="shared" ca="1" si="22"/>
        <v>1391689711.3530412</v>
      </c>
      <c r="AM102" s="90">
        <f t="shared" ca="1" si="19"/>
        <v>1398975729.2647657</v>
      </c>
      <c r="AN102" s="90">
        <f t="shared" ca="1" si="19"/>
        <v>1406261747.1764908</v>
      </c>
      <c r="AO102" s="90">
        <f t="shared" ca="1" si="19"/>
        <v>1413547765.0882156</v>
      </c>
      <c r="AP102">
        <f ca="1">V102*'Process Emissions Multipliers'!$E$34</f>
        <v>1420833782.9999404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12467469410.768929</v>
      </c>
      <c r="C103" s="90">
        <f t="shared" ca="1" si="15"/>
        <v>14130482378.951183</v>
      </c>
      <c r="D103" s="90">
        <f t="shared" ca="1" si="20"/>
        <v>15793495347.133438</v>
      </c>
      <c r="E103" s="90">
        <f t="shared" ca="1" si="20"/>
        <v>17456508315.315689</v>
      </c>
      <c r="F103" s="90">
        <f t="shared" ca="1" si="20"/>
        <v>19119521283.497948</v>
      </c>
      <c r="G103" s="90">
        <f t="shared" ca="1" si="20"/>
        <v>20782534251.680199</v>
      </c>
      <c r="H103" s="90">
        <f t="shared" ca="1" si="20"/>
        <v>22445547219.862453</v>
      </c>
      <c r="I103" s="90">
        <f t="shared" ca="1" si="20"/>
        <v>24108560188.044712</v>
      </c>
      <c r="J103" s="90">
        <f t="shared" ca="1" si="20"/>
        <v>25771573156.226963</v>
      </c>
      <c r="K103" s="90">
        <f t="shared" ca="1" si="20"/>
        <v>27434586124.409218</v>
      </c>
      <c r="L103">
        <f ca="1">IF('Coal mining 2020'!$A111="MD",INDIRECT("'Coal mining 2020'!"&amp;'Country Selector'!$B$3&amp;ROW($A111))*10^12,0)*'Process Emissions Multipliers'!$B$34</f>
        <v>29097599092.591473</v>
      </c>
      <c r="M103" s="90">
        <f t="shared" ca="1" si="16"/>
        <v>27512834027.495647</v>
      </c>
      <c r="N103" s="90">
        <f t="shared" ca="1" si="21"/>
        <v>25928068962.399822</v>
      </c>
      <c r="O103" s="90">
        <f t="shared" ca="1" si="21"/>
        <v>24343303897.304001</v>
      </c>
      <c r="P103" s="90">
        <f t="shared" ca="1" si="21"/>
        <v>22758538832.208172</v>
      </c>
      <c r="Q103" s="90">
        <f t="shared" ca="1" si="21"/>
        <v>21173773767.112347</v>
      </c>
      <c r="R103" s="90">
        <f t="shared" ca="1" si="21"/>
        <v>19589008702.016521</v>
      </c>
      <c r="S103" s="90">
        <f t="shared" ca="1" si="21"/>
        <v>18004243636.920696</v>
      </c>
      <c r="T103" s="90">
        <f t="shared" ca="1" si="21"/>
        <v>16419478571.824871</v>
      </c>
      <c r="U103" s="90">
        <f t="shared" ca="1" si="21"/>
        <v>14834713506.729048</v>
      </c>
      <c r="V103">
        <f ca="1">IF('Coal mining 2030'!$A111="MD",INDIRECT("'Coal mining 2030'!"&amp;'Country Selector'!$B$3&amp;ROW($A111))*10^12,0)*'Process Emissions Multipliers'!$D$34</f>
        <v>13249948441.633223</v>
      </c>
      <c r="W103" s="90">
        <f t="shared" ca="1" si="22"/>
        <v>13325658852.801491</v>
      </c>
      <c r="X103" s="90">
        <f t="shared" ca="1" si="22"/>
        <v>13401369263.969759</v>
      </c>
      <c r="Y103" s="90">
        <f t="shared" ca="1" si="22"/>
        <v>13477079675.138027</v>
      </c>
      <c r="Z103" s="90">
        <f t="shared" ca="1" si="22"/>
        <v>13552790086.306295</v>
      </c>
      <c r="AA103" s="90">
        <f t="shared" ca="1" si="22"/>
        <v>13628500497.474566</v>
      </c>
      <c r="AB103" s="90">
        <f t="shared" ca="1" si="22"/>
        <v>13704210908.642832</v>
      </c>
      <c r="AC103" s="90">
        <f t="shared" ca="1" si="22"/>
        <v>13779921319.811102</v>
      </c>
      <c r="AD103" s="90">
        <f t="shared" ca="1" si="22"/>
        <v>13855631730.979368</v>
      </c>
      <c r="AE103" s="90">
        <f t="shared" ca="1" si="22"/>
        <v>13931342142.147636</v>
      </c>
      <c r="AF103" s="90">
        <f t="shared" ca="1" si="22"/>
        <v>14007052553.315907</v>
      </c>
      <c r="AG103" s="90">
        <f t="shared" ca="1" si="22"/>
        <v>14082762964.484173</v>
      </c>
      <c r="AH103" s="90">
        <f t="shared" ca="1" si="22"/>
        <v>14158473375.652443</v>
      </c>
      <c r="AI103" s="90">
        <f t="shared" ca="1" si="22"/>
        <v>14234183786.820709</v>
      </c>
      <c r="AJ103" s="90">
        <f t="shared" ca="1" si="22"/>
        <v>14309894197.988979</v>
      </c>
      <c r="AK103" s="90">
        <f t="shared" ca="1" si="22"/>
        <v>14385604609.157248</v>
      </c>
      <c r="AL103" s="90">
        <f t="shared" ca="1" si="22"/>
        <v>14461315020.325516</v>
      </c>
      <c r="AM103" s="90">
        <f t="shared" ca="1" si="19"/>
        <v>14537025431.493784</v>
      </c>
      <c r="AN103" s="90">
        <f t="shared" ca="1" si="19"/>
        <v>14612735842.662052</v>
      </c>
      <c r="AO103" s="90">
        <f t="shared" ca="1" si="19"/>
        <v>14688446253.830322</v>
      </c>
      <c r="AP103">
        <f ca="1">V103*'Process Emissions Multipliers'!$E$34</f>
        <v>14764156664.998589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15"/>
        <v>1419603046.7713118</v>
      </c>
      <c r="D104" s="90">
        <f t="shared" ca="1" si="20"/>
        <v>2839206093.5426235</v>
      </c>
      <c r="E104" s="90">
        <f t="shared" ca="1" si="20"/>
        <v>4258809140.3139353</v>
      </c>
      <c r="F104" s="90">
        <f t="shared" ca="1" si="20"/>
        <v>5678412187.085247</v>
      </c>
      <c r="G104" s="90">
        <f t="shared" ca="1" si="20"/>
        <v>7098015233.8565578</v>
      </c>
      <c r="H104" s="90">
        <f t="shared" ca="1" si="20"/>
        <v>8517618280.6278706</v>
      </c>
      <c r="I104" s="90">
        <f t="shared" ca="1" si="20"/>
        <v>9937221327.3991814</v>
      </c>
      <c r="J104" s="90">
        <f t="shared" ca="1" si="20"/>
        <v>11356824374.170494</v>
      </c>
      <c r="K104" s="90">
        <f t="shared" ca="1" si="20"/>
        <v>12776427420.941807</v>
      </c>
      <c r="L104">
        <f ca="1">IF('Coal mining 2020'!$A112="MD",INDIRECT("'Coal mining 2020'!"&amp;'Country Selector'!$B$3&amp;ROW($A112))*10^12,0)*'Process Emissions Multipliers'!$B$34</f>
        <v>14196030467.713118</v>
      </c>
      <c r="M104" s="90">
        <f t="shared" ca="1" si="16"/>
        <v>12776427420.941807</v>
      </c>
      <c r="N104" s="90">
        <f t="shared" ca="1" si="21"/>
        <v>11356824374.170494</v>
      </c>
      <c r="O104" s="90">
        <f t="shared" ca="1" si="21"/>
        <v>9937221327.3991814</v>
      </c>
      <c r="P104" s="90">
        <f t="shared" ca="1" si="21"/>
        <v>8517618280.6278706</v>
      </c>
      <c r="Q104" s="90">
        <f t="shared" ca="1" si="21"/>
        <v>7098015233.8565578</v>
      </c>
      <c r="R104" s="90">
        <f t="shared" ca="1" si="21"/>
        <v>5678412187.085247</v>
      </c>
      <c r="S104" s="90">
        <f t="shared" ca="1" si="21"/>
        <v>4258809140.3139353</v>
      </c>
      <c r="T104" s="90">
        <f t="shared" ca="1" si="21"/>
        <v>2839206093.5426235</v>
      </c>
      <c r="U104" s="90">
        <f t="shared" ca="1" si="21"/>
        <v>1419603046.7713118</v>
      </c>
      <c r="V104">
        <f ca="1">IF('Coal mining 2030'!$A112="MD",INDIRECT("'Coal mining 2030'!"&amp;'Country Selector'!$B$3&amp;ROW($A112))*10^12,0)*'Process Emissions Multipliers'!$D$34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Multipliers'!$E$34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560451660.08189535</v>
      </c>
      <c r="C105" s="90">
        <f t="shared" ca="1" si="15"/>
        <v>566794757.6671021</v>
      </c>
      <c r="D105" s="90">
        <f t="shared" ca="1" si="20"/>
        <v>573137855.25230885</v>
      </c>
      <c r="E105" s="90">
        <f t="shared" ca="1" si="20"/>
        <v>579480952.83751547</v>
      </c>
      <c r="F105" s="90">
        <f t="shared" ca="1" si="20"/>
        <v>585824050.42272222</v>
      </c>
      <c r="G105" s="90">
        <f t="shared" ca="1" si="20"/>
        <v>592167148.00792885</v>
      </c>
      <c r="H105" s="90">
        <f t="shared" ca="1" si="20"/>
        <v>598510245.5931356</v>
      </c>
      <c r="I105" s="90">
        <f t="shared" ca="1" si="20"/>
        <v>604853343.17834234</v>
      </c>
      <c r="J105" s="90">
        <f t="shared" ca="1" si="20"/>
        <v>611196440.76354909</v>
      </c>
      <c r="K105" s="90">
        <f t="shared" ca="1" si="20"/>
        <v>617539538.34875584</v>
      </c>
      <c r="L105">
        <f ca="1">IF('Coal mining 2020'!$A113="MD",INDIRECT("'Coal mining 2020'!"&amp;'Country Selector'!$B$3&amp;ROW($A113))*10^12,0)*'Process Emissions Multipliers'!$B$34</f>
        <v>623882635.93396246</v>
      </c>
      <c r="M105" s="90">
        <f t="shared" ca="1" si="16"/>
        <v>621057025.79858983</v>
      </c>
      <c r="N105" s="90">
        <f t="shared" ca="1" si="21"/>
        <v>618231415.66321719</v>
      </c>
      <c r="O105" s="90">
        <f t="shared" ca="1" si="21"/>
        <v>615405805.52784443</v>
      </c>
      <c r="P105" s="90">
        <f t="shared" ca="1" si="21"/>
        <v>612580195.39247179</v>
      </c>
      <c r="Q105" s="90">
        <f t="shared" ca="1" si="21"/>
        <v>609754585.25709915</v>
      </c>
      <c r="R105" s="90">
        <f t="shared" ca="1" si="21"/>
        <v>606928975.12172651</v>
      </c>
      <c r="S105" s="90">
        <f t="shared" ca="1" si="21"/>
        <v>604103364.98635387</v>
      </c>
      <c r="T105" s="90">
        <f t="shared" ca="1" si="21"/>
        <v>601277754.85098124</v>
      </c>
      <c r="U105" s="90">
        <f t="shared" ca="1" si="21"/>
        <v>598452144.7156086</v>
      </c>
      <c r="V105">
        <f ca="1">IF('Coal mining 2030'!$A113="MD",INDIRECT("'Coal mining 2030'!"&amp;'Country Selector'!$B$3&amp;ROW($A113))*10^12,0)*'Process Emissions Multipliers'!$D$34</f>
        <v>595626534.58023596</v>
      </c>
      <c r="W105" s="90">
        <f t="shared" ca="1" si="22"/>
        <v>599029953.84895599</v>
      </c>
      <c r="X105" s="90">
        <f t="shared" ca="1" si="22"/>
        <v>602433373.1176759</v>
      </c>
      <c r="Y105" s="90">
        <f t="shared" ca="1" si="22"/>
        <v>605836792.38639581</v>
      </c>
      <c r="Z105" s="90">
        <f t="shared" ca="1" si="22"/>
        <v>609240211.65511572</v>
      </c>
      <c r="AA105" s="90">
        <f t="shared" ca="1" si="22"/>
        <v>612643630.92383575</v>
      </c>
      <c r="AB105" s="90">
        <f t="shared" ca="1" si="22"/>
        <v>616047050.19255567</v>
      </c>
      <c r="AC105" s="90">
        <f t="shared" ca="1" si="22"/>
        <v>619450469.4612757</v>
      </c>
      <c r="AD105" s="90">
        <f t="shared" ca="1" si="22"/>
        <v>622853888.72999561</v>
      </c>
      <c r="AE105" s="90">
        <f t="shared" ca="1" si="22"/>
        <v>626257307.99871552</v>
      </c>
      <c r="AF105" s="90">
        <f t="shared" ca="1" si="22"/>
        <v>629660727.26743555</v>
      </c>
      <c r="AG105" s="90">
        <f t="shared" ca="1" si="22"/>
        <v>633064146.53615546</v>
      </c>
      <c r="AH105" s="90">
        <f t="shared" ca="1" si="22"/>
        <v>636467565.80487537</v>
      </c>
      <c r="AI105" s="90">
        <f t="shared" ca="1" si="22"/>
        <v>639870985.07359529</v>
      </c>
      <c r="AJ105" s="90">
        <f t="shared" ca="1" si="22"/>
        <v>643274404.34231532</v>
      </c>
      <c r="AK105" s="90">
        <f t="shared" ca="1" si="22"/>
        <v>646677823.61103523</v>
      </c>
      <c r="AL105" s="90">
        <f t="shared" ca="1" si="22"/>
        <v>650081242.87975526</v>
      </c>
      <c r="AM105" s="90">
        <f t="shared" ca="1" si="19"/>
        <v>653484662.14847529</v>
      </c>
      <c r="AN105" s="90">
        <f t="shared" ca="1" si="19"/>
        <v>656888081.41719508</v>
      </c>
      <c r="AO105" s="90">
        <f t="shared" ca="1" si="19"/>
        <v>660291500.68591499</v>
      </c>
      <c r="AP105">
        <f ca="1">V105*'Process Emissions Multipliers'!$E$34</f>
        <v>663694919.95463502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550379458.29994333</v>
      </c>
      <c r="C106" s="90">
        <f t="shared" ca="1" si="15"/>
        <v>1944460222.4456322</v>
      </c>
      <c r="D106" s="90">
        <f t="shared" ca="1" si="20"/>
        <v>3338540986.591321</v>
      </c>
      <c r="E106" s="90">
        <f t="shared" ca="1" si="20"/>
        <v>4732621750.73701</v>
      </c>
      <c r="F106" s="90">
        <f t="shared" ca="1" si="20"/>
        <v>6126702514.882699</v>
      </c>
      <c r="G106" s="90">
        <f t="shared" ca="1" si="20"/>
        <v>7520783279.028388</v>
      </c>
      <c r="H106" s="90">
        <f t="shared" ca="1" si="20"/>
        <v>8914864043.1740761</v>
      </c>
      <c r="I106" s="90">
        <f t="shared" ca="1" si="20"/>
        <v>10308944807.319765</v>
      </c>
      <c r="J106" s="90">
        <f t="shared" ca="1" si="20"/>
        <v>11703025571.465454</v>
      </c>
      <c r="K106" s="90">
        <f t="shared" ca="1" si="20"/>
        <v>13097106335.611143</v>
      </c>
      <c r="L106">
        <f ca="1">IF('Coal mining 2020'!$A114="MD",INDIRECT("'Coal mining 2020'!"&amp;'Country Selector'!$B$3&amp;ROW($A114))*10^12,0)*'Process Emissions Multipliers'!$B$34</f>
        <v>14491187099.756832</v>
      </c>
      <c r="M106" s="90">
        <f t="shared" ca="1" si="16"/>
        <v>13100560608.254145</v>
      </c>
      <c r="N106" s="90">
        <f t="shared" ca="1" si="21"/>
        <v>11709934116.751457</v>
      </c>
      <c r="O106" s="90">
        <f t="shared" ca="1" si="21"/>
        <v>10319307625.248772</v>
      </c>
      <c r="P106" s="90">
        <f t="shared" ca="1" si="21"/>
        <v>8928681133.7460842</v>
      </c>
      <c r="Q106" s="90">
        <f t="shared" ca="1" si="21"/>
        <v>7538054642.2433968</v>
      </c>
      <c r="R106" s="90">
        <f t="shared" ca="1" si="21"/>
        <v>6147428150.7407103</v>
      </c>
      <c r="S106" s="90">
        <f t="shared" ca="1" si="21"/>
        <v>4756801659.2380228</v>
      </c>
      <c r="T106" s="90">
        <f t="shared" ca="1" si="21"/>
        <v>3366175167.7353358</v>
      </c>
      <c r="U106" s="90">
        <f t="shared" ca="1" si="21"/>
        <v>1975548676.2326491</v>
      </c>
      <c r="V106">
        <f ca="1">IF('Coal mining 2030'!$A114="MD",INDIRECT("'Coal mining 2030'!"&amp;'Country Selector'!$B$3&amp;ROW($A114))*10^12,0)*'Process Emissions Multipliers'!$D$34</f>
        <v>584922184.72996199</v>
      </c>
      <c r="W106" s="90">
        <f t="shared" ca="1" si="22"/>
        <v>588264439.17739809</v>
      </c>
      <c r="X106" s="90">
        <f t="shared" ca="1" si="22"/>
        <v>591606693.62483418</v>
      </c>
      <c r="Y106" s="90">
        <f t="shared" ca="1" si="22"/>
        <v>594948948.07227015</v>
      </c>
      <c r="Z106" s="90">
        <f t="shared" ca="1" si="22"/>
        <v>598291202.51970625</v>
      </c>
      <c r="AA106" s="90">
        <f t="shared" ca="1" si="22"/>
        <v>601633456.96714234</v>
      </c>
      <c r="AB106" s="90">
        <f t="shared" ca="1" si="22"/>
        <v>604975711.41457844</v>
      </c>
      <c r="AC106" s="90">
        <f t="shared" ca="1" si="22"/>
        <v>608317965.86201441</v>
      </c>
      <c r="AD106" s="90">
        <f t="shared" ca="1" si="22"/>
        <v>611660220.30945051</v>
      </c>
      <c r="AE106" s="90">
        <f t="shared" ca="1" si="22"/>
        <v>615002474.7568866</v>
      </c>
      <c r="AF106" s="90">
        <f t="shared" ca="1" si="22"/>
        <v>618344729.20432258</v>
      </c>
      <c r="AG106" s="90">
        <f t="shared" ca="1" si="22"/>
        <v>621686983.65175867</v>
      </c>
      <c r="AH106" s="90">
        <f t="shared" ca="1" si="22"/>
        <v>625029238.09919477</v>
      </c>
      <c r="AI106" s="90">
        <f t="shared" ca="1" si="22"/>
        <v>628371492.54663086</v>
      </c>
      <c r="AJ106" s="90">
        <f t="shared" ca="1" si="22"/>
        <v>631713746.99406695</v>
      </c>
      <c r="AK106" s="90">
        <f t="shared" ca="1" si="22"/>
        <v>635056001.44150293</v>
      </c>
      <c r="AL106" s="90">
        <f t="shared" ca="1" si="22"/>
        <v>638398255.88893902</v>
      </c>
      <c r="AM106" s="90">
        <f t="shared" ca="1" si="19"/>
        <v>641740510.33637524</v>
      </c>
      <c r="AN106" s="90">
        <f t="shared" ca="1" si="19"/>
        <v>645082764.78381121</v>
      </c>
      <c r="AO106" s="90">
        <f t="shared" ca="1" si="19"/>
        <v>648425019.23124719</v>
      </c>
      <c r="AP106">
        <f ca="1">V106*'Process Emissions Multipliers'!$E$34</f>
        <v>651767273.67868328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Selector'!$B$3&amp;ROW($A115))*10^12,0)*'Process Emissions Multipliers'!$B$34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Selector'!$B$3&amp;ROW($A115))*10^12,0)*'Process Emissions Multipliers'!$D$34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Multipliers'!$E$34</f>
        <v>0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Selector'!$B$3&amp;ROW($A116))*10^12,0)*'Process Emissions Multipliers'!$B$34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Selector'!$B$3&amp;ROW($A116))*10^12,0)*'Process Emissions Multipliers'!$D$34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Multipliers'!$E$34</f>
        <v>0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1206994040.6718161</v>
      </c>
      <c r="C109" s="90">
        <f t="shared" ca="1" si="15"/>
        <v>1220654596.1309693</v>
      </c>
      <c r="D109" s="90">
        <f t="shared" ca="1" si="20"/>
        <v>1234315151.5901225</v>
      </c>
      <c r="E109" s="90">
        <f t="shared" ca="1" si="20"/>
        <v>1247975707.0492754</v>
      </c>
      <c r="F109" s="90">
        <f t="shared" ca="1" si="20"/>
        <v>1261636262.5084286</v>
      </c>
      <c r="G109" s="90">
        <f t="shared" ca="1" si="20"/>
        <v>1275296817.9675817</v>
      </c>
      <c r="H109" s="90">
        <f t="shared" ca="1" si="20"/>
        <v>1288957373.4267349</v>
      </c>
      <c r="I109" s="90">
        <f t="shared" ca="1" si="20"/>
        <v>1302617928.8858881</v>
      </c>
      <c r="J109" s="90">
        <f t="shared" ca="1" si="20"/>
        <v>1316278484.345041</v>
      </c>
      <c r="K109" s="90">
        <f t="shared" ca="1" si="20"/>
        <v>1329939039.8041942</v>
      </c>
      <c r="L109">
        <f ca="1">IF('Coal mining 2020'!$A117="MD",INDIRECT("'Coal mining 2020'!"&amp;'Country Selector'!$B$3&amp;ROW($A117))*10^12,0)*'Process Emissions Multipliers'!$B$34</f>
        <v>1343599595.2633474</v>
      </c>
      <c r="M109" s="90">
        <f t="shared" ca="1" si="16"/>
        <v>1337514334.3253498</v>
      </c>
      <c r="N109" s="90">
        <f t="shared" ca="1" si="21"/>
        <v>1331429073.387352</v>
      </c>
      <c r="O109" s="90">
        <f t="shared" ca="1" si="21"/>
        <v>1325343812.4493542</v>
      </c>
      <c r="P109" s="90">
        <f t="shared" ca="1" si="21"/>
        <v>1319258551.5113566</v>
      </c>
      <c r="Q109" s="90">
        <f t="shared" ca="1" si="21"/>
        <v>1313173290.573359</v>
      </c>
      <c r="R109" s="90">
        <f t="shared" ca="1" si="21"/>
        <v>1307088029.6353612</v>
      </c>
      <c r="S109" s="90">
        <f t="shared" ca="1" si="21"/>
        <v>1301002768.6973634</v>
      </c>
      <c r="T109" s="90">
        <f t="shared" ca="1" si="21"/>
        <v>1294917507.759366</v>
      </c>
      <c r="U109" s="90">
        <f t="shared" ca="1" si="21"/>
        <v>1288832246.8213685</v>
      </c>
      <c r="V109">
        <f ca="1">IF('Coal mining 2030'!$A117="MD",INDIRECT("'Coal mining 2030'!"&amp;'Country Selector'!$B$3&amp;ROW($A117))*10^12,0)*'Process Emissions Multipliers'!$D$34</f>
        <v>1282746985.8833706</v>
      </c>
      <c r="W109" s="90">
        <f t="shared" ca="1" si="22"/>
        <v>1290076622.0818732</v>
      </c>
      <c r="X109" s="90">
        <f t="shared" ca="1" si="22"/>
        <v>1297406258.2803757</v>
      </c>
      <c r="Y109" s="90">
        <f t="shared" ca="1" si="22"/>
        <v>1304735894.478878</v>
      </c>
      <c r="Z109" s="90">
        <f t="shared" ca="1" si="22"/>
        <v>1312065530.6773806</v>
      </c>
      <c r="AA109" s="90">
        <f t="shared" ca="1" si="22"/>
        <v>1319395166.8758831</v>
      </c>
      <c r="AB109" s="90">
        <f t="shared" ca="1" si="22"/>
        <v>1326724803.0743856</v>
      </c>
      <c r="AC109" s="90">
        <f t="shared" ca="1" si="22"/>
        <v>1334054439.2728882</v>
      </c>
      <c r="AD109" s="90">
        <f t="shared" ca="1" si="22"/>
        <v>1341384075.4713907</v>
      </c>
      <c r="AE109" s="90">
        <f t="shared" ca="1" si="22"/>
        <v>1348713711.6698933</v>
      </c>
      <c r="AF109" s="90">
        <f t="shared" ca="1" si="22"/>
        <v>1356043347.8683958</v>
      </c>
      <c r="AG109" s="90">
        <f t="shared" ca="1" si="22"/>
        <v>1363372984.0668983</v>
      </c>
      <c r="AH109" s="90">
        <f t="shared" ca="1" si="22"/>
        <v>1370702620.2654006</v>
      </c>
      <c r="AI109" s="90">
        <f t="shared" ca="1" si="22"/>
        <v>1378032256.4639032</v>
      </c>
      <c r="AJ109" s="90">
        <f t="shared" ca="1" si="22"/>
        <v>1385361892.6624057</v>
      </c>
      <c r="AK109" s="90">
        <f t="shared" ca="1" si="22"/>
        <v>1392691528.8609083</v>
      </c>
      <c r="AL109" s="90">
        <f t="shared" ca="1" si="22"/>
        <v>1400021165.0594108</v>
      </c>
      <c r="AM109" s="90">
        <f t="shared" ca="1" si="19"/>
        <v>1407350801.2579134</v>
      </c>
      <c r="AN109" s="90">
        <f t="shared" ca="1" si="19"/>
        <v>1414680437.4564157</v>
      </c>
      <c r="AO109" s="90">
        <f t="shared" ca="1" si="19"/>
        <v>1422010073.6549182</v>
      </c>
      <c r="AP109">
        <f ca="1">V109*'Process Emissions Multipliers'!$E$34</f>
        <v>1429339709.8534207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2221624948.1630259</v>
      </c>
      <c r="C110" s="90">
        <f t="shared" ca="1" si="15"/>
        <v>2246768925.5072055</v>
      </c>
      <c r="D110" s="90">
        <f t="shared" ca="1" si="20"/>
        <v>2271912902.8513861</v>
      </c>
      <c r="E110" s="90">
        <f t="shared" ca="1" si="20"/>
        <v>2297056880.1955662</v>
      </c>
      <c r="F110" s="90">
        <f t="shared" ca="1" si="20"/>
        <v>2322200857.5397458</v>
      </c>
      <c r="G110" s="90">
        <f t="shared" ca="1" si="20"/>
        <v>2347344834.8839259</v>
      </c>
      <c r="H110" s="90">
        <f t="shared" ca="1" si="20"/>
        <v>2372488812.228106</v>
      </c>
      <c r="I110" s="90">
        <f t="shared" ca="1" si="20"/>
        <v>2397632789.5722857</v>
      </c>
      <c r="J110" s="90">
        <f t="shared" ca="1" si="20"/>
        <v>2422776766.9164658</v>
      </c>
      <c r="K110" s="90">
        <f t="shared" ca="1" si="20"/>
        <v>2447920744.2606463</v>
      </c>
      <c r="L110">
        <f ca="1">IF('Coal mining 2020'!$A118="MD",INDIRECT("'Coal mining 2020'!"&amp;'Country Selector'!$B$3&amp;ROW($A118))*10^12,0)*'Process Emissions Multipliers'!$B$34</f>
        <v>2473064721.604826</v>
      </c>
      <c r="M110" s="90">
        <f t="shared" ca="1" si="16"/>
        <v>2461864030.4162998</v>
      </c>
      <c r="N110" s="90">
        <f t="shared" ca="1" si="21"/>
        <v>2450663339.2277732</v>
      </c>
      <c r="O110" s="90">
        <f t="shared" ca="1" si="21"/>
        <v>2439462648.039247</v>
      </c>
      <c r="P110" s="90">
        <f t="shared" ca="1" si="21"/>
        <v>2428261956.8507209</v>
      </c>
      <c r="Q110" s="90">
        <f t="shared" ca="1" si="21"/>
        <v>2417061265.6621947</v>
      </c>
      <c r="R110" s="90">
        <f t="shared" ca="1" si="21"/>
        <v>2405860574.4736681</v>
      </c>
      <c r="S110" s="90">
        <f t="shared" ca="1" si="21"/>
        <v>2394659883.2851424</v>
      </c>
      <c r="T110" s="90">
        <f t="shared" ca="1" si="21"/>
        <v>2383459192.0966158</v>
      </c>
      <c r="U110" s="90">
        <f t="shared" ca="1" si="21"/>
        <v>2372258500.9080896</v>
      </c>
      <c r="V110">
        <f ca="1">IF('Coal mining 2030'!$A118="MD",INDIRECT("'Coal mining 2030'!"&amp;'Country Selector'!$B$3&amp;ROW($A118))*10^12,0)*'Process Emissions Multipliers'!$D$34</f>
        <v>2361057809.7195635</v>
      </c>
      <c r="W110" s="90">
        <f t="shared" ca="1" si="22"/>
        <v>2374548930.7117209</v>
      </c>
      <c r="X110" s="90">
        <f t="shared" ca="1" si="22"/>
        <v>2388040051.7038779</v>
      </c>
      <c r="Y110" s="90">
        <f t="shared" ca="1" si="22"/>
        <v>2401531172.6960354</v>
      </c>
      <c r="Z110" s="90">
        <f t="shared" ca="1" si="22"/>
        <v>2415022293.6881924</v>
      </c>
      <c r="AA110" s="90">
        <f t="shared" ca="1" si="22"/>
        <v>2428513414.6803493</v>
      </c>
      <c r="AB110" s="90">
        <f t="shared" ca="1" si="22"/>
        <v>2442004535.6725073</v>
      </c>
      <c r="AC110" s="90">
        <f t="shared" ca="1" si="22"/>
        <v>2455495656.6646643</v>
      </c>
      <c r="AD110" s="90">
        <f t="shared" ca="1" si="22"/>
        <v>2468986777.6568213</v>
      </c>
      <c r="AE110" s="90">
        <f t="shared" ca="1" si="22"/>
        <v>2482477898.6489787</v>
      </c>
      <c r="AF110" s="90">
        <f t="shared" ca="1" si="22"/>
        <v>2495969019.6411362</v>
      </c>
      <c r="AG110" s="90">
        <f t="shared" ca="1" si="22"/>
        <v>2509460140.6332932</v>
      </c>
      <c r="AH110" s="90">
        <f t="shared" ca="1" si="22"/>
        <v>2522951261.6254506</v>
      </c>
      <c r="AI110" s="90">
        <f t="shared" ca="1" si="22"/>
        <v>2536442382.6176076</v>
      </c>
      <c r="AJ110" s="90">
        <f t="shared" ca="1" si="22"/>
        <v>2549933503.6097651</v>
      </c>
      <c r="AK110" s="90">
        <f t="shared" ca="1" si="22"/>
        <v>2563424624.601922</v>
      </c>
      <c r="AL110" s="90">
        <f t="shared" ref="AL110:AO125" ca="1" si="23">$V110*($AP$1-AL$1)/($AP$1-$V$1)+$AP110*(AL$1-$V$1)/($AP$1-$V$1)</f>
        <v>2576915745.5940795</v>
      </c>
      <c r="AM110" s="90">
        <f t="shared" ca="1" si="23"/>
        <v>2590406866.5862365</v>
      </c>
      <c r="AN110" s="90">
        <f t="shared" ca="1" si="23"/>
        <v>2603897987.5783939</v>
      </c>
      <c r="AO110" s="90">
        <f t="shared" ca="1" si="23"/>
        <v>2617389108.5705509</v>
      </c>
      <c r="AP110">
        <f ca="1">V110*'Process Emissions Multipliers'!$E$34</f>
        <v>2630880229.5627084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Selector'!$B$3&amp;ROW($A119))*10^12,0)*'Process Emissions Multipliers'!$B$34</f>
        <v>0</v>
      </c>
      <c r="M111" s="90">
        <f t="shared" ca="1" si="16"/>
        <v>1154472287.2976427</v>
      </c>
      <c r="N111" s="90">
        <f t="shared" ca="1" si="21"/>
        <v>2308944574.5952854</v>
      </c>
      <c r="O111" s="90">
        <f t="shared" ca="1" si="21"/>
        <v>3463416861.8929281</v>
      </c>
      <c r="P111" s="90">
        <f t="shared" ca="1" si="21"/>
        <v>4617889149.1905708</v>
      </c>
      <c r="Q111" s="90">
        <f t="shared" ca="1" si="21"/>
        <v>5772361436.4882135</v>
      </c>
      <c r="R111" s="90">
        <f t="shared" ca="1" si="21"/>
        <v>6926833723.7858562</v>
      </c>
      <c r="S111" s="90">
        <f t="shared" ca="1" si="21"/>
        <v>8081306011.083499</v>
      </c>
      <c r="T111" s="90">
        <f t="shared" ca="1" si="21"/>
        <v>9235778298.3811417</v>
      </c>
      <c r="U111" s="90">
        <f t="shared" ca="1" si="21"/>
        <v>10390250585.678783</v>
      </c>
      <c r="V111">
        <f ca="1">IF('Coal mining 2030'!$A119="MD",INDIRECT("'Coal mining 2030'!"&amp;'Country Selector'!$B$3&amp;ROW($A119))*10^12,0)*'Process Emissions Multipliers'!$D$34</f>
        <v>11544722872.976427</v>
      </c>
      <c r="W111" s="90">
        <f t="shared" ref="W111:AL126" ca="1" si="24">$V111*($AP$1-W$1)/($AP$1-$V$1)+$AP111*(W$1-$V$1)/($AP$1-$V$1)</f>
        <v>11610689598.7631</v>
      </c>
      <c r="X111" s="90">
        <f t="shared" ca="1" si="24"/>
        <v>11676656324.54977</v>
      </c>
      <c r="Y111" s="90">
        <f t="shared" ca="1" si="24"/>
        <v>11742623050.336443</v>
      </c>
      <c r="Z111" s="90">
        <f t="shared" ca="1" si="24"/>
        <v>11808589776.123114</v>
      </c>
      <c r="AA111" s="90">
        <f t="shared" ca="1" si="24"/>
        <v>11874556501.909784</v>
      </c>
      <c r="AB111" s="90">
        <f t="shared" ca="1" si="24"/>
        <v>11940523227.696457</v>
      </c>
      <c r="AC111" s="90">
        <f t="shared" ca="1" si="24"/>
        <v>12006489953.483128</v>
      </c>
      <c r="AD111" s="90">
        <f t="shared" ca="1" si="24"/>
        <v>12072456679.2698</v>
      </c>
      <c r="AE111" s="90">
        <f t="shared" ca="1" si="24"/>
        <v>12138423405.056471</v>
      </c>
      <c r="AF111" s="90">
        <f t="shared" ca="1" si="24"/>
        <v>12204390130.843143</v>
      </c>
      <c r="AG111" s="90">
        <f t="shared" ca="1" si="24"/>
        <v>12270356856.629814</v>
      </c>
      <c r="AH111" s="90">
        <f t="shared" ca="1" si="24"/>
        <v>12336323582.416487</v>
      </c>
      <c r="AI111" s="90">
        <f t="shared" ca="1" si="24"/>
        <v>12402290308.203159</v>
      </c>
      <c r="AJ111" s="90">
        <f t="shared" ca="1" si="24"/>
        <v>12468257033.98983</v>
      </c>
      <c r="AK111" s="90">
        <f t="shared" ca="1" si="24"/>
        <v>12534223759.776501</v>
      </c>
      <c r="AL111" s="90">
        <f t="shared" ca="1" si="24"/>
        <v>12600190485.563173</v>
      </c>
      <c r="AM111" s="90">
        <f t="shared" ca="1" si="23"/>
        <v>12666157211.349846</v>
      </c>
      <c r="AN111" s="90">
        <f t="shared" ca="1" si="23"/>
        <v>12732123937.136517</v>
      </c>
      <c r="AO111" s="90">
        <f t="shared" ca="1" si="23"/>
        <v>12798090662.923187</v>
      </c>
      <c r="AP111">
        <f ca="1">V111*'Process Emissions Multipliers'!$E$34</f>
        <v>12864057388.70986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21596603065.660248</v>
      </c>
      <c r="C112" s="90">
        <f t="shared" ca="1" si="15"/>
        <v>19436942759.094223</v>
      </c>
      <c r="D112" s="90">
        <f t="shared" ca="1" si="20"/>
        <v>17277282452.528198</v>
      </c>
      <c r="E112" s="90">
        <f t="shared" ca="1" si="20"/>
        <v>15117622145.962173</v>
      </c>
      <c r="F112" s="90">
        <f t="shared" ca="1" si="20"/>
        <v>12957961839.396149</v>
      </c>
      <c r="G112" s="90">
        <f t="shared" ca="1" si="20"/>
        <v>10798301532.830124</v>
      </c>
      <c r="H112" s="90">
        <f t="shared" ca="1" si="20"/>
        <v>8638641226.2640991</v>
      </c>
      <c r="I112" s="90">
        <f t="shared" ca="1" si="20"/>
        <v>6478980919.6980743</v>
      </c>
      <c r="J112" s="90">
        <f t="shared" ca="1" si="20"/>
        <v>4319320613.1320496</v>
      </c>
      <c r="K112" s="90">
        <f t="shared" ca="1" si="20"/>
        <v>2159660306.5660248</v>
      </c>
      <c r="L112">
        <f ca="1">IF('Coal mining 2020'!$A120="MD",INDIRECT("'Coal mining 2020'!"&amp;'Country Selector'!$B$3&amp;ROW($A120))*10^12,0)*'Process Emissions Multipliers'!$B$34</f>
        <v>0</v>
      </c>
      <c r="M112" s="90">
        <f t="shared" ca="1" si="16"/>
        <v>1140731877.2873304</v>
      </c>
      <c r="N112" s="90">
        <f t="shared" ca="1" si="21"/>
        <v>2281463754.5746608</v>
      </c>
      <c r="O112" s="90">
        <f t="shared" ca="1" si="21"/>
        <v>3422195631.8619909</v>
      </c>
      <c r="P112" s="90">
        <f t="shared" ca="1" si="21"/>
        <v>4562927509.1493216</v>
      </c>
      <c r="Q112" s="90">
        <f t="shared" ca="1" si="21"/>
        <v>5703659386.4366522</v>
      </c>
      <c r="R112" s="90">
        <f t="shared" ca="1" si="21"/>
        <v>6844391263.7239819</v>
      </c>
      <c r="S112" s="90">
        <f t="shared" ca="1" si="21"/>
        <v>7985123141.0113125</v>
      </c>
      <c r="T112" s="90">
        <f t="shared" ca="1" si="21"/>
        <v>9125855018.2986431</v>
      </c>
      <c r="U112" s="90">
        <f t="shared" ca="1" si="21"/>
        <v>10266586895.585974</v>
      </c>
      <c r="V112">
        <f ca="1">IF('Coal mining 2030'!$A120="MD",INDIRECT("'Coal mining 2030'!"&amp;'Country Selector'!$B$3&amp;ROW($A120))*10^12,0)*'Process Emissions Multipliers'!$D$34</f>
        <v>11407318772.873304</v>
      </c>
      <c r="W112" s="90">
        <f t="shared" ca="1" si="24"/>
        <v>11472500369.498091</v>
      </c>
      <c r="X112" s="90">
        <f t="shared" ca="1" si="24"/>
        <v>11537681966.122875</v>
      </c>
      <c r="Y112" s="90">
        <f t="shared" ca="1" si="24"/>
        <v>11602863562.747662</v>
      </c>
      <c r="Z112" s="90">
        <f t="shared" ca="1" si="24"/>
        <v>11668045159.372446</v>
      </c>
      <c r="AA112" s="90">
        <f t="shared" ca="1" si="24"/>
        <v>11733226755.997232</v>
      </c>
      <c r="AB112" s="90">
        <f t="shared" ca="1" si="24"/>
        <v>11798408352.622017</v>
      </c>
      <c r="AC112" s="90">
        <f t="shared" ca="1" si="24"/>
        <v>11863589949.246803</v>
      </c>
      <c r="AD112" s="90">
        <f t="shared" ca="1" si="24"/>
        <v>11928771545.87159</v>
      </c>
      <c r="AE112" s="90">
        <f t="shared" ca="1" si="24"/>
        <v>11993953142.496376</v>
      </c>
      <c r="AF112" s="90">
        <f t="shared" ca="1" si="24"/>
        <v>12059134739.121161</v>
      </c>
      <c r="AG112" s="90">
        <f t="shared" ca="1" si="24"/>
        <v>12124316335.745945</v>
      </c>
      <c r="AH112" s="90">
        <f t="shared" ca="1" si="24"/>
        <v>12189497932.370731</v>
      </c>
      <c r="AI112" s="90">
        <f t="shared" ca="1" si="24"/>
        <v>12254679528.995518</v>
      </c>
      <c r="AJ112" s="90">
        <f t="shared" ca="1" si="24"/>
        <v>12319861125.620304</v>
      </c>
      <c r="AK112" s="90">
        <f t="shared" ca="1" si="24"/>
        <v>12385042722.245089</v>
      </c>
      <c r="AL112" s="90">
        <f t="shared" ca="1" si="24"/>
        <v>12450224318.869875</v>
      </c>
      <c r="AM112" s="90">
        <f t="shared" ca="1" si="23"/>
        <v>12515405915.494659</v>
      </c>
      <c r="AN112" s="90">
        <f t="shared" ca="1" si="23"/>
        <v>12580587512.119446</v>
      </c>
      <c r="AO112" s="90">
        <f t="shared" ca="1" si="23"/>
        <v>12645769108.744232</v>
      </c>
      <c r="AP112">
        <f ca="1">V112*'Process Emissions Multipliers'!$E$34</f>
        <v>12710950705.369017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Selector'!$B$3&amp;ROW($A121))*10^12,0)*'Process Emissions Multipliers'!$B$34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Selector'!$B$3&amp;ROW($A121))*10^12,0)*'Process Emissions Multipliers'!$D$34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Multipliers'!$E$34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1605268212.3905981</v>
      </c>
      <c r="C114" s="90">
        <f t="shared" ca="1" si="15"/>
        <v>2832676003.6491137</v>
      </c>
      <c r="D114" s="90">
        <f t="shared" ca="1" si="20"/>
        <v>4060083794.907629</v>
      </c>
      <c r="E114" s="90">
        <f t="shared" ca="1" si="20"/>
        <v>5287491586.1661434</v>
      </c>
      <c r="F114" s="90">
        <f t="shared" ca="1" si="20"/>
        <v>6514899377.4246597</v>
      </c>
      <c r="G114" s="90">
        <f t="shared" ca="1" si="20"/>
        <v>7742307168.6831741</v>
      </c>
      <c r="H114" s="90">
        <f t="shared" ca="1" si="20"/>
        <v>8969714959.9416904</v>
      </c>
      <c r="I114" s="90">
        <f t="shared" ca="1" si="20"/>
        <v>10197122751.200207</v>
      </c>
      <c r="J114" s="90">
        <f t="shared" ca="1" si="20"/>
        <v>11424530542.458721</v>
      </c>
      <c r="K114" s="90">
        <f t="shared" ca="1" si="20"/>
        <v>12651938333.717236</v>
      </c>
      <c r="L114">
        <f ca="1">IF('Coal mining 2020'!$A122="MD",INDIRECT("'Coal mining 2020'!"&amp;'Country Selector'!$B$3&amp;ROW($A122))*10^12,0)*'Process Emissions Multipliers'!$B$34</f>
        <v>13879346124.975752</v>
      </c>
      <c r="M114" s="90">
        <f t="shared" ca="1" si="16"/>
        <v>12662013262.908815</v>
      </c>
      <c r="N114" s="90">
        <f t="shared" ca="1" si="21"/>
        <v>11444680400.841881</v>
      </c>
      <c r="O114" s="90">
        <f t="shared" ca="1" si="21"/>
        <v>10227347538.774944</v>
      </c>
      <c r="P114" s="90">
        <f t="shared" ca="1" si="21"/>
        <v>9010014676.7080078</v>
      </c>
      <c r="Q114" s="90">
        <f t="shared" ca="1" si="21"/>
        <v>7792681814.6410704</v>
      </c>
      <c r="R114" s="90">
        <f t="shared" ca="1" si="21"/>
        <v>6575348952.5741358</v>
      </c>
      <c r="S114" s="90">
        <f t="shared" ca="1" si="21"/>
        <v>5358016090.5071983</v>
      </c>
      <c r="T114" s="90">
        <f t="shared" ca="1" si="21"/>
        <v>4140683228.4402628</v>
      </c>
      <c r="U114" s="90">
        <f t="shared" ca="1" si="21"/>
        <v>2923350366.3733268</v>
      </c>
      <c r="V114">
        <f ca="1">IF('Coal mining 2030'!$A122="MD",INDIRECT("'Coal mining 2030'!"&amp;'Country Selector'!$B$3&amp;ROW($A122))*10^12,0)*'Process Emissions Multipliers'!$D$34</f>
        <v>1706017504.3063905</v>
      </c>
      <c r="W114" s="90">
        <f t="shared" ca="1" si="24"/>
        <v>1715765714.8205876</v>
      </c>
      <c r="X114" s="90">
        <f t="shared" ca="1" si="24"/>
        <v>1725513925.334785</v>
      </c>
      <c r="Y114" s="90">
        <f t="shared" ca="1" si="24"/>
        <v>1735262135.8489821</v>
      </c>
      <c r="Z114" s="90">
        <f t="shared" ca="1" si="24"/>
        <v>1745010346.3631792</v>
      </c>
      <c r="AA114" s="90">
        <f t="shared" ca="1" si="24"/>
        <v>1754758556.8773766</v>
      </c>
      <c r="AB114" s="90">
        <f t="shared" ca="1" si="24"/>
        <v>1764506767.3915739</v>
      </c>
      <c r="AC114" s="90">
        <f t="shared" ca="1" si="24"/>
        <v>1774254977.9057708</v>
      </c>
      <c r="AD114" s="90">
        <f t="shared" ca="1" si="24"/>
        <v>1784003188.4199681</v>
      </c>
      <c r="AE114" s="90">
        <f t="shared" ca="1" si="24"/>
        <v>1793751398.9341652</v>
      </c>
      <c r="AF114" s="90">
        <f t="shared" ca="1" si="24"/>
        <v>1803499609.4483624</v>
      </c>
      <c r="AG114" s="90">
        <f t="shared" ca="1" si="24"/>
        <v>1813247819.9625597</v>
      </c>
      <c r="AH114" s="90">
        <f t="shared" ca="1" si="24"/>
        <v>1822996030.476757</v>
      </c>
      <c r="AI114" s="90">
        <f t="shared" ca="1" si="24"/>
        <v>1832744240.9909542</v>
      </c>
      <c r="AJ114" s="90">
        <f t="shared" ca="1" si="24"/>
        <v>1842492451.5051513</v>
      </c>
      <c r="AK114" s="90">
        <f t="shared" ca="1" si="24"/>
        <v>1852240662.0193484</v>
      </c>
      <c r="AL114" s="90">
        <f t="shared" ca="1" si="24"/>
        <v>1861988872.5335455</v>
      </c>
      <c r="AM114" s="90">
        <f t="shared" ca="1" si="23"/>
        <v>1871737083.0477431</v>
      </c>
      <c r="AN114" s="90">
        <f t="shared" ca="1" si="23"/>
        <v>1881485293.56194</v>
      </c>
      <c r="AO114" s="90">
        <f t="shared" ca="1" si="23"/>
        <v>1891233504.0761373</v>
      </c>
      <c r="AP114">
        <f ca="1">V114*'Process Emissions Multipliers'!$E$34</f>
        <v>1900981714.5903344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1100758916.5998867</v>
      </c>
      <c r="C115" s="90">
        <f t="shared" ca="1" si="15"/>
        <v>2308064511.2000685</v>
      </c>
      <c r="D115" s="90">
        <f t="shared" ca="1" si="20"/>
        <v>3515370105.800251</v>
      </c>
      <c r="E115" s="90">
        <f t="shared" ca="1" si="20"/>
        <v>4722675700.4004326</v>
      </c>
      <c r="F115" s="90">
        <f t="shared" ca="1" si="20"/>
        <v>5929981295.0006151</v>
      </c>
      <c r="G115" s="90">
        <f t="shared" ca="1" si="20"/>
        <v>7137286889.6007967</v>
      </c>
      <c r="H115" s="90">
        <f t="shared" ca="1" si="20"/>
        <v>8344592484.2009792</v>
      </c>
      <c r="I115" s="90">
        <f t="shared" ca="1" si="20"/>
        <v>9551898078.8011589</v>
      </c>
      <c r="J115" s="90">
        <f t="shared" ca="1" si="20"/>
        <v>10759203673.401342</v>
      </c>
      <c r="K115" s="90">
        <f t="shared" ca="1" si="20"/>
        <v>11966509268.001526</v>
      </c>
      <c r="L115">
        <f ca="1">IF('Coal mining 2020'!$A123="MD",INDIRECT("'Coal mining 2020'!"&amp;'Country Selector'!$B$3&amp;ROW($A123))*10^12,0)*'Process Emissions Multipliers'!$B$34</f>
        <v>13173814862.601707</v>
      </c>
      <c r="M115" s="90">
        <f t="shared" ca="1" si="16"/>
        <v>11973417813.287529</v>
      </c>
      <c r="N115" s="90">
        <f t="shared" ca="1" si="21"/>
        <v>10773020763.973351</v>
      </c>
      <c r="O115" s="90">
        <f t="shared" ca="1" si="21"/>
        <v>9572623714.6591702</v>
      </c>
      <c r="P115" s="90">
        <f t="shared" ca="1" si="21"/>
        <v>8372226665.3449945</v>
      </c>
      <c r="Q115" s="90">
        <f t="shared" ca="1" si="21"/>
        <v>7171829616.0308161</v>
      </c>
      <c r="R115" s="90">
        <f t="shared" ca="1" si="21"/>
        <v>5971432566.7166376</v>
      </c>
      <c r="S115" s="90">
        <f t="shared" ca="1" si="21"/>
        <v>4771035517.4024591</v>
      </c>
      <c r="T115" s="90">
        <f t="shared" ca="1" si="21"/>
        <v>3570638468.0882807</v>
      </c>
      <c r="U115" s="90">
        <f t="shared" ca="1" si="21"/>
        <v>2370241418.7741022</v>
      </c>
      <c r="V115">
        <f ca="1">IF('Coal mining 2030'!$A123="MD",INDIRECT("'Coal mining 2030'!"&amp;'Country Selector'!$B$3&amp;ROW($A123))*10^12,0)*'Process Emissions Multipliers'!$D$34</f>
        <v>1169844369.459924</v>
      </c>
      <c r="W115" s="90">
        <f t="shared" ca="1" si="24"/>
        <v>1176528878.3547962</v>
      </c>
      <c r="X115" s="90">
        <f t="shared" ca="1" si="24"/>
        <v>1183213387.2496684</v>
      </c>
      <c r="Y115" s="90">
        <f t="shared" ca="1" si="24"/>
        <v>1189897896.1445403</v>
      </c>
      <c r="Z115" s="90">
        <f t="shared" ca="1" si="24"/>
        <v>1196582405.0394125</v>
      </c>
      <c r="AA115" s="90">
        <f t="shared" ca="1" si="24"/>
        <v>1203266913.9342847</v>
      </c>
      <c r="AB115" s="90">
        <f t="shared" ca="1" si="24"/>
        <v>1209951422.8291569</v>
      </c>
      <c r="AC115" s="90">
        <f t="shared" ca="1" si="24"/>
        <v>1216635931.7240288</v>
      </c>
      <c r="AD115" s="90">
        <f t="shared" ca="1" si="24"/>
        <v>1223320440.618901</v>
      </c>
      <c r="AE115" s="90">
        <f t="shared" ca="1" si="24"/>
        <v>1230004949.5137732</v>
      </c>
      <c r="AF115" s="90">
        <f t="shared" ca="1" si="24"/>
        <v>1236689458.4086452</v>
      </c>
      <c r="AG115" s="90">
        <f t="shared" ca="1" si="24"/>
        <v>1243373967.3035173</v>
      </c>
      <c r="AH115" s="90">
        <f t="shared" ca="1" si="24"/>
        <v>1250058476.1983895</v>
      </c>
      <c r="AI115" s="90">
        <f t="shared" ca="1" si="24"/>
        <v>1256742985.0932617</v>
      </c>
      <c r="AJ115" s="90">
        <f t="shared" ca="1" si="24"/>
        <v>1263427493.9881339</v>
      </c>
      <c r="AK115" s="90">
        <f t="shared" ca="1" si="24"/>
        <v>1270112002.8830059</v>
      </c>
      <c r="AL115" s="90">
        <f t="shared" ca="1" si="24"/>
        <v>1276796511.777878</v>
      </c>
      <c r="AM115" s="90">
        <f t="shared" ca="1" si="23"/>
        <v>1283481020.6727505</v>
      </c>
      <c r="AN115" s="90">
        <f t="shared" ca="1" si="23"/>
        <v>1290165529.5676224</v>
      </c>
      <c r="AO115" s="90">
        <f t="shared" ca="1" si="23"/>
        <v>1296850038.4624944</v>
      </c>
      <c r="AP115">
        <f ca="1">V115*'Process Emissions Multipliers'!$E$34</f>
        <v>1303534547.3573666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10088129881.481222</v>
      </c>
      <c r="C116" s="90">
        <f t="shared" ca="1" si="15"/>
        <v>9079316893.3330994</v>
      </c>
      <c r="D116" s="90">
        <f t="shared" ca="1" si="20"/>
        <v>8070503905.1849775</v>
      </c>
      <c r="E116" s="90">
        <f t="shared" ca="1" si="20"/>
        <v>7061690917.0368557</v>
      </c>
      <c r="F116" s="90">
        <f t="shared" ca="1" si="20"/>
        <v>6052877928.8887329</v>
      </c>
      <c r="G116" s="90">
        <f t="shared" ca="1" si="20"/>
        <v>5044064940.7406111</v>
      </c>
      <c r="H116" s="90">
        <f t="shared" ca="1" si="20"/>
        <v>4035251952.5924888</v>
      </c>
      <c r="I116" s="90">
        <f t="shared" ca="1" si="20"/>
        <v>3026438964.4443665</v>
      </c>
      <c r="J116" s="90">
        <f t="shared" ca="1" si="20"/>
        <v>2017625976.2962444</v>
      </c>
      <c r="K116" s="90">
        <f t="shared" ca="1" si="20"/>
        <v>1008812988.1481222</v>
      </c>
      <c r="L116">
        <f ca="1">IF('Coal mining 2020'!$A124="MD",INDIRECT("'Coal mining 2020'!"&amp;'Country Selector'!$B$3&amp;ROW($A124))*10^12,0)*'Process Emissions Multipliers'!$B$34</f>
        <v>0</v>
      </c>
      <c r="M116" s="90">
        <f t="shared" ca="1" si="16"/>
        <v>1072127762.24312</v>
      </c>
      <c r="N116" s="90">
        <f t="shared" ca="1" si="21"/>
        <v>2144255524.4862399</v>
      </c>
      <c r="O116" s="90">
        <f t="shared" ca="1" si="21"/>
        <v>3216383286.7293601</v>
      </c>
      <c r="P116" s="90">
        <f t="shared" ca="1" si="21"/>
        <v>4288511048.9724798</v>
      </c>
      <c r="Q116" s="90">
        <f t="shared" ca="1" si="21"/>
        <v>5360638811.2156</v>
      </c>
      <c r="R116" s="90">
        <f t="shared" ca="1" si="21"/>
        <v>6432766573.4587202</v>
      </c>
      <c r="S116" s="90">
        <f t="shared" ca="1" si="21"/>
        <v>7504894335.7018404</v>
      </c>
      <c r="T116" s="90">
        <f t="shared" ca="1" si="21"/>
        <v>8577022097.9449596</v>
      </c>
      <c r="U116" s="90">
        <f t="shared" ca="1" si="21"/>
        <v>9649149860.1880798</v>
      </c>
      <c r="V116">
        <f ca="1">IF('Coal mining 2030'!$A124="MD",INDIRECT("'Coal mining 2030'!"&amp;'Country Selector'!$B$3&amp;ROW($A124))*10^12,0)*'Process Emissions Multipliers'!$D$34</f>
        <v>10721277622.4312</v>
      </c>
      <c r="W116" s="90">
        <f t="shared" ca="1" si="24"/>
        <v>10782539169.268085</v>
      </c>
      <c r="X116" s="90">
        <f t="shared" ca="1" si="24"/>
        <v>10843800716.104969</v>
      </c>
      <c r="Y116" s="90">
        <f t="shared" ca="1" si="24"/>
        <v>10905062262.941854</v>
      </c>
      <c r="Z116" s="90">
        <f t="shared" ca="1" si="24"/>
        <v>10966323809.778738</v>
      </c>
      <c r="AA116" s="90">
        <f t="shared" ca="1" si="24"/>
        <v>11027585356.615623</v>
      </c>
      <c r="AB116" s="90">
        <f t="shared" ca="1" si="24"/>
        <v>11088846903.452507</v>
      </c>
      <c r="AC116" s="90">
        <f t="shared" ca="1" si="24"/>
        <v>11150108450.289392</v>
      </c>
      <c r="AD116" s="90">
        <f t="shared" ca="1" si="24"/>
        <v>11211369997.126278</v>
      </c>
      <c r="AE116" s="90">
        <f t="shared" ca="1" si="24"/>
        <v>11272631543.963161</v>
      </c>
      <c r="AF116" s="90">
        <f t="shared" ca="1" si="24"/>
        <v>11333893090.800045</v>
      </c>
      <c r="AG116" s="90">
        <f t="shared" ca="1" si="24"/>
        <v>11395154637.63693</v>
      </c>
      <c r="AH116" s="90">
        <f t="shared" ca="1" si="24"/>
        <v>11456416184.473816</v>
      </c>
      <c r="AI116" s="90">
        <f t="shared" ca="1" si="24"/>
        <v>11517677731.310699</v>
      </c>
      <c r="AJ116" s="90">
        <f t="shared" ca="1" si="24"/>
        <v>11578939278.147585</v>
      </c>
      <c r="AK116" s="90">
        <f t="shared" ca="1" si="24"/>
        <v>11640200824.984468</v>
      </c>
      <c r="AL116" s="90">
        <f t="shared" ca="1" si="24"/>
        <v>11701462371.821354</v>
      </c>
      <c r="AM116" s="90">
        <f t="shared" ca="1" si="23"/>
        <v>11762723918.658237</v>
      </c>
      <c r="AN116" s="90">
        <f t="shared" ca="1" si="23"/>
        <v>11823985465.495123</v>
      </c>
      <c r="AO116" s="90">
        <f t="shared" ca="1" si="23"/>
        <v>11885247012.332006</v>
      </c>
      <c r="AP116">
        <f ca="1">V116*'Process Emissions Multipliers'!$E$34</f>
        <v>11946508559.168892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459001503.26616538</v>
      </c>
      <c r="C117" s="90">
        <f t="shared" ca="1" si="15"/>
        <v>464196405.04662198</v>
      </c>
      <c r="D117" s="90">
        <f t="shared" ca="1" si="20"/>
        <v>469391306.82707858</v>
      </c>
      <c r="E117" s="90">
        <f t="shared" ca="1" si="20"/>
        <v>474586208.60753518</v>
      </c>
      <c r="F117" s="90">
        <f t="shared" ca="1" si="20"/>
        <v>479781110.38799179</v>
      </c>
      <c r="G117" s="90">
        <f t="shared" ca="1" si="20"/>
        <v>484976012.16844833</v>
      </c>
      <c r="H117" s="90">
        <f t="shared" ca="1" si="20"/>
        <v>490170913.94890493</v>
      </c>
      <c r="I117" s="90">
        <f t="shared" ca="1" si="20"/>
        <v>495365815.72936159</v>
      </c>
      <c r="J117" s="90">
        <f t="shared" ca="1" si="20"/>
        <v>500560717.5098182</v>
      </c>
      <c r="K117" s="90">
        <f t="shared" ca="1" si="20"/>
        <v>505755619.29027474</v>
      </c>
      <c r="L117">
        <f ca="1">IF('Coal mining 2020'!$A125="MD",INDIRECT("'Coal mining 2020'!"&amp;'Country Selector'!$B$3&amp;ROW($A125))*10^12,0)*'Process Emissions Multipliers'!$B$34</f>
        <v>510950521.07073134</v>
      </c>
      <c r="M117" s="90">
        <f t="shared" ca="1" si="16"/>
        <v>1561496321.263669</v>
      </c>
      <c r="N117" s="90">
        <f t="shared" ca="1" si="21"/>
        <v>2612042121.4566069</v>
      </c>
      <c r="O117" s="90">
        <f t="shared" ca="1" si="21"/>
        <v>3662587921.6495447</v>
      </c>
      <c r="P117" s="90">
        <f t="shared" ca="1" si="21"/>
        <v>4713133721.8424826</v>
      </c>
      <c r="Q117" s="90">
        <f t="shared" ca="1" si="21"/>
        <v>5763679522.0354204</v>
      </c>
      <c r="R117" s="90">
        <f t="shared" ca="1" si="21"/>
        <v>6814225322.2283583</v>
      </c>
      <c r="S117" s="90">
        <f t="shared" ca="1" si="21"/>
        <v>7864771122.4212961</v>
      </c>
      <c r="T117" s="90">
        <f t="shared" ca="1" si="21"/>
        <v>8915316922.614233</v>
      </c>
      <c r="U117" s="90">
        <f t="shared" ca="1" si="21"/>
        <v>9965862722.8071709</v>
      </c>
      <c r="V117">
        <f ca="1">IF('Coal mining 2030'!$A125="MD",INDIRECT("'Coal mining 2030'!"&amp;'Country Selector'!$B$3&amp;ROW($A125))*10^12,0)*'Process Emissions Multipliers'!$D$34</f>
        <v>11016408523.000109</v>
      </c>
      <c r="W117" s="90">
        <f t="shared" ca="1" si="24"/>
        <v>11079356452.386251</v>
      </c>
      <c r="X117" s="90">
        <f t="shared" ca="1" si="24"/>
        <v>11142304381.772392</v>
      </c>
      <c r="Y117" s="90">
        <f t="shared" ca="1" si="24"/>
        <v>11205252311.158535</v>
      </c>
      <c r="Z117" s="90">
        <f t="shared" ca="1" si="24"/>
        <v>11268200240.544678</v>
      </c>
      <c r="AA117" s="90">
        <f t="shared" ca="1" si="24"/>
        <v>11331148169.930819</v>
      </c>
      <c r="AB117" s="90">
        <f t="shared" ca="1" si="24"/>
        <v>11394096099.316963</v>
      </c>
      <c r="AC117" s="90">
        <f t="shared" ca="1" si="24"/>
        <v>11457044028.703104</v>
      </c>
      <c r="AD117" s="90">
        <f t="shared" ca="1" si="24"/>
        <v>11519991958.089247</v>
      </c>
      <c r="AE117" s="90">
        <f t="shared" ca="1" si="24"/>
        <v>11582939887.475388</v>
      </c>
      <c r="AF117" s="90">
        <f t="shared" ca="1" si="24"/>
        <v>11645887816.86153</v>
      </c>
      <c r="AG117" s="90">
        <f t="shared" ca="1" si="24"/>
        <v>11708835746.247673</v>
      </c>
      <c r="AH117" s="90">
        <f t="shared" ca="1" si="24"/>
        <v>11771783675.633816</v>
      </c>
      <c r="AI117" s="90">
        <f t="shared" ca="1" si="24"/>
        <v>11834731605.019958</v>
      </c>
      <c r="AJ117" s="90">
        <f t="shared" ca="1" si="24"/>
        <v>11897679534.406101</v>
      </c>
      <c r="AK117" s="90">
        <f t="shared" ca="1" si="24"/>
        <v>11960627463.79224</v>
      </c>
      <c r="AL117" s="90">
        <f t="shared" ca="1" si="24"/>
        <v>12023575393.178383</v>
      </c>
      <c r="AM117" s="90">
        <f t="shared" ca="1" si="23"/>
        <v>12086523322.564526</v>
      </c>
      <c r="AN117" s="90">
        <f t="shared" ca="1" si="23"/>
        <v>12149471251.950666</v>
      </c>
      <c r="AO117" s="90">
        <f t="shared" ca="1" si="23"/>
        <v>12212419181.336809</v>
      </c>
      <c r="AP117">
        <f ca="1">V117*'Process Emissions Multipliers'!$E$34</f>
        <v>12275367110.722952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9906830249.3776627</v>
      </c>
      <c r="C118" s="90">
        <f t="shared" ca="1" si="15"/>
        <v>8916147224.4398956</v>
      </c>
      <c r="D118" s="90">
        <f t="shared" ca="1" si="20"/>
        <v>7925464199.5021305</v>
      </c>
      <c r="E118" s="90">
        <f t="shared" ca="1" si="20"/>
        <v>6934781174.5643644</v>
      </c>
      <c r="F118" s="90">
        <f t="shared" ca="1" si="20"/>
        <v>5944098149.6265974</v>
      </c>
      <c r="G118" s="90">
        <f t="shared" ca="1" si="20"/>
        <v>4953415124.6888313</v>
      </c>
      <c r="H118" s="90">
        <f t="shared" ca="1" si="20"/>
        <v>3962732099.7510653</v>
      </c>
      <c r="I118" s="90">
        <f t="shared" ca="1" si="20"/>
        <v>2972049074.8132987</v>
      </c>
      <c r="J118" s="90">
        <f t="shared" ca="1" si="20"/>
        <v>1981366049.8755326</v>
      </c>
      <c r="K118" s="90">
        <f t="shared" ca="1" si="20"/>
        <v>990683024.93776631</v>
      </c>
      <c r="L118">
        <f ca="1">IF('Coal mining 2020'!$A126="MD",INDIRECT("'Coal mining 2020'!"&amp;'Country Selector'!$B$3&amp;ROW($A126))*10^12,0)*'Process Emissions Multipliers'!$B$34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Selector'!$B$3&amp;ROW($A126))*10^12,0)*'Process Emissions Multipliers'!$D$34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Multipliers'!$E$34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1122988744.6803751</v>
      </c>
      <c r="D119" s="90">
        <f t="shared" ca="1" si="20"/>
        <v>2245977489.3607502</v>
      </c>
      <c r="E119" s="90">
        <f t="shared" ca="1" si="20"/>
        <v>3368966234.0411253</v>
      </c>
      <c r="F119" s="90">
        <f t="shared" ca="1" si="20"/>
        <v>4491954978.7215004</v>
      </c>
      <c r="G119" s="90">
        <f t="shared" ca="1" si="20"/>
        <v>5614943723.4018755</v>
      </c>
      <c r="H119" s="90">
        <f t="shared" ca="1" si="20"/>
        <v>6737932468.0822506</v>
      </c>
      <c r="I119" s="90">
        <f t="shared" ca="1" si="20"/>
        <v>7860921212.7626247</v>
      </c>
      <c r="J119" s="90">
        <f t="shared" ca="1" si="20"/>
        <v>8983909957.4430008</v>
      </c>
      <c r="K119" s="90">
        <f t="shared" ca="1" si="20"/>
        <v>10106898702.123377</v>
      </c>
      <c r="L119">
        <f ca="1">IF('Coal mining 2020'!$A127="MD",INDIRECT("'Coal mining 2020'!"&amp;'Country Selector'!$B$3&amp;ROW($A127))*10^12,0)*'Process Emissions Multipliers'!$B$34</f>
        <v>11229887446.803751</v>
      </c>
      <c r="M119" s="90">
        <f t="shared" ca="1" si="16"/>
        <v>10106898702.123377</v>
      </c>
      <c r="N119" s="90">
        <f t="shared" ca="1" si="21"/>
        <v>8983909957.4430008</v>
      </c>
      <c r="O119" s="90">
        <f t="shared" ca="1" si="21"/>
        <v>7860921212.7626247</v>
      </c>
      <c r="P119" s="90">
        <f t="shared" ca="1" si="21"/>
        <v>6737932468.0822506</v>
      </c>
      <c r="Q119" s="90">
        <f t="shared" ca="1" si="21"/>
        <v>5614943723.4018755</v>
      </c>
      <c r="R119" s="90">
        <f t="shared" ca="1" si="21"/>
        <v>4491954978.7215004</v>
      </c>
      <c r="S119" s="90">
        <f t="shared" ca="1" si="21"/>
        <v>3368966234.0411253</v>
      </c>
      <c r="T119" s="90">
        <f t="shared" ca="1" si="21"/>
        <v>2245977489.3607502</v>
      </c>
      <c r="U119" s="90">
        <f t="shared" ca="1" si="21"/>
        <v>1122988744.6803751</v>
      </c>
      <c r="V119">
        <f ca="1">IF('Coal mining 2030'!$A127="MD",INDIRECT("'Coal mining 2030'!"&amp;'Country Selector'!$B$3&amp;ROW($A127))*10^12,0)*'Process Emissions Multipliers'!$D$34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Multipliers'!$E$34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2057992851.9737222</v>
      </c>
      <c r="C120" s="90">
        <f t="shared" ca="1" si="15"/>
        <v>3184091731.5264621</v>
      </c>
      <c r="D120" s="90">
        <f t="shared" ca="1" si="20"/>
        <v>4310190611.0792017</v>
      </c>
      <c r="E120" s="90">
        <f t="shared" ca="1" si="20"/>
        <v>5436289490.6319427</v>
      </c>
      <c r="F120" s="90">
        <f t="shared" ca="1" si="20"/>
        <v>6562388370.1846809</v>
      </c>
      <c r="G120" s="90">
        <f t="shared" ca="1" si="20"/>
        <v>7688487249.737422</v>
      </c>
      <c r="H120" s="90">
        <f t="shared" ca="1" si="20"/>
        <v>8814586129.290163</v>
      </c>
      <c r="I120" s="90">
        <f t="shared" ca="1" si="20"/>
        <v>9940685008.8429012</v>
      </c>
      <c r="J120" s="90">
        <f t="shared" ca="1" si="20"/>
        <v>11066783888.395641</v>
      </c>
      <c r="K120" s="90">
        <f t="shared" ca="1" si="20"/>
        <v>12192882767.948383</v>
      </c>
      <c r="L120">
        <f ca="1">IF('Coal mining 2020'!$A128="MD",INDIRECT("'Coal mining 2020'!"&amp;'Country Selector'!$B$3&amp;ROW($A128))*10^12,0)*'Process Emissions Multipliers'!$B$34</f>
        <v>13318981647.501122</v>
      </c>
      <c r="M120" s="90">
        <f t="shared" ca="1" si="16"/>
        <v>12205799071.964767</v>
      </c>
      <c r="N120" s="90">
        <f t="shared" ca="1" si="21"/>
        <v>11092616496.428411</v>
      </c>
      <c r="O120" s="90">
        <f t="shared" ca="1" si="21"/>
        <v>9979433920.8920555</v>
      </c>
      <c r="P120" s="90">
        <f t="shared" ca="1" si="21"/>
        <v>8866251345.3557014</v>
      </c>
      <c r="Q120" s="90">
        <f t="shared" ca="1" si="21"/>
        <v>7753068769.8193464</v>
      </c>
      <c r="R120" s="90">
        <f t="shared" ca="1" si="21"/>
        <v>6639886194.2829914</v>
      </c>
      <c r="S120" s="90">
        <f t="shared" ca="1" si="21"/>
        <v>5526703618.7466373</v>
      </c>
      <c r="T120" s="90">
        <f t="shared" ca="1" si="21"/>
        <v>4413521043.2102814</v>
      </c>
      <c r="U120" s="90">
        <f t="shared" ca="1" si="21"/>
        <v>3300338467.6739268</v>
      </c>
      <c r="V120">
        <f ca="1">IF('Coal mining 2030'!$A128="MD",INDIRECT("'Coal mining 2030'!"&amp;'Country Selector'!$B$3&amp;ROW($A128))*10^12,0)*'Process Emissions Multipliers'!$D$34</f>
        <v>2187155892.1375718</v>
      </c>
      <c r="W120" s="90">
        <f t="shared" ca="1" si="24"/>
        <v>2199653334.8719544</v>
      </c>
      <c r="X120" s="90">
        <f t="shared" ca="1" si="24"/>
        <v>2212150777.6063375</v>
      </c>
      <c r="Y120" s="90">
        <f t="shared" ca="1" si="24"/>
        <v>2224648220.3407202</v>
      </c>
      <c r="Z120" s="90">
        <f t="shared" ca="1" si="24"/>
        <v>2237145663.0751033</v>
      </c>
      <c r="AA120" s="90">
        <f t="shared" ca="1" si="24"/>
        <v>2249643105.8094859</v>
      </c>
      <c r="AB120" s="90">
        <f t="shared" ca="1" si="24"/>
        <v>2262140548.543869</v>
      </c>
      <c r="AC120" s="90">
        <f t="shared" ca="1" si="24"/>
        <v>2274637991.2782516</v>
      </c>
      <c r="AD120" s="90">
        <f t="shared" ca="1" si="24"/>
        <v>2287135434.0126343</v>
      </c>
      <c r="AE120" s="90">
        <f t="shared" ca="1" si="24"/>
        <v>2299632876.7470169</v>
      </c>
      <c r="AF120" s="90">
        <f t="shared" ca="1" si="24"/>
        <v>2312130319.4814</v>
      </c>
      <c r="AG120" s="90">
        <f t="shared" ca="1" si="24"/>
        <v>2324627762.2157831</v>
      </c>
      <c r="AH120" s="90">
        <f t="shared" ca="1" si="24"/>
        <v>2337125204.9501657</v>
      </c>
      <c r="AI120" s="90">
        <f t="shared" ca="1" si="24"/>
        <v>2349622647.6845484</v>
      </c>
      <c r="AJ120" s="90">
        <f t="shared" ca="1" si="24"/>
        <v>2362120090.4189315</v>
      </c>
      <c r="AK120" s="90">
        <f t="shared" ca="1" si="24"/>
        <v>2374617533.1533141</v>
      </c>
      <c r="AL120" s="90">
        <f t="shared" ca="1" si="24"/>
        <v>2387114975.8876972</v>
      </c>
      <c r="AM120" s="90">
        <f t="shared" ca="1" si="23"/>
        <v>2399612418.6220798</v>
      </c>
      <c r="AN120" s="90">
        <f t="shared" ca="1" si="23"/>
        <v>2412109861.3564625</v>
      </c>
      <c r="AO120" s="90">
        <f t="shared" ca="1" si="23"/>
        <v>2424607304.0908456</v>
      </c>
      <c r="AP120">
        <f ca="1">V120*'Process Emissions Multipliers'!$E$34</f>
        <v>2437104746.8252282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Selector'!$B$3&amp;ROW($A129))*10^12,0)*'Process Emissions Multipliers'!$B$34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Selector'!$B$3&amp;ROW($A129))*10^12,0)*'Process Emissions Multipliers'!$D$34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Multipliers'!$E$34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427884700.96510875</v>
      </c>
      <c r="C122" s="90">
        <f t="shared" ca="1" si="15"/>
        <v>432727428.01297551</v>
      </c>
      <c r="D122" s="90">
        <f t="shared" ca="1" si="20"/>
        <v>437570155.06084228</v>
      </c>
      <c r="E122" s="90">
        <f t="shared" ca="1" si="20"/>
        <v>442412882.10870898</v>
      </c>
      <c r="F122" s="90">
        <f t="shared" ca="1" si="20"/>
        <v>447255609.1565758</v>
      </c>
      <c r="G122" s="90">
        <f t="shared" ca="1" si="20"/>
        <v>452098336.2044425</v>
      </c>
      <c r="H122" s="90">
        <f t="shared" ca="1" si="20"/>
        <v>456941063.25230926</v>
      </c>
      <c r="I122" s="90">
        <f t="shared" ca="1" si="20"/>
        <v>461783790.30017602</v>
      </c>
      <c r="J122" s="90">
        <f t="shared" ca="1" si="20"/>
        <v>466626517.34804285</v>
      </c>
      <c r="K122" s="90">
        <f t="shared" ca="1" si="20"/>
        <v>471469244.39590955</v>
      </c>
      <c r="L122">
        <f ca="1">IF('Coal mining 2020'!$A130="MD",INDIRECT("'Coal mining 2020'!"&amp;'Country Selector'!$B$3&amp;ROW($A130))*10^12,0)*'Process Emissions Multipliers'!$B$34</f>
        <v>476311971.44377631</v>
      </c>
      <c r="M122" s="90">
        <f t="shared" ca="1" si="16"/>
        <v>2442595022.5824499</v>
      </c>
      <c r="N122" s="90">
        <f t="shared" ca="1" si="21"/>
        <v>4408878073.7211227</v>
      </c>
      <c r="O122" s="90">
        <f t="shared" ca="1" si="21"/>
        <v>6375161124.8597965</v>
      </c>
      <c r="P122" s="90">
        <f t="shared" ca="1" si="21"/>
        <v>8341444175.9984703</v>
      </c>
      <c r="Q122" s="90">
        <f t="shared" ca="1" si="21"/>
        <v>10307727227.137142</v>
      </c>
      <c r="R122" s="90">
        <f t="shared" ca="1" si="21"/>
        <v>12274010278.275818</v>
      </c>
      <c r="S122" s="90">
        <f t="shared" ca="1" si="21"/>
        <v>14240293329.41449</v>
      </c>
      <c r="T122" s="90">
        <f t="shared" ca="1" si="21"/>
        <v>16206576380.553164</v>
      </c>
      <c r="U122" s="90">
        <f t="shared" ca="1" si="21"/>
        <v>18172859431.691837</v>
      </c>
      <c r="V122">
        <f ca="1">IF('Coal mining 2030'!$A130="MD",INDIRECT("'Coal mining 2030'!"&amp;'Country Selector'!$B$3&amp;ROW($A130))*10^12,0)*'Process Emissions Multipliers'!$D$34</f>
        <v>20139142482.830509</v>
      </c>
      <c r="W122" s="90">
        <f t="shared" ca="1" si="24"/>
        <v>20254217855.739922</v>
      </c>
      <c r="X122" s="90">
        <f t="shared" ca="1" si="24"/>
        <v>20369293228.649334</v>
      </c>
      <c r="Y122" s="90">
        <f t="shared" ca="1" si="24"/>
        <v>20484368601.558746</v>
      </c>
      <c r="Z122" s="90">
        <f t="shared" ca="1" si="24"/>
        <v>20599443974.468163</v>
      </c>
      <c r="AA122" s="90">
        <f t="shared" ca="1" si="24"/>
        <v>20714519347.377575</v>
      </c>
      <c r="AB122" s="90">
        <f t="shared" ca="1" si="24"/>
        <v>20829594720.286987</v>
      </c>
      <c r="AC122" s="90">
        <f t="shared" ca="1" si="24"/>
        <v>20944670093.1964</v>
      </c>
      <c r="AD122" s="90">
        <f t="shared" ca="1" si="24"/>
        <v>21059745466.105812</v>
      </c>
      <c r="AE122" s="90">
        <f t="shared" ca="1" si="24"/>
        <v>21174820839.015224</v>
      </c>
      <c r="AF122" s="90">
        <f t="shared" ca="1" si="24"/>
        <v>21289896211.924637</v>
      </c>
      <c r="AG122" s="90">
        <f t="shared" ca="1" si="24"/>
        <v>21404971584.834053</v>
      </c>
      <c r="AH122" s="90">
        <f t="shared" ca="1" si="24"/>
        <v>21520046957.743462</v>
      </c>
      <c r="AI122" s="90">
        <f t="shared" ca="1" si="24"/>
        <v>21635122330.652878</v>
      </c>
      <c r="AJ122" s="90">
        <f t="shared" ca="1" si="24"/>
        <v>21750197703.562286</v>
      </c>
      <c r="AK122" s="90">
        <f t="shared" ca="1" si="24"/>
        <v>21865273076.471703</v>
      </c>
      <c r="AL122" s="90">
        <f t="shared" ca="1" si="24"/>
        <v>21980348449.381111</v>
      </c>
      <c r="AM122" s="90">
        <f t="shared" ca="1" si="23"/>
        <v>22095423822.290524</v>
      </c>
      <c r="AN122" s="90">
        <f t="shared" ca="1" si="23"/>
        <v>22210499195.19994</v>
      </c>
      <c r="AO122" s="90">
        <f t="shared" ca="1" si="23"/>
        <v>22325574568.109352</v>
      </c>
      <c r="AP122">
        <f ca="1">V122*'Process Emissions Multipliers'!$E$34</f>
        <v>22440649941.018764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18521935667.767052</v>
      </c>
      <c r="C123" s="90">
        <f t="shared" ca="1" si="15"/>
        <v>16669742100.990347</v>
      </c>
      <c r="D123" s="90">
        <f t="shared" ca="1" si="20"/>
        <v>14817548534.213642</v>
      </c>
      <c r="E123" s="90">
        <f t="shared" ca="1" si="20"/>
        <v>12965354967.436935</v>
      </c>
      <c r="F123" s="90">
        <f t="shared" ca="1" si="20"/>
        <v>11113161400.660231</v>
      </c>
      <c r="G123" s="90">
        <f t="shared" ca="1" si="20"/>
        <v>9260967833.8835258</v>
      </c>
      <c r="H123" s="90">
        <f t="shared" ca="1" si="20"/>
        <v>7408774267.1068211</v>
      </c>
      <c r="I123" s="90">
        <f t="shared" ca="1" si="20"/>
        <v>5556580700.3301153</v>
      </c>
      <c r="J123" s="90">
        <f t="shared" ca="1" si="20"/>
        <v>3704387133.5534105</v>
      </c>
      <c r="K123" s="90">
        <f t="shared" ca="1" si="20"/>
        <v>1852193566.7767053</v>
      </c>
      <c r="L123">
        <f ca="1">IF('Coal mining 2020'!$A131="MD",INDIRECT("'Coal mining 2020'!"&amp;'Country Selector'!$B$3&amp;ROW($A131))*10^12,0)*'Process Emissions Multipliers'!$B$34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Multipliers'!$D$34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Multipliers'!$E$34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Selector'!$B$3&amp;ROW($A132))*10^12,0)*'Process Emissions Multipliers'!$B$34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Selector'!$B$3&amp;ROW($A132))*10^12,0)*'Process Emissions Multipliers'!$D$34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Multipliers'!$E$34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1378381300.8565459</v>
      </c>
      <c r="C125" s="90">
        <f t="shared" ca="1" si="15"/>
        <v>3455803306.583066</v>
      </c>
      <c r="D125" s="90">
        <f t="shared" ca="1" si="20"/>
        <v>5533225312.3095856</v>
      </c>
      <c r="E125" s="90">
        <f t="shared" ca="1" si="20"/>
        <v>7610647318.0361042</v>
      </c>
      <c r="F125" s="90">
        <f t="shared" ca="1" si="20"/>
        <v>9688069323.7626247</v>
      </c>
      <c r="G125" s="90">
        <f t="shared" ca="1" si="20"/>
        <v>11765491329.489143</v>
      </c>
      <c r="H125" s="90">
        <f t="shared" ca="1" si="20"/>
        <v>13842913335.215664</v>
      </c>
      <c r="I125" s="90">
        <f t="shared" ca="1" si="20"/>
        <v>15920335340.942184</v>
      </c>
      <c r="J125" s="90">
        <f t="shared" ca="1" si="20"/>
        <v>17997757346.668705</v>
      </c>
      <c r="K125" s="90">
        <f t="shared" ca="1" si="20"/>
        <v>20075179352.395222</v>
      </c>
      <c r="L125">
        <f ca="1">IF('Coal mining 2020'!$A133="MD",INDIRECT("'Coal mining 2020'!"&amp;'Country Selector'!$B$3&amp;ROW($A133))*10^12,0)*'Process Emissions Multipliers'!$B$34</f>
        <v>22152601358.121742</v>
      </c>
      <c r="M125" s="90">
        <f t="shared" ca="1" si="16"/>
        <v>20083830301.748638</v>
      </c>
      <c r="N125" s="90">
        <f t="shared" ca="1" si="21"/>
        <v>18015059245.375538</v>
      </c>
      <c r="O125" s="90">
        <f t="shared" ca="1" si="21"/>
        <v>15946288189.002438</v>
      </c>
      <c r="P125" s="90">
        <f t="shared" ca="1" si="21"/>
        <v>13877517132.629333</v>
      </c>
      <c r="Q125" s="90">
        <f t="shared" ca="1" si="21"/>
        <v>11808746076.256233</v>
      </c>
      <c r="R125" s="90">
        <f t="shared" ca="1" si="21"/>
        <v>9739975019.883131</v>
      </c>
      <c r="S125" s="90">
        <f t="shared" ca="1" si="21"/>
        <v>7671203963.5100288</v>
      </c>
      <c r="T125" s="90">
        <f t="shared" ca="1" si="21"/>
        <v>5602432907.1369267</v>
      </c>
      <c r="U125" s="90">
        <f t="shared" ca="1" si="21"/>
        <v>3533661850.7638245</v>
      </c>
      <c r="V125">
        <f ca="1">IF('Coal mining 2030'!$A133="MD",INDIRECT("'Coal mining 2030'!"&amp;'Country Selector'!$B$3&amp;ROW($A133))*10^12,0)*'Process Emissions Multipliers'!$D$34</f>
        <v>1464890794.3907228</v>
      </c>
      <c r="W125" s="90">
        <f t="shared" ca="1" si="24"/>
        <v>1473261203.1397445</v>
      </c>
      <c r="X125" s="90">
        <f t="shared" ca="1" si="24"/>
        <v>1481631611.8887661</v>
      </c>
      <c r="Y125" s="90">
        <f t="shared" ca="1" si="24"/>
        <v>1490002020.6377878</v>
      </c>
      <c r="Z125" s="90">
        <f t="shared" ca="1" si="24"/>
        <v>1498372429.3868093</v>
      </c>
      <c r="AA125" s="90">
        <f t="shared" ca="1" si="24"/>
        <v>1506742838.1358309</v>
      </c>
      <c r="AB125" s="90">
        <f t="shared" ca="1" si="24"/>
        <v>1515113246.8848529</v>
      </c>
      <c r="AC125" s="90">
        <f t="shared" ca="1" si="24"/>
        <v>1523483655.6338744</v>
      </c>
      <c r="AD125" s="90">
        <f t="shared" ca="1" si="24"/>
        <v>1531854064.3828962</v>
      </c>
      <c r="AE125" s="90">
        <f t="shared" ca="1" si="24"/>
        <v>1540224473.131918</v>
      </c>
      <c r="AF125" s="90">
        <f t="shared" ca="1" si="24"/>
        <v>1548594881.8809395</v>
      </c>
      <c r="AG125" s="90">
        <f t="shared" ca="1" si="24"/>
        <v>1556965290.629961</v>
      </c>
      <c r="AH125" s="90">
        <f t="shared" ca="1" si="24"/>
        <v>1565335699.3789828</v>
      </c>
      <c r="AI125" s="90">
        <f t="shared" ca="1" si="24"/>
        <v>1573706108.1280043</v>
      </c>
      <c r="AJ125" s="90">
        <f t="shared" ca="1" si="24"/>
        <v>1582076516.8770261</v>
      </c>
      <c r="AK125" s="90">
        <f t="shared" ca="1" si="24"/>
        <v>1590446925.6260476</v>
      </c>
      <c r="AL125" s="90">
        <f t="shared" ca="1" si="24"/>
        <v>1598817334.3750694</v>
      </c>
      <c r="AM125" s="90">
        <f t="shared" ca="1" si="23"/>
        <v>1607187743.1240909</v>
      </c>
      <c r="AN125" s="90">
        <f t="shared" ca="1" si="23"/>
        <v>1615558151.8731129</v>
      </c>
      <c r="AO125" s="90">
        <f t="shared" ca="1" si="23"/>
        <v>1623928560.6221342</v>
      </c>
      <c r="AP125">
        <f ca="1">V125*'Process Emissions Multipliers'!$E$34</f>
        <v>1632298969.371156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Selector'!$B$3&amp;ROW($A134))*10^12,0)*'Process Emissions Multipliers'!$B$34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Selector'!$B$3&amp;ROW($A134))*10^12,0)*'Process Emissions Multipliers'!$D$34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Multipliers'!$E$34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9513190715.5519009</v>
      </c>
      <c r="C127" s="90">
        <f t="shared" ca="1" si="15"/>
        <v>8650327315.0530796</v>
      </c>
      <c r="D127" s="90">
        <f t="shared" ca="1" si="15"/>
        <v>7787463914.5542583</v>
      </c>
      <c r="E127" s="90">
        <f t="shared" ca="1" si="15"/>
        <v>6924600514.0554371</v>
      </c>
      <c r="F127" s="90">
        <f t="shared" ca="1" si="15"/>
        <v>6061737113.5566158</v>
      </c>
      <c r="G127" s="90">
        <f t="shared" ca="1" si="15"/>
        <v>5198873713.0577946</v>
      </c>
      <c r="H127" s="90">
        <f t="shared" ca="1" si="15"/>
        <v>4336010312.5589733</v>
      </c>
      <c r="I127" s="90">
        <f t="shared" ca="1" si="15"/>
        <v>3473146912.0601525</v>
      </c>
      <c r="J127" s="90">
        <f t="shared" ca="1" si="15"/>
        <v>2610283511.5613317</v>
      </c>
      <c r="K127" s="90">
        <f t="shared" ca="1" si="15"/>
        <v>1747420111.0625103</v>
      </c>
      <c r="L127">
        <f ca="1">IF('Coal mining 2020'!$A135="MD",INDIRECT("'Coal mining 2020'!"&amp;'Country Selector'!$B$3&amp;ROW($A135))*10^12,0)*'Process Emissions Multipliers'!$B$34</f>
        <v>884556710.56368911</v>
      </c>
      <c r="M127" s="90">
        <f t="shared" ca="1" si="16"/>
        <v>1807126471.7214193</v>
      </c>
      <c r="N127" s="90">
        <f t="shared" ca="1" si="16"/>
        <v>2729696232.8791494</v>
      </c>
      <c r="O127" s="90">
        <f t="shared" ca="1" si="16"/>
        <v>3652265994.0368795</v>
      </c>
      <c r="P127" s="90">
        <f t="shared" ca="1" si="16"/>
        <v>4574835755.1946106</v>
      </c>
      <c r="Q127" s="90">
        <f t="shared" ca="1" si="16"/>
        <v>5497405516.3523397</v>
      </c>
      <c r="R127" s="90">
        <f t="shared" ca="1" si="16"/>
        <v>6419975277.5100698</v>
      </c>
      <c r="S127" s="90">
        <f t="shared" ca="1" si="16"/>
        <v>7342545038.6677999</v>
      </c>
      <c r="T127" s="90">
        <f t="shared" ca="1" si="16"/>
        <v>8265114799.825531</v>
      </c>
      <c r="U127" s="90">
        <f t="shared" ca="1" si="16"/>
        <v>9187684560.9832611</v>
      </c>
      <c r="V127">
        <f ca="1">IF('Coal mining 2030'!$A135="MD",INDIRECT("'Coal mining 2030'!"&amp;'Country Selector'!$B$3&amp;ROW($A135))*10^12,0)*'Process Emissions Multipliers'!$D$34</f>
        <v>10110254322.140991</v>
      </c>
      <c r="W127" s="90">
        <f t="shared" ref="W127:AL142" ca="1" si="26">$V127*($AP$1-W$1)/($AP$1-$V$1)+$AP127*(W$1-$V$1)/($AP$1-$V$1)</f>
        <v>10168024472.350775</v>
      </c>
      <c r="X127" s="90">
        <f t="shared" ca="1" si="26"/>
        <v>10225794622.56056</v>
      </c>
      <c r="Y127" s="90">
        <f t="shared" ca="1" si="26"/>
        <v>10283564772.770346</v>
      </c>
      <c r="Z127" s="90">
        <f t="shared" ca="1" si="26"/>
        <v>10341334922.980131</v>
      </c>
      <c r="AA127" s="90">
        <f t="shared" ca="1" si="26"/>
        <v>10399105073.189915</v>
      </c>
      <c r="AB127" s="90">
        <f t="shared" ca="1" si="26"/>
        <v>10456875223.3997</v>
      </c>
      <c r="AC127" s="90">
        <f t="shared" ca="1" si="26"/>
        <v>10514645373.609486</v>
      </c>
      <c r="AD127" s="90">
        <f t="shared" ca="1" si="26"/>
        <v>10572415523.819269</v>
      </c>
      <c r="AE127" s="90">
        <f t="shared" ca="1" si="26"/>
        <v>10630185674.029055</v>
      </c>
      <c r="AF127" s="90">
        <f t="shared" ca="1" si="26"/>
        <v>10687955824.238838</v>
      </c>
      <c r="AG127" s="90">
        <f t="shared" ca="1" si="26"/>
        <v>10745725974.448624</v>
      </c>
      <c r="AH127" s="90">
        <f t="shared" ca="1" si="26"/>
        <v>10803496124.658409</v>
      </c>
      <c r="AI127" s="90">
        <f t="shared" ca="1" si="26"/>
        <v>10861266274.868193</v>
      </c>
      <c r="AJ127" s="90">
        <f t="shared" ca="1" si="26"/>
        <v>10919036425.077978</v>
      </c>
      <c r="AK127" s="90">
        <f t="shared" ca="1" si="26"/>
        <v>10976806575.287762</v>
      </c>
      <c r="AL127" s="90">
        <f t="shared" ca="1" si="26"/>
        <v>11034576725.497547</v>
      </c>
      <c r="AM127" s="90">
        <f t="shared" ca="1" si="25"/>
        <v>11092346875.707333</v>
      </c>
      <c r="AN127" s="90">
        <f t="shared" ca="1" si="25"/>
        <v>11150117025.917118</v>
      </c>
      <c r="AO127" s="90">
        <f t="shared" ca="1" si="25"/>
        <v>11207887176.126904</v>
      </c>
      <c r="AP127">
        <f ca="1">V127*'Process Emissions Multipliers'!$E$34</f>
        <v>11265657326.336687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Multipliers'!$B$34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Multipliers'!$D$34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Multipliers'!$E$34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918003006.53233075</v>
      </c>
      <c r="C129" s="90">
        <f t="shared" ca="1" si="27"/>
        <v>928392810.09324396</v>
      </c>
      <c r="D129" s="90">
        <f t="shared" ca="1" si="27"/>
        <v>938782613.65415716</v>
      </c>
      <c r="E129" s="90">
        <f t="shared" ca="1" si="27"/>
        <v>949172417.21507037</v>
      </c>
      <c r="F129" s="90">
        <f t="shared" ca="1" si="27"/>
        <v>959562220.77598357</v>
      </c>
      <c r="G129" s="90">
        <f t="shared" ca="1" si="27"/>
        <v>969952024.33689666</v>
      </c>
      <c r="H129" s="90">
        <f t="shared" ca="1" si="27"/>
        <v>980341827.89780986</v>
      </c>
      <c r="I129" s="90">
        <f t="shared" ca="1" si="27"/>
        <v>990731631.45872319</v>
      </c>
      <c r="J129" s="90">
        <f t="shared" ca="1" si="27"/>
        <v>1001121435.0196364</v>
      </c>
      <c r="K129" s="90">
        <f t="shared" ca="1" si="27"/>
        <v>1011511238.5805495</v>
      </c>
      <c r="L129">
        <f ca="1">IF('Coal mining 2020'!$A137="MD",INDIRECT("'Coal mining 2020'!"&amp;'Country Selector'!$B$3&amp;ROW($A137))*10^12,0)*'Process Emissions Multipliers'!$B$34</f>
        <v>1021901042.1414627</v>
      </c>
      <c r="M129" s="90">
        <f t="shared" ca="1" si="28"/>
        <v>1017272777.5033885</v>
      </c>
      <c r="N129" s="90">
        <f t="shared" ca="1" si="28"/>
        <v>1012644512.8653145</v>
      </c>
      <c r="O129" s="90">
        <f t="shared" ca="1" si="28"/>
        <v>1008016248.2272403</v>
      </c>
      <c r="P129" s="90">
        <f t="shared" ca="1" si="28"/>
        <v>1003387983.589166</v>
      </c>
      <c r="Q129" s="90">
        <f t="shared" ca="1" si="28"/>
        <v>998759718.951092</v>
      </c>
      <c r="R129" s="90">
        <f t="shared" ca="1" si="28"/>
        <v>994131454.31301785</v>
      </c>
      <c r="S129" s="90">
        <f t="shared" ca="1" si="28"/>
        <v>989503189.67494369</v>
      </c>
      <c r="T129" s="90">
        <f t="shared" ca="1" si="28"/>
        <v>984874925.03686953</v>
      </c>
      <c r="U129" s="90">
        <f t="shared" ca="1" si="28"/>
        <v>980246660.39879549</v>
      </c>
      <c r="V129">
        <f ca="1">IF('Coal mining 2030'!$A137="MD",INDIRECT("'Coal mining 2030'!"&amp;'Country Selector'!$B$3&amp;ROW($A137))*10^12,0)*'Process Emissions Multipliers'!$D$34</f>
        <v>975618395.76072133</v>
      </c>
      <c r="W129" s="90">
        <f t="shared" ca="1" si="26"/>
        <v>981193094.42553103</v>
      </c>
      <c r="X129" s="90">
        <f t="shared" ca="1" si="26"/>
        <v>986767793.09034085</v>
      </c>
      <c r="Y129" s="90">
        <f t="shared" ca="1" si="26"/>
        <v>992342491.75515056</v>
      </c>
      <c r="Z129" s="90">
        <f t="shared" ca="1" si="26"/>
        <v>997917190.41996026</v>
      </c>
      <c r="AA129" s="90">
        <f t="shared" ca="1" si="26"/>
        <v>1003491889.08477</v>
      </c>
      <c r="AB129" s="90">
        <f t="shared" ca="1" si="26"/>
        <v>1009066587.7495797</v>
      </c>
      <c r="AC129" s="90">
        <f t="shared" ca="1" si="26"/>
        <v>1014641286.4143895</v>
      </c>
      <c r="AD129" s="90">
        <f t="shared" ca="1" si="26"/>
        <v>1020215985.0791992</v>
      </c>
      <c r="AE129" s="90">
        <f t="shared" ca="1" si="26"/>
        <v>1025790683.744009</v>
      </c>
      <c r="AF129" s="90">
        <f t="shared" ca="1" si="26"/>
        <v>1031365382.4088187</v>
      </c>
      <c r="AG129" s="90">
        <f t="shared" ca="1" si="26"/>
        <v>1036940081.0736284</v>
      </c>
      <c r="AH129" s="90">
        <f t="shared" ca="1" si="26"/>
        <v>1042514779.738438</v>
      </c>
      <c r="AI129" s="90">
        <f t="shared" ca="1" si="26"/>
        <v>1048089478.4032478</v>
      </c>
      <c r="AJ129" s="90">
        <f t="shared" ca="1" si="26"/>
        <v>1053664177.0680575</v>
      </c>
      <c r="AK129" s="90">
        <f t="shared" ca="1" si="26"/>
        <v>1059238875.7328675</v>
      </c>
      <c r="AL129" s="90">
        <f t="shared" ca="1" si="26"/>
        <v>1064813574.3976769</v>
      </c>
      <c r="AM129" s="90">
        <f t="shared" ca="1" si="25"/>
        <v>1070388273.0624868</v>
      </c>
      <c r="AN129" s="90">
        <f t="shared" ca="1" si="25"/>
        <v>1075962971.7272966</v>
      </c>
      <c r="AO129" s="90">
        <f t="shared" ca="1" si="25"/>
        <v>1081537670.3921063</v>
      </c>
      <c r="AP129">
        <f ca="1">V129*'Process Emissions Multipliers'!$E$34</f>
        <v>1087112369.056916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380454762.18684369</v>
      </c>
      <c r="C130" s="90">
        <f t="shared" ca="1" si="27"/>
        <v>1355292777.4616103</v>
      </c>
      <c r="D130" s="90">
        <f t="shared" ca="1" si="27"/>
        <v>2330130792.7363768</v>
      </c>
      <c r="E130" s="90">
        <f t="shared" ca="1" si="27"/>
        <v>3304968808.0111437</v>
      </c>
      <c r="F130" s="90">
        <f t="shared" ca="1" si="27"/>
        <v>4279806823.2859097</v>
      </c>
      <c r="G130" s="90">
        <f t="shared" ca="1" si="27"/>
        <v>5254644838.5606766</v>
      </c>
      <c r="H130" s="90">
        <f t="shared" ca="1" si="27"/>
        <v>6229482853.8354435</v>
      </c>
      <c r="I130" s="90">
        <f t="shared" ca="1" si="27"/>
        <v>7204320869.1102104</v>
      </c>
      <c r="J130" s="90">
        <f t="shared" ca="1" si="27"/>
        <v>8179158884.3849754</v>
      </c>
      <c r="K130" s="90">
        <f t="shared" ca="1" si="27"/>
        <v>9153996899.6597443</v>
      </c>
      <c r="L130">
        <f ca="1">IF('Coal mining 2020'!$A138="MD",INDIRECT("'Coal mining 2020'!"&amp;'Country Selector'!$B$3&amp;ROW($A138))*10^12,0)*'Process Emissions Multipliers'!$B$34</f>
        <v>10128834914.934509</v>
      </c>
      <c r="M130" s="90">
        <f t="shared" ca="1" si="28"/>
        <v>9156384696.7644844</v>
      </c>
      <c r="N130" s="90">
        <f t="shared" ca="1" si="28"/>
        <v>8183934478.5944595</v>
      </c>
      <c r="O130" s="90">
        <f t="shared" ca="1" si="28"/>
        <v>7211484260.4244356</v>
      </c>
      <c r="P130" s="90">
        <f t="shared" ca="1" si="28"/>
        <v>6239034042.2544107</v>
      </c>
      <c r="Q130" s="90">
        <f t="shared" ca="1" si="28"/>
        <v>5266583824.0843859</v>
      </c>
      <c r="R130" s="90">
        <f t="shared" ca="1" si="28"/>
        <v>4294133605.914361</v>
      </c>
      <c r="S130" s="90">
        <f t="shared" ca="1" si="28"/>
        <v>3321683387.7443361</v>
      </c>
      <c r="T130" s="90">
        <f t="shared" ca="1" si="28"/>
        <v>2349233169.5743113</v>
      </c>
      <c r="U130" s="90">
        <f t="shared" ca="1" si="28"/>
        <v>1376782951.4042869</v>
      </c>
      <c r="V130">
        <f ca="1">IF('Coal mining 2030'!$A138="MD",INDIRECT("'Coal mining 2030'!"&amp;'Country Selector'!$B$3&amp;ROW($A138))*10^12,0)*'Process Emissions Multipliers'!$D$34</f>
        <v>404332733.23426205</v>
      </c>
      <c r="W130" s="90">
        <f t="shared" ca="1" si="26"/>
        <v>406643096.75128287</v>
      </c>
      <c r="X130" s="90">
        <f t="shared" ca="1" si="26"/>
        <v>408953460.26830363</v>
      </c>
      <c r="Y130" s="90">
        <f t="shared" ca="1" si="26"/>
        <v>411263823.78532439</v>
      </c>
      <c r="Z130" s="90">
        <f t="shared" ca="1" si="26"/>
        <v>413574187.30234516</v>
      </c>
      <c r="AA130" s="90">
        <f t="shared" ca="1" si="26"/>
        <v>415884550.81936586</v>
      </c>
      <c r="AB130" s="90">
        <f t="shared" ca="1" si="26"/>
        <v>418194914.33638668</v>
      </c>
      <c r="AC130" s="90">
        <f t="shared" ca="1" si="26"/>
        <v>420505277.8534075</v>
      </c>
      <c r="AD130" s="90">
        <f t="shared" ca="1" si="26"/>
        <v>422815641.37042826</v>
      </c>
      <c r="AE130" s="90">
        <f t="shared" ca="1" si="26"/>
        <v>425126004.88744903</v>
      </c>
      <c r="AF130" s="90">
        <f t="shared" ca="1" si="26"/>
        <v>427436368.40446985</v>
      </c>
      <c r="AG130" s="90">
        <f t="shared" ca="1" si="26"/>
        <v>429746731.92149055</v>
      </c>
      <c r="AH130" s="90">
        <f t="shared" ca="1" si="26"/>
        <v>432057095.43851137</v>
      </c>
      <c r="AI130" s="90">
        <f t="shared" ca="1" si="26"/>
        <v>434367458.95553219</v>
      </c>
      <c r="AJ130" s="90">
        <f t="shared" ca="1" si="26"/>
        <v>436677822.47255296</v>
      </c>
      <c r="AK130" s="90">
        <f t="shared" ca="1" si="26"/>
        <v>438988185.98957372</v>
      </c>
      <c r="AL130" s="90">
        <f t="shared" ca="1" si="26"/>
        <v>441298549.50659442</v>
      </c>
      <c r="AM130" s="90">
        <f t="shared" ca="1" si="25"/>
        <v>443608913.02361524</v>
      </c>
      <c r="AN130" s="90">
        <f t="shared" ca="1" si="25"/>
        <v>445919276.540636</v>
      </c>
      <c r="AO130" s="90">
        <f t="shared" ca="1" si="25"/>
        <v>448229640.05765682</v>
      </c>
      <c r="AP130">
        <f ca="1">V130*'Process Emissions Multipliers'!$E$34</f>
        <v>450540003.57467759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Selector'!$B$3&amp;ROW($A139))*10^12,0)*'Process Emissions Multipliers'!$B$34</f>
        <v>0</v>
      </c>
      <c r="M131" s="90">
        <f t="shared" ca="1" si="28"/>
        <v>878056556.18856275</v>
      </c>
      <c r="N131" s="90">
        <f t="shared" ca="1" si="28"/>
        <v>1756113112.3771255</v>
      </c>
      <c r="O131" s="90">
        <f t="shared" ca="1" si="28"/>
        <v>2634169668.5656881</v>
      </c>
      <c r="P131" s="90">
        <f t="shared" ca="1" si="28"/>
        <v>3512226224.754251</v>
      </c>
      <c r="Q131" s="90">
        <f t="shared" ca="1" si="28"/>
        <v>4390282780.9428139</v>
      </c>
      <c r="R131" s="90">
        <f t="shared" ca="1" si="28"/>
        <v>5268339337.1313763</v>
      </c>
      <c r="S131" s="90">
        <f t="shared" ca="1" si="28"/>
        <v>6146395893.3199396</v>
      </c>
      <c r="T131" s="90">
        <f t="shared" ca="1" si="28"/>
        <v>7024452449.508502</v>
      </c>
      <c r="U131" s="90">
        <f t="shared" ca="1" si="28"/>
        <v>7902509005.6970644</v>
      </c>
      <c r="V131">
        <f ca="1">IF('Coal mining 2030'!$A139="MD",INDIRECT("'Coal mining 2030'!"&amp;'Country Selector'!$B$3&amp;ROW($A139))*10^12,0)*'Process Emissions Multipliers'!$D$34</f>
        <v>8780565561.8856277</v>
      </c>
      <c r="W131" s="90">
        <f t="shared" ca="1" si="26"/>
        <v>8830737849.8691387</v>
      </c>
      <c r="X131" s="90">
        <f t="shared" ca="1" si="26"/>
        <v>8880910137.8526497</v>
      </c>
      <c r="Y131" s="90">
        <f t="shared" ca="1" si="26"/>
        <v>8931082425.8361607</v>
      </c>
      <c r="Z131" s="90">
        <f t="shared" ca="1" si="26"/>
        <v>8981254713.8196716</v>
      </c>
      <c r="AA131" s="90">
        <f t="shared" ca="1" si="26"/>
        <v>9031427001.8031845</v>
      </c>
      <c r="AB131" s="90">
        <f t="shared" ca="1" si="26"/>
        <v>9081599289.7866955</v>
      </c>
      <c r="AC131" s="90">
        <f t="shared" ca="1" si="26"/>
        <v>9131771577.7702065</v>
      </c>
      <c r="AD131" s="90">
        <f t="shared" ca="1" si="26"/>
        <v>9181943865.7537155</v>
      </c>
      <c r="AE131" s="90">
        <f t="shared" ca="1" si="26"/>
        <v>9232116153.7372284</v>
      </c>
      <c r="AF131" s="90">
        <f t="shared" ca="1" si="26"/>
        <v>9282288441.7207394</v>
      </c>
      <c r="AG131" s="90">
        <f t="shared" ca="1" si="26"/>
        <v>9332460729.7042503</v>
      </c>
      <c r="AH131" s="90">
        <f t="shared" ca="1" si="26"/>
        <v>9382633017.6877613</v>
      </c>
      <c r="AI131" s="90">
        <f t="shared" ca="1" si="26"/>
        <v>9432805305.6712723</v>
      </c>
      <c r="AJ131" s="90">
        <f t="shared" ca="1" si="26"/>
        <v>9482977593.6547852</v>
      </c>
      <c r="AK131" s="90">
        <f t="shared" ca="1" si="26"/>
        <v>9533149881.6382942</v>
      </c>
      <c r="AL131" s="90">
        <f t="shared" ca="1" si="26"/>
        <v>9583322169.6218052</v>
      </c>
      <c r="AM131" s="90">
        <f t="shared" ca="1" si="25"/>
        <v>9633494457.6053181</v>
      </c>
      <c r="AN131" s="90">
        <f t="shared" ca="1" si="25"/>
        <v>9683666745.5888271</v>
      </c>
      <c r="AO131" s="90">
        <f t="shared" ca="1" si="25"/>
        <v>9733839033.57234</v>
      </c>
      <c r="AP131">
        <f ca="1">V131*'Process Emissions Multipliers'!$E$34</f>
        <v>9784011321.555851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8631360494.4336929</v>
      </c>
      <c r="C132" s="90">
        <f t="shared" ca="1" si="27"/>
        <v>7809337842.236021</v>
      </c>
      <c r="D132" s="90">
        <f t="shared" ca="1" si="27"/>
        <v>6987315190.0383492</v>
      </c>
      <c r="E132" s="90">
        <f t="shared" ca="1" si="27"/>
        <v>6165292537.8406782</v>
      </c>
      <c r="F132" s="90">
        <f t="shared" ca="1" si="27"/>
        <v>5343269885.6430063</v>
      </c>
      <c r="G132" s="90">
        <f t="shared" ca="1" si="27"/>
        <v>4521247233.4453354</v>
      </c>
      <c r="H132" s="90">
        <f t="shared" ca="1" si="27"/>
        <v>3699224581.2476635</v>
      </c>
      <c r="I132" s="90">
        <f t="shared" ca="1" si="27"/>
        <v>2877201929.0499916</v>
      </c>
      <c r="J132" s="90">
        <f t="shared" ca="1" si="27"/>
        <v>2055179276.8523202</v>
      </c>
      <c r="K132" s="90">
        <f t="shared" ca="1" si="27"/>
        <v>1233156624.6546485</v>
      </c>
      <c r="L132">
        <f ca="1">IF('Coal mining 2020'!$A140="MD",INDIRECT("'Coal mining 2020'!"&amp;'Country Selector'!$B$3&amp;ROW($A140))*10^12,0)*'Process Emissions Multipliers'!$B$34</f>
        <v>411133972.45697695</v>
      </c>
      <c r="M132" s="90">
        <f t="shared" ca="1" si="28"/>
        <v>409271916.59460795</v>
      </c>
      <c r="N132" s="90">
        <f t="shared" ca="1" si="28"/>
        <v>407409860.73223895</v>
      </c>
      <c r="O132" s="90">
        <f t="shared" ca="1" si="28"/>
        <v>405547804.86986995</v>
      </c>
      <c r="P132" s="90">
        <f t="shared" ca="1" si="28"/>
        <v>403685749.00750101</v>
      </c>
      <c r="Q132" s="90">
        <f t="shared" ca="1" si="28"/>
        <v>401823693.14513201</v>
      </c>
      <c r="R132" s="90">
        <f t="shared" ca="1" si="28"/>
        <v>399961637.282763</v>
      </c>
      <c r="S132" s="90">
        <f t="shared" ca="1" si="28"/>
        <v>398099581.420394</v>
      </c>
      <c r="T132" s="90">
        <f t="shared" ca="1" si="28"/>
        <v>396237525.558025</v>
      </c>
      <c r="U132" s="90">
        <f t="shared" ca="1" si="28"/>
        <v>394375469.69565606</v>
      </c>
      <c r="V132">
        <f ca="1">IF('Coal mining 2030'!$A140="MD",INDIRECT("'Coal mining 2030'!"&amp;'Country Selector'!$B$3&amp;ROW($A140))*10^12,0)*'Process Emissions Multipliers'!$D$34</f>
        <v>392513413.83328706</v>
      </c>
      <c r="W132" s="90">
        <f t="shared" ca="1" si="26"/>
        <v>394756241.57569563</v>
      </c>
      <c r="X132" s="90">
        <f t="shared" ca="1" si="26"/>
        <v>396999069.31810433</v>
      </c>
      <c r="Y132" s="90">
        <f t="shared" ca="1" si="26"/>
        <v>399241897.0605129</v>
      </c>
      <c r="Z132" s="90">
        <f t="shared" ca="1" si="26"/>
        <v>401484724.80292153</v>
      </c>
      <c r="AA132" s="90">
        <f t="shared" ca="1" si="26"/>
        <v>403727552.54533017</v>
      </c>
      <c r="AB132" s="90">
        <f t="shared" ca="1" si="26"/>
        <v>405970380.28773868</v>
      </c>
      <c r="AC132" s="90">
        <f t="shared" ca="1" si="26"/>
        <v>408213208.03014737</v>
      </c>
      <c r="AD132" s="90">
        <f t="shared" ca="1" si="26"/>
        <v>410456035.77255595</v>
      </c>
      <c r="AE132" s="90">
        <f t="shared" ca="1" si="26"/>
        <v>412698863.51496458</v>
      </c>
      <c r="AF132" s="90">
        <f t="shared" ca="1" si="26"/>
        <v>414941691.25737321</v>
      </c>
      <c r="AG132" s="90">
        <f t="shared" ca="1" si="26"/>
        <v>417184518.99978185</v>
      </c>
      <c r="AH132" s="90">
        <f t="shared" ca="1" si="26"/>
        <v>419427346.74219042</v>
      </c>
      <c r="AI132" s="90">
        <f t="shared" ca="1" si="26"/>
        <v>421670174.48459899</v>
      </c>
      <c r="AJ132" s="90">
        <f t="shared" ca="1" si="26"/>
        <v>423913002.22700763</v>
      </c>
      <c r="AK132" s="90">
        <f t="shared" ca="1" si="26"/>
        <v>426155829.96941626</v>
      </c>
      <c r="AL132" s="90">
        <f t="shared" ca="1" si="26"/>
        <v>428398657.71182489</v>
      </c>
      <c r="AM132" s="90">
        <f t="shared" ca="1" si="25"/>
        <v>430641485.45423353</v>
      </c>
      <c r="AN132" s="90">
        <f t="shared" ca="1" si="25"/>
        <v>432884313.19664216</v>
      </c>
      <c r="AO132" s="90">
        <f t="shared" ca="1" si="25"/>
        <v>435127140.93905073</v>
      </c>
      <c r="AP132">
        <f ca="1">V132*'Process Emissions Multipliers'!$E$34</f>
        <v>437369968.68145937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Selector'!$B$3&amp;ROW($A141))*10^12,0)*'Process Emissions Multipliers'!$B$34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Selector'!$B$3&amp;ROW($A141))*10^12,0)*'Process Emissions Multipliers'!$D$34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Multipliers'!$E$34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363228076.03283989</v>
      </c>
      <c r="C134" s="90">
        <f t="shared" ca="1" si="27"/>
        <v>1287049968.2078981</v>
      </c>
      <c r="D134" s="90">
        <f t="shared" ca="1" si="27"/>
        <v>2210871860.3829565</v>
      </c>
      <c r="E134" s="90">
        <f t="shared" ca="1" si="27"/>
        <v>3134693752.5580149</v>
      </c>
      <c r="F134" s="90">
        <f t="shared" ca="1" si="27"/>
        <v>4058515644.7330728</v>
      </c>
      <c r="G134" s="90">
        <f t="shared" ca="1" si="27"/>
        <v>4982337536.9081316</v>
      </c>
      <c r="H134" s="90">
        <f t="shared" ca="1" si="27"/>
        <v>5906159429.083189</v>
      </c>
      <c r="I134" s="90">
        <f t="shared" ca="1" si="27"/>
        <v>6829981321.2582474</v>
      </c>
      <c r="J134" s="90">
        <f t="shared" ca="1" si="27"/>
        <v>7753803213.4333057</v>
      </c>
      <c r="K134" s="90">
        <f t="shared" ca="1" si="27"/>
        <v>8677625105.6083641</v>
      </c>
      <c r="L134">
        <f ca="1">IF('Coal mining 2020'!$A142="MD",INDIRECT("'Coal mining 2020'!"&amp;'Country Selector'!$B$3&amp;ROW($A142))*10^12,0)*'Process Emissions Multipliers'!$B$34</f>
        <v>9601446997.7834225</v>
      </c>
      <c r="M134" s="90">
        <f t="shared" ca="1" si="28"/>
        <v>8679904785.1768951</v>
      </c>
      <c r="N134" s="90">
        <f t="shared" ca="1" si="28"/>
        <v>7758362572.5703678</v>
      </c>
      <c r="O134" s="90">
        <f t="shared" ca="1" si="28"/>
        <v>6836820359.9638414</v>
      </c>
      <c r="P134" s="90">
        <f t="shared" ca="1" si="28"/>
        <v>5915278147.3573141</v>
      </c>
      <c r="Q134" s="90">
        <f t="shared" ca="1" si="28"/>
        <v>4993735934.7507868</v>
      </c>
      <c r="R134" s="90">
        <f t="shared" ca="1" si="28"/>
        <v>4072193722.1442595</v>
      </c>
      <c r="S134" s="90">
        <f t="shared" ca="1" si="28"/>
        <v>3150651509.5377321</v>
      </c>
      <c r="T134" s="90">
        <f t="shared" ca="1" si="28"/>
        <v>2229109296.9312053</v>
      </c>
      <c r="U134" s="90">
        <f t="shared" ca="1" si="28"/>
        <v>1307567084.3246779</v>
      </c>
      <c r="V134">
        <f ca="1">IF('Coal mining 2030'!$A142="MD",INDIRECT("'Coal mining 2030'!"&amp;'Country Selector'!$B$3&amp;ROW($A142))*10^12,0)*'Process Emissions Multipliers'!$D$34</f>
        <v>386024871.71815085</v>
      </c>
      <c r="W134" s="90">
        <f t="shared" ca="1" si="26"/>
        <v>388230623.83014596</v>
      </c>
      <c r="X134" s="90">
        <f t="shared" ca="1" si="26"/>
        <v>390436375.94214118</v>
      </c>
      <c r="Y134" s="90">
        <f t="shared" ca="1" si="26"/>
        <v>392642128.05413628</v>
      </c>
      <c r="Z134" s="90">
        <f t="shared" ca="1" si="26"/>
        <v>394847880.16613138</v>
      </c>
      <c r="AA134" s="90">
        <f t="shared" ca="1" si="26"/>
        <v>397053632.2781266</v>
      </c>
      <c r="AB134" s="90">
        <f t="shared" ca="1" si="26"/>
        <v>399259384.3901217</v>
      </c>
      <c r="AC134" s="90">
        <f t="shared" ca="1" si="26"/>
        <v>401465136.50211686</v>
      </c>
      <c r="AD134" s="90">
        <f t="shared" ca="1" si="26"/>
        <v>403670888.61411202</v>
      </c>
      <c r="AE134" s="90">
        <f t="shared" ca="1" si="26"/>
        <v>405876640.72610712</v>
      </c>
      <c r="AF134" s="90">
        <f t="shared" ca="1" si="26"/>
        <v>408082392.83810228</v>
      </c>
      <c r="AG134" s="90">
        <f t="shared" ca="1" si="26"/>
        <v>410288144.95009744</v>
      </c>
      <c r="AH134" s="90">
        <f t="shared" ca="1" si="26"/>
        <v>412493897.06209254</v>
      </c>
      <c r="AI134" s="90">
        <f t="shared" ca="1" si="26"/>
        <v>414699649.17408764</v>
      </c>
      <c r="AJ134" s="90">
        <f t="shared" ca="1" si="26"/>
        <v>416905401.28608286</v>
      </c>
      <c r="AK134" s="90">
        <f t="shared" ca="1" si="26"/>
        <v>419111153.39807796</v>
      </c>
      <c r="AL134" s="90">
        <f t="shared" ca="1" si="26"/>
        <v>421316905.51007307</v>
      </c>
      <c r="AM134" s="90">
        <f t="shared" ca="1" si="25"/>
        <v>423522657.62206823</v>
      </c>
      <c r="AN134" s="90">
        <f t="shared" ca="1" si="25"/>
        <v>425728409.73406339</v>
      </c>
      <c r="AO134" s="90">
        <f t="shared" ca="1" si="25"/>
        <v>427934161.84605849</v>
      </c>
      <c r="AP134">
        <f ca="1">V134*'Process Emissions Multipliers'!$E$34</f>
        <v>430139913.95805365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855769401.9302175</v>
      </c>
      <c r="C135" s="90">
        <f t="shared" ca="1" si="27"/>
        <v>865454856.02595103</v>
      </c>
      <c r="D135" s="90">
        <f t="shared" ca="1" si="27"/>
        <v>875140310.12168455</v>
      </c>
      <c r="E135" s="90">
        <f t="shared" ca="1" si="27"/>
        <v>884825764.21741796</v>
      </c>
      <c r="F135" s="90">
        <f t="shared" ca="1" si="27"/>
        <v>894511218.3131516</v>
      </c>
      <c r="G135" s="90">
        <f t="shared" ca="1" si="27"/>
        <v>904196672.408885</v>
      </c>
      <c r="H135" s="90">
        <f t="shared" ca="1" si="27"/>
        <v>913882126.50461853</v>
      </c>
      <c r="I135" s="90">
        <f t="shared" ca="1" si="27"/>
        <v>923567580.60035205</v>
      </c>
      <c r="J135" s="90">
        <f t="shared" ca="1" si="27"/>
        <v>933253034.69608569</v>
      </c>
      <c r="K135" s="90">
        <f t="shared" ca="1" si="27"/>
        <v>942938488.7918191</v>
      </c>
      <c r="L135">
        <f ca="1">IF('Coal mining 2020'!$A143="MD",INDIRECT("'Coal mining 2020'!"&amp;'Country Selector'!$B$3&amp;ROW($A143))*10^12,0)*'Process Emissions Multipliers'!$B$34</f>
        <v>952623942.88755262</v>
      </c>
      <c r="M135" s="90">
        <f t="shared" ca="1" si="28"/>
        <v>948309439.30422461</v>
      </c>
      <c r="N135" s="90">
        <f t="shared" ca="1" si="28"/>
        <v>943994935.72089672</v>
      </c>
      <c r="O135" s="90">
        <f t="shared" ca="1" si="28"/>
        <v>939680432.13756871</v>
      </c>
      <c r="P135" s="90">
        <f t="shared" ca="1" si="28"/>
        <v>935365928.55424058</v>
      </c>
      <c r="Q135" s="90">
        <f t="shared" ca="1" si="28"/>
        <v>931051424.97091269</v>
      </c>
      <c r="R135" s="90">
        <f t="shared" ca="1" si="28"/>
        <v>926736921.38758469</v>
      </c>
      <c r="S135" s="90">
        <f t="shared" ca="1" si="28"/>
        <v>922422417.80425668</v>
      </c>
      <c r="T135" s="90">
        <f t="shared" ca="1" si="28"/>
        <v>918107914.22092867</v>
      </c>
      <c r="U135" s="90">
        <f t="shared" ca="1" si="28"/>
        <v>913793410.63760066</v>
      </c>
      <c r="V135">
        <f ca="1">IF('Coal mining 2030'!$A143="MD",INDIRECT("'Coal mining 2030'!"&amp;'Country Selector'!$B$3&amp;ROW($A143))*10^12,0)*'Process Emissions Multipliers'!$D$34</f>
        <v>909478907.05427265</v>
      </c>
      <c r="W135" s="90">
        <f t="shared" ca="1" si="26"/>
        <v>914675683.65346217</v>
      </c>
      <c r="X135" s="90">
        <f t="shared" ca="1" si="26"/>
        <v>919872460.25265157</v>
      </c>
      <c r="Y135" s="90">
        <f t="shared" ca="1" si="26"/>
        <v>925069236.85184097</v>
      </c>
      <c r="Z135" s="90">
        <f t="shared" ca="1" si="26"/>
        <v>930266013.45103037</v>
      </c>
      <c r="AA135" s="90">
        <f t="shared" ca="1" si="26"/>
        <v>935462790.05021989</v>
      </c>
      <c r="AB135" s="90">
        <f t="shared" ca="1" si="26"/>
        <v>940659566.64940941</v>
      </c>
      <c r="AC135" s="90">
        <f t="shared" ca="1" si="26"/>
        <v>945856343.24859881</v>
      </c>
      <c r="AD135" s="90">
        <f t="shared" ca="1" si="26"/>
        <v>951053119.84778833</v>
      </c>
      <c r="AE135" s="90">
        <f t="shared" ca="1" si="26"/>
        <v>956249896.44697773</v>
      </c>
      <c r="AF135" s="90">
        <f t="shared" ca="1" si="26"/>
        <v>961446673.04616714</v>
      </c>
      <c r="AG135" s="90">
        <f t="shared" ca="1" si="26"/>
        <v>966643449.64535666</v>
      </c>
      <c r="AH135" s="90">
        <f t="shared" ca="1" si="26"/>
        <v>971840226.24454606</v>
      </c>
      <c r="AI135" s="90">
        <f t="shared" ca="1" si="26"/>
        <v>977037002.84373546</v>
      </c>
      <c r="AJ135" s="90">
        <f t="shared" ca="1" si="26"/>
        <v>982233779.44292498</v>
      </c>
      <c r="AK135" s="90">
        <f t="shared" ca="1" si="26"/>
        <v>987430556.04211438</v>
      </c>
      <c r="AL135" s="90">
        <f t="shared" ca="1" si="26"/>
        <v>992627332.64130378</v>
      </c>
      <c r="AM135" s="90">
        <f t="shared" ca="1" si="25"/>
        <v>997824109.2404933</v>
      </c>
      <c r="AN135" s="90">
        <f t="shared" ca="1" si="25"/>
        <v>1003020885.8396827</v>
      </c>
      <c r="AO135" s="90">
        <f t="shared" ca="1" si="25"/>
        <v>1008217662.4388721</v>
      </c>
      <c r="AP135">
        <f ca="1">V135*'Process Emissions Multipliers'!$E$34</f>
        <v>1013414439.0380616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Selector'!$B$3&amp;ROW($A144))*10^12,0)*'Process Emissions Multipliers'!$B$34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Selector'!$B$3&amp;ROW($A144))*10^12,0)*'Process Emissions Multipliers'!$D$34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Multipliers'!$E$34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Selector'!$B$3&amp;ROW($A145))*10^12,0)*'Process Emissions Multipliers'!$B$34</f>
        <v>0</v>
      </c>
      <c r="M137" s="90">
        <f t="shared" ca="1" si="28"/>
        <v>818531016.35210681</v>
      </c>
      <c r="N137" s="90">
        <f t="shared" ca="1" si="28"/>
        <v>1637062032.7042136</v>
      </c>
      <c r="O137" s="90">
        <f t="shared" ca="1" si="28"/>
        <v>2455593049.0563207</v>
      </c>
      <c r="P137" s="90">
        <f t="shared" ca="1" si="28"/>
        <v>3274124065.4084272</v>
      </c>
      <c r="Q137" s="90">
        <f t="shared" ca="1" si="28"/>
        <v>4092655081.7605348</v>
      </c>
      <c r="R137" s="90">
        <f t="shared" ca="1" si="28"/>
        <v>4911186098.1126413</v>
      </c>
      <c r="S137" s="90">
        <f t="shared" ca="1" si="28"/>
        <v>5729717114.4647474</v>
      </c>
      <c r="T137" s="90">
        <f t="shared" ca="1" si="28"/>
        <v>6548248130.8168545</v>
      </c>
      <c r="U137" s="90">
        <f t="shared" ca="1" si="28"/>
        <v>7366779147.1689625</v>
      </c>
      <c r="V137">
        <f ca="1">IF('Coal mining 2030'!$A145="MD",INDIRECT("'Coal mining 2030'!"&amp;'Country Selector'!$B$3&amp;ROW($A145))*10^12,0)*'Process Emissions Multipliers'!$D$34</f>
        <v>8185310163.5210686</v>
      </c>
      <c r="W137" s="90">
        <f t="shared" ca="1" si="26"/>
        <v>8232081152.9139595</v>
      </c>
      <c r="X137" s="90">
        <f t="shared" ca="1" si="26"/>
        <v>8278852142.3068523</v>
      </c>
      <c r="Y137" s="90">
        <f t="shared" ca="1" si="26"/>
        <v>8325623131.6997414</v>
      </c>
      <c r="Z137" s="90">
        <f t="shared" ca="1" si="26"/>
        <v>8372394121.0926342</v>
      </c>
      <c r="AA137" s="90">
        <f t="shared" ca="1" si="26"/>
        <v>8419165110.4855251</v>
      </c>
      <c r="AB137" s="90">
        <f t="shared" ca="1" si="26"/>
        <v>8465936099.8784161</v>
      </c>
      <c r="AC137" s="90">
        <f t="shared" ca="1" si="26"/>
        <v>8512707089.2713079</v>
      </c>
      <c r="AD137" s="90">
        <f t="shared" ca="1" si="26"/>
        <v>8559478078.6641998</v>
      </c>
      <c r="AE137" s="90">
        <f t="shared" ca="1" si="26"/>
        <v>8606249068.0570908</v>
      </c>
      <c r="AF137" s="90">
        <f t="shared" ca="1" si="26"/>
        <v>8653020057.4499836</v>
      </c>
      <c r="AG137" s="90">
        <f t="shared" ca="1" si="26"/>
        <v>8699791046.8428745</v>
      </c>
      <c r="AH137" s="90">
        <f t="shared" ca="1" si="26"/>
        <v>8746562036.2357635</v>
      </c>
      <c r="AI137" s="90">
        <f t="shared" ca="1" si="26"/>
        <v>8793333025.6286564</v>
      </c>
      <c r="AJ137" s="90">
        <f t="shared" ca="1" si="26"/>
        <v>8840104015.0215473</v>
      </c>
      <c r="AK137" s="90">
        <f t="shared" ca="1" si="26"/>
        <v>8886875004.4144402</v>
      </c>
      <c r="AL137" s="90">
        <f t="shared" ca="1" si="26"/>
        <v>8933645993.8073311</v>
      </c>
      <c r="AM137" s="90">
        <f t="shared" ca="1" si="25"/>
        <v>8980416983.2002239</v>
      </c>
      <c r="AN137" s="90">
        <f t="shared" ca="1" si="25"/>
        <v>9027187972.5931129</v>
      </c>
      <c r="AO137" s="90">
        <f t="shared" ca="1" si="25"/>
        <v>9073958961.9860058</v>
      </c>
      <c r="AP137">
        <f ca="1">V137*'Process Emissions Multipliers'!$E$34</f>
        <v>9120729951.3788967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8045364239.4218149</v>
      </c>
      <c r="C138" s="90">
        <f t="shared" ca="1" si="27"/>
        <v>7279058769.5392742</v>
      </c>
      <c r="D138" s="90">
        <f t="shared" ca="1" si="27"/>
        <v>6512753299.6567307</v>
      </c>
      <c r="E138" s="90">
        <f t="shared" ca="1" si="27"/>
        <v>5746447829.774189</v>
      </c>
      <c r="F138" s="90">
        <f t="shared" ca="1" si="27"/>
        <v>4980142359.8916473</v>
      </c>
      <c r="G138" s="90">
        <f t="shared" ca="1" si="27"/>
        <v>4213836890.0091057</v>
      </c>
      <c r="H138" s="90">
        <f t="shared" ca="1" si="27"/>
        <v>3447531420.1265631</v>
      </c>
      <c r="I138" s="90">
        <f t="shared" ca="1" si="27"/>
        <v>2681225950.2440214</v>
      </c>
      <c r="J138" s="90">
        <f t="shared" ca="1" si="27"/>
        <v>1914920480.3614793</v>
      </c>
      <c r="K138" s="90">
        <f t="shared" ca="1" si="27"/>
        <v>1148615010.4789371</v>
      </c>
      <c r="L138">
        <f ca="1">IF('Coal mining 2020'!$A146="MD",INDIRECT("'Coal mining 2020'!"&amp;'Country Selector'!$B$3&amp;ROW($A146))*10^12,0)*'Process Emissions Multipliers'!$B$34</f>
        <v>382309540.59639531</v>
      </c>
      <c r="M138" s="90">
        <f t="shared" ca="1" si="28"/>
        <v>380578032.69594049</v>
      </c>
      <c r="N138" s="90">
        <f t="shared" ca="1" si="28"/>
        <v>378846524.79548556</v>
      </c>
      <c r="O138" s="90">
        <f t="shared" ca="1" si="28"/>
        <v>377115016.89503074</v>
      </c>
      <c r="P138" s="90">
        <f t="shared" ca="1" si="28"/>
        <v>375383508.99457586</v>
      </c>
      <c r="Q138" s="90">
        <f t="shared" ca="1" si="28"/>
        <v>373652001.09412098</v>
      </c>
      <c r="R138" s="90">
        <f t="shared" ca="1" si="28"/>
        <v>371920493.1936661</v>
      </c>
      <c r="S138" s="90">
        <f t="shared" ca="1" si="28"/>
        <v>370188985.29321134</v>
      </c>
      <c r="T138" s="90">
        <f t="shared" ca="1" si="28"/>
        <v>368457477.39275646</v>
      </c>
      <c r="U138" s="90">
        <f t="shared" ca="1" si="28"/>
        <v>366725969.49230152</v>
      </c>
      <c r="V138">
        <f ca="1">IF('Coal mining 2030'!$A146="MD",INDIRECT("'Coal mining 2030'!"&amp;'Country Selector'!$B$3&amp;ROW($A146))*10^12,0)*'Process Emissions Multipliers'!$D$34</f>
        <v>364994461.5918467</v>
      </c>
      <c r="W138" s="90">
        <f t="shared" ca="1" si="26"/>
        <v>367080045.61377615</v>
      </c>
      <c r="X138" s="90">
        <f t="shared" ca="1" si="26"/>
        <v>369165629.63570559</v>
      </c>
      <c r="Y138" s="90">
        <f t="shared" ca="1" si="26"/>
        <v>371251213.65763503</v>
      </c>
      <c r="Z138" s="90">
        <f t="shared" ca="1" si="26"/>
        <v>373336797.6795646</v>
      </c>
      <c r="AA138" s="90">
        <f t="shared" ca="1" si="26"/>
        <v>375422381.70149398</v>
      </c>
      <c r="AB138" s="90">
        <f t="shared" ca="1" si="26"/>
        <v>377507965.72342348</v>
      </c>
      <c r="AC138" s="90">
        <f t="shared" ca="1" si="26"/>
        <v>379593549.74535286</v>
      </c>
      <c r="AD138" s="90">
        <f t="shared" ca="1" si="26"/>
        <v>381679133.76728237</v>
      </c>
      <c r="AE138" s="90">
        <f t="shared" ca="1" si="26"/>
        <v>383764717.78921187</v>
      </c>
      <c r="AF138" s="90">
        <f t="shared" ca="1" si="26"/>
        <v>385850301.81114131</v>
      </c>
      <c r="AG138" s="90">
        <f t="shared" ca="1" si="26"/>
        <v>387935885.83307076</v>
      </c>
      <c r="AH138" s="90">
        <f t="shared" ca="1" si="26"/>
        <v>390021469.85500026</v>
      </c>
      <c r="AI138" s="90">
        <f t="shared" ca="1" si="26"/>
        <v>392107053.8769297</v>
      </c>
      <c r="AJ138" s="90">
        <f t="shared" ca="1" si="26"/>
        <v>394192637.89885914</v>
      </c>
      <c r="AK138" s="90">
        <f t="shared" ca="1" si="26"/>
        <v>396278221.92078865</v>
      </c>
      <c r="AL138" s="90">
        <f t="shared" ca="1" si="26"/>
        <v>398363805.94271809</v>
      </c>
      <c r="AM138" s="90">
        <f t="shared" ca="1" si="25"/>
        <v>400449389.96464747</v>
      </c>
      <c r="AN138" s="90">
        <f t="shared" ca="1" si="25"/>
        <v>402534973.98657703</v>
      </c>
      <c r="AO138" s="90">
        <f t="shared" ca="1" si="25"/>
        <v>404620558.00850648</v>
      </c>
      <c r="AP138">
        <f ca="1">V138*'Process Emissions Multipliers'!$E$34</f>
        <v>406706142.03043592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1161387575.6175673</v>
      </c>
      <c r="C139" s="90">
        <f t="shared" ca="1" si="27"/>
        <v>1174531964.7786992</v>
      </c>
      <c r="D139" s="90">
        <f t="shared" ca="1" si="27"/>
        <v>1187676353.9398313</v>
      </c>
      <c r="E139" s="90">
        <f t="shared" ca="1" si="27"/>
        <v>1200820743.1009631</v>
      </c>
      <c r="F139" s="90">
        <f t="shared" ca="1" si="27"/>
        <v>1213965132.262095</v>
      </c>
      <c r="G139" s="90">
        <f t="shared" ca="1" si="27"/>
        <v>1227109521.4232268</v>
      </c>
      <c r="H139" s="90">
        <f t="shared" ca="1" si="27"/>
        <v>1240253910.5843589</v>
      </c>
      <c r="I139" s="90">
        <f t="shared" ca="1" si="27"/>
        <v>1253398299.745491</v>
      </c>
      <c r="J139" s="90">
        <f t="shared" ca="1" si="27"/>
        <v>1266542688.9066229</v>
      </c>
      <c r="K139" s="90">
        <f t="shared" ca="1" si="27"/>
        <v>1279687078.0677547</v>
      </c>
      <c r="L139">
        <f ca="1">IF('Coal mining 2020'!$A147="MD",INDIRECT("'Coal mining 2020'!"&amp;'Country Selector'!$B$3&amp;ROW($A147))*10^12,0)*'Process Emissions Multipliers'!$B$34</f>
        <v>1292831467.2288866</v>
      </c>
      <c r="M139" s="90">
        <f t="shared" ca="1" si="28"/>
        <v>1286976138.8599055</v>
      </c>
      <c r="N139" s="90">
        <f t="shared" ca="1" si="28"/>
        <v>1281120810.4909244</v>
      </c>
      <c r="O139" s="90">
        <f t="shared" ca="1" si="28"/>
        <v>1275265482.1219435</v>
      </c>
      <c r="P139" s="90">
        <f t="shared" ca="1" si="28"/>
        <v>1269410153.7529624</v>
      </c>
      <c r="Q139" s="90">
        <f t="shared" ca="1" si="28"/>
        <v>1263554825.3839812</v>
      </c>
      <c r="R139" s="90">
        <f t="shared" ca="1" si="28"/>
        <v>1257699497.0150001</v>
      </c>
      <c r="S139" s="90">
        <f t="shared" ca="1" si="28"/>
        <v>1251844168.646019</v>
      </c>
      <c r="T139" s="90">
        <f t="shared" ca="1" si="28"/>
        <v>1245988840.2770381</v>
      </c>
      <c r="U139" s="90">
        <f t="shared" ca="1" si="28"/>
        <v>1240133511.908057</v>
      </c>
      <c r="V139">
        <f ca="1">IF('Coal mining 2030'!$A147="MD",INDIRECT("'Coal mining 2030'!"&amp;'Country Selector'!$B$3&amp;ROW($A147))*10^12,0)*'Process Emissions Multipliers'!$D$34</f>
        <v>1234278183.5390759</v>
      </c>
      <c r="W139" s="90">
        <f t="shared" ca="1" si="26"/>
        <v>1241330868.2482586</v>
      </c>
      <c r="X139" s="90">
        <f t="shared" ca="1" si="26"/>
        <v>1248383552.9574413</v>
      </c>
      <c r="Y139" s="90">
        <f t="shared" ca="1" si="26"/>
        <v>1255436237.6666243</v>
      </c>
      <c r="Z139" s="90">
        <f t="shared" ca="1" si="26"/>
        <v>1262488922.3758068</v>
      </c>
      <c r="AA139" s="90">
        <f t="shared" ca="1" si="26"/>
        <v>1269541607.0849895</v>
      </c>
      <c r="AB139" s="90">
        <f t="shared" ca="1" si="26"/>
        <v>1276594291.7941725</v>
      </c>
      <c r="AC139" s="90">
        <f t="shared" ca="1" si="26"/>
        <v>1283646976.5033553</v>
      </c>
      <c r="AD139" s="90">
        <f t="shared" ca="1" si="26"/>
        <v>1290699661.212538</v>
      </c>
      <c r="AE139" s="90">
        <f t="shared" ca="1" si="26"/>
        <v>1297752345.9217207</v>
      </c>
      <c r="AF139" s="90">
        <f t="shared" ca="1" si="26"/>
        <v>1304805030.6309037</v>
      </c>
      <c r="AG139" s="90">
        <f t="shared" ca="1" si="26"/>
        <v>1311857715.3400865</v>
      </c>
      <c r="AH139" s="90">
        <f t="shared" ca="1" si="26"/>
        <v>1318910400.0492692</v>
      </c>
      <c r="AI139" s="90">
        <f t="shared" ca="1" si="26"/>
        <v>1325963084.7584519</v>
      </c>
      <c r="AJ139" s="90">
        <f t="shared" ca="1" si="26"/>
        <v>1333015769.4676347</v>
      </c>
      <c r="AK139" s="90">
        <f t="shared" ca="1" si="26"/>
        <v>1340068454.1768174</v>
      </c>
      <c r="AL139" s="90">
        <f t="shared" ca="1" si="26"/>
        <v>1347121138.8860002</v>
      </c>
      <c r="AM139" s="90">
        <f t="shared" ca="1" si="25"/>
        <v>1354173823.5951831</v>
      </c>
      <c r="AN139" s="90">
        <f t="shared" ca="1" si="25"/>
        <v>1361226508.3043656</v>
      </c>
      <c r="AO139" s="90">
        <f t="shared" ca="1" si="25"/>
        <v>1368279193.0135486</v>
      </c>
      <c r="AP139">
        <f ca="1">V139*'Process Emissions Multipliers'!$E$34</f>
        <v>1375331877.7227314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857361548.60144806</v>
      </c>
      <c r="D140" s="90">
        <f t="shared" ca="1" si="27"/>
        <v>1714723097.2028961</v>
      </c>
      <c r="E140" s="90">
        <f t="shared" ca="1" si="27"/>
        <v>2572084645.8043442</v>
      </c>
      <c r="F140" s="90">
        <f t="shared" ca="1" si="27"/>
        <v>3429446194.4057922</v>
      </c>
      <c r="G140" s="90">
        <f t="shared" ca="1" si="27"/>
        <v>4286807743.0072403</v>
      </c>
      <c r="H140" s="90">
        <f t="shared" ca="1" si="27"/>
        <v>5144169291.6086884</v>
      </c>
      <c r="I140" s="90">
        <f t="shared" ca="1" si="27"/>
        <v>6001530840.2101364</v>
      </c>
      <c r="J140" s="90">
        <f t="shared" ca="1" si="27"/>
        <v>6858892388.8115845</v>
      </c>
      <c r="K140" s="90">
        <f t="shared" ca="1" si="27"/>
        <v>7716253937.4130325</v>
      </c>
      <c r="L140">
        <f ca="1">IF('Coal mining 2020'!$A148="MD",INDIRECT("'Coal mining 2020'!"&amp;'Country Selector'!$B$3&amp;ROW($A148))*10^12,0)*'Process Emissions Multipliers'!$B$34</f>
        <v>8573615486.0144806</v>
      </c>
      <c r="M140" s="90">
        <f t="shared" ca="1" si="28"/>
        <v>7716253937.4130325</v>
      </c>
      <c r="N140" s="90">
        <f t="shared" ca="1" si="28"/>
        <v>6858892388.8115845</v>
      </c>
      <c r="O140" s="90">
        <f t="shared" ca="1" si="28"/>
        <v>6001530840.2101364</v>
      </c>
      <c r="P140" s="90">
        <f t="shared" ca="1" si="28"/>
        <v>5144169291.6086884</v>
      </c>
      <c r="Q140" s="90">
        <f t="shared" ca="1" si="28"/>
        <v>4286807743.0072403</v>
      </c>
      <c r="R140" s="90">
        <f t="shared" ca="1" si="28"/>
        <v>3429446194.4057922</v>
      </c>
      <c r="S140" s="90">
        <f t="shared" ca="1" si="28"/>
        <v>2572084645.8043442</v>
      </c>
      <c r="T140" s="90">
        <f t="shared" ca="1" si="28"/>
        <v>1714723097.2028961</v>
      </c>
      <c r="U140" s="90">
        <f t="shared" ca="1" si="28"/>
        <v>857361548.60144806</v>
      </c>
      <c r="V140">
        <f ca="1">IF('Coal mining 2030'!$A148="MD",INDIRECT("'Coal mining 2030'!"&amp;'Country Selector'!$B$3&amp;ROW($A148))*10^12,0)*'Process Emissions Multipliers'!$D$34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Multipliers'!$E$34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Selector'!$B$3&amp;ROW($A149))*10^12,0)*'Process Emissions Multipliers'!$B$34</f>
        <v>0</v>
      </c>
      <c r="M141" s="90">
        <f t="shared" ca="1" si="28"/>
        <v>783651463.38386393</v>
      </c>
      <c r="N141" s="90">
        <f t="shared" ca="1" si="28"/>
        <v>1567302926.7677279</v>
      </c>
      <c r="O141" s="90">
        <f t="shared" ca="1" si="28"/>
        <v>2350954390.1515918</v>
      </c>
      <c r="P141" s="90">
        <f t="shared" ca="1" si="28"/>
        <v>3134605853.5354557</v>
      </c>
      <c r="Q141" s="90">
        <f t="shared" ca="1" si="28"/>
        <v>3918257316.9193201</v>
      </c>
      <c r="R141" s="90">
        <f t="shared" ca="1" si="28"/>
        <v>4701908780.3031836</v>
      </c>
      <c r="S141" s="90">
        <f t="shared" ca="1" si="28"/>
        <v>5485560243.687048</v>
      </c>
      <c r="T141" s="90">
        <f t="shared" ca="1" si="28"/>
        <v>6269211707.0709114</v>
      </c>
      <c r="U141" s="90">
        <f t="shared" ca="1" si="28"/>
        <v>7052863170.4547758</v>
      </c>
      <c r="V141">
        <f ca="1">IF('Coal mining 2030'!$A149="MD",INDIRECT("'Coal mining 2030'!"&amp;'Country Selector'!$B$3&amp;ROW($A149))*10^12,0)*'Process Emissions Multipliers'!$D$34</f>
        <v>7836514633.8386393</v>
      </c>
      <c r="W141" s="90">
        <f t="shared" ca="1" si="26"/>
        <v>7881292600.158102</v>
      </c>
      <c r="X141" s="90">
        <f t="shared" ca="1" si="26"/>
        <v>7926070566.4775658</v>
      </c>
      <c r="Y141" s="90">
        <f t="shared" ca="1" si="26"/>
        <v>7970848532.7970276</v>
      </c>
      <c r="Z141" s="90">
        <f t="shared" ca="1" si="26"/>
        <v>8015626499.1164913</v>
      </c>
      <c r="AA141" s="90">
        <f t="shared" ca="1" si="26"/>
        <v>8060404465.435955</v>
      </c>
      <c r="AB141" s="90">
        <f t="shared" ca="1" si="26"/>
        <v>8105182431.7554178</v>
      </c>
      <c r="AC141" s="90">
        <f t="shared" ca="1" si="26"/>
        <v>8149960398.0748806</v>
      </c>
      <c r="AD141" s="90">
        <f t="shared" ca="1" si="26"/>
        <v>8194738364.3943434</v>
      </c>
      <c r="AE141" s="90">
        <f t="shared" ca="1" si="26"/>
        <v>8239516330.7138071</v>
      </c>
      <c r="AF141" s="90">
        <f t="shared" ca="1" si="26"/>
        <v>8284294297.0332699</v>
      </c>
      <c r="AG141" s="90">
        <f t="shared" ca="1" si="26"/>
        <v>8329072263.3527336</v>
      </c>
      <c r="AH141" s="90">
        <f t="shared" ca="1" si="26"/>
        <v>8373850229.6721954</v>
      </c>
      <c r="AI141" s="90">
        <f t="shared" ca="1" si="26"/>
        <v>8418628195.9916582</v>
      </c>
      <c r="AJ141" s="90">
        <f t="shared" ca="1" si="26"/>
        <v>8463406162.311121</v>
      </c>
      <c r="AK141" s="90">
        <f t="shared" ca="1" si="26"/>
        <v>8508184128.6305847</v>
      </c>
      <c r="AL141" s="90">
        <f t="shared" ca="1" si="26"/>
        <v>8552962094.9500475</v>
      </c>
      <c r="AM141" s="90">
        <f t="shared" ca="1" si="25"/>
        <v>8597740061.2695103</v>
      </c>
      <c r="AN141" s="90">
        <f t="shared" ca="1" si="25"/>
        <v>8642518027.588974</v>
      </c>
      <c r="AO141" s="90">
        <f t="shared" ca="1" si="25"/>
        <v>8687295993.9084358</v>
      </c>
      <c r="AP141">
        <f ca="1">V141*'Process Emissions Multipliers'!$E$34</f>
        <v>8732073960.2278996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9294117422.893322</v>
      </c>
      <c r="C142" s="90">
        <f t="shared" ca="1" si="27"/>
        <v>8578479345.7039356</v>
      </c>
      <c r="D142" s="90">
        <f t="shared" ca="1" si="27"/>
        <v>7862841268.5145473</v>
      </c>
      <c r="E142" s="90">
        <f t="shared" ca="1" si="27"/>
        <v>7147203191.32516</v>
      </c>
      <c r="F142" s="90">
        <f t="shared" ca="1" si="27"/>
        <v>6431565114.1357737</v>
      </c>
      <c r="G142" s="90">
        <f t="shared" ca="1" si="27"/>
        <v>5715927036.9463863</v>
      </c>
      <c r="H142" s="90">
        <f t="shared" ca="1" si="27"/>
        <v>5000288959.756999</v>
      </c>
      <c r="I142" s="90">
        <f t="shared" ca="1" si="27"/>
        <v>4284650882.5676122</v>
      </c>
      <c r="J142" s="90">
        <f t="shared" ca="1" si="27"/>
        <v>3569012805.3782248</v>
      </c>
      <c r="K142" s="90">
        <f t="shared" ca="1" si="27"/>
        <v>2853374728.188838</v>
      </c>
      <c r="L142">
        <f ca="1">IF('Coal mining 2020'!$A150="MD",INDIRECT("'Coal mining 2020'!"&amp;'Country Selector'!$B$3&amp;ROW($A150))*10^12,0)*'Process Emissions Multipliers'!$B$34</f>
        <v>2137736650.9994507</v>
      </c>
      <c r="M142" s="90">
        <f t="shared" ca="1" si="28"/>
        <v>2128054685.1932933</v>
      </c>
      <c r="N142" s="90">
        <f t="shared" ca="1" si="28"/>
        <v>2118372719.387136</v>
      </c>
      <c r="O142" s="90">
        <f t="shared" ca="1" si="28"/>
        <v>2108690753.5809786</v>
      </c>
      <c r="P142" s="90">
        <f t="shared" ca="1" si="28"/>
        <v>2099008787.7748213</v>
      </c>
      <c r="Q142" s="90">
        <f t="shared" ca="1" si="28"/>
        <v>2089326821.9686639</v>
      </c>
      <c r="R142" s="90">
        <f t="shared" ca="1" si="28"/>
        <v>2079644856.1625066</v>
      </c>
      <c r="S142" s="90">
        <f t="shared" ca="1" si="28"/>
        <v>2069962890.3563495</v>
      </c>
      <c r="T142" s="90">
        <f t="shared" ca="1" si="28"/>
        <v>2060280924.5501921</v>
      </c>
      <c r="U142" s="90">
        <f t="shared" ca="1" si="28"/>
        <v>2050598958.7440345</v>
      </c>
      <c r="V142">
        <f ca="1">IF('Coal mining 2030'!$A150="MD",INDIRECT("'Coal mining 2030'!"&amp;'Country Selector'!$B$3&amp;ROW($A150))*10^12,0)*'Process Emissions Multipliers'!$D$34</f>
        <v>2040916992.9378774</v>
      </c>
      <c r="W142" s="90">
        <f t="shared" ca="1" si="26"/>
        <v>2052578824.3311315</v>
      </c>
      <c r="X142" s="90">
        <f t="shared" ca="1" si="26"/>
        <v>2064240655.7243848</v>
      </c>
      <c r="Y142" s="90">
        <f t="shared" ca="1" si="26"/>
        <v>2075902487.1176386</v>
      </c>
      <c r="Z142" s="90">
        <f t="shared" ca="1" si="26"/>
        <v>2087564318.5108926</v>
      </c>
      <c r="AA142" s="90">
        <f t="shared" ca="1" si="26"/>
        <v>2099226149.9041462</v>
      </c>
      <c r="AB142" s="90">
        <f t="shared" ca="1" si="26"/>
        <v>2110887981.2974002</v>
      </c>
      <c r="AC142" s="90">
        <f t="shared" ca="1" si="26"/>
        <v>2122549812.6906538</v>
      </c>
      <c r="AD142" s="90">
        <f t="shared" ca="1" si="26"/>
        <v>2134211644.0839076</v>
      </c>
      <c r="AE142" s="90">
        <f t="shared" ca="1" si="26"/>
        <v>2145873475.4771614</v>
      </c>
      <c r="AF142" s="90">
        <f t="shared" ca="1" si="26"/>
        <v>2157535306.8704152</v>
      </c>
      <c r="AG142" s="90">
        <f t="shared" ca="1" si="26"/>
        <v>2169197138.263669</v>
      </c>
      <c r="AH142" s="90">
        <f t="shared" ca="1" si="26"/>
        <v>2180858969.6569228</v>
      </c>
      <c r="AI142" s="90">
        <f t="shared" ca="1" si="26"/>
        <v>2192520801.0501766</v>
      </c>
      <c r="AJ142" s="90">
        <f t="shared" ca="1" si="26"/>
        <v>2204182632.4434304</v>
      </c>
      <c r="AK142" s="90">
        <f t="shared" ca="1" si="26"/>
        <v>2215844463.8366842</v>
      </c>
      <c r="AL142" s="90">
        <f t="shared" ref="AL142:AO157" ca="1" si="29">$V142*($AP$1-AL$1)/($AP$1-$V$1)+$AP142*(AL$1-$V$1)/($AP$1-$V$1)</f>
        <v>2227506295.229938</v>
      </c>
      <c r="AM142" s="90">
        <f t="shared" ca="1" si="29"/>
        <v>2239168126.6231918</v>
      </c>
      <c r="AN142" s="90">
        <f t="shared" ca="1" si="29"/>
        <v>2250829958.0164456</v>
      </c>
      <c r="AO142" s="90">
        <f t="shared" ca="1" si="29"/>
        <v>2262491789.4096994</v>
      </c>
      <c r="AP142">
        <f ca="1">V142*'Process Emissions Multipliers'!$E$34</f>
        <v>2274153620.8029532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Selector'!$B$3&amp;ROW($A151))*10^12,0)*'Process Emissions Multipliers'!$B$34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Selector'!$B$3&amp;ROW($A151))*10^12,0)*'Process Emissions Multipliers'!$D$34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Multipliers'!$E$34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321912191.67998499</v>
      </c>
      <c r="C144" s="90">
        <f t="shared" ca="1" si="27"/>
        <v>1146382874.0190029</v>
      </c>
      <c r="D144" s="90">
        <f t="shared" ca="1" si="27"/>
        <v>1970853556.358021</v>
      </c>
      <c r="E144" s="90">
        <f t="shared" ca="1" si="27"/>
        <v>2795324238.6970391</v>
      </c>
      <c r="F144" s="90">
        <f t="shared" ca="1" si="27"/>
        <v>3619794921.036057</v>
      </c>
      <c r="G144" s="90">
        <f t="shared" ca="1" si="27"/>
        <v>4444265603.3750753</v>
      </c>
      <c r="H144" s="90">
        <f t="shared" ca="1" si="27"/>
        <v>5268736285.7140932</v>
      </c>
      <c r="I144" s="90">
        <f t="shared" ca="1" si="27"/>
        <v>6093206968.053112</v>
      </c>
      <c r="J144" s="90">
        <f t="shared" ca="1" si="27"/>
        <v>6917677650.3921289</v>
      </c>
      <c r="K144" s="90">
        <f t="shared" ca="1" si="27"/>
        <v>7742148332.7311468</v>
      </c>
      <c r="L144">
        <f ca="1">IF('Coal mining 2020'!$A152="MD",INDIRECT("'Coal mining 2020'!"&amp;'Country Selector'!$B$3&amp;ROW($A152))*10^12,0)*'Process Emissions Multipliers'!$B$34</f>
        <v>8566619015.0701656</v>
      </c>
      <c r="M144" s="90">
        <f t="shared" ca="1" si="28"/>
        <v>9264258788.1007442</v>
      </c>
      <c r="N144" s="90">
        <f t="shared" ca="1" si="28"/>
        <v>9961898561.1313229</v>
      </c>
      <c r="O144" s="90">
        <f t="shared" ca="1" si="28"/>
        <v>10659538334.161903</v>
      </c>
      <c r="P144" s="90">
        <f t="shared" ca="1" si="28"/>
        <v>11357178107.19248</v>
      </c>
      <c r="Q144" s="90">
        <f t="shared" ca="1" si="28"/>
        <v>12054817880.223059</v>
      </c>
      <c r="R144" s="90">
        <f t="shared" ca="1" si="28"/>
        <v>12752457653.253639</v>
      </c>
      <c r="S144" s="90">
        <f t="shared" ca="1" si="28"/>
        <v>13450097426.284218</v>
      </c>
      <c r="T144" s="90">
        <f t="shared" ca="1" si="28"/>
        <v>14147737199.314795</v>
      </c>
      <c r="U144" s="90">
        <f t="shared" ca="1" si="28"/>
        <v>14845376972.345375</v>
      </c>
      <c r="V144">
        <f ca="1">IF('Coal mining 2030'!$A152="MD",INDIRECT("'Coal mining 2030'!"&amp;'Country Selector'!$B$3&amp;ROW($A152))*10^12,0)*'Process Emissions Multipliers'!$D$34</f>
        <v>15543016745.375954</v>
      </c>
      <c r="W144" s="90">
        <f t="shared" ca="1" si="30"/>
        <v>15631829784.443346</v>
      </c>
      <c r="X144" s="90">
        <f t="shared" ca="1" si="30"/>
        <v>15720642823.510736</v>
      </c>
      <c r="Y144" s="90">
        <f t="shared" ca="1" si="30"/>
        <v>15809455862.578129</v>
      </c>
      <c r="Z144" s="90">
        <f t="shared" ca="1" si="30"/>
        <v>15898268901.645519</v>
      </c>
      <c r="AA144" s="90">
        <f t="shared" ca="1" si="30"/>
        <v>15987081940.71291</v>
      </c>
      <c r="AB144" s="90">
        <f t="shared" ca="1" si="30"/>
        <v>16075894979.780302</v>
      </c>
      <c r="AC144" s="90">
        <f t="shared" ca="1" si="30"/>
        <v>16164708018.847692</v>
      </c>
      <c r="AD144" s="90">
        <f t="shared" ca="1" si="30"/>
        <v>16253521057.915085</v>
      </c>
      <c r="AE144" s="90">
        <f t="shared" ca="1" si="30"/>
        <v>16342334096.982475</v>
      </c>
      <c r="AF144" s="90">
        <f t="shared" ca="1" si="30"/>
        <v>16431147136.049866</v>
      </c>
      <c r="AG144" s="90">
        <f t="shared" ca="1" si="30"/>
        <v>16519960175.11726</v>
      </c>
      <c r="AH144" s="90">
        <f t="shared" ca="1" si="30"/>
        <v>16608773214.184649</v>
      </c>
      <c r="AI144" s="90">
        <f t="shared" ca="1" si="30"/>
        <v>16697586253.252041</v>
      </c>
      <c r="AJ144" s="90">
        <f t="shared" ca="1" si="30"/>
        <v>16786399292.319431</v>
      </c>
      <c r="AK144" s="90">
        <f t="shared" ca="1" si="30"/>
        <v>16875212331.386824</v>
      </c>
      <c r="AL144" s="90">
        <f t="shared" ca="1" si="30"/>
        <v>16964025370.454216</v>
      </c>
      <c r="AM144" s="90">
        <f t="shared" ca="1" si="29"/>
        <v>17052838409.521606</v>
      </c>
      <c r="AN144" s="90">
        <f t="shared" ca="1" si="29"/>
        <v>17141651448.588999</v>
      </c>
      <c r="AO144" s="90">
        <f t="shared" ca="1" si="29"/>
        <v>17230464487.656391</v>
      </c>
      <c r="AP144">
        <f ca="1">V144*'Process Emissions Multipliers'!$E$34</f>
        <v>17319277526.723782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14303207798.615602</v>
      </c>
      <c r="C145" s="90">
        <f t="shared" ca="1" si="27"/>
        <v>12872887018.754042</v>
      </c>
      <c r="D145" s="90">
        <f t="shared" ca="1" si="27"/>
        <v>11442566238.892483</v>
      </c>
      <c r="E145" s="90">
        <f t="shared" ca="1" si="27"/>
        <v>10012245459.030922</v>
      </c>
      <c r="F145" s="90">
        <f t="shared" ca="1" si="27"/>
        <v>8581924679.1693621</v>
      </c>
      <c r="G145" s="90">
        <f t="shared" ca="1" si="27"/>
        <v>7151603899.3078022</v>
      </c>
      <c r="H145" s="90">
        <f t="shared" ca="1" si="27"/>
        <v>5721283119.4462414</v>
      </c>
      <c r="I145" s="90">
        <f t="shared" ca="1" si="27"/>
        <v>4290962339.584681</v>
      </c>
      <c r="J145" s="90">
        <f t="shared" ca="1" si="27"/>
        <v>2860641559.7231207</v>
      </c>
      <c r="K145" s="90">
        <f t="shared" ca="1" si="27"/>
        <v>1430320779.8615603</v>
      </c>
      <c r="L145">
        <f ca="1">IF('Coal mining 2020'!$A153="MD",INDIRECT("'Coal mining 2020'!"&amp;'Country Selector'!$B$3&amp;ROW($A153))*10^12,0)*'Process Emissions Multipliers'!$B$34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Selector'!$B$3&amp;ROW($A153))*10^12,0)*'Process Emissions Multipliers'!$D$34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Multipliers'!$E$34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Selector'!$B$3&amp;ROW($A154))*10^12,0)*'Process Emissions Multipliers'!$B$34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Selector'!$B$3&amp;ROW($A154))*10^12,0)*'Process Emissions Multipliers'!$D$34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Multipliers'!$E$34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760909524.37368739</v>
      </c>
      <c r="C147" s="90">
        <f t="shared" ca="1" si="27"/>
        <v>2361723449.3529568</v>
      </c>
      <c r="D147" s="90">
        <f t="shared" ca="1" si="27"/>
        <v>3962537374.3322258</v>
      </c>
      <c r="E147" s="90">
        <f t="shared" ca="1" si="27"/>
        <v>5563351299.3114948</v>
      </c>
      <c r="F147" s="90">
        <f t="shared" ca="1" si="27"/>
        <v>7164165224.2907639</v>
      </c>
      <c r="G147" s="90">
        <f t="shared" ca="1" si="27"/>
        <v>8764979149.2700329</v>
      </c>
      <c r="H147" s="90">
        <f t="shared" ca="1" si="27"/>
        <v>10365793074.249304</v>
      </c>
      <c r="I147" s="90">
        <f t="shared" ca="1" si="27"/>
        <v>11966606999.228573</v>
      </c>
      <c r="J147" s="90">
        <f t="shared" ca="1" si="27"/>
        <v>13567420924.20784</v>
      </c>
      <c r="K147" s="90">
        <f t="shared" ca="1" si="27"/>
        <v>15168234849.187109</v>
      </c>
      <c r="L147">
        <f ca="1">IF('Coal mining 2020'!$A155="MD",INDIRECT("'Coal mining 2020'!"&amp;'Country Selector'!$B$3&amp;ROW($A155))*10^12,0)*'Process Emissions Multipliers'!$B$34</f>
        <v>16769048774.16638</v>
      </c>
      <c r="M147" s="90">
        <f t="shared" ca="1" si="28"/>
        <v>15173010443.395941</v>
      </c>
      <c r="N147" s="90">
        <f t="shared" ca="1" si="28"/>
        <v>13576972112.625504</v>
      </c>
      <c r="O147" s="90">
        <f t="shared" ca="1" si="28"/>
        <v>11980933781.855066</v>
      </c>
      <c r="P147" s="90">
        <f t="shared" ca="1" si="28"/>
        <v>10384895451.084629</v>
      </c>
      <c r="Q147" s="90">
        <f t="shared" ca="1" si="28"/>
        <v>8788857120.3141899</v>
      </c>
      <c r="R147" s="90">
        <f t="shared" ca="1" si="28"/>
        <v>7192818789.5437527</v>
      </c>
      <c r="S147" s="90">
        <f t="shared" ca="1" si="28"/>
        <v>5596780458.7733154</v>
      </c>
      <c r="T147" s="90">
        <f t="shared" ca="1" si="28"/>
        <v>4000742128.0028768</v>
      </c>
      <c r="U147" s="90">
        <f t="shared" ca="1" si="28"/>
        <v>2404703797.232439</v>
      </c>
      <c r="V147">
        <f ca="1">IF('Coal mining 2030'!$A155="MD",INDIRECT("'Coal mining 2030'!"&amp;'Country Selector'!$B$3&amp;ROW($A155))*10^12,0)*'Process Emissions Multipliers'!$D$34</f>
        <v>808665466.46200132</v>
      </c>
      <c r="W147" s="90">
        <f t="shared" ca="1" si="30"/>
        <v>813286193.49600554</v>
      </c>
      <c r="X147" s="90">
        <f t="shared" ca="1" si="30"/>
        <v>817906920.53000998</v>
      </c>
      <c r="Y147" s="90">
        <f t="shared" ca="1" si="30"/>
        <v>822527647.5640142</v>
      </c>
      <c r="Z147" s="90">
        <f t="shared" ca="1" si="30"/>
        <v>827148374.59801841</v>
      </c>
      <c r="AA147" s="90">
        <f t="shared" ca="1" si="30"/>
        <v>831769101.63202274</v>
      </c>
      <c r="AB147" s="90">
        <f t="shared" ca="1" si="30"/>
        <v>836389828.66602707</v>
      </c>
      <c r="AC147" s="90">
        <f t="shared" ca="1" si="30"/>
        <v>841010555.70003128</v>
      </c>
      <c r="AD147" s="90">
        <f t="shared" ca="1" si="30"/>
        <v>845631282.73403549</v>
      </c>
      <c r="AE147" s="90">
        <f t="shared" ca="1" si="30"/>
        <v>850252009.76803982</v>
      </c>
      <c r="AF147" s="90">
        <f t="shared" ca="1" si="30"/>
        <v>854872736.80204415</v>
      </c>
      <c r="AG147" s="90">
        <f t="shared" ca="1" si="30"/>
        <v>859493463.8360486</v>
      </c>
      <c r="AH147" s="90">
        <f t="shared" ca="1" si="30"/>
        <v>864114190.87005281</v>
      </c>
      <c r="AI147" s="90">
        <f t="shared" ca="1" si="30"/>
        <v>868734917.90405703</v>
      </c>
      <c r="AJ147" s="90">
        <f t="shared" ca="1" si="30"/>
        <v>873355644.93806136</v>
      </c>
      <c r="AK147" s="90">
        <f t="shared" ca="1" si="30"/>
        <v>877976371.97206557</v>
      </c>
      <c r="AL147" s="90">
        <f t="shared" ca="1" si="30"/>
        <v>882597099.00606978</v>
      </c>
      <c r="AM147" s="90">
        <f t="shared" ca="1" si="29"/>
        <v>887217826.04007399</v>
      </c>
      <c r="AN147" s="90">
        <f t="shared" ca="1" si="29"/>
        <v>891838553.07407844</v>
      </c>
      <c r="AO147" s="90">
        <f t="shared" ca="1" si="29"/>
        <v>896459280.10808277</v>
      </c>
      <c r="AP147">
        <f ca="1">V147*'Process Emissions Multipliers'!$E$34</f>
        <v>901080007.14208698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Selector'!$B$3&amp;ROW($A156))*10^12,0)*'Process Emissions Multipliers'!$B$34</f>
        <v>0</v>
      </c>
      <c r="M148" s="90">
        <f t="shared" ca="1" si="28"/>
        <v>727798919.81710577</v>
      </c>
      <c r="N148" s="90">
        <f t="shared" ca="1" si="28"/>
        <v>1455597839.6342115</v>
      </c>
      <c r="O148" s="90">
        <f t="shared" ca="1" si="28"/>
        <v>2183396759.4513173</v>
      </c>
      <c r="P148" s="90">
        <f t="shared" ca="1" si="28"/>
        <v>2911195679.2684231</v>
      </c>
      <c r="Q148" s="90">
        <f t="shared" ca="1" si="28"/>
        <v>3638994599.0855284</v>
      </c>
      <c r="R148" s="90">
        <f t="shared" ca="1" si="28"/>
        <v>4366793518.9026346</v>
      </c>
      <c r="S148" s="90">
        <f t="shared" ca="1" si="28"/>
        <v>5094592438.7197399</v>
      </c>
      <c r="T148" s="90">
        <f t="shared" ca="1" si="28"/>
        <v>5822391358.5368462</v>
      </c>
      <c r="U148" s="90">
        <f t="shared" ca="1" si="28"/>
        <v>6550190278.3539524</v>
      </c>
      <c r="V148">
        <f ca="1">IF('Coal mining 2030'!$A156="MD",INDIRECT("'Coal mining 2030'!"&amp;'Country Selector'!$B$3&amp;ROW($A156))*10^12,0)*'Process Emissions Multipliers'!$D$34</f>
        <v>7277989198.1710577</v>
      </c>
      <c r="W148" s="90">
        <f t="shared" ca="1" si="30"/>
        <v>7319575741.4771709</v>
      </c>
      <c r="X148" s="90">
        <f t="shared" ca="1" si="30"/>
        <v>7361162284.7832842</v>
      </c>
      <c r="Y148" s="90">
        <f t="shared" ca="1" si="30"/>
        <v>7402748828.0893965</v>
      </c>
      <c r="Z148" s="90">
        <f t="shared" ca="1" si="30"/>
        <v>7444335371.3955097</v>
      </c>
      <c r="AA148" s="90">
        <f t="shared" ca="1" si="30"/>
        <v>7485921914.7016239</v>
      </c>
      <c r="AB148" s="90">
        <f t="shared" ca="1" si="30"/>
        <v>7527508458.0077362</v>
      </c>
      <c r="AC148" s="90">
        <f t="shared" ca="1" si="30"/>
        <v>7569095001.3138494</v>
      </c>
      <c r="AD148" s="90">
        <f t="shared" ca="1" si="30"/>
        <v>7610681544.6199627</v>
      </c>
      <c r="AE148" s="90">
        <f t="shared" ca="1" si="30"/>
        <v>7652268087.9260759</v>
      </c>
      <c r="AF148" s="90">
        <f t="shared" ca="1" si="30"/>
        <v>7693854631.2321882</v>
      </c>
      <c r="AG148" s="90">
        <f t="shared" ca="1" si="30"/>
        <v>7735441174.5383024</v>
      </c>
      <c r="AH148" s="90">
        <f t="shared" ca="1" si="30"/>
        <v>7777027717.8444147</v>
      </c>
      <c r="AI148" s="90">
        <f t="shared" ca="1" si="30"/>
        <v>7818614261.150528</v>
      </c>
      <c r="AJ148" s="90">
        <f t="shared" ca="1" si="30"/>
        <v>7860200804.4566402</v>
      </c>
      <c r="AK148" s="90">
        <f t="shared" ca="1" si="30"/>
        <v>7901787347.7627544</v>
      </c>
      <c r="AL148" s="90">
        <f t="shared" ca="1" si="30"/>
        <v>7943373891.0688677</v>
      </c>
      <c r="AM148" s="90">
        <f t="shared" ca="1" si="29"/>
        <v>7984960434.3749809</v>
      </c>
      <c r="AN148" s="90">
        <f t="shared" ca="1" si="29"/>
        <v>8026546977.6810932</v>
      </c>
      <c r="AO148" s="90">
        <f t="shared" ca="1" si="29"/>
        <v>8068133520.9872065</v>
      </c>
      <c r="AP148">
        <f ca="1">V148*'Process Emissions Multipliers'!$E$34</f>
        <v>8109720064.2933197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6848185719.3489761</v>
      </c>
      <c r="C149" s="90">
        <f t="shared" ca="1" si="27"/>
        <v>6163367147.4140787</v>
      </c>
      <c r="D149" s="90">
        <f t="shared" ca="1" si="27"/>
        <v>5478548575.4791813</v>
      </c>
      <c r="E149" s="90">
        <f t="shared" ca="1" si="27"/>
        <v>4793730003.5442829</v>
      </c>
      <c r="F149" s="90">
        <f t="shared" ca="1" si="27"/>
        <v>4108911431.6093855</v>
      </c>
      <c r="G149" s="90">
        <f t="shared" ca="1" si="27"/>
        <v>3424092859.6744881</v>
      </c>
      <c r="H149" s="90">
        <f t="shared" ca="1" si="27"/>
        <v>2739274287.7395906</v>
      </c>
      <c r="I149" s="90">
        <f t="shared" ca="1" si="27"/>
        <v>2054455715.8046927</v>
      </c>
      <c r="J149" s="90">
        <f t="shared" ca="1" si="27"/>
        <v>1369637143.8697953</v>
      </c>
      <c r="K149" s="90">
        <f t="shared" ca="1" si="27"/>
        <v>684818571.93489766</v>
      </c>
      <c r="L149">
        <f ca="1">IF('Coal mining 2020'!$A157="MD",INDIRECT("'Coal mining 2020'!"&amp;'Country Selector'!$B$3&amp;ROW($A157))*10^12,0)*'Process Emissions Multipliers'!$B$34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Multipliers'!$D$34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Multipliers'!$E$34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738666871.32095873</v>
      </c>
      <c r="C150" s="90">
        <f t="shared" ca="1" si="27"/>
        <v>747026978.68025827</v>
      </c>
      <c r="D150" s="90">
        <f t="shared" ca="1" si="27"/>
        <v>755387086.0395577</v>
      </c>
      <c r="E150" s="90">
        <f t="shared" ca="1" si="27"/>
        <v>763747193.39885724</v>
      </c>
      <c r="F150" s="90">
        <f t="shared" ca="1" si="27"/>
        <v>772107300.75815678</v>
      </c>
      <c r="G150" s="90">
        <f t="shared" ca="1" si="27"/>
        <v>780467408.11745632</v>
      </c>
      <c r="H150" s="90">
        <f t="shared" ca="1" si="27"/>
        <v>788827515.47675586</v>
      </c>
      <c r="I150" s="90">
        <f t="shared" ca="1" si="27"/>
        <v>797187622.83605528</v>
      </c>
      <c r="J150" s="90">
        <f t="shared" ca="1" si="27"/>
        <v>805547730.19535482</v>
      </c>
      <c r="K150" s="90">
        <f t="shared" ca="1" si="27"/>
        <v>813907837.55465436</v>
      </c>
      <c r="L150">
        <f ca="1">IF('Coal mining 2020'!$A158="MD",INDIRECT("'Coal mining 2020'!"&amp;'Country Selector'!$B$3&amp;ROW($A158))*10^12,0)*'Process Emissions Multipliers'!$B$34</f>
        <v>822267944.9139539</v>
      </c>
      <c r="M150" s="90">
        <f t="shared" ca="1" si="28"/>
        <v>818543833.1892159</v>
      </c>
      <c r="N150" s="90">
        <f t="shared" ca="1" si="28"/>
        <v>814819721.4644779</v>
      </c>
      <c r="O150" s="90">
        <f t="shared" ca="1" si="28"/>
        <v>811095609.73973989</v>
      </c>
      <c r="P150" s="90">
        <f t="shared" ca="1" si="28"/>
        <v>807371498.01500201</v>
      </c>
      <c r="Q150" s="90">
        <f t="shared" ca="1" si="28"/>
        <v>803647386.29026401</v>
      </c>
      <c r="R150" s="90">
        <f t="shared" ca="1" si="28"/>
        <v>799923274.56552601</v>
      </c>
      <c r="S150" s="90">
        <f t="shared" ca="1" si="28"/>
        <v>796199162.84078801</v>
      </c>
      <c r="T150" s="90">
        <f t="shared" ca="1" si="28"/>
        <v>792475051.11605</v>
      </c>
      <c r="U150" s="90">
        <f t="shared" ca="1" si="28"/>
        <v>788750939.39131212</v>
      </c>
      <c r="V150">
        <f ca="1">IF('Coal mining 2030'!$A158="MD",INDIRECT("'Coal mining 2030'!"&amp;'Country Selector'!$B$3&amp;ROW($A158))*10^12,0)*'Process Emissions Multipliers'!$D$34</f>
        <v>785026827.66657412</v>
      </c>
      <c r="W150" s="90">
        <f t="shared" ca="1" si="30"/>
        <v>789512483.15139127</v>
      </c>
      <c r="X150" s="90">
        <f t="shared" ca="1" si="30"/>
        <v>793998138.63620865</v>
      </c>
      <c r="Y150" s="90">
        <f t="shared" ca="1" si="30"/>
        <v>798483794.1210258</v>
      </c>
      <c r="Z150" s="90">
        <f t="shared" ca="1" si="30"/>
        <v>802969449.60584307</v>
      </c>
      <c r="AA150" s="90">
        <f t="shared" ca="1" si="30"/>
        <v>807455105.09066033</v>
      </c>
      <c r="AB150" s="90">
        <f t="shared" ca="1" si="30"/>
        <v>811940760.57547736</v>
      </c>
      <c r="AC150" s="90">
        <f t="shared" ca="1" si="30"/>
        <v>816426416.06029475</v>
      </c>
      <c r="AD150" s="90">
        <f t="shared" ca="1" si="30"/>
        <v>820912071.54511189</v>
      </c>
      <c r="AE150" s="90">
        <f t="shared" ca="1" si="30"/>
        <v>825397727.02992916</v>
      </c>
      <c r="AF150" s="90">
        <f t="shared" ca="1" si="30"/>
        <v>829883382.51474643</v>
      </c>
      <c r="AG150" s="90">
        <f t="shared" ca="1" si="30"/>
        <v>834369037.99956369</v>
      </c>
      <c r="AH150" s="90">
        <f t="shared" ca="1" si="30"/>
        <v>838854693.48438084</v>
      </c>
      <c r="AI150" s="90">
        <f t="shared" ca="1" si="30"/>
        <v>843340348.96919799</v>
      </c>
      <c r="AJ150" s="90">
        <f t="shared" ca="1" si="30"/>
        <v>847826004.45401525</v>
      </c>
      <c r="AK150" s="90">
        <f t="shared" ca="1" si="30"/>
        <v>852311659.93883252</v>
      </c>
      <c r="AL150" s="90">
        <f t="shared" ca="1" si="30"/>
        <v>856797315.42364979</v>
      </c>
      <c r="AM150" s="90">
        <f t="shared" ca="1" si="29"/>
        <v>861282970.90846705</v>
      </c>
      <c r="AN150" s="90">
        <f t="shared" ca="1" si="29"/>
        <v>865768626.39328432</v>
      </c>
      <c r="AO150" s="90">
        <f t="shared" ca="1" si="29"/>
        <v>870254281.87810147</v>
      </c>
      <c r="AP150">
        <f ca="1">V150*'Process Emissions Multipliers'!$E$34</f>
        <v>874739937.36291873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726456152.06567979</v>
      </c>
      <c r="C151" s="90">
        <f t="shared" ca="1" si="27"/>
        <v>1497003246.1632359</v>
      </c>
      <c r="D151" s="90">
        <f t="shared" ca="1" si="27"/>
        <v>2267550340.2607918</v>
      </c>
      <c r="E151" s="90">
        <f t="shared" ca="1" si="27"/>
        <v>3038097434.3583484</v>
      </c>
      <c r="F151" s="90">
        <f t="shared" ca="1" si="27"/>
        <v>3808644528.4559045</v>
      </c>
      <c r="G151" s="90">
        <f t="shared" ca="1" si="27"/>
        <v>4579191622.5534611</v>
      </c>
      <c r="H151" s="90">
        <f t="shared" ca="1" si="27"/>
        <v>5349738716.6510172</v>
      </c>
      <c r="I151" s="90">
        <f t="shared" ca="1" si="27"/>
        <v>6120285810.7485733</v>
      </c>
      <c r="J151" s="90">
        <f t="shared" ca="1" si="27"/>
        <v>6890832904.8461285</v>
      </c>
      <c r="K151" s="90">
        <f t="shared" ca="1" si="27"/>
        <v>7661379998.9436846</v>
      </c>
      <c r="L151">
        <f ca="1">IF('Coal mining 2020'!$A159="MD",INDIRECT("'Coal mining 2020'!"&amp;'Country Selector'!$B$3&amp;ROW($A159))*10^12,0)*'Process Emissions Multipliers'!$B$34</f>
        <v>8431927093.0412416</v>
      </c>
      <c r="M151" s="90">
        <f t="shared" ca="1" si="28"/>
        <v>8372463502.9813156</v>
      </c>
      <c r="N151" s="90">
        <f t="shared" ca="1" si="28"/>
        <v>8312999912.9213915</v>
      </c>
      <c r="O151" s="90">
        <f t="shared" ca="1" si="28"/>
        <v>8253536322.8614664</v>
      </c>
      <c r="P151" s="90">
        <f t="shared" ca="1" si="28"/>
        <v>8194072732.8015423</v>
      </c>
      <c r="Q151" s="90">
        <f t="shared" ca="1" si="28"/>
        <v>8134609142.7416172</v>
      </c>
      <c r="R151" s="90">
        <f t="shared" ca="1" si="28"/>
        <v>8075145552.6816912</v>
      </c>
      <c r="S151" s="90">
        <f t="shared" ca="1" si="28"/>
        <v>8015681962.621767</v>
      </c>
      <c r="T151" s="90">
        <f t="shared" ca="1" si="28"/>
        <v>7956218372.561842</v>
      </c>
      <c r="U151" s="90">
        <f t="shared" ca="1" si="28"/>
        <v>7896754782.5019159</v>
      </c>
      <c r="V151">
        <f ca="1">IF('Coal mining 2030'!$A159="MD",INDIRECT("'Coal mining 2030'!"&amp;'Country Selector'!$B$3&amp;ROW($A159))*10^12,0)*'Process Emissions Multipliers'!$D$34</f>
        <v>7837291192.4419918</v>
      </c>
      <c r="W151" s="90">
        <f t="shared" ca="1" si="30"/>
        <v>7882073596.0293751</v>
      </c>
      <c r="X151" s="90">
        <f t="shared" ca="1" si="30"/>
        <v>7926855999.6167564</v>
      </c>
      <c r="Y151" s="90">
        <f t="shared" ca="1" si="30"/>
        <v>7971638403.2041397</v>
      </c>
      <c r="Z151" s="90">
        <f t="shared" ca="1" si="30"/>
        <v>8016420806.791522</v>
      </c>
      <c r="AA151" s="90">
        <f t="shared" ca="1" si="30"/>
        <v>8061203210.3789053</v>
      </c>
      <c r="AB151" s="90">
        <f t="shared" ca="1" si="30"/>
        <v>8105985613.9662876</v>
      </c>
      <c r="AC151" s="90">
        <f t="shared" ca="1" si="30"/>
        <v>8150768017.5536699</v>
      </c>
      <c r="AD151" s="90">
        <f t="shared" ca="1" si="30"/>
        <v>8195550421.1410522</v>
      </c>
      <c r="AE151" s="90">
        <f t="shared" ca="1" si="30"/>
        <v>8240332824.7284355</v>
      </c>
      <c r="AF151" s="90">
        <f t="shared" ca="1" si="30"/>
        <v>8285115228.3158178</v>
      </c>
      <c r="AG151" s="90">
        <f t="shared" ca="1" si="30"/>
        <v>8329897631.9032001</v>
      </c>
      <c r="AH151" s="90">
        <f t="shared" ca="1" si="30"/>
        <v>8374680035.4905834</v>
      </c>
      <c r="AI151" s="90">
        <f t="shared" ca="1" si="30"/>
        <v>8419462439.0779657</v>
      </c>
      <c r="AJ151" s="90">
        <f t="shared" ca="1" si="30"/>
        <v>8464244842.6653481</v>
      </c>
      <c r="AK151" s="90">
        <f t="shared" ca="1" si="30"/>
        <v>8509027246.2527313</v>
      </c>
      <c r="AL151" s="90">
        <f t="shared" ca="1" si="30"/>
        <v>8553809649.8401136</v>
      </c>
      <c r="AM151" s="90">
        <f t="shared" ca="1" si="29"/>
        <v>8598592053.427496</v>
      </c>
      <c r="AN151" s="90">
        <f t="shared" ca="1" si="29"/>
        <v>8643374457.0148773</v>
      </c>
      <c r="AO151" s="90">
        <f t="shared" ca="1" si="29"/>
        <v>8688156860.6022606</v>
      </c>
      <c r="AP151">
        <f ca="1">V151*'Process Emissions Multipliers'!$E$34</f>
        <v>8732939264.1896439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6648001841.9099455</v>
      </c>
      <c r="C152" s="90">
        <f t="shared" ca="1" si="27"/>
        <v>5983201657.7189503</v>
      </c>
      <c r="D152" s="90">
        <f t="shared" ca="1" si="27"/>
        <v>5318401473.527956</v>
      </c>
      <c r="E152" s="90">
        <f t="shared" ca="1" si="27"/>
        <v>4653601289.3369617</v>
      </c>
      <c r="F152" s="90">
        <f t="shared" ca="1" si="27"/>
        <v>3988801105.145967</v>
      </c>
      <c r="G152" s="90">
        <f t="shared" ca="1" si="27"/>
        <v>3324000920.9549727</v>
      </c>
      <c r="H152" s="90">
        <f t="shared" ca="1" si="27"/>
        <v>2659200736.763978</v>
      </c>
      <c r="I152" s="90">
        <f t="shared" ca="1" si="27"/>
        <v>1994400552.5729835</v>
      </c>
      <c r="J152" s="90">
        <f t="shared" ca="1" si="27"/>
        <v>1329600368.381989</v>
      </c>
      <c r="K152" s="90">
        <f t="shared" ca="1" si="27"/>
        <v>664800184.1909945</v>
      </c>
      <c r="L152">
        <f ca="1">IF('Coal mining 2020'!$A160="MD",INDIRECT("'Coal mining 2020'!"&amp;'Country Selector'!$B$3&amp;ROW($A160))*10^12,0)*'Process Emissions Multipliers'!$B$34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Selector'!$B$3&amp;ROW($A160))*10^12,0)*'Process Emissions Multipliers'!$D$34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Multipliers'!$E$34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299200983340.54401</v>
      </c>
      <c r="C153" s="90">
        <f t="shared" ca="1" si="27"/>
        <v>303327330875.74109</v>
      </c>
      <c r="D153" s="90">
        <f t="shared" ca="1" si="27"/>
        <v>307453678410.93811</v>
      </c>
      <c r="E153" s="90">
        <f t="shared" ca="1" si="27"/>
        <v>311580025946.13519</v>
      </c>
      <c r="F153" s="90">
        <f t="shared" ca="1" si="27"/>
        <v>315706373481.33228</v>
      </c>
      <c r="G153" s="90">
        <f t="shared" ca="1" si="27"/>
        <v>319832721016.5293</v>
      </c>
      <c r="H153" s="90">
        <f t="shared" ca="1" si="27"/>
        <v>323959068551.72638</v>
      </c>
      <c r="I153" s="90">
        <f t="shared" ca="1" si="27"/>
        <v>328085416086.92346</v>
      </c>
      <c r="J153" s="90">
        <f t="shared" ca="1" si="27"/>
        <v>332211763622.12054</v>
      </c>
      <c r="K153" s="90">
        <f t="shared" ca="1" si="27"/>
        <v>336338111157.31757</v>
      </c>
      <c r="L153">
        <f ca="1">IF('Coal mining 2020'!$A161="MD",INDIRECT("'Coal mining 2020'!"&amp;'Country Selector'!$B$3&amp;ROW($A161))*10^12,0)*'Process Emissions Multipliers'!$B$34</f>
        <v>340464458692.51465</v>
      </c>
      <c r="M153" s="90">
        <f t="shared" ca="1" si="28"/>
        <v>338215946087.26794</v>
      </c>
      <c r="N153" s="90">
        <f t="shared" ca="1" si="28"/>
        <v>335967433482.0213</v>
      </c>
      <c r="O153" s="90">
        <f t="shared" ca="1" si="28"/>
        <v>333718920876.7746</v>
      </c>
      <c r="P153" s="90">
        <f t="shared" ca="1" si="28"/>
        <v>331470408271.52795</v>
      </c>
      <c r="Q153" s="90">
        <f t="shared" ca="1" si="28"/>
        <v>329221895666.28125</v>
      </c>
      <c r="R153" s="90">
        <f t="shared" ca="1" si="28"/>
        <v>326973383061.03455</v>
      </c>
      <c r="S153" s="90">
        <f t="shared" ca="1" si="28"/>
        <v>324724870455.7879</v>
      </c>
      <c r="T153" s="90">
        <f t="shared" ca="1" si="28"/>
        <v>322476357850.5412</v>
      </c>
      <c r="U153" s="90">
        <f t="shared" ca="1" si="28"/>
        <v>320227845245.29456</v>
      </c>
      <c r="V153">
        <f ca="1">IF('Coal mining 2030'!$A161="MD",INDIRECT("'Coal mining 2030'!"&amp;'Country Selector'!$B$3&amp;ROW($A161))*10^12,0)*'Process Emissions Multipliers'!$D$34</f>
        <v>317979332640.04785</v>
      </c>
      <c r="W153" s="90">
        <f t="shared" ca="1" si="30"/>
        <v>319796271484.99799</v>
      </c>
      <c r="X153" s="90">
        <f t="shared" ca="1" si="30"/>
        <v>321613210329.94812</v>
      </c>
      <c r="Y153" s="90">
        <f t="shared" ca="1" si="30"/>
        <v>323430149174.89819</v>
      </c>
      <c r="Z153" s="90">
        <f t="shared" ca="1" si="30"/>
        <v>325247088019.84827</v>
      </c>
      <c r="AA153" s="90">
        <f t="shared" ca="1" si="30"/>
        <v>327064026864.7984</v>
      </c>
      <c r="AB153" s="90">
        <f t="shared" ca="1" si="30"/>
        <v>328880965709.74854</v>
      </c>
      <c r="AC153" s="90">
        <f t="shared" ca="1" si="30"/>
        <v>330697904554.69861</v>
      </c>
      <c r="AD153" s="90">
        <f t="shared" ca="1" si="30"/>
        <v>332514843399.64874</v>
      </c>
      <c r="AE153" s="90">
        <f t="shared" ca="1" si="30"/>
        <v>334331782244.59882</v>
      </c>
      <c r="AF153" s="90">
        <f t="shared" ca="1" si="30"/>
        <v>336148721089.54895</v>
      </c>
      <c r="AG153" s="90">
        <f t="shared" ca="1" si="30"/>
        <v>337965659934.49908</v>
      </c>
      <c r="AH153" s="90">
        <f t="shared" ca="1" si="30"/>
        <v>339782598779.44916</v>
      </c>
      <c r="AI153" s="90">
        <f t="shared" ca="1" si="30"/>
        <v>341599537624.39929</v>
      </c>
      <c r="AJ153" s="90">
        <f t="shared" ca="1" si="30"/>
        <v>343416476469.34943</v>
      </c>
      <c r="AK153" s="90">
        <f t="shared" ca="1" si="30"/>
        <v>345233415314.2995</v>
      </c>
      <c r="AL153" s="90">
        <f t="shared" ca="1" si="30"/>
        <v>347050354159.24963</v>
      </c>
      <c r="AM153" s="90">
        <f t="shared" ca="1" si="29"/>
        <v>348867293004.19971</v>
      </c>
      <c r="AN153" s="90">
        <f t="shared" ca="1" si="29"/>
        <v>350684231849.14978</v>
      </c>
      <c r="AO153" s="90">
        <f t="shared" ca="1" si="29"/>
        <v>352501170694.09991</v>
      </c>
      <c r="AP153">
        <f ca="1">V153*'Process Emissions Multipliers'!$E$34</f>
        <v>354318109539.05005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Multipliers'!$B$34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Multipliers'!$D$34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Multipliers'!$E$34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Multipliers'!$B$34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Multipliers'!$D$34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Multipliers'!$E$34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Multipliers'!$B$34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Multipliers'!$D$34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Multipliers'!$E$34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Multipliers'!$B$34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Multipliers'!$D$34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Multipliers'!$E$34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Multipliers'!$B$34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Multipliers'!$D$34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Multipliers'!$E$34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Multipliers'!$B$34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Multipliers'!$D$34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Multipliers'!$E$34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Multipliers'!$B$34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Multipliers'!$D$34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Multipliers'!$E$34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Multipliers'!$B$34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Multipliers'!$D$34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Multipliers'!$E$34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Multipliers'!$B$34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Multipliers'!$D$34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Multipliers'!$E$34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Multipliers'!$B$34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Multipliers'!$D$34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Multipliers'!$E$34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Multipliers'!$B$34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Multipliers'!$D$34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Multipliers'!$E$34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Multipliers'!$B$34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Multipliers'!$D$34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Multipliers'!$E$34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Multipliers'!$B$34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Multipliers'!$D$34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Multipliers'!$E$34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Multipliers'!$B$34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Multipliers'!$D$34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Multipliers'!$E$34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Multipliers'!$B$34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Multipliers'!$D$34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Multipliers'!$E$34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Multipliers'!$B$34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Multipliers'!$D$34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Multipliers'!$E$34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Multipliers'!$B$34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Multipliers'!$D$34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Multipliers'!$E$34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Multipliers'!$B$34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Multipliers'!$D$34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Multipliers'!$E$34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Multipliers'!$B$34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Multipliers'!$D$34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Multipliers'!$E$34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Multipliers'!$B$34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Multipliers'!$D$34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Multipliers'!$E$34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Multipliers'!$B$34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Multipliers'!$D$34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Multipliers'!$E$34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Multipliers'!$B$34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Multipliers'!$D$34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Multipliers'!$E$34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Multipliers'!$B$34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Multipliers'!$D$34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Multipliers'!$E$34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Multipliers'!$B$34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Multipliers'!$D$34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Multipliers'!$E$34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>
      <selection activeCell="L8" sqref="L8"/>
    </sheetView>
  </sheetViews>
  <sheetFormatPr defaultRowHeight="15"/>
  <cols>
    <col min="1" max="1" width="28.85546875" customWidth="1"/>
    <col min="7" max="7" width="9" customWidth="1"/>
    <col min="12" max="12" width="12" bestFit="1" customWidth="1"/>
    <col min="22" max="22" width="12" bestFit="1" customWidth="1"/>
    <col min="32" max="32" width="13.140625" customWidth="1"/>
    <col min="33" max="34" width="11.28515625" customWidth="1"/>
    <col min="42" max="42" width="10.4257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'Chemicals Calcs'!B2</f>
        <v>0</v>
      </c>
      <c r="C2" s="210">
        <f ca="1">'Chemicals Calcs'!C2</f>
        <v>458555356538.24329</v>
      </c>
      <c r="D2" s="210">
        <f ca="1">'Chemicals Calcs'!D2</f>
        <v>917110713076.48657</v>
      </c>
      <c r="E2" s="210">
        <f ca="1">'Chemicals Calcs'!E2</f>
        <v>1375666069614.7297</v>
      </c>
      <c r="F2" s="210">
        <f ca="1">'Chemicals Calcs'!F2</f>
        <v>1834221426152.9731</v>
      </c>
      <c r="G2" s="210">
        <f ca="1">IF(SUM('Chemicals Calcs'!G$2:G2)-'Chem - ODS'!B$15*10^6&lt;0,0,IF(AND(SUM('Chemicals Calcs'!G$1:G1)-'Chem - ODS'!B$15*10^6&lt;0,SUM('Chemicals Calcs'!G$2:G2)-'Chem - ODS'!B$15*10^6&gt;0),SUM('Chemicals Calcs'!G$2:G2)-'Chem - ODS'!B$15*10^6,'Chemicals Calcs'!G2))</f>
        <v>0</v>
      </c>
      <c r="H2" s="210">
        <f ca="1">IF(SUM('Chemicals Calcs'!H$2:H2)-'Chem - ODS'!C$15*10^6&lt;0,0,IF(AND(SUM('Chemicals Calcs'!H$1:H1)-'Chem - ODS'!C$15*10^6&lt;0,SUM('Chemicals Calcs'!H$2:H2)-'Chem - ODS'!C$15*10^6&gt;0),SUM('Chemicals Calcs'!H$2:H2)-'Chem - ODS'!C$15*10^6,'Chemicals Calcs'!H2))</f>
        <v>0</v>
      </c>
      <c r="I2" s="210">
        <f ca="1">IF(SUM('Chemicals Calcs'!I$2:I2)-'Chem - ODS'!D$15*10^6&lt;0,0,IF(AND(SUM('Chemicals Calcs'!I$1:I1)-'Chem - ODS'!D$15*10^6&lt;0,SUM('Chemicals Calcs'!I$2:I2)-'Chem - ODS'!D$15*10^6&gt;0),SUM('Chemicals Calcs'!I$2:I2)-'Chem - ODS'!D$15*10^6,'Chemicals Calcs'!I2))</f>
        <v>0</v>
      </c>
      <c r="J2" s="210">
        <f ca="1">IF(SUM('Chemicals Calcs'!J$2:J2)-'Chem - ODS'!E$15*10^6&lt;0,0,IF(AND(SUM('Chemicals Calcs'!J$1:J1)-'Chem - ODS'!E$15*10^6&lt;0,SUM('Chemicals Calcs'!J$2:J2)-'Chem - ODS'!E$15*10^6&gt;0),SUM('Chemicals Calcs'!J$2:J2)-'Chem - ODS'!E$15*10^6,'Chemicals Calcs'!J2))</f>
        <v>0</v>
      </c>
      <c r="K2" s="210">
        <f ca="1">IF(SUM('Chemicals Calcs'!K$2:K2)-'Chem - ODS'!F$15*10^6&lt;0,0,IF(AND(SUM('Chemicals Calcs'!K$1:K1)-'Chem - ODS'!F$15*10^6&lt;0,SUM('Chemicals Calcs'!K$2:K2)-'Chem - ODS'!F$15*10^6&gt;0),SUM('Chemicals Calcs'!K$2:K2)-'Chem - ODS'!F$15*10^6,'Chemicals Calcs'!K2))</f>
        <v>0</v>
      </c>
      <c r="L2" s="210">
        <f ca="1">IF(SUM('Chemicals Calcs'!L$2:L2)-'Chem - ODS'!G$15*10^6&lt;0,0,IF(AND(SUM('Chemicals Calcs'!L$1:L1)-'Chem - ODS'!G$15*10^6&lt;0,SUM('Chemicals Calcs'!L$2:L2)-'Chem - ODS'!G$15*10^6&gt;0),SUM('Chemicals Calcs'!L$2:L2)-'Chem - ODS'!G$15*10^6,'Chemicals Calcs'!L2))</f>
        <v>0</v>
      </c>
      <c r="M2" s="210">
        <f ca="1">IF(SUM('Chemicals Calcs'!M$2:M2)-'Chem - ODS'!H$15*10^6&lt;0,0,IF(AND(SUM('Chemicals Calcs'!M$1:M1)-'Chem - ODS'!H$15*10^6&lt;0,SUM('Chemicals Calcs'!M$2:M2)-'Chem - ODS'!H$15*10^6&gt;0),SUM('Chemicals Calcs'!M$2:M2)-'Chem - ODS'!H$15*10^6,'Chemicals Calcs'!M2))</f>
        <v>0</v>
      </c>
      <c r="N2" s="210">
        <f ca="1">IF(SUM('Chemicals Calcs'!N$2:N2)-'Chem - ODS'!I$15*10^6&lt;0,0,IF(AND(SUM('Chemicals Calcs'!N$1:N1)-'Chem - ODS'!I$15*10^6&lt;0,SUM('Chemicals Calcs'!N$2:N2)-'Chem - ODS'!I$15*10^6&gt;0),SUM('Chemicals Calcs'!N$2:N2)-'Chem - ODS'!I$15*10^6,'Chemicals Calcs'!N2))</f>
        <v>0</v>
      </c>
      <c r="O2" s="210">
        <f ca="1">IF(SUM('Chemicals Calcs'!O$2:O2)-'Chem - ODS'!J$15*10^6&lt;0,0,IF(AND(SUM('Chemicals Calcs'!O$1:O1)-'Chem - ODS'!J$15*10^6&lt;0,SUM('Chemicals Calcs'!O$2:O2)-'Chem - ODS'!J$15*10^6&gt;0),SUM('Chemicals Calcs'!O$2:O2)-'Chem - ODS'!J$15*10^6,'Chemicals Calcs'!O2))</f>
        <v>0</v>
      </c>
      <c r="P2" s="210">
        <f ca="1">IF(SUM('Chemicals Calcs'!P$2:P2)-'Chem - ODS'!K$15*10^6&lt;0,0,IF(AND(SUM('Chemicals Calcs'!P$1:P1)-'Chem - ODS'!K$15*10^6&lt;0,SUM('Chemicals Calcs'!P$2:P2)-'Chem - ODS'!K$15*10^6&gt;0),SUM('Chemicals Calcs'!P$2:P2)-'Chem - ODS'!K$15*10^6,'Chemicals Calcs'!P2))</f>
        <v>0</v>
      </c>
      <c r="Q2" s="210">
        <f ca="1">IF(SUM('Chemicals Calcs'!Q$2:Q2)-'Chem - ODS'!L$15*10^6&lt;0,0,IF(AND(SUM('Chemicals Calcs'!Q$1:Q1)-'Chem - ODS'!L$15*10^6&lt;0,SUM('Chemicals Calcs'!Q$2:Q2)-'Chem - ODS'!L$15*10^6&gt;0),SUM('Chemicals Calcs'!Q$2:Q2)-'Chem - ODS'!L$15*10^6,'Chemicals Calcs'!Q2))</f>
        <v>0</v>
      </c>
      <c r="R2" s="210">
        <f ca="1">IF(SUM('Chemicals Calcs'!R$2:R2)-'Chem - ODS'!M$15*10^6&lt;0,0,IF(AND(SUM('Chemicals Calcs'!R$1:R1)-'Chem - ODS'!M$15*10^6&lt;0,SUM('Chemicals Calcs'!R$2:R2)-'Chem - ODS'!M$15*10^6&gt;0),SUM('Chemicals Calcs'!R$2:R2)-'Chem - ODS'!M$15*10^6,'Chemicals Calcs'!R2))</f>
        <v>0</v>
      </c>
      <c r="S2" s="210">
        <f ca="1">IF(SUM('Chemicals Calcs'!S$2:S2)-'Chem - ODS'!N$15*10^6&lt;0,0,IF(AND(SUM('Chemicals Calcs'!S$1:S1)-'Chem - ODS'!N$15*10^6&lt;0,SUM('Chemicals Calcs'!S$2:S2)-'Chem - ODS'!N$15*10^6&gt;0),SUM('Chemicals Calcs'!S$2:S2)-'Chem - ODS'!N$15*10^6,'Chemicals Calcs'!S2))</f>
        <v>0</v>
      </c>
      <c r="T2" s="210">
        <f ca="1">IF(SUM('Chemicals Calcs'!T$2:T2)-'Chem - ODS'!O$15*10^6&lt;0,0,IF(AND(SUM('Chemicals Calcs'!T$1:T1)-'Chem - ODS'!O$15*10^6&lt;0,SUM('Chemicals Calcs'!T$2:T2)-'Chem - ODS'!O$15*10^6&gt;0),SUM('Chemicals Calcs'!T$2:T2)-'Chem - ODS'!O$15*10^6,'Chemicals Calcs'!T2))</f>
        <v>0</v>
      </c>
      <c r="U2" s="210">
        <f ca="1">IF(SUM('Chemicals Calcs'!U$2:U2)-'Chem - ODS'!P$15*10^6&lt;0,0,IF(AND(SUM('Chemicals Calcs'!U$1:U1)-'Chem - ODS'!P$15*10^6&lt;0,SUM('Chemicals Calcs'!U$2:U2)-'Chem - ODS'!P$15*10^6&gt;0),SUM('Chemicals Calcs'!U$2:U2)-'Chem - ODS'!P$15*10^6,'Chemicals Calcs'!U2))</f>
        <v>0</v>
      </c>
      <c r="V2" s="210">
        <f ca="1">IF(SUM('Chemicals Calcs'!V$2:V2)-'Chem - ODS'!Q$15*10^6&lt;0,0,IF(AND(SUM('Chemicals Calcs'!V$1:V1)-'Chem - ODS'!Q$15*10^6&lt;0,SUM('Chemicals Calcs'!V$2:V2)-'Chem - ODS'!Q$15*10^6&gt;0),SUM('Chemicals Calcs'!V$2:V2)-'Chem - ODS'!Q$15*10^6,'Chemicals Calcs'!V2))</f>
        <v>0</v>
      </c>
      <c r="W2" s="210">
        <f ca="1">IF(SUM('Chemicals Calcs'!W$2:W2)-'Chem - ODS'!R$15*10^6&lt;0,0,IF(AND(SUM('Chemicals Calcs'!W$1:W1)-'Chem - ODS'!R$15*10^6&lt;0,SUM('Chemicals Calcs'!W$2:W2)-'Chem - ODS'!R$15*10^6&gt;0),SUM('Chemicals Calcs'!W$2:W2)-'Chem - ODS'!R$15*10^6,'Chemicals Calcs'!W2))</f>
        <v>0</v>
      </c>
      <c r="X2" s="210">
        <f ca="1">IF(SUM('Chemicals Calcs'!X$2:X2)-'Chem - ODS'!S$15*10^6&lt;0,0,IF(AND(SUM('Chemicals Calcs'!X$1:X1)-'Chem - ODS'!S$15*10^6&lt;0,SUM('Chemicals Calcs'!X$2:X2)-'Chem - ODS'!S$15*10^6&gt;0),SUM('Chemicals Calcs'!X$2:X2)-'Chem - ODS'!S$15*10^6,'Chemicals Calcs'!X2))</f>
        <v>0</v>
      </c>
      <c r="Y2" s="210">
        <f ca="1">IF(SUM('Chemicals Calcs'!Y$2:Y2)-'Chem - ODS'!T$15*10^6&lt;0,0,IF(AND(SUM('Chemicals Calcs'!Y$1:Y1)-'Chem - ODS'!T$15*10^6&lt;0,SUM('Chemicals Calcs'!Y$2:Y2)-'Chem - ODS'!T$15*10^6&gt;0),SUM('Chemicals Calcs'!Y$2:Y2)-'Chem - ODS'!T$15*10^6,'Chemicals Calcs'!Y2))</f>
        <v>0</v>
      </c>
      <c r="Z2" s="210">
        <f ca="1">IF(SUM('Chemicals Calcs'!Z$2:Z2)-'Chem - ODS'!U$15*10^6&lt;0,0,IF(AND(SUM('Chemicals Calcs'!Z$1:Z1)-'Chem - ODS'!U$15*10^6&lt;0,SUM('Chemicals Calcs'!Z$2:Z2)-'Chem - ODS'!U$15*10^6&gt;0),SUM('Chemicals Calcs'!Z$2:Z2)-'Chem - ODS'!U$15*10^6,'Chemicals Calcs'!Z2))</f>
        <v>0</v>
      </c>
      <c r="AA2" s="210">
        <f ca="1">IF(SUM('Chemicals Calcs'!AA$2:AA2)-'Chem - ODS'!V$15*10^6&lt;0,0,IF(AND(SUM('Chemicals Calcs'!AA$1:AA1)-'Chem - ODS'!V$15*10^6&lt;0,SUM('Chemicals Calcs'!AA$2:AA2)-'Chem - ODS'!V$15*10^6&gt;0),SUM('Chemicals Calcs'!AA$2:AA2)-'Chem - ODS'!V$15*10^6,'Chemicals Calcs'!AA2))</f>
        <v>0</v>
      </c>
      <c r="AB2" s="210">
        <f ca="1">IF(SUM('Chemicals Calcs'!AB$2:AB2)-'Chem - ODS'!W$15*10^6&lt;0,0,IF(AND(SUM('Chemicals Calcs'!AB$1:AB1)-'Chem - ODS'!W$15*10^6&lt;0,SUM('Chemicals Calcs'!AB$2:AB2)-'Chem - ODS'!W$15*10^6&gt;0),SUM('Chemicals Calcs'!AB$2:AB2)-'Chem - ODS'!W$15*10^6,'Chemicals Calcs'!AB2))</f>
        <v>0</v>
      </c>
      <c r="AC2" s="210">
        <f ca="1">IF(SUM('Chemicals Calcs'!AC$2:AC2)-'Chem - ODS'!X$15*10^6&lt;0,0,IF(AND(SUM('Chemicals Calcs'!AC$1:AC1)-'Chem - ODS'!X$15*10^6&lt;0,SUM('Chemicals Calcs'!AC$2:AC2)-'Chem - ODS'!X$15*10^6&gt;0),SUM('Chemicals Calcs'!AC$2:AC2)-'Chem - ODS'!X$15*10^6,'Chemicals Calcs'!AC2))</f>
        <v>0</v>
      </c>
      <c r="AD2" s="210">
        <f ca="1">IF(SUM('Chemicals Calcs'!AD$2:AD2)-'Chem - ODS'!Y$15*10^6&lt;0,0,IF(AND(SUM('Chemicals Calcs'!AD$1:AD1)-'Chem - ODS'!Y$15*10^6&lt;0,SUM('Chemicals Calcs'!AD$2:AD2)-'Chem - ODS'!Y$15*10^6&gt;0),SUM('Chemicals Calcs'!AD$2:AD2)-'Chem - ODS'!Y$15*10^6,'Chemicals Calcs'!AD2))</f>
        <v>0</v>
      </c>
      <c r="AE2" s="210">
        <f ca="1">IF(SUM('Chemicals Calcs'!AE$2:AE2)-'Chem - ODS'!Z$15*10^6&lt;0,0,IF(AND(SUM('Chemicals Calcs'!AE$1:AE1)-'Chem - ODS'!Z$15*10^6&lt;0,SUM('Chemicals Calcs'!AE$2:AE2)-'Chem - ODS'!Z$15*10^6&gt;0),SUM('Chemicals Calcs'!AE$2:AE2)-'Chem - ODS'!Z$15*10^6,'Chemicals Calcs'!AE2))</f>
        <v>0</v>
      </c>
      <c r="AF2" s="210">
        <f ca="1">IF(SUM('Chemicals Calcs'!AF$2:AF2)-'Chem - ODS'!AA$15*10^6&lt;0,0,IF(AND(SUM('Chemicals Calcs'!AF$1:AF1)-'Chem - ODS'!AA$15*10^6&lt;0,SUM('Chemicals Calcs'!AF$2:AF2)-'Chem - ODS'!AA$15*10^6&gt;0),SUM('Chemicals Calcs'!AF$2:AF2)-'Chem - ODS'!AA$15*10^6,'Chemicals Calcs'!AF2))</f>
        <v>0</v>
      </c>
      <c r="AG2" s="210">
        <f ca="1">IF(SUM('Chemicals Calcs'!AG$2:AG2)-'Chem - ODS'!AB$15*10^6&lt;0,0,IF(AND(SUM('Chemicals Calcs'!AG$1:AG1)-'Chem - ODS'!AB$15*10^6&lt;0,SUM('Chemicals Calcs'!AG$2:AG2)-'Chem - ODS'!AB$15*10^6&gt;0),SUM('Chemicals Calcs'!AG$2:AG2)-'Chem - ODS'!AB$15*10^6,'Chemicals Calcs'!AG2))</f>
        <v>0</v>
      </c>
      <c r="AH2" s="210">
        <f ca="1">IF(SUM('Chemicals Calcs'!AH$2:AH2)-'Chem - ODS'!AC$15*10^6&lt;0,0,IF(AND(SUM('Chemicals Calcs'!AH$1:AH1)-'Chem - ODS'!AC$15*10^6&lt;0,SUM('Chemicals Calcs'!AH$2:AH2)-'Chem - ODS'!AC$15*10^6&gt;0),SUM('Chemicals Calcs'!AH$2:AH2)-'Chem - ODS'!AC$15*10^6,'Chemicals Calcs'!AH2))</f>
        <v>0</v>
      </c>
      <c r="AI2" s="210">
        <f ca="1">IF(SUM('Chemicals Calcs'!AI$2:AI2)-'Chem - ODS'!AD$15*10^6&lt;0,0,IF(AND(SUM('Chemicals Calcs'!AI$1:AI1)-'Chem - ODS'!AD$15*10^6&lt;0,SUM('Chemicals Calcs'!AI$2:AI2)-'Chem - ODS'!AD$15*10^6&gt;0),SUM('Chemicals Calcs'!AI$2:AI2)-'Chem - ODS'!AD$15*10^6,'Chemicals Calcs'!AI2))</f>
        <v>0</v>
      </c>
      <c r="AJ2" s="210">
        <f ca="1">IF(SUM('Chemicals Calcs'!AJ$2:AJ2)-'Chem - ODS'!AE$15*10^6&lt;0,0,IF(AND(SUM('Chemicals Calcs'!AJ$1:AJ1)-'Chem - ODS'!AE$15*10^6&lt;0,SUM('Chemicals Calcs'!AJ$2:AJ2)-'Chem - ODS'!AE$15*10^6&gt;0),SUM('Chemicals Calcs'!AJ$2:AJ2)-'Chem - ODS'!AE$15*10^6,'Chemicals Calcs'!AJ2))</f>
        <v>0</v>
      </c>
      <c r="AK2" s="210">
        <f ca="1">IF(SUM('Chemicals Calcs'!AK$2:AK2)-'Chem - ODS'!AF$15*10^6&lt;0,0,IF(AND(SUM('Chemicals Calcs'!AK$1:AK1)-'Chem - ODS'!AF$15*10^6&lt;0,SUM('Chemicals Calcs'!AK$2:AK2)-'Chem - ODS'!AF$15*10^6&gt;0),SUM('Chemicals Calcs'!AK$2:AK2)-'Chem - ODS'!AF$15*10^6,'Chemicals Calcs'!AK2))</f>
        <v>0</v>
      </c>
      <c r="AL2" s="210">
        <f ca="1">IF(SUM('Chemicals Calcs'!AL$2:AL2)-'Chem - ODS'!AG$15*10^6&lt;0,0,IF(AND(SUM('Chemicals Calcs'!AL$1:AL1)-'Chem - ODS'!AG$15*10^6&lt;0,SUM('Chemicals Calcs'!AL$2:AL2)-'Chem - ODS'!AG$15*10^6&gt;0),SUM('Chemicals Calcs'!AL$2:AL2)-'Chem - ODS'!AG$15*10^6,'Chemicals Calcs'!AL2))</f>
        <v>0</v>
      </c>
      <c r="AM2" s="210">
        <f ca="1">IF(SUM('Chemicals Calcs'!AM$2:AM2)-'Chem - ODS'!AH$15*10^6&lt;0,0,IF(AND(SUM('Chemicals Calcs'!AM$1:AM1)-'Chem - ODS'!AH$15*10^6&lt;0,SUM('Chemicals Calcs'!AM$2:AM2)-'Chem - ODS'!AH$15*10^6&gt;0),SUM('Chemicals Calcs'!AM$2:AM2)-'Chem - ODS'!AH$15*10^6,'Chemicals Calcs'!AM2))</f>
        <v>0</v>
      </c>
      <c r="AN2" s="210">
        <f ca="1">IF(SUM('Chemicals Calcs'!AN$2:AN2)-'Chem - ODS'!AI$15*10^6&lt;0,0,IF(AND(SUM('Chemicals Calcs'!AN$1:AN1)-'Chem - ODS'!AI$15*10^6&lt;0,SUM('Chemicals Calcs'!AN$2:AN2)-'Chem - ODS'!AI$15*10^6&gt;0),SUM('Chemicals Calcs'!AN$2:AN2)-'Chem - ODS'!AI$15*10^6,'Chemicals Calcs'!AN2))</f>
        <v>0</v>
      </c>
      <c r="AO2" s="210">
        <f ca="1">IF(SUM('Chemicals Calcs'!AO$2:AO2)-'Chem - ODS'!AJ$15*10^6&lt;0,0,IF(AND(SUM('Chemicals Calcs'!AO$1:AO1)-'Chem - ODS'!AJ$15*10^6&lt;0,SUM('Chemicals Calcs'!AO$2:AO2)-'Chem - ODS'!AJ$15*10^6&gt;0),SUM('Chemicals Calcs'!AO$2:AO2)-'Chem - ODS'!AJ$15*10^6,'Chemicals Calcs'!AO2))</f>
        <v>0</v>
      </c>
      <c r="AP2" s="210">
        <f ca="1">IF(SUM('Chemicals Calcs'!AP$2:AP2)-'Chem - ODS'!AK$15*10^6&lt;0,0,IF(AND(SUM('Chemicals Calcs'!AP$1:AP1)-'Chem - ODS'!AK$15*10^6&lt;0,SUM('Chemicals Calcs'!AP$2:AP2)-'Chem - ODS'!AK$15*10^6&gt;0),SUM('Chemicals Calcs'!AP$2:AP2)-'Chem - ODS'!AK$15*10^6,'Chemicals Calcs'!AP2))</f>
        <v>0</v>
      </c>
    </row>
    <row r="3" spans="1:42">
      <c r="A3" s="74">
        <v>-49</v>
      </c>
      <c r="B3">
        <f ca="1">IF('Chemicals 2010'!$A11="CP",INDIRECT("'Chemicals 2010'!"&amp;'Country Selector'!$B$3&amp;ROW($A11))*10^12,0)</f>
        <v>0</v>
      </c>
      <c r="C3" s="90">
        <f t="shared" ref="C3:F34" ca="1" si="0">$B3*($L$1-C$1)/($L$1-$B$1)+$L3*(C$1-$B$1)/($L$1-$B$1)</f>
        <v>0</v>
      </c>
      <c r="D3" s="90">
        <f t="shared" ref="D3:F17" ca="1" si="1">$B3*($L$1-D$1)/($L$1-$B$1)+$L3*(D$1-$B$1)/($L$1-$B$1)</f>
        <v>0</v>
      </c>
      <c r="E3" s="90">
        <f t="shared" ca="1" si="1"/>
        <v>0</v>
      </c>
      <c r="F3" s="90">
        <f t="shared" ca="1" si="1"/>
        <v>0</v>
      </c>
      <c r="G3" s="210">
        <f ca="1">IF(SUM('Chemicals Calcs'!G$2:G3)-'Chem - ODS'!B$15*10^6&lt;0,0,IF(AND(SUM('Chemicals Calcs'!G$1:G2)-'Chem - ODS'!B$15*10^6&lt;0,SUM('Chemicals Calcs'!G$2:G3)-'Chem - ODS'!B$15*10^6&gt;0),SUM('Chemicals Calcs'!G$2:G3)-'Chem - ODS'!B$15*10^6,'Chemicals Calcs'!G3))</f>
        <v>0</v>
      </c>
      <c r="H3" s="210">
        <f ca="1">IF(SUM('Chemicals Calcs'!H$2:H3)-'Chem - ODS'!C$15*10^6&lt;0,0,IF(AND(SUM('Chemicals Calcs'!H$1:H2)-'Chem - ODS'!C$15*10^6&lt;0,SUM('Chemicals Calcs'!H$2:H3)-'Chem - ODS'!C$15*10^6&gt;0),SUM('Chemicals Calcs'!H$2:H3)-'Chem - ODS'!C$15*10^6,'Chemicals Calcs'!H3))</f>
        <v>0</v>
      </c>
      <c r="I3" s="210">
        <f ca="1">IF(SUM('Chemicals Calcs'!I$2:I3)-'Chem - ODS'!D$15*10^6&lt;0,0,IF(AND(SUM('Chemicals Calcs'!I$1:I2)-'Chem - ODS'!D$15*10^6&lt;0,SUM('Chemicals Calcs'!I$2:I3)-'Chem - ODS'!D$15*10^6&gt;0),SUM('Chemicals Calcs'!I$2:I3)-'Chem - ODS'!D$15*10^6,'Chemicals Calcs'!I3))</f>
        <v>0</v>
      </c>
      <c r="J3" s="210">
        <f ca="1">IF(SUM('Chemicals Calcs'!J$2:J3)-'Chem - ODS'!E$15*10^6&lt;0,0,IF(AND(SUM('Chemicals Calcs'!J$1:J2)-'Chem - ODS'!E$15*10^6&lt;0,SUM('Chemicals Calcs'!J$2:J3)-'Chem - ODS'!E$15*10^6&gt;0),SUM('Chemicals Calcs'!J$2:J3)-'Chem - ODS'!E$15*10^6,'Chemicals Calcs'!J3))</f>
        <v>0</v>
      </c>
      <c r="K3" s="210">
        <f ca="1">IF(SUM('Chemicals Calcs'!K$2:K3)-'Chem - ODS'!F$15*10^6&lt;0,0,IF(AND(SUM('Chemicals Calcs'!K$1:K2)-'Chem - ODS'!F$15*10^6&lt;0,SUM('Chemicals Calcs'!K$2:K3)-'Chem - ODS'!F$15*10^6&gt;0),SUM('Chemicals Calcs'!K$2:K3)-'Chem - ODS'!F$15*10^6,'Chemicals Calcs'!K3))</f>
        <v>0</v>
      </c>
      <c r="L3" s="210">
        <f ca="1">IF(SUM('Chemicals Calcs'!L$2:L3)-'Chem - ODS'!G$15*10^6&lt;0,0,IF(AND(SUM('Chemicals Calcs'!L$1:L2)-'Chem - ODS'!G$15*10^6&lt;0,SUM('Chemicals Calcs'!L$2:L3)-'Chem - ODS'!G$15*10^6&gt;0),SUM('Chemicals Calcs'!L$2:L3)-'Chem - ODS'!G$15*10^6,'Chemicals Calcs'!L3))</f>
        <v>0</v>
      </c>
      <c r="M3" s="210">
        <f ca="1">IF(SUM('Chemicals Calcs'!M$2:M3)-'Chem - ODS'!H$15*10^6&lt;0,0,IF(AND(SUM('Chemicals Calcs'!M$1:M2)-'Chem - ODS'!H$15*10^6&lt;0,SUM('Chemicals Calcs'!M$2:M3)-'Chem - ODS'!H$15*10^6&gt;0),SUM('Chemicals Calcs'!M$2:M3)-'Chem - ODS'!H$15*10^6,'Chemicals Calcs'!M3))</f>
        <v>0</v>
      </c>
      <c r="N3" s="210">
        <f ca="1">IF(SUM('Chemicals Calcs'!N$2:N3)-'Chem - ODS'!I$15*10^6&lt;0,0,IF(AND(SUM('Chemicals Calcs'!N$1:N2)-'Chem - ODS'!I$15*10^6&lt;0,SUM('Chemicals Calcs'!N$2:N3)-'Chem - ODS'!I$15*10^6&gt;0),SUM('Chemicals Calcs'!N$2:N3)-'Chem - ODS'!I$15*10^6,'Chemicals Calcs'!N3))</f>
        <v>0</v>
      </c>
      <c r="O3" s="210">
        <f ca="1">IF(SUM('Chemicals Calcs'!O$2:O3)-'Chem - ODS'!J$15*10^6&lt;0,0,IF(AND(SUM('Chemicals Calcs'!O$1:O2)-'Chem - ODS'!J$15*10^6&lt;0,SUM('Chemicals Calcs'!O$2:O3)-'Chem - ODS'!J$15*10^6&gt;0),SUM('Chemicals Calcs'!O$2:O3)-'Chem - ODS'!J$15*10^6,'Chemicals Calcs'!O3))</f>
        <v>0</v>
      </c>
      <c r="P3" s="210">
        <f ca="1">IF(SUM('Chemicals Calcs'!P$2:P3)-'Chem - ODS'!K$15*10^6&lt;0,0,IF(AND(SUM('Chemicals Calcs'!P$1:P2)-'Chem - ODS'!K$15*10^6&lt;0,SUM('Chemicals Calcs'!P$2:P3)-'Chem - ODS'!K$15*10^6&gt;0),SUM('Chemicals Calcs'!P$2:P3)-'Chem - ODS'!K$15*10^6,'Chemicals Calcs'!P3))</f>
        <v>0</v>
      </c>
      <c r="Q3" s="210">
        <f ca="1">IF(SUM('Chemicals Calcs'!Q$2:Q3)-'Chem - ODS'!L$15*10^6&lt;0,0,IF(AND(SUM('Chemicals Calcs'!Q$1:Q2)-'Chem - ODS'!L$15*10^6&lt;0,SUM('Chemicals Calcs'!Q$2:Q3)-'Chem - ODS'!L$15*10^6&gt;0),SUM('Chemicals Calcs'!Q$2:Q3)-'Chem - ODS'!L$15*10^6,'Chemicals Calcs'!Q3))</f>
        <v>0</v>
      </c>
      <c r="R3" s="210">
        <f ca="1">IF(SUM('Chemicals Calcs'!R$2:R3)-'Chem - ODS'!M$15*10^6&lt;0,0,IF(AND(SUM('Chemicals Calcs'!R$1:R2)-'Chem - ODS'!M$15*10^6&lt;0,SUM('Chemicals Calcs'!R$2:R3)-'Chem - ODS'!M$15*10^6&gt;0),SUM('Chemicals Calcs'!R$2:R3)-'Chem - ODS'!M$15*10^6,'Chemicals Calcs'!R3))</f>
        <v>0</v>
      </c>
      <c r="S3" s="210">
        <f ca="1">IF(SUM('Chemicals Calcs'!S$2:S3)-'Chem - ODS'!N$15*10^6&lt;0,0,IF(AND(SUM('Chemicals Calcs'!S$1:S2)-'Chem - ODS'!N$15*10^6&lt;0,SUM('Chemicals Calcs'!S$2:S3)-'Chem - ODS'!N$15*10^6&gt;0),SUM('Chemicals Calcs'!S$2:S3)-'Chem - ODS'!N$15*10^6,'Chemicals Calcs'!S3))</f>
        <v>0</v>
      </c>
      <c r="T3" s="210">
        <f ca="1">IF(SUM('Chemicals Calcs'!T$2:T3)-'Chem - ODS'!O$15*10^6&lt;0,0,IF(AND(SUM('Chemicals Calcs'!T$1:T2)-'Chem - ODS'!O$15*10^6&lt;0,SUM('Chemicals Calcs'!T$2:T3)-'Chem - ODS'!O$15*10^6&gt;0),SUM('Chemicals Calcs'!T$2:T3)-'Chem - ODS'!O$15*10^6,'Chemicals Calcs'!T3))</f>
        <v>0</v>
      </c>
      <c r="U3" s="210">
        <f ca="1">IF(SUM('Chemicals Calcs'!U$2:U3)-'Chem - ODS'!P$15*10^6&lt;0,0,IF(AND(SUM('Chemicals Calcs'!U$1:U2)-'Chem - ODS'!P$15*10^6&lt;0,SUM('Chemicals Calcs'!U$2:U3)-'Chem - ODS'!P$15*10^6&gt;0),SUM('Chemicals Calcs'!U$2:U3)-'Chem - ODS'!P$15*10^6,'Chemicals Calcs'!U3))</f>
        <v>0</v>
      </c>
      <c r="V3" s="210">
        <f ca="1">IF(SUM('Chemicals Calcs'!V$2:V3)-'Chem - ODS'!Q$15*10^6&lt;0,0,IF(AND(SUM('Chemicals Calcs'!V$1:V2)-'Chem - ODS'!Q$15*10^6&lt;0,SUM('Chemicals Calcs'!V$2:V3)-'Chem - ODS'!Q$15*10^6&gt;0),SUM('Chemicals Calcs'!V$2:V3)-'Chem - ODS'!Q$15*10^6,'Chemicals Calcs'!V3))</f>
        <v>0</v>
      </c>
      <c r="W3" s="210">
        <f ca="1">IF(SUM('Chemicals Calcs'!W$2:W3)-'Chem - ODS'!R$15*10^6&lt;0,0,IF(AND(SUM('Chemicals Calcs'!W$1:W2)-'Chem - ODS'!R$15*10^6&lt;0,SUM('Chemicals Calcs'!W$2:W3)-'Chem - ODS'!R$15*10^6&gt;0),SUM('Chemicals Calcs'!W$2:W3)-'Chem - ODS'!R$15*10^6,'Chemicals Calcs'!W3))</f>
        <v>0</v>
      </c>
      <c r="X3" s="210">
        <f ca="1">IF(SUM('Chemicals Calcs'!X$2:X3)-'Chem - ODS'!S$15*10^6&lt;0,0,IF(AND(SUM('Chemicals Calcs'!X$1:X2)-'Chem - ODS'!S$15*10^6&lt;0,SUM('Chemicals Calcs'!X$2:X3)-'Chem - ODS'!S$15*10^6&gt;0),SUM('Chemicals Calcs'!X$2:X3)-'Chem - ODS'!S$15*10^6,'Chemicals Calcs'!X3))</f>
        <v>0</v>
      </c>
      <c r="Y3" s="210">
        <f ca="1">IF(SUM('Chemicals Calcs'!Y$2:Y3)-'Chem - ODS'!T$15*10^6&lt;0,0,IF(AND(SUM('Chemicals Calcs'!Y$1:Y2)-'Chem - ODS'!T$15*10^6&lt;0,SUM('Chemicals Calcs'!Y$2:Y3)-'Chem - ODS'!T$15*10^6&gt;0),SUM('Chemicals Calcs'!Y$2:Y3)-'Chem - ODS'!T$15*10^6,'Chemicals Calcs'!Y3))</f>
        <v>0</v>
      </c>
      <c r="Z3" s="210">
        <f ca="1">IF(SUM('Chemicals Calcs'!Z$2:Z3)-'Chem - ODS'!U$15*10^6&lt;0,0,IF(AND(SUM('Chemicals Calcs'!Z$1:Z2)-'Chem - ODS'!U$15*10^6&lt;0,SUM('Chemicals Calcs'!Z$2:Z3)-'Chem - ODS'!U$15*10^6&gt;0),SUM('Chemicals Calcs'!Z$2:Z3)-'Chem - ODS'!U$15*10^6,'Chemicals Calcs'!Z3))</f>
        <v>0</v>
      </c>
      <c r="AA3" s="210">
        <f ca="1">IF(SUM('Chemicals Calcs'!AA$2:AA3)-'Chem - ODS'!V$15*10^6&lt;0,0,IF(AND(SUM('Chemicals Calcs'!AA$1:AA2)-'Chem - ODS'!V$15*10^6&lt;0,SUM('Chemicals Calcs'!AA$2:AA3)-'Chem - ODS'!V$15*10^6&gt;0),SUM('Chemicals Calcs'!AA$2:AA3)-'Chem - ODS'!V$15*10^6,'Chemicals Calcs'!AA3))</f>
        <v>0</v>
      </c>
      <c r="AB3" s="210">
        <f ca="1">IF(SUM('Chemicals Calcs'!AB$2:AB3)-'Chem - ODS'!W$15*10^6&lt;0,0,IF(AND(SUM('Chemicals Calcs'!AB$1:AB2)-'Chem - ODS'!W$15*10^6&lt;0,SUM('Chemicals Calcs'!AB$2:AB3)-'Chem - ODS'!W$15*10^6&gt;0),SUM('Chemicals Calcs'!AB$2:AB3)-'Chem - ODS'!W$15*10^6,'Chemicals Calcs'!AB3))</f>
        <v>0</v>
      </c>
      <c r="AC3" s="210">
        <f ca="1">IF(SUM('Chemicals Calcs'!AC$2:AC3)-'Chem - ODS'!X$15*10^6&lt;0,0,IF(AND(SUM('Chemicals Calcs'!AC$1:AC2)-'Chem - ODS'!X$15*10^6&lt;0,SUM('Chemicals Calcs'!AC$2:AC3)-'Chem - ODS'!X$15*10^6&gt;0),SUM('Chemicals Calcs'!AC$2:AC3)-'Chem - ODS'!X$15*10^6,'Chemicals Calcs'!AC3))</f>
        <v>0</v>
      </c>
      <c r="AD3" s="210">
        <f ca="1">IF(SUM('Chemicals Calcs'!AD$2:AD3)-'Chem - ODS'!Y$15*10^6&lt;0,0,IF(AND(SUM('Chemicals Calcs'!AD$1:AD2)-'Chem - ODS'!Y$15*10^6&lt;0,SUM('Chemicals Calcs'!AD$2:AD3)-'Chem - ODS'!Y$15*10^6&gt;0),SUM('Chemicals Calcs'!AD$2:AD3)-'Chem - ODS'!Y$15*10^6,'Chemicals Calcs'!AD3))</f>
        <v>0</v>
      </c>
      <c r="AE3" s="210">
        <f ca="1">IF(SUM('Chemicals Calcs'!AE$2:AE3)-'Chem - ODS'!Z$15*10^6&lt;0,0,IF(AND(SUM('Chemicals Calcs'!AE$1:AE2)-'Chem - ODS'!Z$15*10^6&lt;0,SUM('Chemicals Calcs'!AE$2:AE3)-'Chem - ODS'!Z$15*10^6&gt;0),SUM('Chemicals Calcs'!AE$2:AE3)-'Chem - ODS'!Z$15*10^6,'Chemicals Calcs'!AE3))</f>
        <v>0</v>
      </c>
      <c r="AF3" s="210">
        <f ca="1">IF(SUM('Chemicals Calcs'!AF$2:AF3)-'Chem - ODS'!AA$15*10^6&lt;0,0,IF(AND(SUM('Chemicals Calcs'!AF$1:AF2)-'Chem - ODS'!AA$15*10^6&lt;0,SUM('Chemicals Calcs'!AF$2:AF3)-'Chem - ODS'!AA$15*10^6&gt;0),SUM('Chemicals Calcs'!AF$2:AF3)-'Chem - ODS'!AA$15*10^6,'Chemicals Calcs'!AF3))</f>
        <v>0</v>
      </c>
      <c r="AG3" s="210">
        <f ca="1">IF(SUM('Chemicals Calcs'!AG$2:AG3)-'Chem - ODS'!AB$15*10^6&lt;0,0,IF(AND(SUM('Chemicals Calcs'!AG$1:AG2)-'Chem - ODS'!AB$15*10^6&lt;0,SUM('Chemicals Calcs'!AG$2:AG3)-'Chem - ODS'!AB$15*10^6&gt;0),SUM('Chemicals Calcs'!AG$2:AG3)-'Chem - ODS'!AB$15*10^6,'Chemicals Calcs'!AG3))</f>
        <v>0</v>
      </c>
      <c r="AH3" s="210">
        <f ca="1">IF(SUM('Chemicals Calcs'!AH$2:AH3)-'Chem - ODS'!AC$15*10^6&lt;0,0,IF(AND(SUM('Chemicals Calcs'!AH$1:AH2)-'Chem - ODS'!AC$15*10^6&lt;0,SUM('Chemicals Calcs'!AH$2:AH3)-'Chem - ODS'!AC$15*10^6&gt;0),SUM('Chemicals Calcs'!AH$2:AH3)-'Chem - ODS'!AC$15*10^6,'Chemicals Calcs'!AH3))</f>
        <v>0</v>
      </c>
      <c r="AI3" s="210">
        <f ca="1">IF(SUM('Chemicals Calcs'!AI$2:AI3)-'Chem - ODS'!AD$15*10^6&lt;0,0,IF(AND(SUM('Chemicals Calcs'!AI$1:AI2)-'Chem - ODS'!AD$15*10^6&lt;0,SUM('Chemicals Calcs'!AI$2:AI3)-'Chem - ODS'!AD$15*10^6&gt;0),SUM('Chemicals Calcs'!AI$2:AI3)-'Chem - ODS'!AD$15*10^6,'Chemicals Calcs'!AI3))</f>
        <v>0</v>
      </c>
      <c r="AJ3" s="210">
        <f ca="1">IF(SUM('Chemicals Calcs'!AJ$2:AJ3)-'Chem - ODS'!AE$15*10^6&lt;0,0,IF(AND(SUM('Chemicals Calcs'!AJ$1:AJ2)-'Chem - ODS'!AE$15*10^6&lt;0,SUM('Chemicals Calcs'!AJ$2:AJ3)-'Chem - ODS'!AE$15*10^6&gt;0),SUM('Chemicals Calcs'!AJ$2:AJ3)-'Chem - ODS'!AE$15*10^6,'Chemicals Calcs'!AJ3))</f>
        <v>0</v>
      </c>
      <c r="AK3" s="210">
        <f ca="1">IF(SUM('Chemicals Calcs'!AK$2:AK3)-'Chem - ODS'!AF$15*10^6&lt;0,0,IF(AND(SUM('Chemicals Calcs'!AK$1:AK2)-'Chem - ODS'!AF$15*10^6&lt;0,SUM('Chemicals Calcs'!AK$2:AK3)-'Chem - ODS'!AF$15*10^6&gt;0),SUM('Chemicals Calcs'!AK$2:AK3)-'Chem - ODS'!AF$15*10^6,'Chemicals Calcs'!AK3))</f>
        <v>0</v>
      </c>
      <c r="AL3" s="210">
        <f ca="1">IF(SUM('Chemicals Calcs'!AL$2:AL3)-'Chem - ODS'!AG$15*10^6&lt;0,0,IF(AND(SUM('Chemicals Calcs'!AL$1:AL2)-'Chem - ODS'!AG$15*10^6&lt;0,SUM('Chemicals Calcs'!AL$2:AL3)-'Chem - ODS'!AG$15*10^6&gt;0),SUM('Chemicals Calcs'!AL$2:AL3)-'Chem - ODS'!AG$15*10^6,'Chemicals Calcs'!AL3))</f>
        <v>0</v>
      </c>
      <c r="AM3" s="210">
        <f ca="1">IF(SUM('Chemicals Calcs'!AM$2:AM3)-'Chem - ODS'!AH$15*10^6&lt;0,0,IF(AND(SUM('Chemicals Calcs'!AM$1:AM2)-'Chem - ODS'!AH$15*10^6&lt;0,SUM('Chemicals Calcs'!AM$2:AM3)-'Chem - ODS'!AH$15*10^6&gt;0),SUM('Chemicals Calcs'!AM$2:AM3)-'Chem - ODS'!AH$15*10^6,'Chemicals Calcs'!AM3))</f>
        <v>0</v>
      </c>
      <c r="AN3" s="210">
        <f ca="1">IF(SUM('Chemicals Calcs'!AN$2:AN3)-'Chem - ODS'!AI$15*10^6&lt;0,0,IF(AND(SUM('Chemicals Calcs'!AN$1:AN2)-'Chem - ODS'!AI$15*10^6&lt;0,SUM('Chemicals Calcs'!AN$2:AN3)-'Chem - ODS'!AI$15*10^6&gt;0),SUM('Chemicals Calcs'!AN$2:AN3)-'Chem - ODS'!AI$15*10^6,'Chemicals Calcs'!AN3))</f>
        <v>0</v>
      </c>
      <c r="AO3" s="210">
        <f ca="1">IF(SUM('Chemicals Calcs'!AO$2:AO3)-'Chem - ODS'!AJ$15*10^6&lt;0,0,IF(AND(SUM('Chemicals Calcs'!AO$1:AO2)-'Chem - ODS'!AJ$15*10^6&lt;0,SUM('Chemicals Calcs'!AO$2:AO3)-'Chem - ODS'!AJ$15*10^6&gt;0),SUM('Chemicals Calcs'!AO$2:AO3)-'Chem - ODS'!AJ$15*10^6,'Chemicals Calcs'!AO3))</f>
        <v>0</v>
      </c>
      <c r="AP3" s="210">
        <f ca="1">IF(SUM('Chemicals Calcs'!AP$2:AP3)-'Chem - ODS'!AK$15*10^6&lt;0,0,IF(AND(SUM('Chemicals Calcs'!AP$1:AP2)-'Chem - ODS'!AK$15*10^6&lt;0,SUM('Chemicals Calcs'!AP$2:AP3)-'Chem - ODS'!AK$15*10^6&gt;0),SUM('Chemicals Calcs'!AP$2:AP3)-'Chem - ODS'!AK$15*10^6,'Chemicals Calcs'!AP3))</f>
        <v>0</v>
      </c>
    </row>
    <row r="4" spans="1:42">
      <c r="A4" s="74">
        <v>-48</v>
      </c>
      <c r="B4">
        <f ca="1">IF('Chemicals 2010'!$A12="CP",INDIRECT("'Chemicals 2010'!"&amp;'Country Selector'!$B$3&amp;ROW($A12))*10^12,0)</f>
        <v>0</v>
      </c>
      <c r="C4" s="90">
        <f t="shared" ca="1" si="0"/>
        <v>0</v>
      </c>
      <c r="D4" s="90">
        <f t="shared" ca="1" si="1"/>
        <v>0</v>
      </c>
      <c r="E4" s="90">
        <f t="shared" ca="1" si="1"/>
        <v>0</v>
      </c>
      <c r="F4" s="90">
        <f t="shared" ca="1" si="1"/>
        <v>0</v>
      </c>
      <c r="G4" s="210">
        <f ca="1">IF(SUM('Chemicals Calcs'!G$2:G4)-'Chem - ODS'!B$15*10^6&lt;0,0,IF(AND(SUM('Chemicals Calcs'!G$1:G3)-'Chem - ODS'!B$15*10^6&lt;0,SUM('Chemicals Calcs'!G$2:G4)-'Chem - ODS'!B$15*10^6&gt;0),SUM('Chemicals Calcs'!G$2:G4)-'Chem - ODS'!B$15*10^6,'Chemicals Calcs'!G4))</f>
        <v>0</v>
      </c>
      <c r="H4" s="210">
        <f ca="1">IF(SUM('Chemicals Calcs'!H$2:H4)-'Chem - ODS'!C$15*10^6&lt;0,0,IF(AND(SUM('Chemicals Calcs'!H$1:H3)-'Chem - ODS'!C$15*10^6&lt;0,SUM('Chemicals Calcs'!H$2:H4)-'Chem - ODS'!C$15*10^6&gt;0),SUM('Chemicals Calcs'!H$2:H4)-'Chem - ODS'!C$15*10^6,'Chemicals Calcs'!H4))</f>
        <v>0</v>
      </c>
      <c r="I4" s="210">
        <f ca="1">IF(SUM('Chemicals Calcs'!I$2:I4)-'Chem - ODS'!D$15*10^6&lt;0,0,IF(AND(SUM('Chemicals Calcs'!I$1:I3)-'Chem - ODS'!D$15*10^6&lt;0,SUM('Chemicals Calcs'!I$2:I4)-'Chem - ODS'!D$15*10^6&gt;0),SUM('Chemicals Calcs'!I$2:I4)-'Chem - ODS'!D$15*10^6,'Chemicals Calcs'!I4))</f>
        <v>0</v>
      </c>
      <c r="J4" s="210">
        <f ca="1">IF(SUM('Chemicals Calcs'!J$2:J4)-'Chem - ODS'!E$15*10^6&lt;0,0,IF(AND(SUM('Chemicals Calcs'!J$1:J3)-'Chem - ODS'!E$15*10^6&lt;0,SUM('Chemicals Calcs'!J$2:J4)-'Chem - ODS'!E$15*10^6&gt;0),SUM('Chemicals Calcs'!J$2:J4)-'Chem - ODS'!E$15*10^6,'Chemicals Calcs'!J4))</f>
        <v>0</v>
      </c>
      <c r="K4" s="210">
        <f ca="1">IF(SUM('Chemicals Calcs'!K$2:K4)-'Chem - ODS'!F$15*10^6&lt;0,0,IF(AND(SUM('Chemicals Calcs'!K$1:K3)-'Chem - ODS'!F$15*10^6&lt;0,SUM('Chemicals Calcs'!K$2:K4)-'Chem - ODS'!F$15*10^6&gt;0),SUM('Chemicals Calcs'!K$2:K4)-'Chem - ODS'!F$15*10^6,'Chemicals Calcs'!K4))</f>
        <v>0</v>
      </c>
      <c r="L4" s="210">
        <f ca="1">IF(SUM('Chemicals Calcs'!L$2:L4)-'Chem - ODS'!G$15*10^6&lt;0,0,IF(AND(SUM('Chemicals Calcs'!L$1:L3)-'Chem - ODS'!G$15*10^6&lt;0,SUM('Chemicals Calcs'!L$2:L4)-'Chem - ODS'!G$15*10^6&gt;0),SUM('Chemicals Calcs'!L$2:L4)-'Chem - ODS'!G$15*10^6,'Chemicals Calcs'!L4))</f>
        <v>0</v>
      </c>
      <c r="M4" s="210">
        <f ca="1">IF(SUM('Chemicals Calcs'!M$2:M4)-'Chem - ODS'!H$15*10^6&lt;0,0,IF(AND(SUM('Chemicals Calcs'!M$1:M3)-'Chem - ODS'!H$15*10^6&lt;0,SUM('Chemicals Calcs'!M$2:M4)-'Chem - ODS'!H$15*10^6&gt;0),SUM('Chemicals Calcs'!M$2:M4)-'Chem - ODS'!H$15*10^6,'Chemicals Calcs'!M4))</f>
        <v>0</v>
      </c>
      <c r="N4" s="210">
        <f ca="1">IF(SUM('Chemicals Calcs'!N$2:N4)-'Chem - ODS'!I$15*10^6&lt;0,0,IF(AND(SUM('Chemicals Calcs'!N$1:N3)-'Chem - ODS'!I$15*10^6&lt;0,SUM('Chemicals Calcs'!N$2:N4)-'Chem - ODS'!I$15*10^6&gt;0),SUM('Chemicals Calcs'!N$2:N4)-'Chem - ODS'!I$15*10^6,'Chemicals Calcs'!N4))</f>
        <v>0</v>
      </c>
      <c r="O4" s="210">
        <f ca="1">IF(SUM('Chemicals Calcs'!O$2:O4)-'Chem - ODS'!J$15*10^6&lt;0,0,IF(AND(SUM('Chemicals Calcs'!O$1:O3)-'Chem - ODS'!J$15*10^6&lt;0,SUM('Chemicals Calcs'!O$2:O4)-'Chem - ODS'!J$15*10^6&gt;0),SUM('Chemicals Calcs'!O$2:O4)-'Chem - ODS'!J$15*10^6,'Chemicals Calcs'!O4))</f>
        <v>0</v>
      </c>
      <c r="P4" s="210">
        <f ca="1">IF(SUM('Chemicals Calcs'!P$2:P4)-'Chem - ODS'!K$15*10^6&lt;0,0,IF(AND(SUM('Chemicals Calcs'!P$1:P3)-'Chem - ODS'!K$15*10^6&lt;0,SUM('Chemicals Calcs'!P$2:P4)-'Chem - ODS'!K$15*10^6&gt;0),SUM('Chemicals Calcs'!P$2:P4)-'Chem - ODS'!K$15*10^6,'Chemicals Calcs'!P4))</f>
        <v>0</v>
      </c>
      <c r="Q4" s="210">
        <f ca="1">IF(SUM('Chemicals Calcs'!Q$2:Q4)-'Chem - ODS'!L$15*10^6&lt;0,0,IF(AND(SUM('Chemicals Calcs'!Q$1:Q3)-'Chem - ODS'!L$15*10^6&lt;0,SUM('Chemicals Calcs'!Q$2:Q4)-'Chem - ODS'!L$15*10^6&gt;0),SUM('Chemicals Calcs'!Q$2:Q4)-'Chem - ODS'!L$15*10^6,'Chemicals Calcs'!Q4))</f>
        <v>0</v>
      </c>
      <c r="R4" s="210">
        <f ca="1">IF(SUM('Chemicals Calcs'!R$2:R4)-'Chem - ODS'!M$15*10^6&lt;0,0,IF(AND(SUM('Chemicals Calcs'!R$1:R3)-'Chem - ODS'!M$15*10^6&lt;0,SUM('Chemicals Calcs'!R$2:R4)-'Chem - ODS'!M$15*10^6&gt;0),SUM('Chemicals Calcs'!R$2:R4)-'Chem - ODS'!M$15*10^6,'Chemicals Calcs'!R4))</f>
        <v>0</v>
      </c>
      <c r="S4" s="210">
        <f ca="1">IF(SUM('Chemicals Calcs'!S$2:S4)-'Chem - ODS'!N$15*10^6&lt;0,0,IF(AND(SUM('Chemicals Calcs'!S$1:S3)-'Chem - ODS'!N$15*10^6&lt;0,SUM('Chemicals Calcs'!S$2:S4)-'Chem - ODS'!N$15*10^6&gt;0),SUM('Chemicals Calcs'!S$2:S4)-'Chem - ODS'!N$15*10^6,'Chemicals Calcs'!S4))</f>
        <v>0</v>
      </c>
      <c r="T4" s="210">
        <f ca="1">IF(SUM('Chemicals Calcs'!T$2:T4)-'Chem - ODS'!O$15*10^6&lt;0,0,IF(AND(SUM('Chemicals Calcs'!T$1:T3)-'Chem - ODS'!O$15*10^6&lt;0,SUM('Chemicals Calcs'!T$2:T4)-'Chem - ODS'!O$15*10^6&gt;0),SUM('Chemicals Calcs'!T$2:T4)-'Chem - ODS'!O$15*10^6,'Chemicals Calcs'!T4))</f>
        <v>0</v>
      </c>
      <c r="U4" s="210">
        <f ca="1">IF(SUM('Chemicals Calcs'!U$2:U4)-'Chem - ODS'!P$15*10^6&lt;0,0,IF(AND(SUM('Chemicals Calcs'!U$1:U3)-'Chem - ODS'!P$15*10^6&lt;0,SUM('Chemicals Calcs'!U$2:U4)-'Chem - ODS'!P$15*10^6&gt;0),SUM('Chemicals Calcs'!U$2:U4)-'Chem - ODS'!P$15*10^6,'Chemicals Calcs'!U4))</f>
        <v>0</v>
      </c>
      <c r="V4" s="210">
        <f ca="1">IF(SUM('Chemicals Calcs'!V$2:V4)-'Chem - ODS'!Q$15*10^6&lt;0,0,IF(AND(SUM('Chemicals Calcs'!V$1:V3)-'Chem - ODS'!Q$15*10^6&lt;0,SUM('Chemicals Calcs'!V$2:V4)-'Chem - ODS'!Q$15*10^6&gt;0),SUM('Chemicals Calcs'!V$2:V4)-'Chem - ODS'!Q$15*10^6,'Chemicals Calcs'!V4))</f>
        <v>0</v>
      </c>
      <c r="W4" s="210">
        <f ca="1">IF(SUM('Chemicals Calcs'!W$2:W4)-'Chem - ODS'!R$15*10^6&lt;0,0,IF(AND(SUM('Chemicals Calcs'!W$1:W3)-'Chem - ODS'!R$15*10^6&lt;0,SUM('Chemicals Calcs'!W$2:W4)-'Chem - ODS'!R$15*10^6&gt;0),SUM('Chemicals Calcs'!W$2:W4)-'Chem - ODS'!R$15*10^6,'Chemicals Calcs'!W4))</f>
        <v>0</v>
      </c>
      <c r="X4" s="210">
        <f ca="1">IF(SUM('Chemicals Calcs'!X$2:X4)-'Chem - ODS'!S$15*10^6&lt;0,0,IF(AND(SUM('Chemicals Calcs'!X$1:X3)-'Chem - ODS'!S$15*10^6&lt;0,SUM('Chemicals Calcs'!X$2:X4)-'Chem - ODS'!S$15*10^6&gt;0),SUM('Chemicals Calcs'!X$2:X4)-'Chem - ODS'!S$15*10^6,'Chemicals Calcs'!X4))</f>
        <v>0</v>
      </c>
      <c r="Y4" s="210">
        <f ca="1">IF(SUM('Chemicals Calcs'!Y$2:Y4)-'Chem - ODS'!T$15*10^6&lt;0,0,IF(AND(SUM('Chemicals Calcs'!Y$1:Y3)-'Chem - ODS'!T$15*10^6&lt;0,SUM('Chemicals Calcs'!Y$2:Y4)-'Chem - ODS'!T$15*10^6&gt;0),SUM('Chemicals Calcs'!Y$2:Y4)-'Chem - ODS'!T$15*10^6,'Chemicals Calcs'!Y4))</f>
        <v>0</v>
      </c>
      <c r="Z4" s="210">
        <f ca="1">IF(SUM('Chemicals Calcs'!Z$2:Z4)-'Chem - ODS'!U$15*10^6&lt;0,0,IF(AND(SUM('Chemicals Calcs'!Z$1:Z3)-'Chem - ODS'!U$15*10^6&lt;0,SUM('Chemicals Calcs'!Z$2:Z4)-'Chem - ODS'!U$15*10^6&gt;0),SUM('Chemicals Calcs'!Z$2:Z4)-'Chem - ODS'!U$15*10^6,'Chemicals Calcs'!Z4))</f>
        <v>0</v>
      </c>
      <c r="AA4" s="210">
        <f ca="1">IF(SUM('Chemicals Calcs'!AA$2:AA4)-'Chem - ODS'!V$15*10^6&lt;0,0,IF(AND(SUM('Chemicals Calcs'!AA$1:AA3)-'Chem - ODS'!V$15*10^6&lt;0,SUM('Chemicals Calcs'!AA$2:AA4)-'Chem - ODS'!V$15*10^6&gt;0),SUM('Chemicals Calcs'!AA$2:AA4)-'Chem - ODS'!V$15*10^6,'Chemicals Calcs'!AA4))</f>
        <v>0</v>
      </c>
      <c r="AB4" s="210">
        <f ca="1">IF(SUM('Chemicals Calcs'!AB$2:AB4)-'Chem - ODS'!W$15*10^6&lt;0,0,IF(AND(SUM('Chemicals Calcs'!AB$1:AB3)-'Chem - ODS'!W$15*10^6&lt;0,SUM('Chemicals Calcs'!AB$2:AB4)-'Chem - ODS'!W$15*10^6&gt;0),SUM('Chemicals Calcs'!AB$2:AB4)-'Chem - ODS'!W$15*10^6,'Chemicals Calcs'!AB4))</f>
        <v>0</v>
      </c>
      <c r="AC4" s="210">
        <f ca="1">IF(SUM('Chemicals Calcs'!AC$2:AC4)-'Chem - ODS'!X$15*10^6&lt;0,0,IF(AND(SUM('Chemicals Calcs'!AC$1:AC3)-'Chem - ODS'!X$15*10^6&lt;0,SUM('Chemicals Calcs'!AC$2:AC4)-'Chem - ODS'!X$15*10^6&gt;0),SUM('Chemicals Calcs'!AC$2:AC4)-'Chem - ODS'!X$15*10^6,'Chemicals Calcs'!AC4))</f>
        <v>0</v>
      </c>
      <c r="AD4" s="210">
        <f ca="1">IF(SUM('Chemicals Calcs'!AD$2:AD4)-'Chem - ODS'!Y$15*10^6&lt;0,0,IF(AND(SUM('Chemicals Calcs'!AD$1:AD3)-'Chem - ODS'!Y$15*10^6&lt;0,SUM('Chemicals Calcs'!AD$2:AD4)-'Chem - ODS'!Y$15*10^6&gt;0),SUM('Chemicals Calcs'!AD$2:AD4)-'Chem - ODS'!Y$15*10^6,'Chemicals Calcs'!AD4))</f>
        <v>0</v>
      </c>
      <c r="AE4" s="210">
        <f ca="1">IF(SUM('Chemicals Calcs'!AE$2:AE4)-'Chem - ODS'!Z$15*10^6&lt;0,0,IF(AND(SUM('Chemicals Calcs'!AE$1:AE3)-'Chem - ODS'!Z$15*10^6&lt;0,SUM('Chemicals Calcs'!AE$2:AE4)-'Chem - ODS'!Z$15*10^6&gt;0),SUM('Chemicals Calcs'!AE$2:AE4)-'Chem - ODS'!Z$15*10^6,'Chemicals Calcs'!AE4))</f>
        <v>0</v>
      </c>
      <c r="AF4" s="210">
        <f ca="1">IF(SUM('Chemicals Calcs'!AF$2:AF4)-'Chem - ODS'!AA$15*10^6&lt;0,0,IF(AND(SUM('Chemicals Calcs'!AF$1:AF3)-'Chem - ODS'!AA$15*10^6&lt;0,SUM('Chemicals Calcs'!AF$2:AF4)-'Chem - ODS'!AA$15*10^6&gt;0),SUM('Chemicals Calcs'!AF$2:AF4)-'Chem - ODS'!AA$15*10^6,'Chemicals Calcs'!AF4))</f>
        <v>0</v>
      </c>
      <c r="AG4" s="210">
        <f ca="1">IF(SUM('Chemicals Calcs'!AG$2:AG4)-'Chem - ODS'!AB$15*10^6&lt;0,0,IF(AND(SUM('Chemicals Calcs'!AG$1:AG3)-'Chem - ODS'!AB$15*10^6&lt;0,SUM('Chemicals Calcs'!AG$2:AG4)-'Chem - ODS'!AB$15*10^6&gt;0),SUM('Chemicals Calcs'!AG$2:AG4)-'Chem - ODS'!AB$15*10^6,'Chemicals Calcs'!AG4))</f>
        <v>0</v>
      </c>
      <c r="AH4" s="210">
        <f ca="1">IF(SUM('Chemicals Calcs'!AH$2:AH4)-'Chem - ODS'!AC$15*10^6&lt;0,0,IF(AND(SUM('Chemicals Calcs'!AH$1:AH3)-'Chem - ODS'!AC$15*10^6&lt;0,SUM('Chemicals Calcs'!AH$2:AH4)-'Chem - ODS'!AC$15*10^6&gt;0),SUM('Chemicals Calcs'!AH$2:AH4)-'Chem - ODS'!AC$15*10^6,'Chemicals Calcs'!AH4))</f>
        <v>0</v>
      </c>
      <c r="AI4" s="210">
        <f ca="1">IF(SUM('Chemicals Calcs'!AI$2:AI4)-'Chem - ODS'!AD$15*10^6&lt;0,0,IF(AND(SUM('Chemicals Calcs'!AI$1:AI3)-'Chem - ODS'!AD$15*10^6&lt;0,SUM('Chemicals Calcs'!AI$2:AI4)-'Chem - ODS'!AD$15*10^6&gt;0),SUM('Chemicals Calcs'!AI$2:AI4)-'Chem - ODS'!AD$15*10^6,'Chemicals Calcs'!AI4))</f>
        <v>0</v>
      </c>
      <c r="AJ4" s="210">
        <f ca="1">IF(SUM('Chemicals Calcs'!AJ$2:AJ4)-'Chem - ODS'!AE$15*10^6&lt;0,0,IF(AND(SUM('Chemicals Calcs'!AJ$1:AJ3)-'Chem - ODS'!AE$15*10^6&lt;0,SUM('Chemicals Calcs'!AJ$2:AJ4)-'Chem - ODS'!AE$15*10^6&gt;0),SUM('Chemicals Calcs'!AJ$2:AJ4)-'Chem - ODS'!AE$15*10^6,'Chemicals Calcs'!AJ4))</f>
        <v>0</v>
      </c>
      <c r="AK4" s="210">
        <f ca="1">IF(SUM('Chemicals Calcs'!AK$2:AK4)-'Chem - ODS'!AF$15*10^6&lt;0,0,IF(AND(SUM('Chemicals Calcs'!AK$1:AK3)-'Chem - ODS'!AF$15*10^6&lt;0,SUM('Chemicals Calcs'!AK$2:AK4)-'Chem - ODS'!AF$15*10^6&gt;0),SUM('Chemicals Calcs'!AK$2:AK4)-'Chem - ODS'!AF$15*10^6,'Chemicals Calcs'!AK4))</f>
        <v>0</v>
      </c>
      <c r="AL4" s="210">
        <f ca="1">IF(SUM('Chemicals Calcs'!AL$2:AL4)-'Chem - ODS'!AG$15*10^6&lt;0,0,IF(AND(SUM('Chemicals Calcs'!AL$1:AL3)-'Chem - ODS'!AG$15*10^6&lt;0,SUM('Chemicals Calcs'!AL$2:AL4)-'Chem - ODS'!AG$15*10^6&gt;0),SUM('Chemicals Calcs'!AL$2:AL4)-'Chem - ODS'!AG$15*10^6,'Chemicals Calcs'!AL4))</f>
        <v>0</v>
      </c>
      <c r="AM4" s="210">
        <f ca="1">IF(SUM('Chemicals Calcs'!AM$2:AM4)-'Chem - ODS'!AH$15*10^6&lt;0,0,IF(AND(SUM('Chemicals Calcs'!AM$1:AM3)-'Chem - ODS'!AH$15*10^6&lt;0,SUM('Chemicals Calcs'!AM$2:AM4)-'Chem - ODS'!AH$15*10^6&gt;0),SUM('Chemicals Calcs'!AM$2:AM4)-'Chem - ODS'!AH$15*10^6,'Chemicals Calcs'!AM4))</f>
        <v>0</v>
      </c>
      <c r="AN4" s="210">
        <f ca="1">IF(SUM('Chemicals Calcs'!AN$2:AN4)-'Chem - ODS'!AI$15*10^6&lt;0,0,IF(AND(SUM('Chemicals Calcs'!AN$1:AN3)-'Chem - ODS'!AI$15*10^6&lt;0,SUM('Chemicals Calcs'!AN$2:AN4)-'Chem - ODS'!AI$15*10^6&gt;0),SUM('Chemicals Calcs'!AN$2:AN4)-'Chem - ODS'!AI$15*10^6,'Chemicals Calcs'!AN4))</f>
        <v>0</v>
      </c>
      <c r="AO4" s="210">
        <f ca="1">IF(SUM('Chemicals Calcs'!AO$2:AO4)-'Chem - ODS'!AJ$15*10^6&lt;0,0,IF(AND(SUM('Chemicals Calcs'!AO$1:AO3)-'Chem - ODS'!AJ$15*10^6&lt;0,SUM('Chemicals Calcs'!AO$2:AO4)-'Chem - ODS'!AJ$15*10^6&gt;0),SUM('Chemicals Calcs'!AO$2:AO4)-'Chem - ODS'!AJ$15*10^6,'Chemicals Calcs'!AO4))</f>
        <v>0</v>
      </c>
      <c r="AP4" s="210">
        <f ca="1">IF(SUM('Chemicals Calcs'!AP$2:AP4)-'Chem - ODS'!AK$15*10^6&lt;0,0,IF(AND(SUM('Chemicals Calcs'!AP$1:AP3)-'Chem - ODS'!AK$15*10^6&lt;0,SUM('Chemicals Calcs'!AP$2:AP4)-'Chem - ODS'!AK$15*10^6&gt;0),SUM('Chemicals Calcs'!AP$2:AP4)-'Chem - ODS'!AK$15*10^6,'Chemicals Calcs'!AP4))</f>
        <v>0</v>
      </c>
    </row>
    <row r="5" spans="1:42">
      <c r="A5" s="74">
        <v>-47</v>
      </c>
      <c r="B5">
        <f ca="1">IF('Chemicals 2010'!$A13="CP",INDIRECT("'Chemicals 2010'!"&amp;'Country Selector'!$B$3&amp;ROW($A13))*10^12,0)</f>
        <v>0</v>
      </c>
      <c r="C5" s="90">
        <f t="shared" ca="1" si="0"/>
        <v>0</v>
      </c>
      <c r="D5" s="90">
        <f t="shared" ca="1" si="1"/>
        <v>0</v>
      </c>
      <c r="E5" s="90">
        <f t="shared" ca="1" si="1"/>
        <v>0</v>
      </c>
      <c r="F5" s="90">
        <f t="shared" ca="1" si="1"/>
        <v>0</v>
      </c>
      <c r="G5" s="210">
        <f ca="1">IF(SUM('Chemicals Calcs'!G$2:G5)-'Chem - ODS'!B$15*10^6&lt;0,0,IF(AND(SUM('Chemicals Calcs'!G$1:G4)-'Chem - ODS'!B$15*10^6&lt;0,SUM('Chemicals Calcs'!G$2:G5)-'Chem - ODS'!B$15*10^6&gt;0),SUM('Chemicals Calcs'!G$2:G5)-'Chem - ODS'!B$15*10^6,'Chemicals Calcs'!G5))</f>
        <v>0</v>
      </c>
      <c r="H5" s="210">
        <f ca="1">IF(SUM('Chemicals Calcs'!H$2:H5)-'Chem - ODS'!C$15*10^6&lt;0,0,IF(AND(SUM('Chemicals Calcs'!H$1:H4)-'Chem - ODS'!C$15*10^6&lt;0,SUM('Chemicals Calcs'!H$2:H5)-'Chem - ODS'!C$15*10^6&gt;0),SUM('Chemicals Calcs'!H$2:H5)-'Chem - ODS'!C$15*10^6,'Chemicals Calcs'!H5))</f>
        <v>0</v>
      </c>
      <c r="I5" s="210">
        <f ca="1">IF(SUM('Chemicals Calcs'!I$2:I5)-'Chem - ODS'!D$15*10^6&lt;0,0,IF(AND(SUM('Chemicals Calcs'!I$1:I4)-'Chem - ODS'!D$15*10^6&lt;0,SUM('Chemicals Calcs'!I$2:I5)-'Chem - ODS'!D$15*10^6&gt;0),SUM('Chemicals Calcs'!I$2:I5)-'Chem - ODS'!D$15*10^6,'Chemicals Calcs'!I5))</f>
        <v>0</v>
      </c>
      <c r="J5" s="210">
        <f ca="1">IF(SUM('Chemicals Calcs'!J$2:J5)-'Chem - ODS'!E$15*10^6&lt;0,0,IF(AND(SUM('Chemicals Calcs'!J$1:J4)-'Chem - ODS'!E$15*10^6&lt;0,SUM('Chemicals Calcs'!J$2:J5)-'Chem - ODS'!E$15*10^6&gt;0),SUM('Chemicals Calcs'!J$2:J5)-'Chem - ODS'!E$15*10^6,'Chemicals Calcs'!J5))</f>
        <v>0</v>
      </c>
      <c r="K5" s="210">
        <f ca="1">IF(SUM('Chemicals Calcs'!K$2:K5)-'Chem - ODS'!F$15*10^6&lt;0,0,IF(AND(SUM('Chemicals Calcs'!K$1:K4)-'Chem - ODS'!F$15*10^6&lt;0,SUM('Chemicals Calcs'!K$2:K5)-'Chem - ODS'!F$15*10^6&gt;0),SUM('Chemicals Calcs'!K$2:K5)-'Chem - ODS'!F$15*10^6,'Chemicals Calcs'!K5))</f>
        <v>0</v>
      </c>
      <c r="L5" s="210">
        <f ca="1">IF(SUM('Chemicals Calcs'!L$2:L5)-'Chem - ODS'!G$15*10^6&lt;0,0,IF(AND(SUM('Chemicals Calcs'!L$1:L4)-'Chem - ODS'!G$15*10^6&lt;0,SUM('Chemicals Calcs'!L$2:L5)-'Chem - ODS'!G$15*10^6&gt;0),SUM('Chemicals Calcs'!L$2:L5)-'Chem - ODS'!G$15*10^6,'Chemicals Calcs'!L5))</f>
        <v>0</v>
      </c>
      <c r="M5" s="210">
        <f ca="1">IF(SUM('Chemicals Calcs'!M$2:M5)-'Chem - ODS'!H$15*10^6&lt;0,0,IF(AND(SUM('Chemicals Calcs'!M$1:M4)-'Chem - ODS'!H$15*10^6&lt;0,SUM('Chemicals Calcs'!M$2:M5)-'Chem - ODS'!H$15*10^6&gt;0),SUM('Chemicals Calcs'!M$2:M5)-'Chem - ODS'!H$15*10^6,'Chemicals Calcs'!M5))</f>
        <v>0</v>
      </c>
      <c r="N5" s="210">
        <f ca="1">IF(SUM('Chemicals Calcs'!N$2:N5)-'Chem - ODS'!I$15*10^6&lt;0,0,IF(AND(SUM('Chemicals Calcs'!N$1:N4)-'Chem - ODS'!I$15*10^6&lt;0,SUM('Chemicals Calcs'!N$2:N5)-'Chem - ODS'!I$15*10^6&gt;0),SUM('Chemicals Calcs'!N$2:N5)-'Chem - ODS'!I$15*10^6,'Chemicals Calcs'!N5))</f>
        <v>0</v>
      </c>
      <c r="O5" s="210">
        <f ca="1">IF(SUM('Chemicals Calcs'!O$2:O5)-'Chem - ODS'!J$15*10^6&lt;0,0,IF(AND(SUM('Chemicals Calcs'!O$1:O4)-'Chem - ODS'!J$15*10^6&lt;0,SUM('Chemicals Calcs'!O$2:O5)-'Chem - ODS'!J$15*10^6&gt;0),SUM('Chemicals Calcs'!O$2:O5)-'Chem - ODS'!J$15*10^6,'Chemicals Calcs'!O5))</f>
        <v>0</v>
      </c>
      <c r="P5" s="210">
        <f ca="1">IF(SUM('Chemicals Calcs'!P$2:P5)-'Chem - ODS'!K$15*10^6&lt;0,0,IF(AND(SUM('Chemicals Calcs'!P$1:P4)-'Chem - ODS'!K$15*10^6&lt;0,SUM('Chemicals Calcs'!P$2:P5)-'Chem - ODS'!K$15*10^6&gt;0),SUM('Chemicals Calcs'!P$2:P5)-'Chem - ODS'!K$15*10^6,'Chemicals Calcs'!P5))</f>
        <v>0</v>
      </c>
      <c r="Q5" s="210">
        <f ca="1">IF(SUM('Chemicals Calcs'!Q$2:Q5)-'Chem - ODS'!L$15*10^6&lt;0,0,IF(AND(SUM('Chemicals Calcs'!Q$1:Q4)-'Chem - ODS'!L$15*10^6&lt;0,SUM('Chemicals Calcs'!Q$2:Q5)-'Chem - ODS'!L$15*10^6&gt;0),SUM('Chemicals Calcs'!Q$2:Q5)-'Chem - ODS'!L$15*10^6,'Chemicals Calcs'!Q5))</f>
        <v>0</v>
      </c>
      <c r="R5" s="210">
        <f ca="1">IF(SUM('Chemicals Calcs'!R$2:R5)-'Chem - ODS'!M$15*10^6&lt;0,0,IF(AND(SUM('Chemicals Calcs'!R$1:R4)-'Chem - ODS'!M$15*10^6&lt;0,SUM('Chemicals Calcs'!R$2:R5)-'Chem - ODS'!M$15*10^6&gt;0),SUM('Chemicals Calcs'!R$2:R5)-'Chem - ODS'!M$15*10^6,'Chemicals Calcs'!R5))</f>
        <v>0</v>
      </c>
      <c r="S5" s="210">
        <f ca="1">IF(SUM('Chemicals Calcs'!S$2:S5)-'Chem - ODS'!N$15*10^6&lt;0,0,IF(AND(SUM('Chemicals Calcs'!S$1:S4)-'Chem - ODS'!N$15*10^6&lt;0,SUM('Chemicals Calcs'!S$2:S5)-'Chem - ODS'!N$15*10^6&gt;0),SUM('Chemicals Calcs'!S$2:S5)-'Chem - ODS'!N$15*10^6,'Chemicals Calcs'!S5))</f>
        <v>0</v>
      </c>
      <c r="T5" s="210">
        <f ca="1">IF(SUM('Chemicals Calcs'!T$2:T5)-'Chem - ODS'!O$15*10^6&lt;0,0,IF(AND(SUM('Chemicals Calcs'!T$1:T4)-'Chem - ODS'!O$15*10^6&lt;0,SUM('Chemicals Calcs'!T$2:T5)-'Chem - ODS'!O$15*10^6&gt;0),SUM('Chemicals Calcs'!T$2:T5)-'Chem - ODS'!O$15*10^6,'Chemicals Calcs'!T5))</f>
        <v>0</v>
      </c>
      <c r="U5" s="210">
        <f ca="1">IF(SUM('Chemicals Calcs'!U$2:U5)-'Chem - ODS'!P$15*10^6&lt;0,0,IF(AND(SUM('Chemicals Calcs'!U$1:U4)-'Chem - ODS'!P$15*10^6&lt;0,SUM('Chemicals Calcs'!U$2:U5)-'Chem - ODS'!P$15*10^6&gt;0),SUM('Chemicals Calcs'!U$2:U5)-'Chem - ODS'!P$15*10^6,'Chemicals Calcs'!U5))</f>
        <v>0</v>
      </c>
      <c r="V5" s="210">
        <f ca="1">IF(SUM('Chemicals Calcs'!V$2:V5)-'Chem - ODS'!Q$15*10^6&lt;0,0,IF(AND(SUM('Chemicals Calcs'!V$1:V4)-'Chem - ODS'!Q$15*10^6&lt;0,SUM('Chemicals Calcs'!V$2:V5)-'Chem - ODS'!Q$15*10^6&gt;0),SUM('Chemicals Calcs'!V$2:V5)-'Chem - ODS'!Q$15*10^6,'Chemicals Calcs'!V5))</f>
        <v>0</v>
      </c>
      <c r="W5" s="210">
        <f ca="1">IF(SUM('Chemicals Calcs'!W$2:W5)-'Chem - ODS'!R$15*10^6&lt;0,0,IF(AND(SUM('Chemicals Calcs'!W$1:W4)-'Chem - ODS'!R$15*10^6&lt;0,SUM('Chemicals Calcs'!W$2:W5)-'Chem - ODS'!R$15*10^6&gt;0),SUM('Chemicals Calcs'!W$2:W5)-'Chem - ODS'!R$15*10^6,'Chemicals Calcs'!W5))</f>
        <v>0</v>
      </c>
      <c r="X5" s="210">
        <f ca="1">IF(SUM('Chemicals Calcs'!X$2:X5)-'Chem - ODS'!S$15*10^6&lt;0,0,IF(AND(SUM('Chemicals Calcs'!X$1:X4)-'Chem - ODS'!S$15*10^6&lt;0,SUM('Chemicals Calcs'!X$2:X5)-'Chem - ODS'!S$15*10^6&gt;0),SUM('Chemicals Calcs'!X$2:X5)-'Chem - ODS'!S$15*10^6,'Chemicals Calcs'!X5))</f>
        <v>0</v>
      </c>
      <c r="Y5" s="210">
        <f ca="1">IF(SUM('Chemicals Calcs'!Y$2:Y5)-'Chem - ODS'!T$15*10^6&lt;0,0,IF(AND(SUM('Chemicals Calcs'!Y$1:Y4)-'Chem - ODS'!T$15*10^6&lt;0,SUM('Chemicals Calcs'!Y$2:Y5)-'Chem - ODS'!T$15*10^6&gt;0),SUM('Chemicals Calcs'!Y$2:Y5)-'Chem - ODS'!T$15*10^6,'Chemicals Calcs'!Y5))</f>
        <v>0</v>
      </c>
      <c r="Z5" s="210">
        <f ca="1">IF(SUM('Chemicals Calcs'!Z$2:Z5)-'Chem - ODS'!U$15*10^6&lt;0,0,IF(AND(SUM('Chemicals Calcs'!Z$1:Z4)-'Chem - ODS'!U$15*10^6&lt;0,SUM('Chemicals Calcs'!Z$2:Z5)-'Chem - ODS'!U$15*10^6&gt;0),SUM('Chemicals Calcs'!Z$2:Z5)-'Chem - ODS'!U$15*10^6,'Chemicals Calcs'!Z5))</f>
        <v>0</v>
      </c>
      <c r="AA5" s="210">
        <f ca="1">IF(SUM('Chemicals Calcs'!AA$2:AA5)-'Chem - ODS'!V$15*10^6&lt;0,0,IF(AND(SUM('Chemicals Calcs'!AA$1:AA4)-'Chem - ODS'!V$15*10^6&lt;0,SUM('Chemicals Calcs'!AA$2:AA5)-'Chem - ODS'!V$15*10^6&gt;0),SUM('Chemicals Calcs'!AA$2:AA5)-'Chem - ODS'!V$15*10^6,'Chemicals Calcs'!AA5))</f>
        <v>0</v>
      </c>
      <c r="AB5" s="210">
        <f ca="1">IF(SUM('Chemicals Calcs'!AB$2:AB5)-'Chem - ODS'!W$15*10^6&lt;0,0,IF(AND(SUM('Chemicals Calcs'!AB$1:AB4)-'Chem - ODS'!W$15*10^6&lt;0,SUM('Chemicals Calcs'!AB$2:AB5)-'Chem - ODS'!W$15*10^6&gt;0),SUM('Chemicals Calcs'!AB$2:AB5)-'Chem - ODS'!W$15*10^6,'Chemicals Calcs'!AB5))</f>
        <v>0</v>
      </c>
      <c r="AC5" s="210">
        <f ca="1">IF(SUM('Chemicals Calcs'!AC$2:AC5)-'Chem - ODS'!X$15*10^6&lt;0,0,IF(AND(SUM('Chemicals Calcs'!AC$1:AC4)-'Chem - ODS'!X$15*10^6&lt;0,SUM('Chemicals Calcs'!AC$2:AC5)-'Chem - ODS'!X$15*10^6&gt;0),SUM('Chemicals Calcs'!AC$2:AC5)-'Chem - ODS'!X$15*10^6,'Chemicals Calcs'!AC5))</f>
        <v>0</v>
      </c>
      <c r="AD5" s="210">
        <f ca="1">IF(SUM('Chemicals Calcs'!AD$2:AD5)-'Chem - ODS'!Y$15*10^6&lt;0,0,IF(AND(SUM('Chemicals Calcs'!AD$1:AD4)-'Chem - ODS'!Y$15*10^6&lt;0,SUM('Chemicals Calcs'!AD$2:AD5)-'Chem - ODS'!Y$15*10^6&gt;0),SUM('Chemicals Calcs'!AD$2:AD5)-'Chem - ODS'!Y$15*10^6,'Chemicals Calcs'!AD5))</f>
        <v>0</v>
      </c>
      <c r="AE5" s="210">
        <f ca="1">IF(SUM('Chemicals Calcs'!AE$2:AE5)-'Chem - ODS'!Z$15*10^6&lt;0,0,IF(AND(SUM('Chemicals Calcs'!AE$1:AE4)-'Chem - ODS'!Z$15*10^6&lt;0,SUM('Chemicals Calcs'!AE$2:AE5)-'Chem - ODS'!Z$15*10^6&gt;0),SUM('Chemicals Calcs'!AE$2:AE5)-'Chem - ODS'!Z$15*10^6,'Chemicals Calcs'!AE5))</f>
        <v>0</v>
      </c>
      <c r="AF5" s="210">
        <f ca="1">IF(SUM('Chemicals Calcs'!AF$2:AF5)-'Chem - ODS'!AA$15*10^6&lt;0,0,IF(AND(SUM('Chemicals Calcs'!AF$1:AF4)-'Chem - ODS'!AA$15*10^6&lt;0,SUM('Chemicals Calcs'!AF$2:AF5)-'Chem - ODS'!AA$15*10^6&gt;0),SUM('Chemicals Calcs'!AF$2:AF5)-'Chem - ODS'!AA$15*10^6,'Chemicals Calcs'!AF5))</f>
        <v>0</v>
      </c>
      <c r="AG5" s="210">
        <f ca="1">IF(SUM('Chemicals Calcs'!AG$2:AG5)-'Chem - ODS'!AB$15*10^6&lt;0,0,IF(AND(SUM('Chemicals Calcs'!AG$1:AG4)-'Chem - ODS'!AB$15*10^6&lt;0,SUM('Chemicals Calcs'!AG$2:AG5)-'Chem - ODS'!AB$15*10^6&gt;0),SUM('Chemicals Calcs'!AG$2:AG5)-'Chem - ODS'!AB$15*10^6,'Chemicals Calcs'!AG5))</f>
        <v>0</v>
      </c>
      <c r="AH5" s="210">
        <f ca="1">IF(SUM('Chemicals Calcs'!AH$2:AH5)-'Chem - ODS'!AC$15*10^6&lt;0,0,IF(AND(SUM('Chemicals Calcs'!AH$1:AH4)-'Chem - ODS'!AC$15*10^6&lt;0,SUM('Chemicals Calcs'!AH$2:AH5)-'Chem - ODS'!AC$15*10^6&gt;0),SUM('Chemicals Calcs'!AH$2:AH5)-'Chem - ODS'!AC$15*10^6,'Chemicals Calcs'!AH5))</f>
        <v>0</v>
      </c>
      <c r="AI5" s="210">
        <f ca="1">IF(SUM('Chemicals Calcs'!AI$2:AI5)-'Chem - ODS'!AD$15*10^6&lt;0,0,IF(AND(SUM('Chemicals Calcs'!AI$1:AI4)-'Chem - ODS'!AD$15*10^6&lt;0,SUM('Chemicals Calcs'!AI$2:AI5)-'Chem - ODS'!AD$15*10^6&gt;0),SUM('Chemicals Calcs'!AI$2:AI5)-'Chem - ODS'!AD$15*10^6,'Chemicals Calcs'!AI5))</f>
        <v>0</v>
      </c>
      <c r="AJ5" s="210">
        <f ca="1">IF(SUM('Chemicals Calcs'!AJ$2:AJ5)-'Chem - ODS'!AE$15*10^6&lt;0,0,IF(AND(SUM('Chemicals Calcs'!AJ$1:AJ4)-'Chem - ODS'!AE$15*10^6&lt;0,SUM('Chemicals Calcs'!AJ$2:AJ5)-'Chem - ODS'!AE$15*10^6&gt;0),SUM('Chemicals Calcs'!AJ$2:AJ5)-'Chem - ODS'!AE$15*10^6,'Chemicals Calcs'!AJ5))</f>
        <v>0</v>
      </c>
      <c r="AK5" s="210">
        <f ca="1">IF(SUM('Chemicals Calcs'!AK$2:AK5)-'Chem - ODS'!AF$15*10^6&lt;0,0,IF(AND(SUM('Chemicals Calcs'!AK$1:AK4)-'Chem - ODS'!AF$15*10^6&lt;0,SUM('Chemicals Calcs'!AK$2:AK5)-'Chem - ODS'!AF$15*10^6&gt;0),SUM('Chemicals Calcs'!AK$2:AK5)-'Chem - ODS'!AF$15*10^6,'Chemicals Calcs'!AK5))</f>
        <v>0</v>
      </c>
      <c r="AL5" s="210">
        <f ca="1">IF(SUM('Chemicals Calcs'!AL$2:AL5)-'Chem - ODS'!AG$15*10^6&lt;0,0,IF(AND(SUM('Chemicals Calcs'!AL$1:AL4)-'Chem - ODS'!AG$15*10^6&lt;0,SUM('Chemicals Calcs'!AL$2:AL5)-'Chem - ODS'!AG$15*10^6&gt;0),SUM('Chemicals Calcs'!AL$2:AL5)-'Chem - ODS'!AG$15*10^6,'Chemicals Calcs'!AL5))</f>
        <v>0</v>
      </c>
      <c r="AM5" s="210">
        <f ca="1">IF(SUM('Chemicals Calcs'!AM$2:AM5)-'Chem - ODS'!AH$15*10^6&lt;0,0,IF(AND(SUM('Chemicals Calcs'!AM$1:AM4)-'Chem - ODS'!AH$15*10^6&lt;0,SUM('Chemicals Calcs'!AM$2:AM5)-'Chem - ODS'!AH$15*10^6&gt;0),SUM('Chemicals Calcs'!AM$2:AM5)-'Chem - ODS'!AH$15*10^6,'Chemicals Calcs'!AM5))</f>
        <v>0</v>
      </c>
      <c r="AN5" s="210">
        <f ca="1">IF(SUM('Chemicals Calcs'!AN$2:AN5)-'Chem - ODS'!AI$15*10^6&lt;0,0,IF(AND(SUM('Chemicals Calcs'!AN$1:AN4)-'Chem - ODS'!AI$15*10^6&lt;0,SUM('Chemicals Calcs'!AN$2:AN5)-'Chem - ODS'!AI$15*10^6&gt;0),SUM('Chemicals Calcs'!AN$2:AN5)-'Chem - ODS'!AI$15*10^6,'Chemicals Calcs'!AN5))</f>
        <v>0</v>
      </c>
      <c r="AO5" s="210">
        <f ca="1">IF(SUM('Chemicals Calcs'!AO$2:AO5)-'Chem - ODS'!AJ$15*10^6&lt;0,0,IF(AND(SUM('Chemicals Calcs'!AO$1:AO4)-'Chem - ODS'!AJ$15*10^6&lt;0,SUM('Chemicals Calcs'!AO$2:AO5)-'Chem - ODS'!AJ$15*10^6&gt;0),SUM('Chemicals Calcs'!AO$2:AO5)-'Chem - ODS'!AJ$15*10^6,'Chemicals Calcs'!AO5))</f>
        <v>0</v>
      </c>
      <c r="AP5" s="210">
        <f ca="1">IF(SUM('Chemicals Calcs'!AP$2:AP5)-'Chem - ODS'!AK$15*10^6&lt;0,0,IF(AND(SUM('Chemicals Calcs'!AP$1:AP4)-'Chem - ODS'!AK$15*10^6&lt;0,SUM('Chemicals Calcs'!AP$2:AP5)-'Chem - ODS'!AK$15*10^6&gt;0),SUM('Chemicals Calcs'!AP$2:AP5)-'Chem - ODS'!AK$15*10^6,'Chemicals Calcs'!AP5))</f>
        <v>0</v>
      </c>
    </row>
    <row r="6" spans="1:42">
      <c r="A6" s="74">
        <v>-46</v>
      </c>
      <c r="B6">
        <f ca="1">IF('Chemicals 2010'!$A14="CP",INDIRECT("'Chemicals 2010'!"&amp;'Country Selector'!$B$3&amp;ROW($A14))*10^12,0)</f>
        <v>0</v>
      </c>
      <c r="C6" s="90">
        <f t="shared" ca="1" si="0"/>
        <v>0</v>
      </c>
      <c r="D6" s="90">
        <f t="shared" ca="1" si="1"/>
        <v>0</v>
      </c>
      <c r="E6" s="90">
        <f t="shared" ca="1" si="1"/>
        <v>0</v>
      </c>
      <c r="F6" s="90">
        <f t="shared" ca="1" si="1"/>
        <v>0</v>
      </c>
      <c r="G6" s="210">
        <f ca="1">IF(SUM('Chemicals Calcs'!G$2:G6)-'Chem - ODS'!B$15*10^6&lt;0,0,IF(AND(SUM('Chemicals Calcs'!G$1:G5)-'Chem - ODS'!B$15*10^6&lt;0,SUM('Chemicals Calcs'!G$2:G6)-'Chem - ODS'!B$15*10^6&gt;0),SUM('Chemicals Calcs'!G$2:G6)-'Chem - ODS'!B$15*10^6,'Chemicals Calcs'!G6))</f>
        <v>0</v>
      </c>
      <c r="H6" s="210">
        <f ca="1">IF(SUM('Chemicals Calcs'!H$2:H6)-'Chem - ODS'!C$15*10^6&lt;0,0,IF(AND(SUM('Chemicals Calcs'!H$1:H5)-'Chem - ODS'!C$15*10^6&lt;0,SUM('Chemicals Calcs'!H$2:H6)-'Chem - ODS'!C$15*10^6&gt;0),SUM('Chemicals Calcs'!H$2:H6)-'Chem - ODS'!C$15*10^6,'Chemicals Calcs'!H6))</f>
        <v>0</v>
      </c>
      <c r="I6" s="210">
        <f ca="1">IF(SUM('Chemicals Calcs'!I$2:I6)-'Chem - ODS'!D$15*10^6&lt;0,0,IF(AND(SUM('Chemicals Calcs'!I$1:I5)-'Chem - ODS'!D$15*10^6&lt;0,SUM('Chemicals Calcs'!I$2:I6)-'Chem - ODS'!D$15*10^6&gt;0),SUM('Chemicals Calcs'!I$2:I6)-'Chem - ODS'!D$15*10^6,'Chemicals Calcs'!I6))</f>
        <v>0</v>
      </c>
      <c r="J6" s="210">
        <f ca="1">IF(SUM('Chemicals Calcs'!J$2:J6)-'Chem - ODS'!E$15*10^6&lt;0,0,IF(AND(SUM('Chemicals Calcs'!J$1:J5)-'Chem - ODS'!E$15*10^6&lt;0,SUM('Chemicals Calcs'!J$2:J6)-'Chem - ODS'!E$15*10^6&gt;0),SUM('Chemicals Calcs'!J$2:J6)-'Chem - ODS'!E$15*10^6,'Chemicals Calcs'!J6))</f>
        <v>0</v>
      </c>
      <c r="K6" s="210">
        <f ca="1">IF(SUM('Chemicals Calcs'!K$2:K6)-'Chem - ODS'!F$15*10^6&lt;0,0,IF(AND(SUM('Chemicals Calcs'!K$1:K5)-'Chem - ODS'!F$15*10^6&lt;0,SUM('Chemicals Calcs'!K$2:K6)-'Chem - ODS'!F$15*10^6&gt;0),SUM('Chemicals Calcs'!K$2:K6)-'Chem - ODS'!F$15*10^6,'Chemicals Calcs'!K6))</f>
        <v>0</v>
      </c>
      <c r="L6" s="210">
        <f ca="1">IF(SUM('Chemicals Calcs'!L$2:L6)-'Chem - ODS'!G$15*10^6&lt;0,0,IF(AND(SUM('Chemicals Calcs'!L$1:L5)-'Chem - ODS'!G$15*10^6&lt;0,SUM('Chemicals Calcs'!L$2:L6)-'Chem - ODS'!G$15*10^6&gt;0),SUM('Chemicals Calcs'!L$2:L6)-'Chem - ODS'!G$15*10^6,'Chemicals Calcs'!L6))</f>
        <v>0</v>
      </c>
      <c r="M6" s="210">
        <f ca="1">IF(SUM('Chemicals Calcs'!M$2:M6)-'Chem - ODS'!H$15*10^6&lt;0,0,IF(AND(SUM('Chemicals Calcs'!M$1:M5)-'Chem - ODS'!H$15*10^6&lt;0,SUM('Chemicals Calcs'!M$2:M6)-'Chem - ODS'!H$15*10^6&gt;0),SUM('Chemicals Calcs'!M$2:M6)-'Chem - ODS'!H$15*10^6,'Chemicals Calcs'!M6))</f>
        <v>0</v>
      </c>
      <c r="N6" s="210">
        <f ca="1">IF(SUM('Chemicals Calcs'!N$2:N6)-'Chem - ODS'!I$15*10^6&lt;0,0,IF(AND(SUM('Chemicals Calcs'!N$1:N5)-'Chem - ODS'!I$15*10^6&lt;0,SUM('Chemicals Calcs'!N$2:N6)-'Chem - ODS'!I$15*10^6&gt;0),SUM('Chemicals Calcs'!N$2:N6)-'Chem - ODS'!I$15*10^6,'Chemicals Calcs'!N6))</f>
        <v>0</v>
      </c>
      <c r="O6" s="210">
        <f ca="1">IF(SUM('Chemicals Calcs'!O$2:O6)-'Chem - ODS'!J$15*10^6&lt;0,0,IF(AND(SUM('Chemicals Calcs'!O$1:O5)-'Chem - ODS'!J$15*10^6&lt;0,SUM('Chemicals Calcs'!O$2:O6)-'Chem - ODS'!J$15*10^6&gt;0),SUM('Chemicals Calcs'!O$2:O6)-'Chem - ODS'!J$15*10^6,'Chemicals Calcs'!O6))</f>
        <v>0</v>
      </c>
      <c r="P6" s="210">
        <f ca="1">IF(SUM('Chemicals Calcs'!P$2:P6)-'Chem - ODS'!K$15*10^6&lt;0,0,IF(AND(SUM('Chemicals Calcs'!P$1:P5)-'Chem - ODS'!K$15*10^6&lt;0,SUM('Chemicals Calcs'!P$2:P6)-'Chem - ODS'!K$15*10^6&gt;0),SUM('Chemicals Calcs'!P$2:P6)-'Chem - ODS'!K$15*10^6,'Chemicals Calcs'!P6))</f>
        <v>0</v>
      </c>
      <c r="Q6" s="210">
        <f ca="1">IF(SUM('Chemicals Calcs'!Q$2:Q6)-'Chem - ODS'!L$15*10^6&lt;0,0,IF(AND(SUM('Chemicals Calcs'!Q$1:Q5)-'Chem - ODS'!L$15*10^6&lt;0,SUM('Chemicals Calcs'!Q$2:Q6)-'Chem - ODS'!L$15*10^6&gt;0),SUM('Chemicals Calcs'!Q$2:Q6)-'Chem - ODS'!L$15*10^6,'Chemicals Calcs'!Q6))</f>
        <v>0</v>
      </c>
      <c r="R6" s="210">
        <f ca="1">IF(SUM('Chemicals Calcs'!R$2:R6)-'Chem - ODS'!M$15*10^6&lt;0,0,IF(AND(SUM('Chemicals Calcs'!R$1:R5)-'Chem - ODS'!M$15*10^6&lt;0,SUM('Chemicals Calcs'!R$2:R6)-'Chem - ODS'!M$15*10^6&gt;0),SUM('Chemicals Calcs'!R$2:R6)-'Chem - ODS'!M$15*10^6,'Chemicals Calcs'!R6))</f>
        <v>0</v>
      </c>
      <c r="S6" s="210">
        <f ca="1">IF(SUM('Chemicals Calcs'!S$2:S6)-'Chem - ODS'!N$15*10^6&lt;0,0,IF(AND(SUM('Chemicals Calcs'!S$1:S5)-'Chem - ODS'!N$15*10^6&lt;0,SUM('Chemicals Calcs'!S$2:S6)-'Chem - ODS'!N$15*10^6&gt;0),SUM('Chemicals Calcs'!S$2:S6)-'Chem - ODS'!N$15*10^6,'Chemicals Calcs'!S6))</f>
        <v>0</v>
      </c>
      <c r="T6" s="210">
        <f ca="1">IF(SUM('Chemicals Calcs'!T$2:T6)-'Chem - ODS'!O$15*10^6&lt;0,0,IF(AND(SUM('Chemicals Calcs'!T$1:T5)-'Chem - ODS'!O$15*10^6&lt;0,SUM('Chemicals Calcs'!T$2:T6)-'Chem - ODS'!O$15*10^6&gt;0),SUM('Chemicals Calcs'!T$2:T6)-'Chem - ODS'!O$15*10^6,'Chemicals Calcs'!T6))</f>
        <v>0</v>
      </c>
      <c r="U6" s="210">
        <f ca="1">IF(SUM('Chemicals Calcs'!U$2:U6)-'Chem - ODS'!P$15*10^6&lt;0,0,IF(AND(SUM('Chemicals Calcs'!U$1:U5)-'Chem - ODS'!P$15*10^6&lt;0,SUM('Chemicals Calcs'!U$2:U6)-'Chem - ODS'!P$15*10^6&gt;0),SUM('Chemicals Calcs'!U$2:U6)-'Chem - ODS'!P$15*10^6,'Chemicals Calcs'!U6))</f>
        <v>0</v>
      </c>
      <c r="V6" s="210">
        <f ca="1">IF(SUM('Chemicals Calcs'!V$2:V6)-'Chem - ODS'!Q$15*10^6&lt;0,0,IF(AND(SUM('Chemicals Calcs'!V$1:V5)-'Chem - ODS'!Q$15*10^6&lt;0,SUM('Chemicals Calcs'!V$2:V6)-'Chem - ODS'!Q$15*10^6&gt;0),SUM('Chemicals Calcs'!V$2:V6)-'Chem - ODS'!Q$15*10^6,'Chemicals Calcs'!V6))</f>
        <v>0</v>
      </c>
      <c r="W6" s="210">
        <f ca="1">IF(SUM('Chemicals Calcs'!W$2:W6)-'Chem - ODS'!R$15*10^6&lt;0,0,IF(AND(SUM('Chemicals Calcs'!W$1:W5)-'Chem - ODS'!R$15*10^6&lt;0,SUM('Chemicals Calcs'!W$2:W6)-'Chem - ODS'!R$15*10^6&gt;0),SUM('Chemicals Calcs'!W$2:W6)-'Chem - ODS'!R$15*10^6,'Chemicals Calcs'!W6))</f>
        <v>0</v>
      </c>
      <c r="X6" s="210">
        <f ca="1">IF(SUM('Chemicals Calcs'!X$2:X6)-'Chem - ODS'!S$15*10^6&lt;0,0,IF(AND(SUM('Chemicals Calcs'!X$1:X5)-'Chem - ODS'!S$15*10^6&lt;0,SUM('Chemicals Calcs'!X$2:X6)-'Chem - ODS'!S$15*10^6&gt;0),SUM('Chemicals Calcs'!X$2:X6)-'Chem - ODS'!S$15*10^6,'Chemicals Calcs'!X6))</f>
        <v>0</v>
      </c>
      <c r="Y6" s="210">
        <f ca="1">IF(SUM('Chemicals Calcs'!Y$2:Y6)-'Chem - ODS'!T$15*10^6&lt;0,0,IF(AND(SUM('Chemicals Calcs'!Y$1:Y5)-'Chem - ODS'!T$15*10^6&lt;0,SUM('Chemicals Calcs'!Y$2:Y6)-'Chem - ODS'!T$15*10^6&gt;0),SUM('Chemicals Calcs'!Y$2:Y6)-'Chem - ODS'!T$15*10^6,'Chemicals Calcs'!Y6))</f>
        <v>0</v>
      </c>
      <c r="Z6" s="210">
        <f ca="1">IF(SUM('Chemicals Calcs'!Z$2:Z6)-'Chem - ODS'!U$15*10^6&lt;0,0,IF(AND(SUM('Chemicals Calcs'!Z$1:Z5)-'Chem - ODS'!U$15*10^6&lt;0,SUM('Chemicals Calcs'!Z$2:Z6)-'Chem - ODS'!U$15*10^6&gt;0),SUM('Chemicals Calcs'!Z$2:Z6)-'Chem - ODS'!U$15*10^6,'Chemicals Calcs'!Z6))</f>
        <v>0</v>
      </c>
      <c r="AA6" s="210">
        <f ca="1">IF(SUM('Chemicals Calcs'!AA$2:AA6)-'Chem - ODS'!V$15*10^6&lt;0,0,IF(AND(SUM('Chemicals Calcs'!AA$1:AA5)-'Chem - ODS'!V$15*10^6&lt;0,SUM('Chemicals Calcs'!AA$2:AA6)-'Chem - ODS'!V$15*10^6&gt;0),SUM('Chemicals Calcs'!AA$2:AA6)-'Chem - ODS'!V$15*10^6,'Chemicals Calcs'!AA6))</f>
        <v>0</v>
      </c>
      <c r="AB6" s="210">
        <f ca="1">IF(SUM('Chemicals Calcs'!AB$2:AB6)-'Chem - ODS'!W$15*10^6&lt;0,0,IF(AND(SUM('Chemicals Calcs'!AB$1:AB5)-'Chem - ODS'!W$15*10^6&lt;0,SUM('Chemicals Calcs'!AB$2:AB6)-'Chem - ODS'!W$15*10^6&gt;0),SUM('Chemicals Calcs'!AB$2:AB6)-'Chem - ODS'!W$15*10^6,'Chemicals Calcs'!AB6))</f>
        <v>0</v>
      </c>
      <c r="AC6" s="210">
        <f ca="1">IF(SUM('Chemicals Calcs'!AC$2:AC6)-'Chem - ODS'!X$15*10^6&lt;0,0,IF(AND(SUM('Chemicals Calcs'!AC$1:AC5)-'Chem - ODS'!X$15*10^6&lt;0,SUM('Chemicals Calcs'!AC$2:AC6)-'Chem - ODS'!X$15*10^6&gt;0),SUM('Chemicals Calcs'!AC$2:AC6)-'Chem - ODS'!X$15*10^6,'Chemicals Calcs'!AC6))</f>
        <v>0</v>
      </c>
      <c r="AD6" s="210">
        <f ca="1">IF(SUM('Chemicals Calcs'!AD$2:AD6)-'Chem - ODS'!Y$15*10^6&lt;0,0,IF(AND(SUM('Chemicals Calcs'!AD$1:AD5)-'Chem - ODS'!Y$15*10^6&lt;0,SUM('Chemicals Calcs'!AD$2:AD6)-'Chem - ODS'!Y$15*10^6&gt;0),SUM('Chemicals Calcs'!AD$2:AD6)-'Chem - ODS'!Y$15*10^6,'Chemicals Calcs'!AD6))</f>
        <v>0</v>
      </c>
      <c r="AE6" s="210">
        <f ca="1">IF(SUM('Chemicals Calcs'!AE$2:AE6)-'Chem - ODS'!Z$15*10^6&lt;0,0,IF(AND(SUM('Chemicals Calcs'!AE$1:AE5)-'Chem - ODS'!Z$15*10^6&lt;0,SUM('Chemicals Calcs'!AE$2:AE6)-'Chem - ODS'!Z$15*10^6&gt;0),SUM('Chemicals Calcs'!AE$2:AE6)-'Chem - ODS'!Z$15*10^6,'Chemicals Calcs'!AE6))</f>
        <v>0</v>
      </c>
      <c r="AF6" s="210">
        <f ca="1">IF(SUM('Chemicals Calcs'!AF$2:AF6)-'Chem - ODS'!AA$15*10^6&lt;0,0,IF(AND(SUM('Chemicals Calcs'!AF$1:AF5)-'Chem - ODS'!AA$15*10^6&lt;0,SUM('Chemicals Calcs'!AF$2:AF6)-'Chem - ODS'!AA$15*10^6&gt;0),SUM('Chemicals Calcs'!AF$2:AF6)-'Chem - ODS'!AA$15*10^6,'Chemicals Calcs'!AF6))</f>
        <v>0</v>
      </c>
      <c r="AG6" s="210">
        <f ca="1">IF(SUM('Chemicals Calcs'!AG$2:AG6)-'Chem - ODS'!AB$15*10^6&lt;0,0,IF(AND(SUM('Chemicals Calcs'!AG$1:AG5)-'Chem - ODS'!AB$15*10^6&lt;0,SUM('Chemicals Calcs'!AG$2:AG6)-'Chem - ODS'!AB$15*10^6&gt;0),SUM('Chemicals Calcs'!AG$2:AG6)-'Chem - ODS'!AB$15*10^6,'Chemicals Calcs'!AG6))</f>
        <v>0</v>
      </c>
      <c r="AH6" s="210">
        <f ca="1">IF(SUM('Chemicals Calcs'!AH$2:AH6)-'Chem - ODS'!AC$15*10^6&lt;0,0,IF(AND(SUM('Chemicals Calcs'!AH$1:AH5)-'Chem - ODS'!AC$15*10^6&lt;0,SUM('Chemicals Calcs'!AH$2:AH6)-'Chem - ODS'!AC$15*10^6&gt;0),SUM('Chemicals Calcs'!AH$2:AH6)-'Chem - ODS'!AC$15*10^6,'Chemicals Calcs'!AH6))</f>
        <v>0</v>
      </c>
      <c r="AI6" s="210">
        <f ca="1">IF(SUM('Chemicals Calcs'!AI$2:AI6)-'Chem - ODS'!AD$15*10^6&lt;0,0,IF(AND(SUM('Chemicals Calcs'!AI$1:AI5)-'Chem - ODS'!AD$15*10^6&lt;0,SUM('Chemicals Calcs'!AI$2:AI6)-'Chem - ODS'!AD$15*10^6&gt;0),SUM('Chemicals Calcs'!AI$2:AI6)-'Chem - ODS'!AD$15*10^6,'Chemicals Calcs'!AI6))</f>
        <v>0</v>
      </c>
      <c r="AJ6" s="210">
        <f ca="1">IF(SUM('Chemicals Calcs'!AJ$2:AJ6)-'Chem - ODS'!AE$15*10^6&lt;0,0,IF(AND(SUM('Chemicals Calcs'!AJ$1:AJ5)-'Chem - ODS'!AE$15*10^6&lt;0,SUM('Chemicals Calcs'!AJ$2:AJ6)-'Chem - ODS'!AE$15*10^6&gt;0),SUM('Chemicals Calcs'!AJ$2:AJ6)-'Chem - ODS'!AE$15*10^6,'Chemicals Calcs'!AJ6))</f>
        <v>0</v>
      </c>
      <c r="AK6" s="210">
        <f ca="1">IF(SUM('Chemicals Calcs'!AK$2:AK6)-'Chem - ODS'!AF$15*10^6&lt;0,0,IF(AND(SUM('Chemicals Calcs'!AK$1:AK5)-'Chem - ODS'!AF$15*10^6&lt;0,SUM('Chemicals Calcs'!AK$2:AK6)-'Chem - ODS'!AF$15*10^6&gt;0),SUM('Chemicals Calcs'!AK$2:AK6)-'Chem - ODS'!AF$15*10^6,'Chemicals Calcs'!AK6))</f>
        <v>0</v>
      </c>
      <c r="AL6" s="210">
        <f ca="1">IF(SUM('Chemicals Calcs'!AL$2:AL6)-'Chem - ODS'!AG$15*10^6&lt;0,0,IF(AND(SUM('Chemicals Calcs'!AL$1:AL5)-'Chem - ODS'!AG$15*10^6&lt;0,SUM('Chemicals Calcs'!AL$2:AL6)-'Chem - ODS'!AG$15*10^6&gt;0),SUM('Chemicals Calcs'!AL$2:AL6)-'Chem - ODS'!AG$15*10^6,'Chemicals Calcs'!AL6))</f>
        <v>0</v>
      </c>
      <c r="AM6" s="210">
        <f ca="1">IF(SUM('Chemicals Calcs'!AM$2:AM6)-'Chem - ODS'!AH$15*10^6&lt;0,0,IF(AND(SUM('Chemicals Calcs'!AM$1:AM5)-'Chem - ODS'!AH$15*10^6&lt;0,SUM('Chemicals Calcs'!AM$2:AM6)-'Chem - ODS'!AH$15*10^6&gt;0),SUM('Chemicals Calcs'!AM$2:AM6)-'Chem - ODS'!AH$15*10^6,'Chemicals Calcs'!AM6))</f>
        <v>0</v>
      </c>
      <c r="AN6" s="210">
        <f ca="1">IF(SUM('Chemicals Calcs'!AN$2:AN6)-'Chem - ODS'!AI$15*10^6&lt;0,0,IF(AND(SUM('Chemicals Calcs'!AN$1:AN5)-'Chem - ODS'!AI$15*10^6&lt;0,SUM('Chemicals Calcs'!AN$2:AN6)-'Chem - ODS'!AI$15*10^6&gt;0),SUM('Chemicals Calcs'!AN$2:AN6)-'Chem - ODS'!AI$15*10^6,'Chemicals Calcs'!AN6))</f>
        <v>0</v>
      </c>
      <c r="AO6" s="210">
        <f ca="1">IF(SUM('Chemicals Calcs'!AO$2:AO6)-'Chem - ODS'!AJ$15*10^6&lt;0,0,IF(AND(SUM('Chemicals Calcs'!AO$1:AO5)-'Chem - ODS'!AJ$15*10^6&lt;0,SUM('Chemicals Calcs'!AO$2:AO6)-'Chem - ODS'!AJ$15*10^6&gt;0),SUM('Chemicals Calcs'!AO$2:AO6)-'Chem - ODS'!AJ$15*10^6,'Chemicals Calcs'!AO6))</f>
        <v>0</v>
      </c>
      <c r="AP6" s="210">
        <f ca="1">IF(SUM('Chemicals Calcs'!AP$2:AP6)-'Chem - ODS'!AK$15*10^6&lt;0,0,IF(AND(SUM('Chemicals Calcs'!AP$1:AP5)-'Chem - ODS'!AK$15*10^6&lt;0,SUM('Chemicals Calcs'!AP$2:AP6)-'Chem - ODS'!AK$15*10^6&gt;0),SUM('Chemicals Calcs'!AP$2:AP6)-'Chem - ODS'!AK$15*10^6,'Chemicals Calcs'!AP6))</f>
        <v>0</v>
      </c>
    </row>
    <row r="7" spans="1:42">
      <c r="A7" s="74">
        <v>-45</v>
      </c>
      <c r="B7">
        <f ca="1">IF('Chemicals 2010'!$A15="CP",INDIRECT("'Chemicals 2010'!"&amp;'Country Selector'!$B$3&amp;ROW($A15))*10^12,0)</f>
        <v>0</v>
      </c>
      <c r="C7" s="90">
        <f t="shared" ca="1" si="0"/>
        <v>0</v>
      </c>
      <c r="D7" s="90">
        <f t="shared" ca="1" si="1"/>
        <v>0</v>
      </c>
      <c r="E7" s="90">
        <f t="shared" ca="1" si="1"/>
        <v>0</v>
      </c>
      <c r="F7" s="90">
        <f t="shared" ca="1" si="1"/>
        <v>0</v>
      </c>
      <c r="G7" s="210">
        <f ca="1">IF(SUM('Chemicals Calcs'!G$2:G7)-'Chem - ODS'!B$15*10^6&lt;0,0,IF(AND(SUM('Chemicals Calcs'!G$1:G6)-'Chem - ODS'!B$15*10^6&lt;0,SUM('Chemicals Calcs'!G$2:G7)-'Chem - ODS'!B$15*10^6&gt;0),SUM('Chemicals Calcs'!G$2:G7)-'Chem - ODS'!B$15*10^6,'Chemicals Calcs'!G7))</f>
        <v>0</v>
      </c>
      <c r="H7" s="210">
        <f ca="1">IF(SUM('Chemicals Calcs'!H$2:H7)-'Chem - ODS'!C$15*10^6&lt;0,0,IF(AND(SUM('Chemicals Calcs'!H$1:H6)-'Chem - ODS'!C$15*10^6&lt;0,SUM('Chemicals Calcs'!H$2:H7)-'Chem - ODS'!C$15*10^6&gt;0),SUM('Chemicals Calcs'!H$2:H7)-'Chem - ODS'!C$15*10^6,'Chemicals Calcs'!H7))</f>
        <v>0</v>
      </c>
      <c r="I7" s="210">
        <f ca="1">IF(SUM('Chemicals Calcs'!I$2:I7)-'Chem - ODS'!D$15*10^6&lt;0,0,IF(AND(SUM('Chemicals Calcs'!I$1:I6)-'Chem - ODS'!D$15*10^6&lt;0,SUM('Chemicals Calcs'!I$2:I7)-'Chem - ODS'!D$15*10^6&gt;0),SUM('Chemicals Calcs'!I$2:I7)-'Chem - ODS'!D$15*10^6,'Chemicals Calcs'!I7))</f>
        <v>0</v>
      </c>
      <c r="J7" s="210">
        <f ca="1">IF(SUM('Chemicals Calcs'!J$2:J7)-'Chem - ODS'!E$15*10^6&lt;0,0,IF(AND(SUM('Chemicals Calcs'!J$1:J6)-'Chem - ODS'!E$15*10^6&lt;0,SUM('Chemicals Calcs'!J$2:J7)-'Chem - ODS'!E$15*10^6&gt;0),SUM('Chemicals Calcs'!J$2:J7)-'Chem - ODS'!E$15*10^6,'Chemicals Calcs'!J7))</f>
        <v>0</v>
      </c>
      <c r="K7" s="210">
        <f ca="1">IF(SUM('Chemicals Calcs'!K$2:K7)-'Chem - ODS'!F$15*10^6&lt;0,0,IF(AND(SUM('Chemicals Calcs'!K$1:K6)-'Chem - ODS'!F$15*10^6&lt;0,SUM('Chemicals Calcs'!K$2:K7)-'Chem - ODS'!F$15*10^6&gt;0),SUM('Chemicals Calcs'!K$2:K7)-'Chem - ODS'!F$15*10^6,'Chemicals Calcs'!K7))</f>
        <v>0</v>
      </c>
      <c r="L7" s="210">
        <f ca="1">IF(SUM('Chemicals Calcs'!L$2:L7)-'Chem - ODS'!G$15*10^6&lt;0,0,IF(AND(SUM('Chemicals Calcs'!L$1:L6)-'Chem - ODS'!G$15*10^6&lt;0,SUM('Chemicals Calcs'!L$2:L7)-'Chem - ODS'!G$15*10^6&gt;0),SUM('Chemicals Calcs'!L$2:L7)-'Chem - ODS'!G$15*10^6,'Chemicals Calcs'!L7))</f>
        <v>0</v>
      </c>
      <c r="M7" s="210">
        <f ca="1">IF(SUM('Chemicals Calcs'!M$2:M7)-'Chem - ODS'!H$15*10^6&lt;0,0,IF(AND(SUM('Chemicals Calcs'!M$1:M6)-'Chem - ODS'!H$15*10^6&lt;0,SUM('Chemicals Calcs'!M$2:M7)-'Chem - ODS'!H$15*10^6&gt;0),SUM('Chemicals Calcs'!M$2:M7)-'Chem - ODS'!H$15*10^6,'Chemicals Calcs'!M7))</f>
        <v>0</v>
      </c>
      <c r="N7" s="210">
        <f ca="1">IF(SUM('Chemicals Calcs'!N$2:N7)-'Chem - ODS'!I$15*10^6&lt;0,0,IF(AND(SUM('Chemicals Calcs'!N$1:N6)-'Chem - ODS'!I$15*10^6&lt;0,SUM('Chemicals Calcs'!N$2:N7)-'Chem - ODS'!I$15*10^6&gt;0),SUM('Chemicals Calcs'!N$2:N7)-'Chem - ODS'!I$15*10^6,'Chemicals Calcs'!N7))</f>
        <v>0</v>
      </c>
      <c r="O7" s="210">
        <f ca="1">IF(SUM('Chemicals Calcs'!O$2:O7)-'Chem - ODS'!J$15*10^6&lt;0,0,IF(AND(SUM('Chemicals Calcs'!O$1:O6)-'Chem - ODS'!J$15*10^6&lt;0,SUM('Chemicals Calcs'!O$2:O7)-'Chem - ODS'!J$15*10^6&gt;0),SUM('Chemicals Calcs'!O$2:O7)-'Chem - ODS'!J$15*10^6,'Chemicals Calcs'!O7))</f>
        <v>0</v>
      </c>
      <c r="P7" s="210">
        <f ca="1">IF(SUM('Chemicals Calcs'!P$2:P7)-'Chem - ODS'!K$15*10^6&lt;0,0,IF(AND(SUM('Chemicals Calcs'!P$1:P6)-'Chem - ODS'!K$15*10^6&lt;0,SUM('Chemicals Calcs'!P$2:P7)-'Chem - ODS'!K$15*10^6&gt;0),SUM('Chemicals Calcs'!P$2:P7)-'Chem - ODS'!K$15*10^6,'Chemicals Calcs'!P7))</f>
        <v>0</v>
      </c>
      <c r="Q7" s="210">
        <f ca="1">IF(SUM('Chemicals Calcs'!Q$2:Q7)-'Chem - ODS'!L$15*10^6&lt;0,0,IF(AND(SUM('Chemicals Calcs'!Q$1:Q6)-'Chem - ODS'!L$15*10^6&lt;0,SUM('Chemicals Calcs'!Q$2:Q7)-'Chem - ODS'!L$15*10^6&gt;0),SUM('Chemicals Calcs'!Q$2:Q7)-'Chem - ODS'!L$15*10^6,'Chemicals Calcs'!Q7))</f>
        <v>0</v>
      </c>
      <c r="R7" s="210">
        <f ca="1">IF(SUM('Chemicals Calcs'!R$2:R7)-'Chem - ODS'!M$15*10^6&lt;0,0,IF(AND(SUM('Chemicals Calcs'!R$1:R6)-'Chem - ODS'!M$15*10^6&lt;0,SUM('Chemicals Calcs'!R$2:R7)-'Chem - ODS'!M$15*10^6&gt;0),SUM('Chemicals Calcs'!R$2:R7)-'Chem - ODS'!M$15*10^6,'Chemicals Calcs'!R7))</f>
        <v>0</v>
      </c>
      <c r="S7" s="210">
        <f ca="1">IF(SUM('Chemicals Calcs'!S$2:S7)-'Chem - ODS'!N$15*10^6&lt;0,0,IF(AND(SUM('Chemicals Calcs'!S$1:S6)-'Chem - ODS'!N$15*10^6&lt;0,SUM('Chemicals Calcs'!S$2:S7)-'Chem - ODS'!N$15*10^6&gt;0),SUM('Chemicals Calcs'!S$2:S7)-'Chem - ODS'!N$15*10^6,'Chemicals Calcs'!S7))</f>
        <v>0</v>
      </c>
      <c r="T7" s="210">
        <f ca="1">IF(SUM('Chemicals Calcs'!T$2:T7)-'Chem - ODS'!O$15*10^6&lt;0,0,IF(AND(SUM('Chemicals Calcs'!T$1:T6)-'Chem - ODS'!O$15*10^6&lt;0,SUM('Chemicals Calcs'!T$2:T7)-'Chem - ODS'!O$15*10^6&gt;0),SUM('Chemicals Calcs'!T$2:T7)-'Chem - ODS'!O$15*10^6,'Chemicals Calcs'!T7))</f>
        <v>0</v>
      </c>
      <c r="U7" s="210">
        <f ca="1">IF(SUM('Chemicals Calcs'!U$2:U7)-'Chem - ODS'!P$15*10^6&lt;0,0,IF(AND(SUM('Chemicals Calcs'!U$1:U6)-'Chem - ODS'!P$15*10^6&lt;0,SUM('Chemicals Calcs'!U$2:U7)-'Chem - ODS'!P$15*10^6&gt;0),SUM('Chemicals Calcs'!U$2:U7)-'Chem - ODS'!P$15*10^6,'Chemicals Calcs'!U7))</f>
        <v>0</v>
      </c>
      <c r="V7" s="210">
        <f ca="1">IF(SUM('Chemicals Calcs'!V$2:V7)-'Chem - ODS'!Q$15*10^6&lt;0,0,IF(AND(SUM('Chemicals Calcs'!V$1:V6)-'Chem - ODS'!Q$15*10^6&lt;0,SUM('Chemicals Calcs'!V$2:V7)-'Chem - ODS'!Q$15*10^6&gt;0),SUM('Chemicals Calcs'!V$2:V7)-'Chem - ODS'!Q$15*10^6,'Chemicals Calcs'!V7))</f>
        <v>0</v>
      </c>
      <c r="W7" s="210">
        <f ca="1">IF(SUM('Chemicals Calcs'!W$2:W7)-'Chem - ODS'!R$15*10^6&lt;0,0,IF(AND(SUM('Chemicals Calcs'!W$1:W6)-'Chem - ODS'!R$15*10^6&lt;0,SUM('Chemicals Calcs'!W$2:W7)-'Chem - ODS'!R$15*10^6&gt;0),SUM('Chemicals Calcs'!W$2:W7)-'Chem - ODS'!R$15*10^6,'Chemicals Calcs'!W7))</f>
        <v>0</v>
      </c>
      <c r="X7" s="210">
        <f ca="1">IF(SUM('Chemicals Calcs'!X$2:X7)-'Chem - ODS'!S$15*10^6&lt;0,0,IF(AND(SUM('Chemicals Calcs'!X$1:X6)-'Chem - ODS'!S$15*10^6&lt;0,SUM('Chemicals Calcs'!X$2:X7)-'Chem - ODS'!S$15*10^6&gt;0),SUM('Chemicals Calcs'!X$2:X7)-'Chem - ODS'!S$15*10^6,'Chemicals Calcs'!X7))</f>
        <v>0</v>
      </c>
      <c r="Y7" s="210">
        <f ca="1">IF(SUM('Chemicals Calcs'!Y$2:Y7)-'Chem - ODS'!T$15*10^6&lt;0,0,IF(AND(SUM('Chemicals Calcs'!Y$1:Y6)-'Chem - ODS'!T$15*10^6&lt;0,SUM('Chemicals Calcs'!Y$2:Y7)-'Chem - ODS'!T$15*10^6&gt;0),SUM('Chemicals Calcs'!Y$2:Y7)-'Chem - ODS'!T$15*10^6,'Chemicals Calcs'!Y7))</f>
        <v>0</v>
      </c>
      <c r="Z7" s="210">
        <f ca="1">IF(SUM('Chemicals Calcs'!Z$2:Z7)-'Chem - ODS'!U$15*10^6&lt;0,0,IF(AND(SUM('Chemicals Calcs'!Z$1:Z6)-'Chem - ODS'!U$15*10^6&lt;0,SUM('Chemicals Calcs'!Z$2:Z7)-'Chem - ODS'!U$15*10^6&gt;0),SUM('Chemicals Calcs'!Z$2:Z7)-'Chem - ODS'!U$15*10^6,'Chemicals Calcs'!Z7))</f>
        <v>0</v>
      </c>
      <c r="AA7" s="210">
        <f ca="1">IF(SUM('Chemicals Calcs'!AA$2:AA7)-'Chem - ODS'!V$15*10^6&lt;0,0,IF(AND(SUM('Chemicals Calcs'!AA$1:AA6)-'Chem - ODS'!V$15*10^6&lt;0,SUM('Chemicals Calcs'!AA$2:AA7)-'Chem - ODS'!V$15*10^6&gt;0),SUM('Chemicals Calcs'!AA$2:AA7)-'Chem - ODS'!V$15*10^6,'Chemicals Calcs'!AA7))</f>
        <v>0</v>
      </c>
      <c r="AB7" s="210">
        <f ca="1">IF(SUM('Chemicals Calcs'!AB$2:AB7)-'Chem - ODS'!W$15*10^6&lt;0,0,IF(AND(SUM('Chemicals Calcs'!AB$1:AB6)-'Chem - ODS'!W$15*10^6&lt;0,SUM('Chemicals Calcs'!AB$2:AB7)-'Chem - ODS'!W$15*10^6&gt;0),SUM('Chemicals Calcs'!AB$2:AB7)-'Chem - ODS'!W$15*10^6,'Chemicals Calcs'!AB7))</f>
        <v>0</v>
      </c>
      <c r="AC7" s="210">
        <f ca="1">IF(SUM('Chemicals Calcs'!AC$2:AC7)-'Chem - ODS'!X$15*10^6&lt;0,0,IF(AND(SUM('Chemicals Calcs'!AC$1:AC6)-'Chem - ODS'!X$15*10^6&lt;0,SUM('Chemicals Calcs'!AC$2:AC7)-'Chem - ODS'!X$15*10^6&gt;0),SUM('Chemicals Calcs'!AC$2:AC7)-'Chem - ODS'!X$15*10^6,'Chemicals Calcs'!AC7))</f>
        <v>0</v>
      </c>
      <c r="AD7" s="210">
        <f ca="1">IF(SUM('Chemicals Calcs'!AD$2:AD7)-'Chem - ODS'!Y$15*10^6&lt;0,0,IF(AND(SUM('Chemicals Calcs'!AD$1:AD6)-'Chem - ODS'!Y$15*10^6&lt;0,SUM('Chemicals Calcs'!AD$2:AD7)-'Chem - ODS'!Y$15*10^6&gt;0),SUM('Chemicals Calcs'!AD$2:AD7)-'Chem - ODS'!Y$15*10^6,'Chemicals Calcs'!AD7))</f>
        <v>0</v>
      </c>
      <c r="AE7" s="210">
        <f ca="1">IF(SUM('Chemicals Calcs'!AE$2:AE7)-'Chem - ODS'!Z$15*10^6&lt;0,0,IF(AND(SUM('Chemicals Calcs'!AE$1:AE6)-'Chem - ODS'!Z$15*10^6&lt;0,SUM('Chemicals Calcs'!AE$2:AE7)-'Chem - ODS'!Z$15*10^6&gt;0),SUM('Chemicals Calcs'!AE$2:AE7)-'Chem - ODS'!Z$15*10^6,'Chemicals Calcs'!AE7))</f>
        <v>0</v>
      </c>
      <c r="AF7" s="210">
        <f ca="1">IF(SUM('Chemicals Calcs'!AF$2:AF7)-'Chem - ODS'!AA$15*10^6&lt;0,0,IF(AND(SUM('Chemicals Calcs'!AF$1:AF6)-'Chem - ODS'!AA$15*10^6&lt;0,SUM('Chemicals Calcs'!AF$2:AF7)-'Chem - ODS'!AA$15*10^6&gt;0),SUM('Chemicals Calcs'!AF$2:AF7)-'Chem - ODS'!AA$15*10^6,'Chemicals Calcs'!AF7))</f>
        <v>0</v>
      </c>
      <c r="AG7" s="210">
        <f ca="1">IF(SUM('Chemicals Calcs'!AG$2:AG7)-'Chem - ODS'!AB$15*10^6&lt;0,0,IF(AND(SUM('Chemicals Calcs'!AG$1:AG6)-'Chem - ODS'!AB$15*10^6&lt;0,SUM('Chemicals Calcs'!AG$2:AG7)-'Chem - ODS'!AB$15*10^6&gt;0),SUM('Chemicals Calcs'!AG$2:AG7)-'Chem - ODS'!AB$15*10^6,'Chemicals Calcs'!AG7))</f>
        <v>0</v>
      </c>
      <c r="AH7" s="210">
        <f ca="1">IF(SUM('Chemicals Calcs'!AH$2:AH7)-'Chem - ODS'!AC$15*10^6&lt;0,0,IF(AND(SUM('Chemicals Calcs'!AH$1:AH6)-'Chem - ODS'!AC$15*10^6&lt;0,SUM('Chemicals Calcs'!AH$2:AH7)-'Chem - ODS'!AC$15*10^6&gt;0),SUM('Chemicals Calcs'!AH$2:AH7)-'Chem - ODS'!AC$15*10^6,'Chemicals Calcs'!AH7))</f>
        <v>0</v>
      </c>
      <c r="AI7" s="210">
        <f ca="1">IF(SUM('Chemicals Calcs'!AI$2:AI7)-'Chem - ODS'!AD$15*10^6&lt;0,0,IF(AND(SUM('Chemicals Calcs'!AI$1:AI6)-'Chem - ODS'!AD$15*10^6&lt;0,SUM('Chemicals Calcs'!AI$2:AI7)-'Chem - ODS'!AD$15*10^6&gt;0),SUM('Chemicals Calcs'!AI$2:AI7)-'Chem - ODS'!AD$15*10^6,'Chemicals Calcs'!AI7))</f>
        <v>0</v>
      </c>
      <c r="AJ7" s="210">
        <f ca="1">IF(SUM('Chemicals Calcs'!AJ$2:AJ7)-'Chem - ODS'!AE$15*10^6&lt;0,0,IF(AND(SUM('Chemicals Calcs'!AJ$1:AJ6)-'Chem - ODS'!AE$15*10^6&lt;0,SUM('Chemicals Calcs'!AJ$2:AJ7)-'Chem - ODS'!AE$15*10^6&gt;0),SUM('Chemicals Calcs'!AJ$2:AJ7)-'Chem - ODS'!AE$15*10^6,'Chemicals Calcs'!AJ7))</f>
        <v>0</v>
      </c>
      <c r="AK7" s="210">
        <f ca="1">IF(SUM('Chemicals Calcs'!AK$2:AK7)-'Chem - ODS'!AF$15*10^6&lt;0,0,IF(AND(SUM('Chemicals Calcs'!AK$1:AK6)-'Chem - ODS'!AF$15*10^6&lt;0,SUM('Chemicals Calcs'!AK$2:AK7)-'Chem - ODS'!AF$15*10^6&gt;0),SUM('Chemicals Calcs'!AK$2:AK7)-'Chem - ODS'!AF$15*10^6,'Chemicals Calcs'!AK7))</f>
        <v>0</v>
      </c>
      <c r="AL7" s="210">
        <f ca="1">IF(SUM('Chemicals Calcs'!AL$2:AL7)-'Chem - ODS'!AG$15*10^6&lt;0,0,IF(AND(SUM('Chemicals Calcs'!AL$1:AL6)-'Chem - ODS'!AG$15*10^6&lt;0,SUM('Chemicals Calcs'!AL$2:AL7)-'Chem - ODS'!AG$15*10^6&gt;0),SUM('Chemicals Calcs'!AL$2:AL7)-'Chem - ODS'!AG$15*10^6,'Chemicals Calcs'!AL7))</f>
        <v>0</v>
      </c>
      <c r="AM7" s="210">
        <f ca="1">IF(SUM('Chemicals Calcs'!AM$2:AM7)-'Chem - ODS'!AH$15*10^6&lt;0,0,IF(AND(SUM('Chemicals Calcs'!AM$1:AM6)-'Chem - ODS'!AH$15*10^6&lt;0,SUM('Chemicals Calcs'!AM$2:AM7)-'Chem - ODS'!AH$15*10^6&gt;0),SUM('Chemicals Calcs'!AM$2:AM7)-'Chem - ODS'!AH$15*10^6,'Chemicals Calcs'!AM7))</f>
        <v>0</v>
      </c>
      <c r="AN7" s="210">
        <f ca="1">IF(SUM('Chemicals Calcs'!AN$2:AN7)-'Chem - ODS'!AI$15*10^6&lt;0,0,IF(AND(SUM('Chemicals Calcs'!AN$1:AN6)-'Chem - ODS'!AI$15*10^6&lt;0,SUM('Chemicals Calcs'!AN$2:AN7)-'Chem - ODS'!AI$15*10^6&gt;0),SUM('Chemicals Calcs'!AN$2:AN7)-'Chem - ODS'!AI$15*10^6,'Chemicals Calcs'!AN7))</f>
        <v>0</v>
      </c>
      <c r="AO7" s="210">
        <f ca="1">IF(SUM('Chemicals Calcs'!AO$2:AO7)-'Chem - ODS'!AJ$15*10^6&lt;0,0,IF(AND(SUM('Chemicals Calcs'!AO$1:AO6)-'Chem - ODS'!AJ$15*10^6&lt;0,SUM('Chemicals Calcs'!AO$2:AO7)-'Chem - ODS'!AJ$15*10^6&gt;0),SUM('Chemicals Calcs'!AO$2:AO7)-'Chem - ODS'!AJ$15*10^6,'Chemicals Calcs'!AO7))</f>
        <v>0</v>
      </c>
      <c r="AP7" s="210">
        <f ca="1">IF(SUM('Chemicals Calcs'!AP$2:AP7)-'Chem - ODS'!AK$15*10^6&lt;0,0,IF(AND(SUM('Chemicals Calcs'!AP$1:AP6)-'Chem - ODS'!AK$15*10^6&lt;0,SUM('Chemicals Calcs'!AP$2:AP7)-'Chem - ODS'!AK$15*10^6&gt;0),SUM('Chemicals Calcs'!AP$2:AP7)-'Chem - ODS'!AK$15*10^6,'Chemicals Calcs'!AP7))</f>
        <v>0</v>
      </c>
    </row>
    <row r="8" spans="1:42">
      <c r="A8" s="74">
        <v>-44</v>
      </c>
      <c r="B8">
        <f ca="1">IF('Chemicals 2010'!$A16="CP",INDIRECT("'Chemicals 2010'!"&amp;'Country Selector'!$B$3&amp;ROW($A16))*10^12,0)</f>
        <v>0</v>
      </c>
      <c r="C8" s="90">
        <f t="shared" ca="1" si="0"/>
        <v>0</v>
      </c>
      <c r="D8" s="90">
        <f t="shared" ca="1" si="1"/>
        <v>0</v>
      </c>
      <c r="E8" s="90">
        <f t="shared" ca="1" si="1"/>
        <v>0</v>
      </c>
      <c r="F8" s="90">
        <f t="shared" ca="1" si="1"/>
        <v>0</v>
      </c>
      <c r="G8" s="210">
        <f ca="1">IF(SUM('Chemicals Calcs'!G$2:G8)-'Chem - ODS'!B$15*10^6&lt;0,0,IF(AND(SUM('Chemicals Calcs'!G$1:G7)-'Chem - ODS'!B$15*10^6&lt;0,SUM('Chemicals Calcs'!G$2:G8)-'Chem - ODS'!B$15*10^6&gt;0),SUM('Chemicals Calcs'!G$2:G8)-'Chem - ODS'!B$15*10^6,'Chemicals Calcs'!G8))</f>
        <v>0</v>
      </c>
      <c r="H8" s="210">
        <f ca="1">IF(SUM('Chemicals Calcs'!H$2:H8)-'Chem - ODS'!C$15*10^6&lt;0,0,IF(AND(SUM('Chemicals Calcs'!H$1:H7)-'Chem - ODS'!C$15*10^6&lt;0,SUM('Chemicals Calcs'!H$2:H8)-'Chem - ODS'!C$15*10^6&gt;0),SUM('Chemicals Calcs'!H$2:H8)-'Chem - ODS'!C$15*10^6,'Chemicals Calcs'!H8))</f>
        <v>0</v>
      </c>
      <c r="I8" s="210">
        <f ca="1">IF(SUM('Chemicals Calcs'!I$2:I8)-'Chem - ODS'!D$15*10^6&lt;0,0,IF(AND(SUM('Chemicals Calcs'!I$1:I7)-'Chem - ODS'!D$15*10^6&lt;0,SUM('Chemicals Calcs'!I$2:I8)-'Chem - ODS'!D$15*10^6&gt;0),SUM('Chemicals Calcs'!I$2:I8)-'Chem - ODS'!D$15*10^6,'Chemicals Calcs'!I8))</f>
        <v>0</v>
      </c>
      <c r="J8" s="210">
        <f ca="1">IF(SUM('Chemicals Calcs'!J$2:J8)-'Chem - ODS'!E$15*10^6&lt;0,0,IF(AND(SUM('Chemicals Calcs'!J$1:J7)-'Chem - ODS'!E$15*10^6&lt;0,SUM('Chemicals Calcs'!J$2:J8)-'Chem - ODS'!E$15*10^6&gt;0),SUM('Chemicals Calcs'!J$2:J8)-'Chem - ODS'!E$15*10^6,'Chemicals Calcs'!J8))</f>
        <v>0</v>
      </c>
      <c r="K8" s="210">
        <f ca="1">IF(SUM('Chemicals Calcs'!K$2:K8)-'Chem - ODS'!F$15*10^6&lt;0,0,IF(AND(SUM('Chemicals Calcs'!K$1:K7)-'Chem - ODS'!F$15*10^6&lt;0,SUM('Chemicals Calcs'!K$2:K8)-'Chem - ODS'!F$15*10^6&gt;0),SUM('Chemicals Calcs'!K$2:K8)-'Chem - ODS'!F$15*10^6,'Chemicals Calcs'!K8))</f>
        <v>0</v>
      </c>
      <c r="L8" s="210">
        <f ca="1">IF(SUM('Chemicals Calcs'!L$2:L8)-'Chem - ODS'!G$15*10^6&lt;0,0,IF(AND(SUM('Chemicals Calcs'!L$1:L7)-'Chem - ODS'!G$15*10^6&lt;0,SUM('Chemicals Calcs'!L$2:L8)-'Chem - ODS'!G$15*10^6&gt;0),SUM('Chemicals Calcs'!L$2:L8)-'Chem - ODS'!G$15*10^6,'Chemicals Calcs'!L8))</f>
        <v>0</v>
      </c>
      <c r="M8" s="210">
        <f ca="1">IF(SUM('Chemicals Calcs'!M$2:M8)-'Chem - ODS'!H$15*10^6&lt;0,0,IF(AND(SUM('Chemicals Calcs'!M$1:M7)-'Chem - ODS'!H$15*10^6&lt;0,SUM('Chemicals Calcs'!M$2:M8)-'Chem - ODS'!H$15*10^6&gt;0),SUM('Chemicals Calcs'!M$2:M8)-'Chem - ODS'!H$15*10^6,'Chemicals Calcs'!M8))</f>
        <v>0</v>
      </c>
      <c r="N8" s="210">
        <f ca="1">IF(SUM('Chemicals Calcs'!N$2:N8)-'Chem - ODS'!I$15*10^6&lt;0,0,IF(AND(SUM('Chemicals Calcs'!N$1:N7)-'Chem - ODS'!I$15*10^6&lt;0,SUM('Chemicals Calcs'!N$2:N8)-'Chem - ODS'!I$15*10^6&gt;0),SUM('Chemicals Calcs'!N$2:N8)-'Chem - ODS'!I$15*10^6,'Chemicals Calcs'!N8))</f>
        <v>0</v>
      </c>
      <c r="O8" s="210">
        <f ca="1">IF(SUM('Chemicals Calcs'!O$2:O8)-'Chem - ODS'!J$15*10^6&lt;0,0,IF(AND(SUM('Chemicals Calcs'!O$1:O7)-'Chem - ODS'!J$15*10^6&lt;0,SUM('Chemicals Calcs'!O$2:O8)-'Chem - ODS'!J$15*10^6&gt;0),SUM('Chemicals Calcs'!O$2:O8)-'Chem - ODS'!J$15*10^6,'Chemicals Calcs'!O8))</f>
        <v>0</v>
      </c>
      <c r="P8" s="210">
        <f ca="1">IF(SUM('Chemicals Calcs'!P$2:P8)-'Chem - ODS'!K$15*10^6&lt;0,0,IF(AND(SUM('Chemicals Calcs'!P$1:P7)-'Chem - ODS'!K$15*10^6&lt;0,SUM('Chemicals Calcs'!P$2:P8)-'Chem - ODS'!K$15*10^6&gt;0),SUM('Chemicals Calcs'!P$2:P8)-'Chem - ODS'!K$15*10^6,'Chemicals Calcs'!P8))</f>
        <v>0</v>
      </c>
      <c r="Q8" s="210">
        <f ca="1">IF(SUM('Chemicals Calcs'!Q$2:Q8)-'Chem - ODS'!L$15*10^6&lt;0,0,IF(AND(SUM('Chemicals Calcs'!Q$1:Q7)-'Chem - ODS'!L$15*10^6&lt;0,SUM('Chemicals Calcs'!Q$2:Q8)-'Chem - ODS'!L$15*10^6&gt;0),SUM('Chemicals Calcs'!Q$2:Q8)-'Chem - ODS'!L$15*10^6,'Chemicals Calcs'!Q8))</f>
        <v>0</v>
      </c>
      <c r="R8" s="210">
        <f ca="1">IF(SUM('Chemicals Calcs'!R$2:R8)-'Chem - ODS'!M$15*10^6&lt;0,0,IF(AND(SUM('Chemicals Calcs'!R$1:R7)-'Chem - ODS'!M$15*10^6&lt;0,SUM('Chemicals Calcs'!R$2:R8)-'Chem - ODS'!M$15*10^6&gt;0),SUM('Chemicals Calcs'!R$2:R8)-'Chem - ODS'!M$15*10^6,'Chemicals Calcs'!R8))</f>
        <v>0</v>
      </c>
      <c r="S8" s="210">
        <f ca="1">IF(SUM('Chemicals Calcs'!S$2:S8)-'Chem - ODS'!N$15*10^6&lt;0,0,IF(AND(SUM('Chemicals Calcs'!S$1:S7)-'Chem - ODS'!N$15*10^6&lt;0,SUM('Chemicals Calcs'!S$2:S8)-'Chem - ODS'!N$15*10^6&gt;0),SUM('Chemicals Calcs'!S$2:S8)-'Chem - ODS'!N$15*10^6,'Chemicals Calcs'!S8))</f>
        <v>0</v>
      </c>
      <c r="T8" s="210">
        <f ca="1">IF(SUM('Chemicals Calcs'!T$2:T8)-'Chem - ODS'!O$15*10^6&lt;0,0,IF(AND(SUM('Chemicals Calcs'!T$1:T7)-'Chem - ODS'!O$15*10^6&lt;0,SUM('Chemicals Calcs'!T$2:T8)-'Chem - ODS'!O$15*10^6&gt;0),SUM('Chemicals Calcs'!T$2:T8)-'Chem - ODS'!O$15*10^6,'Chemicals Calcs'!T8))</f>
        <v>0</v>
      </c>
      <c r="U8" s="210">
        <f ca="1">IF(SUM('Chemicals Calcs'!U$2:U8)-'Chem - ODS'!P$15*10^6&lt;0,0,IF(AND(SUM('Chemicals Calcs'!U$1:U7)-'Chem - ODS'!P$15*10^6&lt;0,SUM('Chemicals Calcs'!U$2:U8)-'Chem - ODS'!P$15*10^6&gt;0),SUM('Chemicals Calcs'!U$2:U8)-'Chem - ODS'!P$15*10^6,'Chemicals Calcs'!U8))</f>
        <v>0</v>
      </c>
      <c r="V8" s="210">
        <f ca="1">IF(SUM('Chemicals Calcs'!V$2:V8)-'Chem - ODS'!Q$15*10^6&lt;0,0,IF(AND(SUM('Chemicals Calcs'!V$1:V7)-'Chem - ODS'!Q$15*10^6&lt;0,SUM('Chemicals Calcs'!V$2:V8)-'Chem - ODS'!Q$15*10^6&gt;0),SUM('Chemicals Calcs'!V$2:V8)-'Chem - ODS'!Q$15*10^6,'Chemicals Calcs'!V8))</f>
        <v>0</v>
      </c>
      <c r="W8" s="210">
        <f ca="1">IF(SUM('Chemicals Calcs'!W$2:W8)-'Chem - ODS'!R$15*10^6&lt;0,0,IF(AND(SUM('Chemicals Calcs'!W$1:W7)-'Chem - ODS'!R$15*10^6&lt;0,SUM('Chemicals Calcs'!W$2:W8)-'Chem - ODS'!R$15*10^6&gt;0),SUM('Chemicals Calcs'!W$2:W8)-'Chem - ODS'!R$15*10^6,'Chemicals Calcs'!W8))</f>
        <v>0</v>
      </c>
      <c r="X8" s="210">
        <f ca="1">IF(SUM('Chemicals Calcs'!X$2:X8)-'Chem - ODS'!S$15*10^6&lt;0,0,IF(AND(SUM('Chemicals Calcs'!X$1:X7)-'Chem - ODS'!S$15*10^6&lt;0,SUM('Chemicals Calcs'!X$2:X8)-'Chem - ODS'!S$15*10^6&gt;0),SUM('Chemicals Calcs'!X$2:X8)-'Chem - ODS'!S$15*10^6,'Chemicals Calcs'!X8))</f>
        <v>0</v>
      </c>
      <c r="Y8" s="210">
        <f ca="1">IF(SUM('Chemicals Calcs'!Y$2:Y8)-'Chem - ODS'!T$15*10^6&lt;0,0,IF(AND(SUM('Chemicals Calcs'!Y$1:Y7)-'Chem - ODS'!T$15*10^6&lt;0,SUM('Chemicals Calcs'!Y$2:Y8)-'Chem - ODS'!T$15*10^6&gt;0),SUM('Chemicals Calcs'!Y$2:Y8)-'Chem - ODS'!T$15*10^6,'Chemicals Calcs'!Y8))</f>
        <v>0</v>
      </c>
      <c r="Z8" s="210">
        <f ca="1">IF(SUM('Chemicals Calcs'!Z$2:Z8)-'Chem - ODS'!U$15*10^6&lt;0,0,IF(AND(SUM('Chemicals Calcs'!Z$1:Z7)-'Chem - ODS'!U$15*10^6&lt;0,SUM('Chemicals Calcs'!Z$2:Z8)-'Chem - ODS'!U$15*10^6&gt;0),SUM('Chemicals Calcs'!Z$2:Z8)-'Chem - ODS'!U$15*10^6,'Chemicals Calcs'!Z8))</f>
        <v>0</v>
      </c>
      <c r="AA8" s="210">
        <f ca="1">IF(SUM('Chemicals Calcs'!AA$2:AA8)-'Chem - ODS'!V$15*10^6&lt;0,0,IF(AND(SUM('Chemicals Calcs'!AA$1:AA7)-'Chem - ODS'!V$15*10^6&lt;0,SUM('Chemicals Calcs'!AA$2:AA8)-'Chem - ODS'!V$15*10^6&gt;0),SUM('Chemicals Calcs'!AA$2:AA8)-'Chem - ODS'!V$15*10^6,'Chemicals Calcs'!AA8))</f>
        <v>0</v>
      </c>
      <c r="AB8" s="210">
        <f ca="1">IF(SUM('Chemicals Calcs'!AB$2:AB8)-'Chem - ODS'!W$15*10^6&lt;0,0,IF(AND(SUM('Chemicals Calcs'!AB$1:AB7)-'Chem - ODS'!W$15*10^6&lt;0,SUM('Chemicals Calcs'!AB$2:AB8)-'Chem - ODS'!W$15*10^6&gt;0),SUM('Chemicals Calcs'!AB$2:AB8)-'Chem - ODS'!W$15*10^6,'Chemicals Calcs'!AB8))</f>
        <v>0</v>
      </c>
      <c r="AC8" s="210">
        <f ca="1">IF(SUM('Chemicals Calcs'!AC$2:AC8)-'Chem - ODS'!X$15*10^6&lt;0,0,IF(AND(SUM('Chemicals Calcs'!AC$1:AC7)-'Chem - ODS'!X$15*10^6&lt;0,SUM('Chemicals Calcs'!AC$2:AC8)-'Chem - ODS'!X$15*10^6&gt;0),SUM('Chemicals Calcs'!AC$2:AC8)-'Chem - ODS'!X$15*10^6,'Chemicals Calcs'!AC8))</f>
        <v>0</v>
      </c>
      <c r="AD8" s="210">
        <f ca="1">IF(SUM('Chemicals Calcs'!AD$2:AD8)-'Chem - ODS'!Y$15*10^6&lt;0,0,IF(AND(SUM('Chemicals Calcs'!AD$1:AD7)-'Chem - ODS'!Y$15*10^6&lt;0,SUM('Chemicals Calcs'!AD$2:AD8)-'Chem - ODS'!Y$15*10^6&gt;0),SUM('Chemicals Calcs'!AD$2:AD8)-'Chem - ODS'!Y$15*10^6,'Chemicals Calcs'!AD8))</f>
        <v>0</v>
      </c>
      <c r="AE8" s="210">
        <f ca="1">IF(SUM('Chemicals Calcs'!AE$2:AE8)-'Chem - ODS'!Z$15*10^6&lt;0,0,IF(AND(SUM('Chemicals Calcs'!AE$1:AE7)-'Chem - ODS'!Z$15*10^6&lt;0,SUM('Chemicals Calcs'!AE$2:AE8)-'Chem - ODS'!Z$15*10^6&gt;0),SUM('Chemicals Calcs'!AE$2:AE8)-'Chem - ODS'!Z$15*10^6,'Chemicals Calcs'!AE8))</f>
        <v>0</v>
      </c>
      <c r="AF8" s="210">
        <f ca="1">IF(SUM('Chemicals Calcs'!AF$2:AF8)-'Chem - ODS'!AA$15*10^6&lt;0,0,IF(AND(SUM('Chemicals Calcs'!AF$1:AF7)-'Chem - ODS'!AA$15*10^6&lt;0,SUM('Chemicals Calcs'!AF$2:AF8)-'Chem - ODS'!AA$15*10^6&gt;0),SUM('Chemicals Calcs'!AF$2:AF8)-'Chem - ODS'!AA$15*10^6,'Chemicals Calcs'!AF8))</f>
        <v>0</v>
      </c>
      <c r="AG8" s="210">
        <f ca="1">IF(SUM('Chemicals Calcs'!AG$2:AG8)-'Chem - ODS'!AB$15*10^6&lt;0,0,IF(AND(SUM('Chemicals Calcs'!AG$1:AG7)-'Chem - ODS'!AB$15*10^6&lt;0,SUM('Chemicals Calcs'!AG$2:AG8)-'Chem - ODS'!AB$15*10^6&gt;0),SUM('Chemicals Calcs'!AG$2:AG8)-'Chem - ODS'!AB$15*10^6,'Chemicals Calcs'!AG8))</f>
        <v>0</v>
      </c>
      <c r="AH8" s="210">
        <f ca="1">IF(SUM('Chemicals Calcs'!AH$2:AH8)-'Chem - ODS'!AC$15*10^6&lt;0,0,IF(AND(SUM('Chemicals Calcs'!AH$1:AH7)-'Chem - ODS'!AC$15*10^6&lt;0,SUM('Chemicals Calcs'!AH$2:AH8)-'Chem - ODS'!AC$15*10^6&gt;0),SUM('Chemicals Calcs'!AH$2:AH8)-'Chem - ODS'!AC$15*10^6,'Chemicals Calcs'!AH8))</f>
        <v>0</v>
      </c>
      <c r="AI8" s="210">
        <f ca="1">IF(SUM('Chemicals Calcs'!AI$2:AI8)-'Chem - ODS'!AD$15*10^6&lt;0,0,IF(AND(SUM('Chemicals Calcs'!AI$1:AI7)-'Chem - ODS'!AD$15*10^6&lt;0,SUM('Chemicals Calcs'!AI$2:AI8)-'Chem - ODS'!AD$15*10^6&gt;0),SUM('Chemicals Calcs'!AI$2:AI8)-'Chem - ODS'!AD$15*10^6,'Chemicals Calcs'!AI8))</f>
        <v>0</v>
      </c>
      <c r="AJ8" s="210">
        <f ca="1">IF(SUM('Chemicals Calcs'!AJ$2:AJ8)-'Chem - ODS'!AE$15*10^6&lt;0,0,IF(AND(SUM('Chemicals Calcs'!AJ$1:AJ7)-'Chem - ODS'!AE$15*10^6&lt;0,SUM('Chemicals Calcs'!AJ$2:AJ8)-'Chem - ODS'!AE$15*10^6&gt;0),SUM('Chemicals Calcs'!AJ$2:AJ8)-'Chem - ODS'!AE$15*10^6,'Chemicals Calcs'!AJ8))</f>
        <v>0</v>
      </c>
      <c r="AK8" s="210">
        <f ca="1">IF(SUM('Chemicals Calcs'!AK$2:AK8)-'Chem - ODS'!AF$15*10^6&lt;0,0,IF(AND(SUM('Chemicals Calcs'!AK$1:AK7)-'Chem - ODS'!AF$15*10^6&lt;0,SUM('Chemicals Calcs'!AK$2:AK8)-'Chem - ODS'!AF$15*10^6&gt;0),SUM('Chemicals Calcs'!AK$2:AK8)-'Chem - ODS'!AF$15*10^6,'Chemicals Calcs'!AK8))</f>
        <v>0</v>
      </c>
      <c r="AL8" s="210">
        <f ca="1">IF(SUM('Chemicals Calcs'!AL$2:AL8)-'Chem - ODS'!AG$15*10^6&lt;0,0,IF(AND(SUM('Chemicals Calcs'!AL$1:AL7)-'Chem - ODS'!AG$15*10^6&lt;0,SUM('Chemicals Calcs'!AL$2:AL8)-'Chem - ODS'!AG$15*10^6&gt;0),SUM('Chemicals Calcs'!AL$2:AL8)-'Chem - ODS'!AG$15*10^6,'Chemicals Calcs'!AL8))</f>
        <v>0</v>
      </c>
      <c r="AM8" s="210">
        <f ca="1">IF(SUM('Chemicals Calcs'!AM$2:AM8)-'Chem - ODS'!AH$15*10^6&lt;0,0,IF(AND(SUM('Chemicals Calcs'!AM$1:AM7)-'Chem - ODS'!AH$15*10^6&lt;0,SUM('Chemicals Calcs'!AM$2:AM8)-'Chem - ODS'!AH$15*10^6&gt;0),SUM('Chemicals Calcs'!AM$2:AM8)-'Chem - ODS'!AH$15*10^6,'Chemicals Calcs'!AM8))</f>
        <v>0</v>
      </c>
      <c r="AN8" s="210">
        <f ca="1">IF(SUM('Chemicals Calcs'!AN$2:AN8)-'Chem - ODS'!AI$15*10^6&lt;0,0,IF(AND(SUM('Chemicals Calcs'!AN$1:AN7)-'Chem - ODS'!AI$15*10^6&lt;0,SUM('Chemicals Calcs'!AN$2:AN8)-'Chem - ODS'!AI$15*10^6&gt;0),SUM('Chemicals Calcs'!AN$2:AN8)-'Chem - ODS'!AI$15*10^6,'Chemicals Calcs'!AN8))</f>
        <v>0</v>
      </c>
      <c r="AO8" s="210">
        <f ca="1">IF(SUM('Chemicals Calcs'!AO$2:AO8)-'Chem - ODS'!AJ$15*10^6&lt;0,0,IF(AND(SUM('Chemicals Calcs'!AO$1:AO7)-'Chem - ODS'!AJ$15*10^6&lt;0,SUM('Chemicals Calcs'!AO$2:AO8)-'Chem - ODS'!AJ$15*10^6&gt;0),SUM('Chemicals Calcs'!AO$2:AO8)-'Chem - ODS'!AJ$15*10^6,'Chemicals Calcs'!AO8))</f>
        <v>0</v>
      </c>
      <c r="AP8" s="210">
        <f ca="1">IF(SUM('Chemicals Calcs'!AP$2:AP8)-'Chem - ODS'!AK$15*10^6&lt;0,0,IF(AND(SUM('Chemicals Calcs'!AP$1:AP7)-'Chem - ODS'!AK$15*10^6&lt;0,SUM('Chemicals Calcs'!AP$2:AP8)-'Chem - ODS'!AK$15*10^6&gt;0),SUM('Chemicals Calcs'!AP$2:AP8)-'Chem - ODS'!AK$15*10^6,'Chemicals Calcs'!AP8))</f>
        <v>0</v>
      </c>
    </row>
    <row r="9" spans="1:42">
      <c r="A9" s="74">
        <v>-43</v>
      </c>
      <c r="B9">
        <f ca="1">IF('Chemicals 2010'!$A17="CP",INDIRECT("'Chemicals 2010'!"&amp;'Country Selector'!$B$3&amp;ROW($A17))*10^12,0)</f>
        <v>0</v>
      </c>
      <c r="C9" s="90">
        <f t="shared" ca="1" si="0"/>
        <v>0</v>
      </c>
      <c r="D9" s="90">
        <f t="shared" ca="1" si="1"/>
        <v>0</v>
      </c>
      <c r="E9" s="90">
        <f t="shared" ca="1" si="1"/>
        <v>0</v>
      </c>
      <c r="F9" s="90">
        <f t="shared" ca="1" si="1"/>
        <v>0</v>
      </c>
      <c r="G9" s="210">
        <f ca="1">IF(SUM('Chemicals Calcs'!G$2:G9)-'Chem - ODS'!B$15*10^6&lt;0,0,IF(AND(SUM('Chemicals Calcs'!G$1:G8)-'Chem - ODS'!B$15*10^6&lt;0,SUM('Chemicals Calcs'!G$2:G9)-'Chem - ODS'!B$15*10^6&gt;0),SUM('Chemicals Calcs'!G$2:G9)-'Chem - ODS'!B$15*10^6,'Chemicals Calcs'!G9))</f>
        <v>0</v>
      </c>
      <c r="H9" s="210">
        <f ca="1">IF(SUM('Chemicals Calcs'!H$2:H9)-'Chem - ODS'!C$15*10^6&lt;0,0,IF(AND(SUM('Chemicals Calcs'!H$1:H8)-'Chem - ODS'!C$15*10^6&lt;0,SUM('Chemicals Calcs'!H$2:H9)-'Chem - ODS'!C$15*10^6&gt;0),SUM('Chemicals Calcs'!H$2:H9)-'Chem - ODS'!C$15*10^6,'Chemicals Calcs'!H9))</f>
        <v>0</v>
      </c>
      <c r="I9" s="210">
        <f ca="1">IF(SUM('Chemicals Calcs'!I$2:I9)-'Chem - ODS'!D$15*10^6&lt;0,0,IF(AND(SUM('Chemicals Calcs'!I$1:I8)-'Chem - ODS'!D$15*10^6&lt;0,SUM('Chemicals Calcs'!I$2:I9)-'Chem - ODS'!D$15*10^6&gt;0),SUM('Chemicals Calcs'!I$2:I9)-'Chem - ODS'!D$15*10^6,'Chemicals Calcs'!I9))</f>
        <v>0</v>
      </c>
      <c r="J9" s="210">
        <f ca="1">IF(SUM('Chemicals Calcs'!J$2:J9)-'Chem - ODS'!E$15*10^6&lt;0,0,IF(AND(SUM('Chemicals Calcs'!J$1:J8)-'Chem - ODS'!E$15*10^6&lt;0,SUM('Chemicals Calcs'!J$2:J9)-'Chem - ODS'!E$15*10^6&gt;0),SUM('Chemicals Calcs'!J$2:J9)-'Chem - ODS'!E$15*10^6,'Chemicals Calcs'!J9))</f>
        <v>0</v>
      </c>
      <c r="K9" s="210">
        <f ca="1">IF(SUM('Chemicals Calcs'!K$2:K9)-'Chem - ODS'!F$15*10^6&lt;0,0,IF(AND(SUM('Chemicals Calcs'!K$1:K8)-'Chem - ODS'!F$15*10^6&lt;0,SUM('Chemicals Calcs'!K$2:K9)-'Chem - ODS'!F$15*10^6&gt;0),SUM('Chemicals Calcs'!K$2:K9)-'Chem - ODS'!F$15*10^6,'Chemicals Calcs'!K9))</f>
        <v>0</v>
      </c>
      <c r="L9" s="210">
        <f ca="1">IF(SUM('Chemicals Calcs'!L$2:L9)-'Chem - ODS'!G$15*10^6&lt;0,0,IF(AND(SUM('Chemicals Calcs'!L$1:L8)-'Chem - ODS'!G$15*10^6&lt;0,SUM('Chemicals Calcs'!L$2:L9)-'Chem - ODS'!G$15*10^6&gt;0),SUM('Chemicals Calcs'!L$2:L9)-'Chem - ODS'!G$15*10^6,'Chemicals Calcs'!L9))</f>
        <v>0</v>
      </c>
      <c r="M9" s="210">
        <f ca="1">IF(SUM('Chemicals Calcs'!M$2:M9)-'Chem - ODS'!H$15*10^6&lt;0,0,IF(AND(SUM('Chemicals Calcs'!M$1:M8)-'Chem - ODS'!H$15*10^6&lt;0,SUM('Chemicals Calcs'!M$2:M9)-'Chem - ODS'!H$15*10^6&gt;0),SUM('Chemicals Calcs'!M$2:M9)-'Chem - ODS'!H$15*10^6,'Chemicals Calcs'!M9))</f>
        <v>0</v>
      </c>
      <c r="N9" s="210">
        <f ca="1">IF(SUM('Chemicals Calcs'!N$2:N9)-'Chem - ODS'!I$15*10^6&lt;0,0,IF(AND(SUM('Chemicals Calcs'!N$1:N8)-'Chem - ODS'!I$15*10^6&lt;0,SUM('Chemicals Calcs'!N$2:N9)-'Chem - ODS'!I$15*10^6&gt;0),SUM('Chemicals Calcs'!N$2:N9)-'Chem - ODS'!I$15*10^6,'Chemicals Calcs'!N9))</f>
        <v>0</v>
      </c>
      <c r="O9" s="210">
        <f ca="1">IF(SUM('Chemicals Calcs'!O$2:O9)-'Chem - ODS'!J$15*10^6&lt;0,0,IF(AND(SUM('Chemicals Calcs'!O$1:O8)-'Chem - ODS'!J$15*10^6&lt;0,SUM('Chemicals Calcs'!O$2:O9)-'Chem - ODS'!J$15*10^6&gt;0),SUM('Chemicals Calcs'!O$2:O9)-'Chem - ODS'!J$15*10^6,'Chemicals Calcs'!O9))</f>
        <v>0</v>
      </c>
      <c r="P9" s="210">
        <f ca="1">IF(SUM('Chemicals Calcs'!P$2:P9)-'Chem - ODS'!K$15*10^6&lt;0,0,IF(AND(SUM('Chemicals Calcs'!P$1:P8)-'Chem - ODS'!K$15*10^6&lt;0,SUM('Chemicals Calcs'!P$2:P9)-'Chem - ODS'!K$15*10^6&gt;0),SUM('Chemicals Calcs'!P$2:P9)-'Chem - ODS'!K$15*10^6,'Chemicals Calcs'!P9))</f>
        <v>0</v>
      </c>
      <c r="Q9" s="210">
        <f ca="1">IF(SUM('Chemicals Calcs'!Q$2:Q9)-'Chem - ODS'!L$15*10^6&lt;0,0,IF(AND(SUM('Chemicals Calcs'!Q$1:Q8)-'Chem - ODS'!L$15*10^6&lt;0,SUM('Chemicals Calcs'!Q$2:Q9)-'Chem - ODS'!L$15*10^6&gt;0),SUM('Chemicals Calcs'!Q$2:Q9)-'Chem - ODS'!L$15*10^6,'Chemicals Calcs'!Q9))</f>
        <v>0</v>
      </c>
      <c r="R9" s="210">
        <f ca="1">IF(SUM('Chemicals Calcs'!R$2:R9)-'Chem - ODS'!M$15*10^6&lt;0,0,IF(AND(SUM('Chemicals Calcs'!R$1:R8)-'Chem - ODS'!M$15*10^6&lt;0,SUM('Chemicals Calcs'!R$2:R9)-'Chem - ODS'!M$15*10^6&gt;0),SUM('Chemicals Calcs'!R$2:R9)-'Chem - ODS'!M$15*10^6,'Chemicals Calcs'!R9))</f>
        <v>0</v>
      </c>
      <c r="S9" s="210">
        <f ca="1">IF(SUM('Chemicals Calcs'!S$2:S9)-'Chem - ODS'!N$15*10^6&lt;0,0,IF(AND(SUM('Chemicals Calcs'!S$1:S8)-'Chem - ODS'!N$15*10^6&lt;0,SUM('Chemicals Calcs'!S$2:S9)-'Chem - ODS'!N$15*10^6&gt;0),SUM('Chemicals Calcs'!S$2:S9)-'Chem - ODS'!N$15*10^6,'Chemicals Calcs'!S9))</f>
        <v>0</v>
      </c>
      <c r="T9" s="210">
        <f ca="1">IF(SUM('Chemicals Calcs'!T$2:T9)-'Chem - ODS'!O$15*10^6&lt;0,0,IF(AND(SUM('Chemicals Calcs'!T$1:T8)-'Chem - ODS'!O$15*10^6&lt;0,SUM('Chemicals Calcs'!T$2:T9)-'Chem - ODS'!O$15*10^6&gt;0),SUM('Chemicals Calcs'!T$2:T9)-'Chem - ODS'!O$15*10^6,'Chemicals Calcs'!T9))</f>
        <v>0</v>
      </c>
      <c r="U9" s="210">
        <f ca="1">IF(SUM('Chemicals Calcs'!U$2:U9)-'Chem - ODS'!P$15*10^6&lt;0,0,IF(AND(SUM('Chemicals Calcs'!U$1:U8)-'Chem - ODS'!P$15*10^6&lt;0,SUM('Chemicals Calcs'!U$2:U9)-'Chem - ODS'!P$15*10^6&gt;0),SUM('Chemicals Calcs'!U$2:U9)-'Chem - ODS'!P$15*10^6,'Chemicals Calcs'!U9))</f>
        <v>0</v>
      </c>
      <c r="V9" s="210">
        <f ca="1">IF(SUM('Chemicals Calcs'!V$2:V9)-'Chem - ODS'!Q$15*10^6&lt;0,0,IF(AND(SUM('Chemicals Calcs'!V$1:V8)-'Chem - ODS'!Q$15*10^6&lt;0,SUM('Chemicals Calcs'!V$2:V9)-'Chem - ODS'!Q$15*10^6&gt;0),SUM('Chemicals Calcs'!V$2:V9)-'Chem - ODS'!Q$15*10^6,'Chemicals Calcs'!V9))</f>
        <v>0</v>
      </c>
      <c r="W9" s="210">
        <f ca="1">IF(SUM('Chemicals Calcs'!W$2:W9)-'Chem - ODS'!R$15*10^6&lt;0,0,IF(AND(SUM('Chemicals Calcs'!W$1:W8)-'Chem - ODS'!R$15*10^6&lt;0,SUM('Chemicals Calcs'!W$2:W9)-'Chem - ODS'!R$15*10^6&gt;0),SUM('Chemicals Calcs'!W$2:W9)-'Chem - ODS'!R$15*10^6,'Chemicals Calcs'!W9))</f>
        <v>0</v>
      </c>
      <c r="X9" s="210">
        <f ca="1">IF(SUM('Chemicals Calcs'!X$2:X9)-'Chem - ODS'!S$15*10^6&lt;0,0,IF(AND(SUM('Chemicals Calcs'!X$1:X8)-'Chem - ODS'!S$15*10^6&lt;0,SUM('Chemicals Calcs'!X$2:X9)-'Chem - ODS'!S$15*10^6&gt;0),SUM('Chemicals Calcs'!X$2:X9)-'Chem - ODS'!S$15*10^6,'Chemicals Calcs'!X9))</f>
        <v>0</v>
      </c>
      <c r="Y9" s="210">
        <f ca="1">IF(SUM('Chemicals Calcs'!Y$2:Y9)-'Chem - ODS'!T$15*10^6&lt;0,0,IF(AND(SUM('Chemicals Calcs'!Y$1:Y8)-'Chem - ODS'!T$15*10^6&lt;0,SUM('Chemicals Calcs'!Y$2:Y9)-'Chem - ODS'!T$15*10^6&gt;0),SUM('Chemicals Calcs'!Y$2:Y9)-'Chem - ODS'!T$15*10^6,'Chemicals Calcs'!Y9))</f>
        <v>0</v>
      </c>
      <c r="Z9" s="210">
        <f ca="1">IF(SUM('Chemicals Calcs'!Z$2:Z9)-'Chem - ODS'!U$15*10^6&lt;0,0,IF(AND(SUM('Chemicals Calcs'!Z$1:Z8)-'Chem - ODS'!U$15*10^6&lt;0,SUM('Chemicals Calcs'!Z$2:Z9)-'Chem - ODS'!U$15*10^6&gt;0),SUM('Chemicals Calcs'!Z$2:Z9)-'Chem - ODS'!U$15*10^6,'Chemicals Calcs'!Z9))</f>
        <v>0</v>
      </c>
      <c r="AA9" s="210">
        <f ca="1">IF(SUM('Chemicals Calcs'!AA$2:AA9)-'Chem - ODS'!V$15*10^6&lt;0,0,IF(AND(SUM('Chemicals Calcs'!AA$1:AA8)-'Chem - ODS'!V$15*10^6&lt;0,SUM('Chemicals Calcs'!AA$2:AA9)-'Chem - ODS'!V$15*10^6&gt;0),SUM('Chemicals Calcs'!AA$2:AA9)-'Chem - ODS'!V$15*10^6,'Chemicals Calcs'!AA9))</f>
        <v>0</v>
      </c>
      <c r="AB9" s="210">
        <f ca="1">IF(SUM('Chemicals Calcs'!AB$2:AB9)-'Chem - ODS'!W$15*10^6&lt;0,0,IF(AND(SUM('Chemicals Calcs'!AB$1:AB8)-'Chem - ODS'!W$15*10^6&lt;0,SUM('Chemicals Calcs'!AB$2:AB9)-'Chem - ODS'!W$15*10^6&gt;0),SUM('Chemicals Calcs'!AB$2:AB9)-'Chem - ODS'!W$15*10^6,'Chemicals Calcs'!AB9))</f>
        <v>0</v>
      </c>
      <c r="AC9" s="210">
        <f ca="1">IF(SUM('Chemicals Calcs'!AC$2:AC9)-'Chem - ODS'!X$15*10^6&lt;0,0,IF(AND(SUM('Chemicals Calcs'!AC$1:AC8)-'Chem - ODS'!X$15*10^6&lt;0,SUM('Chemicals Calcs'!AC$2:AC9)-'Chem - ODS'!X$15*10^6&gt;0),SUM('Chemicals Calcs'!AC$2:AC9)-'Chem - ODS'!X$15*10^6,'Chemicals Calcs'!AC9))</f>
        <v>0</v>
      </c>
      <c r="AD9" s="210">
        <f ca="1">IF(SUM('Chemicals Calcs'!AD$2:AD9)-'Chem - ODS'!Y$15*10^6&lt;0,0,IF(AND(SUM('Chemicals Calcs'!AD$1:AD8)-'Chem - ODS'!Y$15*10^6&lt;0,SUM('Chemicals Calcs'!AD$2:AD9)-'Chem - ODS'!Y$15*10^6&gt;0),SUM('Chemicals Calcs'!AD$2:AD9)-'Chem - ODS'!Y$15*10^6,'Chemicals Calcs'!AD9))</f>
        <v>0</v>
      </c>
      <c r="AE9" s="210">
        <f ca="1">IF(SUM('Chemicals Calcs'!AE$2:AE9)-'Chem - ODS'!Z$15*10^6&lt;0,0,IF(AND(SUM('Chemicals Calcs'!AE$1:AE8)-'Chem - ODS'!Z$15*10^6&lt;0,SUM('Chemicals Calcs'!AE$2:AE9)-'Chem - ODS'!Z$15*10^6&gt;0),SUM('Chemicals Calcs'!AE$2:AE9)-'Chem - ODS'!Z$15*10^6,'Chemicals Calcs'!AE9))</f>
        <v>0</v>
      </c>
      <c r="AF9" s="210">
        <f ca="1">IF(SUM('Chemicals Calcs'!AF$2:AF9)-'Chem - ODS'!AA$15*10^6&lt;0,0,IF(AND(SUM('Chemicals Calcs'!AF$1:AF8)-'Chem - ODS'!AA$15*10^6&lt;0,SUM('Chemicals Calcs'!AF$2:AF9)-'Chem - ODS'!AA$15*10^6&gt;0),SUM('Chemicals Calcs'!AF$2:AF9)-'Chem - ODS'!AA$15*10^6,'Chemicals Calcs'!AF9))</f>
        <v>0</v>
      </c>
      <c r="AG9" s="210">
        <f ca="1">IF(SUM('Chemicals Calcs'!AG$2:AG9)-'Chem - ODS'!AB$15*10^6&lt;0,0,IF(AND(SUM('Chemicals Calcs'!AG$1:AG8)-'Chem - ODS'!AB$15*10^6&lt;0,SUM('Chemicals Calcs'!AG$2:AG9)-'Chem - ODS'!AB$15*10^6&gt;0),SUM('Chemicals Calcs'!AG$2:AG9)-'Chem - ODS'!AB$15*10^6,'Chemicals Calcs'!AG9))</f>
        <v>0</v>
      </c>
      <c r="AH9" s="210">
        <f ca="1">IF(SUM('Chemicals Calcs'!AH$2:AH9)-'Chem - ODS'!AC$15*10^6&lt;0,0,IF(AND(SUM('Chemicals Calcs'!AH$1:AH8)-'Chem - ODS'!AC$15*10^6&lt;0,SUM('Chemicals Calcs'!AH$2:AH9)-'Chem - ODS'!AC$15*10^6&gt;0),SUM('Chemicals Calcs'!AH$2:AH9)-'Chem - ODS'!AC$15*10^6,'Chemicals Calcs'!AH9))</f>
        <v>0</v>
      </c>
      <c r="AI9" s="210">
        <f ca="1">IF(SUM('Chemicals Calcs'!AI$2:AI9)-'Chem - ODS'!AD$15*10^6&lt;0,0,IF(AND(SUM('Chemicals Calcs'!AI$1:AI8)-'Chem - ODS'!AD$15*10^6&lt;0,SUM('Chemicals Calcs'!AI$2:AI9)-'Chem - ODS'!AD$15*10^6&gt;0),SUM('Chemicals Calcs'!AI$2:AI9)-'Chem - ODS'!AD$15*10^6,'Chemicals Calcs'!AI9))</f>
        <v>0</v>
      </c>
      <c r="AJ9" s="210">
        <f ca="1">IF(SUM('Chemicals Calcs'!AJ$2:AJ9)-'Chem - ODS'!AE$15*10^6&lt;0,0,IF(AND(SUM('Chemicals Calcs'!AJ$1:AJ8)-'Chem - ODS'!AE$15*10^6&lt;0,SUM('Chemicals Calcs'!AJ$2:AJ9)-'Chem - ODS'!AE$15*10^6&gt;0),SUM('Chemicals Calcs'!AJ$2:AJ9)-'Chem - ODS'!AE$15*10^6,'Chemicals Calcs'!AJ9))</f>
        <v>0</v>
      </c>
      <c r="AK9" s="210">
        <f ca="1">IF(SUM('Chemicals Calcs'!AK$2:AK9)-'Chem - ODS'!AF$15*10^6&lt;0,0,IF(AND(SUM('Chemicals Calcs'!AK$1:AK8)-'Chem - ODS'!AF$15*10^6&lt;0,SUM('Chemicals Calcs'!AK$2:AK9)-'Chem - ODS'!AF$15*10^6&gt;0),SUM('Chemicals Calcs'!AK$2:AK9)-'Chem - ODS'!AF$15*10^6,'Chemicals Calcs'!AK9))</f>
        <v>0</v>
      </c>
      <c r="AL9" s="210">
        <f ca="1">IF(SUM('Chemicals Calcs'!AL$2:AL9)-'Chem - ODS'!AG$15*10^6&lt;0,0,IF(AND(SUM('Chemicals Calcs'!AL$1:AL8)-'Chem - ODS'!AG$15*10^6&lt;0,SUM('Chemicals Calcs'!AL$2:AL9)-'Chem - ODS'!AG$15*10^6&gt;0),SUM('Chemicals Calcs'!AL$2:AL9)-'Chem - ODS'!AG$15*10^6,'Chemicals Calcs'!AL9))</f>
        <v>0</v>
      </c>
      <c r="AM9" s="210">
        <f ca="1">IF(SUM('Chemicals Calcs'!AM$2:AM9)-'Chem - ODS'!AH$15*10^6&lt;0,0,IF(AND(SUM('Chemicals Calcs'!AM$1:AM8)-'Chem - ODS'!AH$15*10^6&lt;0,SUM('Chemicals Calcs'!AM$2:AM9)-'Chem - ODS'!AH$15*10^6&gt;0),SUM('Chemicals Calcs'!AM$2:AM9)-'Chem - ODS'!AH$15*10^6,'Chemicals Calcs'!AM9))</f>
        <v>0</v>
      </c>
      <c r="AN9" s="210">
        <f ca="1">IF(SUM('Chemicals Calcs'!AN$2:AN9)-'Chem - ODS'!AI$15*10^6&lt;0,0,IF(AND(SUM('Chemicals Calcs'!AN$1:AN8)-'Chem - ODS'!AI$15*10^6&lt;0,SUM('Chemicals Calcs'!AN$2:AN9)-'Chem - ODS'!AI$15*10^6&gt;0),SUM('Chemicals Calcs'!AN$2:AN9)-'Chem - ODS'!AI$15*10^6,'Chemicals Calcs'!AN9))</f>
        <v>0</v>
      </c>
      <c r="AO9" s="210">
        <f ca="1">IF(SUM('Chemicals Calcs'!AO$2:AO9)-'Chem - ODS'!AJ$15*10^6&lt;0,0,IF(AND(SUM('Chemicals Calcs'!AO$1:AO8)-'Chem - ODS'!AJ$15*10^6&lt;0,SUM('Chemicals Calcs'!AO$2:AO9)-'Chem - ODS'!AJ$15*10^6&gt;0),SUM('Chemicals Calcs'!AO$2:AO9)-'Chem - ODS'!AJ$15*10^6,'Chemicals Calcs'!AO9))</f>
        <v>0</v>
      </c>
      <c r="AP9" s="210">
        <f ca="1">IF(SUM('Chemicals Calcs'!AP$2:AP9)-'Chem - ODS'!AK$15*10^6&lt;0,0,IF(AND(SUM('Chemicals Calcs'!AP$1:AP8)-'Chem - ODS'!AK$15*10^6&lt;0,SUM('Chemicals Calcs'!AP$2:AP9)-'Chem - ODS'!AK$15*10^6&gt;0),SUM('Chemicals Calcs'!AP$2:AP9)-'Chem - ODS'!AK$15*10^6,'Chemicals Calcs'!AP9))</f>
        <v>0</v>
      </c>
    </row>
    <row r="10" spans="1:42">
      <c r="A10" s="74">
        <v>-42</v>
      </c>
      <c r="B10">
        <f ca="1">IF('Chemicals 2010'!$A18="CP",INDIRECT("'Chemicals 2010'!"&amp;'Country Selector'!$B$3&amp;ROW($A18))*10^12,0)</f>
        <v>0</v>
      </c>
      <c r="C10" s="90">
        <f t="shared" ca="1" si="0"/>
        <v>0</v>
      </c>
      <c r="D10" s="90">
        <f t="shared" ca="1" si="1"/>
        <v>0</v>
      </c>
      <c r="E10" s="90">
        <f t="shared" ca="1" si="1"/>
        <v>0</v>
      </c>
      <c r="F10" s="90">
        <f t="shared" ca="1" si="1"/>
        <v>0</v>
      </c>
      <c r="G10" s="210">
        <f ca="1">IF(SUM('Chemicals Calcs'!G$2:G10)-'Chem - ODS'!B$15*10^6&lt;0,0,IF(AND(SUM('Chemicals Calcs'!G$1:G9)-'Chem - ODS'!B$15*10^6&lt;0,SUM('Chemicals Calcs'!G$2:G10)-'Chem - ODS'!B$15*10^6&gt;0),SUM('Chemicals Calcs'!G$2:G10)-'Chem - ODS'!B$15*10^6,'Chemicals Calcs'!G10))</f>
        <v>0</v>
      </c>
      <c r="H10" s="210">
        <f ca="1">IF(SUM('Chemicals Calcs'!H$2:H10)-'Chem - ODS'!C$15*10^6&lt;0,0,IF(AND(SUM('Chemicals Calcs'!H$1:H9)-'Chem - ODS'!C$15*10^6&lt;0,SUM('Chemicals Calcs'!H$2:H10)-'Chem - ODS'!C$15*10^6&gt;0),SUM('Chemicals Calcs'!H$2:H10)-'Chem - ODS'!C$15*10^6,'Chemicals Calcs'!H10))</f>
        <v>0</v>
      </c>
      <c r="I10" s="210">
        <f ca="1">IF(SUM('Chemicals Calcs'!I$2:I10)-'Chem - ODS'!D$15*10^6&lt;0,0,IF(AND(SUM('Chemicals Calcs'!I$1:I9)-'Chem - ODS'!D$15*10^6&lt;0,SUM('Chemicals Calcs'!I$2:I10)-'Chem - ODS'!D$15*10^6&gt;0),SUM('Chemicals Calcs'!I$2:I10)-'Chem - ODS'!D$15*10^6,'Chemicals Calcs'!I10))</f>
        <v>0</v>
      </c>
      <c r="J10" s="210">
        <f ca="1">IF(SUM('Chemicals Calcs'!J$2:J10)-'Chem - ODS'!E$15*10^6&lt;0,0,IF(AND(SUM('Chemicals Calcs'!J$1:J9)-'Chem - ODS'!E$15*10^6&lt;0,SUM('Chemicals Calcs'!J$2:J10)-'Chem - ODS'!E$15*10^6&gt;0),SUM('Chemicals Calcs'!J$2:J10)-'Chem - ODS'!E$15*10^6,'Chemicals Calcs'!J10))</f>
        <v>0</v>
      </c>
      <c r="K10" s="210">
        <f ca="1">IF(SUM('Chemicals Calcs'!K$2:K10)-'Chem - ODS'!F$15*10^6&lt;0,0,IF(AND(SUM('Chemicals Calcs'!K$1:K9)-'Chem - ODS'!F$15*10^6&lt;0,SUM('Chemicals Calcs'!K$2:K10)-'Chem - ODS'!F$15*10^6&gt;0),SUM('Chemicals Calcs'!K$2:K10)-'Chem - ODS'!F$15*10^6,'Chemicals Calcs'!K10))</f>
        <v>0</v>
      </c>
      <c r="L10" s="210">
        <f ca="1">IF(SUM('Chemicals Calcs'!L$2:L10)-'Chem - ODS'!G$15*10^6&lt;0,0,IF(AND(SUM('Chemicals Calcs'!L$1:L9)-'Chem - ODS'!G$15*10^6&lt;0,SUM('Chemicals Calcs'!L$2:L10)-'Chem - ODS'!G$15*10^6&gt;0),SUM('Chemicals Calcs'!L$2:L10)-'Chem - ODS'!G$15*10^6,'Chemicals Calcs'!L10))</f>
        <v>0</v>
      </c>
      <c r="M10" s="210">
        <f ca="1">IF(SUM('Chemicals Calcs'!M$2:M10)-'Chem - ODS'!H$15*10^6&lt;0,0,IF(AND(SUM('Chemicals Calcs'!M$1:M9)-'Chem - ODS'!H$15*10^6&lt;0,SUM('Chemicals Calcs'!M$2:M10)-'Chem - ODS'!H$15*10^6&gt;0),SUM('Chemicals Calcs'!M$2:M10)-'Chem - ODS'!H$15*10^6,'Chemicals Calcs'!M10))</f>
        <v>0</v>
      </c>
      <c r="N10" s="210">
        <f ca="1">IF(SUM('Chemicals Calcs'!N$2:N10)-'Chem - ODS'!I$15*10^6&lt;0,0,IF(AND(SUM('Chemicals Calcs'!N$1:N9)-'Chem - ODS'!I$15*10^6&lt;0,SUM('Chemicals Calcs'!N$2:N10)-'Chem - ODS'!I$15*10^6&gt;0),SUM('Chemicals Calcs'!N$2:N10)-'Chem - ODS'!I$15*10^6,'Chemicals Calcs'!N10))</f>
        <v>0</v>
      </c>
      <c r="O10" s="210">
        <f ca="1">IF(SUM('Chemicals Calcs'!O$2:O10)-'Chem - ODS'!J$15*10^6&lt;0,0,IF(AND(SUM('Chemicals Calcs'!O$1:O9)-'Chem - ODS'!J$15*10^6&lt;0,SUM('Chemicals Calcs'!O$2:O10)-'Chem - ODS'!J$15*10^6&gt;0),SUM('Chemicals Calcs'!O$2:O10)-'Chem - ODS'!J$15*10^6,'Chemicals Calcs'!O10))</f>
        <v>0</v>
      </c>
      <c r="P10" s="210">
        <f ca="1">IF(SUM('Chemicals Calcs'!P$2:P10)-'Chem - ODS'!K$15*10^6&lt;0,0,IF(AND(SUM('Chemicals Calcs'!P$1:P9)-'Chem - ODS'!K$15*10^6&lt;0,SUM('Chemicals Calcs'!P$2:P10)-'Chem - ODS'!K$15*10^6&gt;0),SUM('Chemicals Calcs'!P$2:P10)-'Chem - ODS'!K$15*10^6,'Chemicals Calcs'!P10))</f>
        <v>0</v>
      </c>
      <c r="Q10" s="210">
        <f ca="1">IF(SUM('Chemicals Calcs'!Q$2:Q10)-'Chem - ODS'!L$15*10^6&lt;0,0,IF(AND(SUM('Chemicals Calcs'!Q$1:Q9)-'Chem - ODS'!L$15*10^6&lt;0,SUM('Chemicals Calcs'!Q$2:Q10)-'Chem - ODS'!L$15*10^6&gt;0),SUM('Chemicals Calcs'!Q$2:Q10)-'Chem - ODS'!L$15*10^6,'Chemicals Calcs'!Q10))</f>
        <v>0</v>
      </c>
      <c r="R10" s="210">
        <f ca="1">IF(SUM('Chemicals Calcs'!R$2:R10)-'Chem - ODS'!M$15*10^6&lt;0,0,IF(AND(SUM('Chemicals Calcs'!R$1:R9)-'Chem - ODS'!M$15*10^6&lt;0,SUM('Chemicals Calcs'!R$2:R10)-'Chem - ODS'!M$15*10^6&gt;0),SUM('Chemicals Calcs'!R$2:R10)-'Chem - ODS'!M$15*10^6,'Chemicals Calcs'!R10))</f>
        <v>0</v>
      </c>
      <c r="S10" s="210">
        <f ca="1">IF(SUM('Chemicals Calcs'!S$2:S10)-'Chem - ODS'!N$15*10^6&lt;0,0,IF(AND(SUM('Chemicals Calcs'!S$1:S9)-'Chem - ODS'!N$15*10^6&lt;0,SUM('Chemicals Calcs'!S$2:S10)-'Chem - ODS'!N$15*10^6&gt;0),SUM('Chemicals Calcs'!S$2:S10)-'Chem - ODS'!N$15*10^6,'Chemicals Calcs'!S10))</f>
        <v>0</v>
      </c>
      <c r="T10" s="210">
        <f ca="1">IF(SUM('Chemicals Calcs'!T$2:T10)-'Chem - ODS'!O$15*10^6&lt;0,0,IF(AND(SUM('Chemicals Calcs'!T$1:T9)-'Chem - ODS'!O$15*10^6&lt;0,SUM('Chemicals Calcs'!T$2:T10)-'Chem - ODS'!O$15*10^6&gt;0),SUM('Chemicals Calcs'!T$2:T10)-'Chem - ODS'!O$15*10^6,'Chemicals Calcs'!T10))</f>
        <v>0</v>
      </c>
      <c r="U10" s="210">
        <f ca="1">IF(SUM('Chemicals Calcs'!U$2:U10)-'Chem - ODS'!P$15*10^6&lt;0,0,IF(AND(SUM('Chemicals Calcs'!U$1:U9)-'Chem - ODS'!P$15*10^6&lt;0,SUM('Chemicals Calcs'!U$2:U10)-'Chem - ODS'!P$15*10^6&gt;0),SUM('Chemicals Calcs'!U$2:U10)-'Chem - ODS'!P$15*10^6,'Chemicals Calcs'!U10))</f>
        <v>0</v>
      </c>
      <c r="V10" s="210">
        <f ca="1">IF(SUM('Chemicals Calcs'!V$2:V10)-'Chem - ODS'!Q$15*10^6&lt;0,0,IF(AND(SUM('Chemicals Calcs'!V$1:V9)-'Chem - ODS'!Q$15*10^6&lt;0,SUM('Chemicals Calcs'!V$2:V10)-'Chem - ODS'!Q$15*10^6&gt;0),SUM('Chemicals Calcs'!V$2:V10)-'Chem - ODS'!Q$15*10^6,'Chemicals Calcs'!V10))</f>
        <v>0</v>
      </c>
      <c r="W10" s="210">
        <f ca="1">IF(SUM('Chemicals Calcs'!W$2:W10)-'Chem - ODS'!R$15*10^6&lt;0,0,IF(AND(SUM('Chemicals Calcs'!W$1:W9)-'Chem - ODS'!R$15*10^6&lt;0,SUM('Chemicals Calcs'!W$2:W10)-'Chem - ODS'!R$15*10^6&gt;0),SUM('Chemicals Calcs'!W$2:W10)-'Chem - ODS'!R$15*10^6,'Chemicals Calcs'!W10))</f>
        <v>0</v>
      </c>
      <c r="X10" s="210">
        <f ca="1">IF(SUM('Chemicals Calcs'!X$2:X10)-'Chem - ODS'!S$15*10^6&lt;0,0,IF(AND(SUM('Chemicals Calcs'!X$1:X9)-'Chem - ODS'!S$15*10^6&lt;0,SUM('Chemicals Calcs'!X$2:X10)-'Chem - ODS'!S$15*10^6&gt;0),SUM('Chemicals Calcs'!X$2:X10)-'Chem - ODS'!S$15*10^6,'Chemicals Calcs'!X10))</f>
        <v>0</v>
      </c>
      <c r="Y10" s="210">
        <f ca="1">IF(SUM('Chemicals Calcs'!Y$2:Y10)-'Chem - ODS'!T$15*10^6&lt;0,0,IF(AND(SUM('Chemicals Calcs'!Y$1:Y9)-'Chem - ODS'!T$15*10^6&lt;0,SUM('Chemicals Calcs'!Y$2:Y10)-'Chem - ODS'!T$15*10^6&gt;0),SUM('Chemicals Calcs'!Y$2:Y10)-'Chem - ODS'!T$15*10^6,'Chemicals Calcs'!Y10))</f>
        <v>0</v>
      </c>
      <c r="Z10" s="210">
        <f ca="1">IF(SUM('Chemicals Calcs'!Z$2:Z10)-'Chem - ODS'!U$15*10^6&lt;0,0,IF(AND(SUM('Chemicals Calcs'!Z$1:Z9)-'Chem - ODS'!U$15*10^6&lt;0,SUM('Chemicals Calcs'!Z$2:Z10)-'Chem - ODS'!U$15*10^6&gt;0),SUM('Chemicals Calcs'!Z$2:Z10)-'Chem - ODS'!U$15*10^6,'Chemicals Calcs'!Z10))</f>
        <v>0</v>
      </c>
      <c r="AA10" s="210">
        <f ca="1">IF(SUM('Chemicals Calcs'!AA$2:AA10)-'Chem - ODS'!V$15*10^6&lt;0,0,IF(AND(SUM('Chemicals Calcs'!AA$1:AA9)-'Chem - ODS'!V$15*10^6&lt;0,SUM('Chemicals Calcs'!AA$2:AA10)-'Chem - ODS'!V$15*10^6&gt;0),SUM('Chemicals Calcs'!AA$2:AA10)-'Chem - ODS'!V$15*10^6,'Chemicals Calcs'!AA10))</f>
        <v>0</v>
      </c>
      <c r="AB10" s="210">
        <f ca="1">IF(SUM('Chemicals Calcs'!AB$2:AB10)-'Chem - ODS'!W$15*10^6&lt;0,0,IF(AND(SUM('Chemicals Calcs'!AB$1:AB9)-'Chem - ODS'!W$15*10^6&lt;0,SUM('Chemicals Calcs'!AB$2:AB10)-'Chem - ODS'!W$15*10^6&gt;0),SUM('Chemicals Calcs'!AB$2:AB10)-'Chem - ODS'!W$15*10^6,'Chemicals Calcs'!AB10))</f>
        <v>0</v>
      </c>
      <c r="AC10" s="210">
        <f ca="1">IF(SUM('Chemicals Calcs'!AC$2:AC10)-'Chem - ODS'!X$15*10^6&lt;0,0,IF(AND(SUM('Chemicals Calcs'!AC$1:AC9)-'Chem - ODS'!X$15*10^6&lt;0,SUM('Chemicals Calcs'!AC$2:AC10)-'Chem - ODS'!X$15*10^6&gt;0),SUM('Chemicals Calcs'!AC$2:AC10)-'Chem - ODS'!X$15*10^6,'Chemicals Calcs'!AC10))</f>
        <v>0</v>
      </c>
      <c r="AD10" s="210">
        <f ca="1">IF(SUM('Chemicals Calcs'!AD$2:AD10)-'Chem - ODS'!Y$15*10^6&lt;0,0,IF(AND(SUM('Chemicals Calcs'!AD$1:AD9)-'Chem - ODS'!Y$15*10^6&lt;0,SUM('Chemicals Calcs'!AD$2:AD10)-'Chem - ODS'!Y$15*10^6&gt;0),SUM('Chemicals Calcs'!AD$2:AD10)-'Chem - ODS'!Y$15*10^6,'Chemicals Calcs'!AD10))</f>
        <v>0</v>
      </c>
      <c r="AE10" s="210">
        <f ca="1">IF(SUM('Chemicals Calcs'!AE$2:AE10)-'Chem - ODS'!Z$15*10^6&lt;0,0,IF(AND(SUM('Chemicals Calcs'!AE$1:AE9)-'Chem - ODS'!Z$15*10^6&lt;0,SUM('Chemicals Calcs'!AE$2:AE10)-'Chem - ODS'!Z$15*10^6&gt;0),SUM('Chemicals Calcs'!AE$2:AE10)-'Chem - ODS'!Z$15*10^6,'Chemicals Calcs'!AE10))</f>
        <v>0</v>
      </c>
      <c r="AF10" s="210">
        <f ca="1">IF(SUM('Chemicals Calcs'!AF$2:AF10)-'Chem - ODS'!AA$15*10^6&lt;0,0,IF(AND(SUM('Chemicals Calcs'!AF$1:AF9)-'Chem - ODS'!AA$15*10^6&lt;0,SUM('Chemicals Calcs'!AF$2:AF10)-'Chem - ODS'!AA$15*10^6&gt;0),SUM('Chemicals Calcs'!AF$2:AF10)-'Chem - ODS'!AA$15*10^6,'Chemicals Calcs'!AF10))</f>
        <v>0</v>
      </c>
      <c r="AG10" s="210">
        <f ca="1">IF(SUM('Chemicals Calcs'!AG$2:AG10)-'Chem - ODS'!AB$15*10^6&lt;0,0,IF(AND(SUM('Chemicals Calcs'!AG$1:AG9)-'Chem - ODS'!AB$15*10^6&lt;0,SUM('Chemicals Calcs'!AG$2:AG10)-'Chem - ODS'!AB$15*10^6&gt;0),SUM('Chemicals Calcs'!AG$2:AG10)-'Chem - ODS'!AB$15*10^6,'Chemicals Calcs'!AG10))</f>
        <v>0</v>
      </c>
      <c r="AH10" s="210">
        <f ca="1">IF(SUM('Chemicals Calcs'!AH$2:AH10)-'Chem - ODS'!AC$15*10^6&lt;0,0,IF(AND(SUM('Chemicals Calcs'!AH$1:AH9)-'Chem - ODS'!AC$15*10^6&lt;0,SUM('Chemicals Calcs'!AH$2:AH10)-'Chem - ODS'!AC$15*10^6&gt;0),SUM('Chemicals Calcs'!AH$2:AH10)-'Chem - ODS'!AC$15*10^6,'Chemicals Calcs'!AH10))</f>
        <v>0</v>
      </c>
      <c r="AI10" s="210">
        <f ca="1">IF(SUM('Chemicals Calcs'!AI$2:AI10)-'Chem - ODS'!AD$15*10^6&lt;0,0,IF(AND(SUM('Chemicals Calcs'!AI$1:AI9)-'Chem - ODS'!AD$15*10^6&lt;0,SUM('Chemicals Calcs'!AI$2:AI10)-'Chem - ODS'!AD$15*10^6&gt;0),SUM('Chemicals Calcs'!AI$2:AI10)-'Chem - ODS'!AD$15*10^6,'Chemicals Calcs'!AI10))</f>
        <v>0</v>
      </c>
      <c r="AJ10" s="210">
        <f ca="1">IF(SUM('Chemicals Calcs'!AJ$2:AJ10)-'Chem - ODS'!AE$15*10^6&lt;0,0,IF(AND(SUM('Chemicals Calcs'!AJ$1:AJ9)-'Chem - ODS'!AE$15*10^6&lt;0,SUM('Chemicals Calcs'!AJ$2:AJ10)-'Chem - ODS'!AE$15*10^6&gt;0),SUM('Chemicals Calcs'!AJ$2:AJ10)-'Chem - ODS'!AE$15*10^6,'Chemicals Calcs'!AJ10))</f>
        <v>0</v>
      </c>
      <c r="AK10" s="210">
        <f ca="1">IF(SUM('Chemicals Calcs'!AK$2:AK10)-'Chem - ODS'!AF$15*10^6&lt;0,0,IF(AND(SUM('Chemicals Calcs'!AK$1:AK9)-'Chem - ODS'!AF$15*10^6&lt;0,SUM('Chemicals Calcs'!AK$2:AK10)-'Chem - ODS'!AF$15*10^6&gt;0),SUM('Chemicals Calcs'!AK$2:AK10)-'Chem - ODS'!AF$15*10^6,'Chemicals Calcs'!AK10))</f>
        <v>0</v>
      </c>
      <c r="AL10" s="210">
        <f ca="1">IF(SUM('Chemicals Calcs'!AL$2:AL10)-'Chem - ODS'!AG$15*10^6&lt;0,0,IF(AND(SUM('Chemicals Calcs'!AL$1:AL9)-'Chem - ODS'!AG$15*10^6&lt;0,SUM('Chemicals Calcs'!AL$2:AL10)-'Chem - ODS'!AG$15*10^6&gt;0),SUM('Chemicals Calcs'!AL$2:AL10)-'Chem - ODS'!AG$15*10^6,'Chemicals Calcs'!AL10))</f>
        <v>0</v>
      </c>
      <c r="AM10" s="210">
        <f ca="1">IF(SUM('Chemicals Calcs'!AM$2:AM10)-'Chem - ODS'!AH$15*10^6&lt;0,0,IF(AND(SUM('Chemicals Calcs'!AM$1:AM9)-'Chem - ODS'!AH$15*10^6&lt;0,SUM('Chemicals Calcs'!AM$2:AM10)-'Chem - ODS'!AH$15*10^6&gt;0),SUM('Chemicals Calcs'!AM$2:AM10)-'Chem - ODS'!AH$15*10^6,'Chemicals Calcs'!AM10))</f>
        <v>0</v>
      </c>
      <c r="AN10" s="210">
        <f ca="1">IF(SUM('Chemicals Calcs'!AN$2:AN10)-'Chem - ODS'!AI$15*10^6&lt;0,0,IF(AND(SUM('Chemicals Calcs'!AN$1:AN9)-'Chem - ODS'!AI$15*10^6&lt;0,SUM('Chemicals Calcs'!AN$2:AN10)-'Chem - ODS'!AI$15*10^6&gt;0),SUM('Chemicals Calcs'!AN$2:AN10)-'Chem - ODS'!AI$15*10^6,'Chemicals Calcs'!AN10))</f>
        <v>0</v>
      </c>
      <c r="AO10" s="210">
        <f ca="1">IF(SUM('Chemicals Calcs'!AO$2:AO10)-'Chem - ODS'!AJ$15*10^6&lt;0,0,IF(AND(SUM('Chemicals Calcs'!AO$1:AO9)-'Chem - ODS'!AJ$15*10^6&lt;0,SUM('Chemicals Calcs'!AO$2:AO10)-'Chem - ODS'!AJ$15*10^6&gt;0),SUM('Chemicals Calcs'!AO$2:AO10)-'Chem - ODS'!AJ$15*10^6,'Chemicals Calcs'!AO10))</f>
        <v>0</v>
      </c>
      <c r="AP10" s="210">
        <f ca="1">IF(SUM('Chemicals Calcs'!AP$2:AP10)-'Chem - ODS'!AK$15*10^6&lt;0,0,IF(AND(SUM('Chemicals Calcs'!AP$1:AP9)-'Chem - ODS'!AK$15*10^6&lt;0,SUM('Chemicals Calcs'!AP$2:AP10)-'Chem - ODS'!AK$15*10^6&gt;0),SUM('Chemicals Calcs'!AP$2:AP10)-'Chem - ODS'!AK$15*10^6,'Chemicals Calcs'!AP10))</f>
        <v>0</v>
      </c>
    </row>
    <row r="11" spans="1:42">
      <c r="A11" s="74">
        <v>-41</v>
      </c>
      <c r="B11">
        <f ca="1">IF('Chemicals 2010'!$A19="CP",INDIRECT("'Chemicals 2010'!"&amp;'Country Selector'!$B$3&amp;ROW($A19))*10^12,0)</f>
        <v>0</v>
      </c>
      <c r="C11" s="90">
        <f t="shared" ca="1" si="0"/>
        <v>0</v>
      </c>
      <c r="D11" s="90">
        <f t="shared" ca="1" si="1"/>
        <v>0</v>
      </c>
      <c r="E11" s="90">
        <f t="shared" ca="1" si="1"/>
        <v>0</v>
      </c>
      <c r="F11" s="90">
        <f t="shared" ca="1" si="1"/>
        <v>0</v>
      </c>
      <c r="G11" s="210">
        <f ca="1">IF(SUM('Chemicals Calcs'!G$2:G11)-'Chem - ODS'!B$15*10^6&lt;0,0,IF(AND(SUM('Chemicals Calcs'!G$1:G10)-'Chem - ODS'!B$15*10^6&lt;0,SUM('Chemicals Calcs'!G$2:G11)-'Chem - ODS'!B$15*10^6&gt;0),SUM('Chemicals Calcs'!G$2:G11)-'Chem - ODS'!B$15*10^6,'Chemicals Calcs'!G11))</f>
        <v>0</v>
      </c>
      <c r="H11" s="210">
        <f ca="1">IF(SUM('Chemicals Calcs'!H$2:H11)-'Chem - ODS'!C$15*10^6&lt;0,0,IF(AND(SUM('Chemicals Calcs'!H$1:H10)-'Chem - ODS'!C$15*10^6&lt;0,SUM('Chemicals Calcs'!H$2:H11)-'Chem - ODS'!C$15*10^6&gt;0),SUM('Chemicals Calcs'!H$2:H11)-'Chem - ODS'!C$15*10^6,'Chemicals Calcs'!H11))</f>
        <v>0</v>
      </c>
      <c r="I11" s="210">
        <f ca="1">IF(SUM('Chemicals Calcs'!I$2:I11)-'Chem - ODS'!D$15*10^6&lt;0,0,IF(AND(SUM('Chemicals Calcs'!I$1:I10)-'Chem - ODS'!D$15*10^6&lt;0,SUM('Chemicals Calcs'!I$2:I11)-'Chem - ODS'!D$15*10^6&gt;0),SUM('Chemicals Calcs'!I$2:I11)-'Chem - ODS'!D$15*10^6,'Chemicals Calcs'!I11))</f>
        <v>0</v>
      </c>
      <c r="J11" s="210">
        <f ca="1">IF(SUM('Chemicals Calcs'!J$2:J11)-'Chem - ODS'!E$15*10^6&lt;0,0,IF(AND(SUM('Chemicals Calcs'!J$1:J10)-'Chem - ODS'!E$15*10^6&lt;0,SUM('Chemicals Calcs'!J$2:J11)-'Chem - ODS'!E$15*10^6&gt;0),SUM('Chemicals Calcs'!J$2:J11)-'Chem - ODS'!E$15*10^6,'Chemicals Calcs'!J11))</f>
        <v>0</v>
      </c>
      <c r="K11" s="210">
        <f ca="1">IF(SUM('Chemicals Calcs'!K$2:K11)-'Chem - ODS'!F$15*10^6&lt;0,0,IF(AND(SUM('Chemicals Calcs'!K$1:K10)-'Chem - ODS'!F$15*10^6&lt;0,SUM('Chemicals Calcs'!K$2:K11)-'Chem - ODS'!F$15*10^6&gt;0),SUM('Chemicals Calcs'!K$2:K11)-'Chem - ODS'!F$15*10^6,'Chemicals Calcs'!K11))</f>
        <v>0</v>
      </c>
      <c r="L11" s="210">
        <f ca="1">IF(SUM('Chemicals Calcs'!L$2:L11)-'Chem - ODS'!G$15*10^6&lt;0,0,IF(AND(SUM('Chemicals Calcs'!L$1:L10)-'Chem - ODS'!G$15*10^6&lt;0,SUM('Chemicals Calcs'!L$2:L11)-'Chem - ODS'!G$15*10^6&gt;0),SUM('Chemicals Calcs'!L$2:L11)-'Chem - ODS'!G$15*10^6,'Chemicals Calcs'!L11))</f>
        <v>0</v>
      </c>
      <c r="M11" s="210">
        <f ca="1">IF(SUM('Chemicals Calcs'!M$2:M11)-'Chem - ODS'!H$15*10^6&lt;0,0,IF(AND(SUM('Chemicals Calcs'!M$1:M10)-'Chem - ODS'!H$15*10^6&lt;0,SUM('Chemicals Calcs'!M$2:M11)-'Chem - ODS'!H$15*10^6&gt;0),SUM('Chemicals Calcs'!M$2:M11)-'Chem - ODS'!H$15*10^6,'Chemicals Calcs'!M11))</f>
        <v>0</v>
      </c>
      <c r="N11" s="210">
        <f ca="1">IF(SUM('Chemicals Calcs'!N$2:N11)-'Chem - ODS'!I$15*10^6&lt;0,0,IF(AND(SUM('Chemicals Calcs'!N$1:N10)-'Chem - ODS'!I$15*10^6&lt;0,SUM('Chemicals Calcs'!N$2:N11)-'Chem - ODS'!I$15*10^6&gt;0),SUM('Chemicals Calcs'!N$2:N11)-'Chem - ODS'!I$15*10^6,'Chemicals Calcs'!N11))</f>
        <v>0</v>
      </c>
      <c r="O11" s="210">
        <f ca="1">IF(SUM('Chemicals Calcs'!O$2:O11)-'Chem - ODS'!J$15*10^6&lt;0,0,IF(AND(SUM('Chemicals Calcs'!O$1:O10)-'Chem - ODS'!J$15*10^6&lt;0,SUM('Chemicals Calcs'!O$2:O11)-'Chem - ODS'!J$15*10^6&gt;0),SUM('Chemicals Calcs'!O$2:O11)-'Chem - ODS'!J$15*10^6,'Chemicals Calcs'!O11))</f>
        <v>0</v>
      </c>
      <c r="P11" s="210">
        <f ca="1">IF(SUM('Chemicals Calcs'!P$2:P11)-'Chem - ODS'!K$15*10^6&lt;0,0,IF(AND(SUM('Chemicals Calcs'!P$1:P10)-'Chem - ODS'!K$15*10^6&lt;0,SUM('Chemicals Calcs'!P$2:P11)-'Chem - ODS'!K$15*10^6&gt;0),SUM('Chemicals Calcs'!P$2:P11)-'Chem - ODS'!K$15*10^6,'Chemicals Calcs'!P11))</f>
        <v>0</v>
      </c>
      <c r="Q11" s="210">
        <f ca="1">IF(SUM('Chemicals Calcs'!Q$2:Q11)-'Chem - ODS'!L$15*10^6&lt;0,0,IF(AND(SUM('Chemicals Calcs'!Q$1:Q10)-'Chem - ODS'!L$15*10^6&lt;0,SUM('Chemicals Calcs'!Q$2:Q11)-'Chem - ODS'!L$15*10^6&gt;0),SUM('Chemicals Calcs'!Q$2:Q11)-'Chem - ODS'!L$15*10^6,'Chemicals Calcs'!Q11))</f>
        <v>0</v>
      </c>
      <c r="R11" s="210">
        <f ca="1">IF(SUM('Chemicals Calcs'!R$2:R11)-'Chem - ODS'!M$15*10^6&lt;0,0,IF(AND(SUM('Chemicals Calcs'!R$1:R10)-'Chem - ODS'!M$15*10^6&lt;0,SUM('Chemicals Calcs'!R$2:R11)-'Chem - ODS'!M$15*10^6&gt;0),SUM('Chemicals Calcs'!R$2:R11)-'Chem - ODS'!M$15*10^6,'Chemicals Calcs'!R11))</f>
        <v>0</v>
      </c>
      <c r="S11" s="210">
        <f ca="1">IF(SUM('Chemicals Calcs'!S$2:S11)-'Chem - ODS'!N$15*10^6&lt;0,0,IF(AND(SUM('Chemicals Calcs'!S$1:S10)-'Chem - ODS'!N$15*10^6&lt;0,SUM('Chemicals Calcs'!S$2:S11)-'Chem - ODS'!N$15*10^6&gt;0),SUM('Chemicals Calcs'!S$2:S11)-'Chem - ODS'!N$15*10^6,'Chemicals Calcs'!S11))</f>
        <v>0</v>
      </c>
      <c r="T11" s="210">
        <f ca="1">IF(SUM('Chemicals Calcs'!T$2:T11)-'Chem - ODS'!O$15*10^6&lt;0,0,IF(AND(SUM('Chemicals Calcs'!T$1:T10)-'Chem - ODS'!O$15*10^6&lt;0,SUM('Chemicals Calcs'!T$2:T11)-'Chem - ODS'!O$15*10^6&gt;0),SUM('Chemicals Calcs'!T$2:T11)-'Chem - ODS'!O$15*10^6,'Chemicals Calcs'!T11))</f>
        <v>0</v>
      </c>
      <c r="U11" s="210">
        <f ca="1">IF(SUM('Chemicals Calcs'!U$2:U11)-'Chem - ODS'!P$15*10^6&lt;0,0,IF(AND(SUM('Chemicals Calcs'!U$1:U10)-'Chem - ODS'!P$15*10^6&lt;0,SUM('Chemicals Calcs'!U$2:U11)-'Chem - ODS'!P$15*10^6&gt;0),SUM('Chemicals Calcs'!U$2:U11)-'Chem - ODS'!P$15*10^6,'Chemicals Calcs'!U11))</f>
        <v>0</v>
      </c>
      <c r="V11" s="210">
        <f ca="1">IF(SUM('Chemicals Calcs'!V$2:V11)-'Chem - ODS'!Q$15*10^6&lt;0,0,IF(AND(SUM('Chemicals Calcs'!V$1:V10)-'Chem - ODS'!Q$15*10^6&lt;0,SUM('Chemicals Calcs'!V$2:V11)-'Chem - ODS'!Q$15*10^6&gt;0),SUM('Chemicals Calcs'!V$2:V11)-'Chem - ODS'!Q$15*10^6,'Chemicals Calcs'!V11))</f>
        <v>0</v>
      </c>
      <c r="W11" s="210">
        <f ca="1">IF(SUM('Chemicals Calcs'!W$2:W11)-'Chem - ODS'!R$15*10^6&lt;0,0,IF(AND(SUM('Chemicals Calcs'!W$1:W10)-'Chem - ODS'!R$15*10^6&lt;0,SUM('Chemicals Calcs'!W$2:W11)-'Chem - ODS'!R$15*10^6&gt;0),SUM('Chemicals Calcs'!W$2:W11)-'Chem - ODS'!R$15*10^6,'Chemicals Calcs'!W11))</f>
        <v>0</v>
      </c>
      <c r="X11" s="210">
        <f ca="1">IF(SUM('Chemicals Calcs'!X$2:X11)-'Chem - ODS'!S$15*10^6&lt;0,0,IF(AND(SUM('Chemicals Calcs'!X$1:X10)-'Chem - ODS'!S$15*10^6&lt;0,SUM('Chemicals Calcs'!X$2:X11)-'Chem - ODS'!S$15*10^6&gt;0),SUM('Chemicals Calcs'!X$2:X11)-'Chem - ODS'!S$15*10^6,'Chemicals Calcs'!X11))</f>
        <v>0</v>
      </c>
      <c r="Y11" s="210">
        <f ca="1">IF(SUM('Chemicals Calcs'!Y$2:Y11)-'Chem - ODS'!T$15*10^6&lt;0,0,IF(AND(SUM('Chemicals Calcs'!Y$1:Y10)-'Chem - ODS'!T$15*10^6&lt;0,SUM('Chemicals Calcs'!Y$2:Y11)-'Chem - ODS'!T$15*10^6&gt;0),SUM('Chemicals Calcs'!Y$2:Y11)-'Chem - ODS'!T$15*10^6,'Chemicals Calcs'!Y11))</f>
        <v>0</v>
      </c>
      <c r="Z11" s="210">
        <f ca="1">IF(SUM('Chemicals Calcs'!Z$2:Z11)-'Chem - ODS'!U$15*10^6&lt;0,0,IF(AND(SUM('Chemicals Calcs'!Z$1:Z10)-'Chem - ODS'!U$15*10^6&lt;0,SUM('Chemicals Calcs'!Z$2:Z11)-'Chem - ODS'!U$15*10^6&gt;0),SUM('Chemicals Calcs'!Z$2:Z11)-'Chem - ODS'!U$15*10^6,'Chemicals Calcs'!Z11))</f>
        <v>0</v>
      </c>
      <c r="AA11" s="210">
        <f ca="1">IF(SUM('Chemicals Calcs'!AA$2:AA11)-'Chem - ODS'!V$15*10^6&lt;0,0,IF(AND(SUM('Chemicals Calcs'!AA$1:AA10)-'Chem - ODS'!V$15*10^6&lt;0,SUM('Chemicals Calcs'!AA$2:AA11)-'Chem - ODS'!V$15*10^6&gt;0),SUM('Chemicals Calcs'!AA$2:AA11)-'Chem - ODS'!V$15*10^6,'Chemicals Calcs'!AA11))</f>
        <v>0</v>
      </c>
      <c r="AB11" s="210">
        <f ca="1">IF(SUM('Chemicals Calcs'!AB$2:AB11)-'Chem - ODS'!W$15*10^6&lt;0,0,IF(AND(SUM('Chemicals Calcs'!AB$1:AB10)-'Chem - ODS'!W$15*10^6&lt;0,SUM('Chemicals Calcs'!AB$2:AB11)-'Chem - ODS'!W$15*10^6&gt;0),SUM('Chemicals Calcs'!AB$2:AB11)-'Chem - ODS'!W$15*10^6,'Chemicals Calcs'!AB11))</f>
        <v>0</v>
      </c>
      <c r="AC11" s="210">
        <f ca="1">IF(SUM('Chemicals Calcs'!AC$2:AC11)-'Chem - ODS'!X$15*10^6&lt;0,0,IF(AND(SUM('Chemicals Calcs'!AC$1:AC10)-'Chem - ODS'!X$15*10^6&lt;0,SUM('Chemicals Calcs'!AC$2:AC11)-'Chem - ODS'!X$15*10^6&gt;0),SUM('Chemicals Calcs'!AC$2:AC11)-'Chem - ODS'!X$15*10^6,'Chemicals Calcs'!AC11))</f>
        <v>0</v>
      </c>
      <c r="AD11" s="210">
        <f ca="1">IF(SUM('Chemicals Calcs'!AD$2:AD11)-'Chem - ODS'!Y$15*10^6&lt;0,0,IF(AND(SUM('Chemicals Calcs'!AD$1:AD10)-'Chem - ODS'!Y$15*10^6&lt;0,SUM('Chemicals Calcs'!AD$2:AD11)-'Chem - ODS'!Y$15*10^6&gt;0),SUM('Chemicals Calcs'!AD$2:AD11)-'Chem - ODS'!Y$15*10^6,'Chemicals Calcs'!AD11))</f>
        <v>0</v>
      </c>
      <c r="AE11" s="210">
        <f ca="1">IF(SUM('Chemicals Calcs'!AE$2:AE11)-'Chem - ODS'!Z$15*10^6&lt;0,0,IF(AND(SUM('Chemicals Calcs'!AE$1:AE10)-'Chem - ODS'!Z$15*10^6&lt;0,SUM('Chemicals Calcs'!AE$2:AE11)-'Chem - ODS'!Z$15*10^6&gt;0),SUM('Chemicals Calcs'!AE$2:AE11)-'Chem - ODS'!Z$15*10^6,'Chemicals Calcs'!AE11))</f>
        <v>0</v>
      </c>
      <c r="AF11" s="210">
        <f ca="1">IF(SUM('Chemicals Calcs'!AF$2:AF11)-'Chem - ODS'!AA$15*10^6&lt;0,0,IF(AND(SUM('Chemicals Calcs'!AF$1:AF10)-'Chem - ODS'!AA$15*10^6&lt;0,SUM('Chemicals Calcs'!AF$2:AF11)-'Chem - ODS'!AA$15*10^6&gt;0),SUM('Chemicals Calcs'!AF$2:AF11)-'Chem - ODS'!AA$15*10^6,'Chemicals Calcs'!AF11))</f>
        <v>0</v>
      </c>
      <c r="AG11" s="210">
        <f ca="1">IF(SUM('Chemicals Calcs'!AG$2:AG11)-'Chem - ODS'!AB$15*10^6&lt;0,0,IF(AND(SUM('Chemicals Calcs'!AG$1:AG10)-'Chem - ODS'!AB$15*10^6&lt;0,SUM('Chemicals Calcs'!AG$2:AG11)-'Chem - ODS'!AB$15*10^6&gt;0),SUM('Chemicals Calcs'!AG$2:AG11)-'Chem - ODS'!AB$15*10^6,'Chemicals Calcs'!AG11))</f>
        <v>0</v>
      </c>
      <c r="AH11" s="210">
        <f ca="1">IF(SUM('Chemicals Calcs'!AH$2:AH11)-'Chem - ODS'!AC$15*10^6&lt;0,0,IF(AND(SUM('Chemicals Calcs'!AH$1:AH10)-'Chem - ODS'!AC$15*10^6&lt;0,SUM('Chemicals Calcs'!AH$2:AH11)-'Chem - ODS'!AC$15*10^6&gt;0),SUM('Chemicals Calcs'!AH$2:AH11)-'Chem - ODS'!AC$15*10^6,'Chemicals Calcs'!AH11))</f>
        <v>0</v>
      </c>
      <c r="AI11" s="210">
        <f ca="1">IF(SUM('Chemicals Calcs'!AI$2:AI11)-'Chem - ODS'!AD$15*10^6&lt;0,0,IF(AND(SUM('Chemicals Calcs'!AI$1:AI10)-'Chem - ODS'!AD$15*10^6&lt;0,SUM('Chemicals Calcs'!AI$2:AI11)-'Chem - ODS'!AD$15*10^6&gt;0),SUM('Chemicals Calcs'!AI$2:AI11)-'Chem - ODS'!AD$15*10^6,'Chemicals Calcs'!AI11))</f>
        <v>0</v>
      </c>
      <c r="AJ11" s="210">
        <f ca="1">IF(SUM('Chemicals Calcs'!AJ$2:AJ11)-'Chem - ODS'!AE$15*10^6&lt;0,0,IF(AND(SUM('Chemicals Calcs'!AJ$1:AJ10)-'Chem - ODS'!AE$15*10^6&lt;0,SUM('Chemicals Calcs'!AJ$2:AJ11)-'Chem - ODS'!AE$15*10^6&gt;0),SUM('Chemicals Calcs'!AJ$2:AJ11)-'Chem - ODS'!AE$15*10^6,'Chemicals Calcs'!AJ11))</f>
        <v>0</v>
      </c>
      <c r="AK11" s="210">
        <f ca="1">IF(SUM('Chemicals Calcs'!AK$2:AK11)-'Chem - ODS'!AF$15*10^6&lt;0,0,IF(AND(SUM('Chemicals Calcs'!AK$1:AK10)-'Chem - ODS'!AF$15*10^6&lt;0,SUM('Chemicals Calcs'!AK$2:AK11)-'Chem - ODS'!AF$15*10^6&gt;0),SUM('Chemicals Calcs'!AK$2:AK11)-'Chem - ODS'!AF$15*10^6,'Chemicals Calcs'!AK11))</f>
        <v>0</v>
      </c>
      <c r="AL11" s="210">
        <f ca="1">IF(SUM('Chemicals Calcs'!AL$2:AL11)-'Chem - ODS'!AG$15*10^6&lt;0,0,IF(AND(SUM('Chemicals Calcs'!AL$1:AL10)-'Chem - ODS'!AG$15*10^6&lt;0,SUM('Chemicals Calcs'!AL$2:AL11)-'Chem - ODS'!AG$15*10^6&gt;0),SUM('Chemicals Calcs'!AL$2:AL11)-'Chem - ODS'!AG$15*10^6,'Chemicals Calcs'!AL11))</f>
        <v>0</v>
      </c>
      <c r="AM11" s="210">
        <f ca="1">IF(SUM('Chemicals Calcs'!AM$2:AM11)-'Chem - ODS'!AH$15*10^6&lt;0,0,IF(AND(SUM('Chemicals Calcs'!AM$1:AM10)-'Chem - ODS'!AH$15*10^6&lt;0,SUM('Chemicals Calcs'!AM$2:AM11)-'Chem - ODS'!AH$15*10^6&gt;0),SUM('Chemicals Calcs'!AM$2:AM11)-'Chem - ODS'!AH$15*10^6,'Chemicals Calcs'!AM11))</f>
        <v>0</v>
      </c>
      <c r="AN11" s="210">
        <f ca="1">IF(SUM('Chemicals Calcs'!AN$2:AN11)-'Chem - ODS'!AI$15*10^6&lt;0,0,IF(AND(SUM('Chemicals Calcs'!AN$1:AN10)-'Chem - ODS'!AI$15*10^6&lt;0,SUM('Chemicals Calcs'!AN$2:AN11)-'Chem - ODS'!AI$15*10^6&gt;0),SUM('Chemicals Calcs'!AN$2:AN11)-'Chem - ODS'!AI$15*10^6,'Chemicals Calcs'!AN11))</f>
        <v>0</v>
      </c>
      <c r="AO11" s="210">
        <f ca="1">IF(SUM('Chemicals Calcs'!AO$2:AO11)-'Chem - ODS'!AJ$15*10^6&lt;0,0,IF(AND(SUM('Chemicals Calcs'!AO$1:AO10)-'Chem - ODS'!AJ$15*10^6&lt;0,SUM('Chemicals Calcs'!AO$2:AO11)-'Chem - ODS'!AJ$15*10^6&gt;0),SUM('Chemicals Calcs'!AO$2:AO11)-'Chem - ODS'!AJ$15*10^6,'Chemicals Calcs'!AO11))</f>
        <v>0</v>
      </c>
      <c r="AP11" s="210">
        <f ca="1">IF(SUM('Chemicals Calcs'!AP$2:AP11)-'Chem - ODS'!AK$15*10^6&lt;0,0,IF(AND(SUM('Chemicals Calcs'!AP$1:AP10)-'Chem - ODS'!AK$15*10^6&lt;0,SUM('Chemicals Calcs'!AP$2:AP11)-'Chem - ODS'!AK$15*10^6&gt;0),SUM('Chemicals Calcs'!AP$2:AP11)-'Chem - ODS'!AK$15*10^6,'Chemicals Calcs'!AP11))</f>
        <v>0</v>
      </c>
    </row>
    <row r="12" spans="1:42">
      <c r="A12" s="74">
        <v>-40</v>
      </c>
      <c r="B12">
        <f ca="1">IF('Chemicals 2010'!$A20="CP",INDIRECT("'Chemicals 2010'!"&amp;'Country Selector'!$B$3&amp;ROW($A20))*10^12,0)</f>
        <v>0</v>
      </c>
      <c r="C12" s="90">
        <f t="shared" ca="1" si="0"/>
        <v>0</v>
      </c>
      <c r="D12" s="90">
        <f t="shared" ca="1" si="1"/>
        <v>0</v>
      </c>
      <c r="E12" s="90">
        <f t="shared" ca="1" si="1"/>
        <v>0</v>
      </c>
      <c r="F12" s="90">
        <f t="shared" ca="1" si="1"/>
        <v>0</v>
      </c>
      <c r="G12" s="210">
        <f ca="1">IF(SUM('Chemicals Calcs'!G$2:G12)-'Chem - ODS'!B$15*10^6&lt;0,0,IF(AND(SUM('Chemicals Calcs'!G$1:G11)-'Chem - ODS'!B$15*10^6&lt;0,SUM('Chemicals Calcs'!G$2:G12)-'Chem - ODS'!B$15*10^6&gt;0),SUM('Chemicals Calcs'!G$2:G12)-'Chem - ODS'!B$15*10^6,'Chemicals Calcs'!G12))</f>
        <v>0</v>
      </c>
      <c r="H12" s="210">
        <f ca="1">IF(SUM('Chemicals Calcs'!H$2:H12)-'Chem - ODS'!C$15*10^6&lt;0,0,IF(AND(SUM('Chemicals Calcs'!H$1:H11)-'Chem - ODS'!C$15*10^6&lt;0,SUM('Chemicals Calcs'!H$2:H12)-'Chem - ODS'!C$15*10^6&gt;0),SUM('Chemicals Calcs'!H$2:H12)-'Chem - ODS'!C$15*10^6,'Chemicals Calcs'!H12))</f>
        <v>0</v>
      </c>
      <c r="I12" s="210">
        <f ca="1">IF(SUM('Chemicals Calcs'!I$2:I12)-'Chem - ODS'!D$15*10^6&lt;0,0,IF(AND(SUM('Chemicals Calcs'!I$1:I11)-'Chem - ODS'!D$15*10^6&lt;0,SUM('Chemicals Calcs'!I$2:I12)-'Chem - ODS'!D$15*10^6&gt;0),SUM('Chemicals Calcs'!I$2:I12)-'Chem - ODS'!D$15*10^6,'Chemicals Calcs'!I12))</f>
        <v>0</v>
      </c>
      <c r="J12" s="210">
        <f ca="1">IF(SUM('Chemicals Calcs'!J$2:J12)-'Chem - ODS'!E$15*10^6&lt;0,0,IF(AND(SUM('Chemicals Calcs'!J$1:J11)-'Chem - ODS'!E$15*10^6&lt;0,SUM('Chemicals Calcs'!J$2:J12)-'Chem - ODS'!E$15*10^6&gt;0),SUM('Chemicals Calcs'!J$2:J12)-'Chem - ODS'!E$15*10^6,'Chemicals Calcs'!J12))</f>
        <v>0</v>
      </c>
      <c r="K12" s="210">
        <f ca="1">IF(SUM('Chemicals Calcs'!K$2:K12)-'Chem - ODS'!F$15*10^6&lt;0,0,IF(AND(SUM('Chemicals Calcs'!K$1:K11)-'Chem - ODS'!F$15*10^6&lt;0,SUM('Chemicals Calcs'!K$2:K12)-'Chem - ODS'!F$15*10^6&gt;0),SUM('Chemicals Calcs'!K$2:K12)-'Chem - ODS'!F$15*10^6,'Chemicals Calcs'!K12))</f>
        <v>0</v>
      </c>
      <c r="L12" s="210">
        <f ca="1">IF(SUM('Chemicals Calcs'!L$2:L12)-'Chem - ODS'!G$15*10^6&lt;0,0,IF(AND(SUM('Chemicals Calcs'!L$1:L11)-'Chem - ODS'!G$15*10^6&lt;0,SUM('Chemicals Calcs'!L$2:L12)-'Chem - ODS'!G$15*10^6&gt;0),SUM('Chemicals Calcs'!L$2:L12)-'Chem - ODS'!G$15*10^6,'Chemicals Calcs'!L12))</f>
        <v>0</v>
      </c>
      <c r="M12" s="210">
        <f ca="1">IF(SUM('Chemicals Calcs'!M$2:M12)-'Chem - ODS'!H$15*10^6&lt;0,0,IF(AND(SUM('Chemicals Calcs'!M$1:M11)-'Chem - ODS'!H$15*10^6&lt;0,SUM('Chemicals Calcs'!M$2:M12)-'Chem - ODS'!H$15*10^6&gt;0),SUM('Chemicals Calcs'!M$2:M12)-'Chem - ODS'!H$15*10^6,'Chemicals Calcs'!M12))</f>
        <v>0</v>
      </c>
      <c r="N12" s="210">
        <f ca="1">IF(SUM('Chemicals Calcs'!N$2:N12)-'Chem - ODS'!I$15*10^6&lt;0,0,IF(AND(SUM('Chemicals Calcs'!N$1:N11)-'Chem - ODS'!I$15*10^6&lt;0,SUM('Chemicals Calcs'!N$2:N12)-'Chem - ODS'!I$15*10^6&gt;0),SUM('Chemicals Calcs'!N$2:N12)-'Chem - ODS'!I$15*10^6,'Chemicals Calcs'!N12))</f>
        <v>0</v>
      </c>
      <c r="O12" s="210">
        <f ca="1">IF(SUM('Chemicals Calcs'!O$2:O12)-'Chem - ODS'!J$15*10^6&lt;0,0,IF(AND(SUM('Chemicals Calcs'!O$1:O11)-'Chem - ODS'!J$15*10^6&lt;0,SUM('Chemicals Calcs'!O$2:O12)-'Chem - ODS'!J$15*10^6&gt;0),SUM('Chemicals Calcs'!O$2:O12)-'Chem - ODS'!J$15*10^6,'Chemicals Calcs'!O12))</f>
        <v>0</v>
      </c>
      <c r="P12" s="210">
        <f ca="1">IF(SUM('Chemicals Calcs'!P$2:P12)-'Chem - ODS'!K$15*10^6&lt;0,0,IF(AND(SUM('Chemicals Calcs'!P$1:P11)-'Chem - ODS'!K$15*10^6&lt;0,SUM('Chemicals Calcs'!P$2:P12)-'Chem - ODS'!K$15*10^6&gt;0),SUM('Chemicals Calcs'!P$2:P12)-'Chem - ODS'!K$15*10^6,'Chemicals Calcs'!P12))</f>
        <v>0</v>
      </c>
      <c r="Q12" s="210">
        <f ca="1">IF(SUM('Chemicals Calcs'!Q$2:Q12)-'Chem - ODS'!L$15*10^6&lt;0,0,IF(AND(SUM('Chemicals Calcs'!Q$1:Q11)-'Chem - ODS'!L$15*10^6&lt;0,SUM('Chemicals Calcs'!Q$2:Q12)-'Chem - ODS'!L$15*10^6&gt;0),SUM('Chemicals Calcs'!Q$2:Q12)-'Chem - ODS'!L$15*10^6,'Chemicals Calcs'!Q12))</f>
        <v>0</v>
      </c>
      <c r="R12" s="210">
        <f ca="1">IF(SUM('Chemicals Calcs'!R$2:R12)-'Chem - ODS'!M$15*10^6&lt;0,0,IF(AND(SUM('Chemicals Calcs'!R$1:R11)-'Chem - ODS'!M$15*10^6&lt;0,SUM('Chemicals Calcs'!R$2:R12)-'Chem - ODS'!M$15*10^6&gt;0),SUM('Chemicals Calcs'!R$2:R12)-'Chem - ODS'!M$15*10^6,'Chemicals Calcs'!R12))</f>
        <v>0</v>
      </c>
      <c r="S12" s="210">
        <f ca="1">IF(SUM('Chemicals Calcs'!S$2:S12)-'Chem - ODS'!N$15*10^6&lt;0,0,IF(AND(SUM('Chemicals Calcs'!S$1:S11)-'Chem - ODS'!N$15*10^6&lt;0,SUM('Chemicals Calcs'!S$2:S12)-'Chem - ODS'!N$15*10^6&gt;0),SUM('Chemicals Calcs'!S$2:S12)-'Chem - ODS'!N$15*10^6,'Chemicals Calcs'!S12))</f>
        <v>0</v>
      </c>
      <c r="T12" s="210">
        <f ca="1">IF(SUM('Chemicals Calcs'!T$2:T12)-'Chem - ODS'!O$15*10^6&lt;0,0,IF(AND(SUM('Chemicals Calcs'!T$1:T11)-'Chem - ODS'!O$15*10^6&lt;0,SUM('Chemicals Calcs'!T$2:T12)-'Chem - ODS'!O$15*10^6&gt;0),SUM('Chemicals Calcs'!T$2:T12)-'Chem - ODS'!O$15*10^6,'Chemicals Calcs'!T12))</f>
        <v>0</v>
      </c>
      <c r="U12" s="210">
        <f ca="1">IF(SUM('Chemicals Calcs'!U$2:U12)-'Chem - ODS'!P$15*10^6&lt;0,0,IF(AND(SUM('Chemicals Calcs'!U$1:U11)-'Chem - ODS'!P$15*10^6&lt;0,SUM('Chemicals Calcs'!U$2:U12)-'Chem - ODS'!P$15*10^6&gt;0),SUM('Chemicals Calcs'!U$2:U12)-'Chem - ODS'!P$15*10^6,'Chemicals Calcs'!U12))</f>
        <v>0</v>
      </c>
      <c r="V12" s="210">
        <f ca="1">IF(SUM('Chemicals Calcs'!V$2:V12)-'Chem - ODS'!Q$15*10^6&lt;0,0,IF(AND(SUM('Chemicals Calcs'!V$1:V11)-'Chem - ODS'!Q$15*10^6&lt;0,SUM('Chemicals Calcs'!V$2:V12)-'Chem - ODS'!Q$15*10^6&gt;0),SUM('Chemicals Calcs'!V$2:V12)-'Chem - ODS'!Q$15*10^6,'Chemicals Calcs'!V12))</f>
        <v>0</v>
      </c>
      <c r="W12" s="210">
        <f ca="1">IF(SUM('Chemicals Calcs'!W$2:W12)-'Chem - ODS'!R$15*10^6&lt;0,0,IF(AND(SUM('Chemicals Calcs'!W$1:W11)-'Chem - ODS'!R$15*10^6&lt;0,SUM('Chemicals Calcs'!W$2:W12)-'Chem - ODS'!R$15*10^6&gt;0),SUM('Chemicals Calcs'!W$2:W12)-'Chem - ODS'!R$15*10^6,'Chemicals Calcs'!W12))</f>
        <v>0</v>
      </c>
      <c r="X12" s="210">
        <f ca="1">IF(SUM('Chemicals Calcs'!X$2:X12)-'Chem - ODS'!S$15*10^6&lt;0,0,IF(AND(SUM('Chemicals Calcs'!X$1:X11)-'Chem - ODS'!S$15*10^6&lt;0,SUM('Chemicals Calcs'!X$2:X12)-'Chem - ODS'!S$15*10^6&gt;0),SUM('Chemicals Calcs'!X$2:X12)-'Chem - ODS'!S$15*10^6,'Chemicals Calcs'!X12))</f>
        <v>0</v>
      </c>
      <c r="Y12" s="210">
        <f ca="1">IF(SUM('Chemicals Calcs'!Y$2:Y12)-'Chem - ODS'!T$15*10^6&lt;0,0,IF(AND(SUM('Chemicals Calcs'!Y$1:Y11)-'Chem - ODS'!T$15*10^6&lt;0,SUM('Chemicals Calcs'!Y$2:Y12)-'Chem - ODS'!T$15*10^6&gt;0),SUM('Chemicals Calcs'!Y$2:Y12)-'Chem - ODS'!T$15*10^6,'Chemicals Calcs'!Y12))</f>
        <v>0</v>
      </c>
      <c r="Z12" s="210">
        <f ca="1">IF(SUM('Chemicals Calcs'!Z$2:Z12)-'Chem - ODS'!U$15*10^6&lt;0,0,IF(AND(SUM('Chemicals Calcs'!Z$1:Z11)-'Chem - ODS'!U$15*10^6&lt;0,SUM('Chemicals Calcs'!Z$2:Z12)-'Chem - ODS'!U$15*10^6&gt;0),SUM('Chemicals Calcs'!Z$2:Z12)-'Chem - ODS'!U$15*10^6,'Chemicals Calcs'!Z12))</f>
        <v>0</v>
      </c>
      <c r="AA12" s="210">
        <f ca="1">IF(SUM('Chemicals Calcs'!AA$2:AA12)-'Chem - ODS'!V$15*10^6&lt;0,0,IF(AND(SUM('Chemicals Calcs'!AA$1:AA11)-'Chem - ODS'!V$15*10^6&lt;0,SUM('Chemicals Calcs'!AA$2:AA12)-'Chem - ODS'!V$15*10^6&gt;0),SUM('Chemicals Calcs'!AA$2:AA12)-'Chem - ODS'!V$15*10^6,'Chemicals Calcs'!AA12))</f>
        <v>0</v>
      </c>
      <c r="AB12" s="210">
        <f ca="1">IF(SUM('Chemicals Calcs'!AB$2:AB12)-'Chem - ODS'!W$15*10^6&lt;0,0,IF(AND(SUM('Chemicals Calcs'!AB$1:AB11)-'Chem - ODS'!W$15*10^6&lt;0,SUM('Chemicals Calcs'!AB$2:AB12)-'Chem - ODS'!W$15*10^6&gt;0),SUM('Chemicals Calcs'!AB$2:AB12)-'Chem - ODS'!W$15*10^6,'Chemicals Calcs'!AB12))</f>
        <v>0</v>
      </c>
      <c r="AC12" s="210">
        <f ca="1">IF(SUM('Chemicals Calcs'!AC$2:AC12)-'Chem - ODS'!X$15*10^6&lt;0,0,IF(AND(SUM('Chemicals Calcs'!AC$1:AC11)-'Chem - ODS'!X$15*10^6&lt;0,SUM('Chemicals Calcs'!AC$2:AC12)-'Chem - ODS'!X$15*10^6&gt;0),SUM('Chemicals Calcs'!AC$2:AC12)-'Chem - ODS'!X$15*10^6,'Chemicals Calcs'!AC12))</f>
        <v>0</v>
      </c>
      <c r="AD12" s="210">
        <f ca="1">IF(SUM('Chemicals Calcs'!AD$2:AD12)-'Chem - ODS'!Y$15*10^6&lt;0,0,IF(AND(SUM('Chemicals Calcs'!AD$1:AD11)-'Chem - ODS'!Y$15*10^6&lt;0,SUM('Chemicals Calcs'!AD$2:AD12)-'Chem - ODS'!Y$15*10^6&gt;0),SUM('Chemicals Calcs'!AD$2:AD12)-'Chem - ODS'!Y$15*10^6,'Chemicals Calcs'!AD12))</f>
        <v>0</v>
      </c>
      <c r="AE12" s="210">
        <f ca="1">IF(SUM('Chemicals Calcs'!AE$2:AE12)-'Chem - ODS'!Z$15*10^6&lt;0,0,IF(AND(SUM('Chemicals Calcs'!AE$1:AE11)-'Chem - ODS'!Z$15*10^6&lt;0,SUM('Chemicals Calcs'!AE$2:AE12)-'Chem - ODS'!Z$15*10^6&gt;0),SUM('Chemicals Calcs'!AE$2:AE12)-'Chem - ODS'!Z$15*10^6,'Chemicals Calcs'!AE12))</f>
        <v>0</v>
      </c>
      <c r="AF12" s="210">
        <f ca="1">IF(SUM('Chemicals Calcs'!AF$2:AF12)-'Chem - ODS'!AA$15*10^6&lt;0,0,IF(AND(SUM('Chemicals Calcs'!AF$1:AF11)-'Chem - ODS'!AA$15*10^6&lt;0,SUM('Chemicals Calcs'!AF$2:AF12)-'Chem - ODS'!AA$15*10^6&gt;0),SUM('Chemicals Calcs'!AF$2:AF12)-'Chem - ODS'!AA$15*10^6,'Chemicals Calcs'!AF12))</f>
        <v>0</v>
      </c>
      <c r="AG12" s="210">
        <f ca="1">IF(SUM('Chemicals Calcs'!AG$2:AG12)-'Chem - ODS'!AB$15*10^6&lt;0,0,IF(AND(SUM('Chemicals Calcs'!AG$1:AG11)-'Chem - ODS'!AB$15*10^6&lt;0,SUM('Chemicals Calcs'!AG$2:AG12)-'Chem - ODS'!AB$15*10^6&gt;0),SUM('Chemicals Calcs'!AG$2:AG12)-'Chem - ODS'!AB$15*10^6,'Chemicals Calcs'!AG12))</f>
        <v>0</v>
      </c>
      <c r="AH12" s="210">
        <f ca="1">IF(SUM('Chemicals Calcs'!AH$2:AH12)-'Chem - ODS'!AC$15*10^6&lt;0,0,IF(AND(SUM('Chemicals Calcs'!AH$1:AH11)-'Chem - ODS'!AC$15*10^6&lt;0,SUM('Chemicals Calcs'!AH$2:AH12)-'Chem - ODS'!AC$15*10^6&gt;0),SUM('Chemicals Calcs'!AH$2:AH12)-'Chem - ODS'!AC$15*10^6,'Chemicals Calcs'!AH12))</f>
        <v>0</v>
      </c>
      <c r="AI12" s="210">
        <f ca="1">IF(SUM('Chemicals Calcs'!AI$2:AI12)-'Chem - ODS'!AD$15*10^6&lt;0,0,IF(AND(SUM('Chemicals Calcs'!AI$1:AI11)-'Chem - ODS'!AD$15*10^6&lt;0,SUM('Chemicals Calcs'!AI$2:AI12)-'Chem - ODS'!AD$15*10^6&gt;0),SUM('Chemicals Calcs'!AI$2:AI12)-'Chem - ODS'!AD$15*10^6,'Chemicals Calcs'!AI12))</f>
        <v>0</v>
      </c>
      <c r="AJ12" s="210">
        <f ca="1">IF(SUM('Chemicals Calcs'!AJ$2:AJ12)-'Chem - ODS'!AE$15*10^6&lt;0,0,IF(AND(SUM('Chemicals Calcs'!AJ$1:AJ11)-'Chem - ODS'!AE$15*10^6&lt;0,SUM('Chemicals Calcs'!AJ$2:AJ12)-'Chem - ODS'!AE$15*10^6&gt;0),SUM('Chemicals Calcs'!AJ$2:AJ12)-'Chem - ODS'!AE$15*10^6,'Chemicals Calcs'!AJ12))</f>
        <v>0</v>
      </c>
      <c r="AK12" s="210">
        <f ca="1">IF(SUM('Chemicals Calcs'!AK$2:AK12)-'Chem - ODS'!AF$15*10^6&lt;0,0,IF(AND(SUM('Chemicals Calcs'!AK$1:AK11)-'Chem - ODS'!AF$15*10^6&lt;0,SUM('Chemicals Calcs'!AK$2:AK12)-'Chem - ODS'!AF$15*10^6&gt;0),SUM('Chemicals Calcs'!AK$2:AK12)-'Chem - ODS'!AF$15*10^6,'Chemicals Calcs'!AK12))</f>
        <v>0</v>
      </c>
      <c r="AL12" s="210">
        <f ca="1">IF(SUM('Chemicals Calcs'!AL$2:AL12)-'Chem - ODS'!AG$15*10^6&lt;0,0,IF(AND(SUM('Chemicals Calcs'!AL$1:AL11)-'Chem - ODS'!AG$15*10^6&lt;0,SUM('Chemicals Calcs'!AL$2:AL12)-'Chem - ODS'!AG$15*10^6&gt;0),SUM('Chemicals Calcs'!AL$2:AL12)-'Chem - ODS'!AG$15*10^6,'Chemicals Calcs'!AL12))</f>
        <v>0</v>
      </c>
      <c r="AM12" s="210">
        <f ca="1">IF(SUM('Chemicals Calcs'!AM$2:AM12)-'Chem - ODS'!AH$15*10^6&lt;0,0,IF(AND(SUM('Chemicals Calcs'!AM$1:AM11)-'Chem - ODS'!AH$15*10^6&lt;0,SUM('Chemicals Calcs'!AM$2:AM12)-'Chem - ODS'!AH$15*10^6&gt;0),SUM('Chemicals Calcs'!AM$2:AM12)-'Chem - ODS'!AH$15*10^6,'Chemicals Calcs'!AM12))</f>
        <v>0</v>
      </c>
      <c r="AN12" s="210">
        <f ca="1">IF(SUM('Chemicals Calcs'!AN$2:AN12)-'Chem - ODS'!AI$15*10^6&lt;0,0,IF(AND(SUM('Chemicals Calcs'!AN$1:AN11)-'Chem - ODS'!AI$15*10^6&lt;0,SUM('Chemicals Calcs'!AN$2:AN12)-'Chem - ODS'!AI$15*10^6&gt;0),SUM('Chemicals Calcs'!AN$2:AN12)-'Chem - ODS'!AI$15*10^6,'Chemicals Calcs'!AN12))</f>
        <v>0</v>
      </c>
      <c r="AO12" s="210">
        <f ca="1">IF(SUM('Chemicals Calcs'!AO$2:AO12)-'Chem - ODS'!AJ$15*10^6&lt;0,0,IF(AND(SUM('Chemicals Calcs'!AO$1:AO11)-'Chem - ODS'!AJ$15*10^6&lt;0,SUM('Chemicals Calcs'!AO$2:AO12)-'Chem - ODS'!AJ$15*10^6&gt;0),SUM('Chemicals Calcs'!AO$2:AO12)-'Chem - ODS'!AJ$15*10^6,'Chemicals Calcs'!AO12))</f>
        <v>0</v>
      </c>
      <c r="AP12" s="210">
        <f ca="1">IF(SUM('Chemicals Calcs'!AP$2:AP12)-'Chem - ODS'!AK$15*10^6&lt;0,0,IF(AND(SUM('Chemicals Calcs'!AP$1:AP11)-'Chem - ODS'!AK$15*10^6&lt;0,SUM('Chemicals Calcs'!AP$2:AP12)-'Chem - ODS'!AK$15*10^6&gt;0),SUM('Chemicals Calcs'!AP$2:AP12)-'Chem - ODS'!AK$15*10^6,'Chemicals Calcs'!AP12))</f>
        <v>0</v>
      </c>
    </row>
    <row r="13" spans="1:42">
      <c r="A13" s="74">
        <v>-39</v>
      </c>
      <c r="B13">
        <f ca="1">IF('Chemicals 2010'!$A21="CP",INDIRECT("'Chemicals 2010'!"&amp;'Country Selector'!$B$3&amp;ROW($A21))*10^12,0)</f>
        <v>0</v>
      </c>
      <c r="C13" s="90">
        <f t="shared" ca="1" si="0"/>
        <v>0</v>
      </c>
      <c r="D13" s="90">
        <f t="shared" ca="1" si="1"/>
        <v>0</v>
      </c>
      <c r="E13" s="90">
        <f t="shared" ca="1" si="1"/>
        <v>0</v>
      </c>
      <c r="F13" s="90">
        <f t="shared" ca="1" si="1"/>
        <v>0</v>
      </c>
      <c r="G13" s="210">
        <f ca="1">IF(SUM('Chemicals Calcs'!G$2:G13)-'Chem - ODS'!B$15*10^6&lt;0,0,IF(AND(SUM('Chemicals Calcs'!G$1:G12)-'Chem - ODS'!B$15*10^6&lt;0,SUM('Chemicals Calcs'!G$2:G13)-'Chem - ODS'!B$15*10^6&gt;0),SUM('Chemicals Calcs'!G$2:G13)-'Chem - ODS'!B$15*10^6,'Chemicals Calcs'!G13))</f>
        <v>0</v>
      </c>
      <c r="H13" s="210">
        <f ca="1">IF(SUM('Chemicals Calcs'!H$2:H13)-'Chem - ODS'!C$15*10^6&lt;0,0,IF(AND(SUM('Chemicals Calcs'!H$1:H12)-'Chem - ODS'!C$15*10^6&lt;0,SUM('Chemicals Calcs'!H$2:H13)-'Chem - ODS'!C$15*10^6&gt;0),SUM('Chemicals Calcs'!H$2:H13)-'Chem - ODS'!C$15*10^6,'Chemicals Calcs'!H13))</f>
        <v>0</v>
      </c>
      <c r="I13" s="210">
        <f ca="1">IF(SUM('Chemicals Calcs'!I$2:I13)-'Chem - ODS'!D$15*10^6&lt;0,0,IF(AND(SUM('Chemicals Calcs'!I$1:I12)-'Chem - ODS'!D$15*10^6&lt;0,SUM('Chemicals Calcs'!I$2:I13)-'Chem - ODS'!D$15*10^6&gt;0),SUM('Chemicals Calcs'!I$2:I13)-'Chem - ODS'!D$15*10^6,'Chemicals Calcs'!I13))</f>
        <v>0</v>
      </c>
      <c r="J13" s="210">
        <f ca="1">IF(SUM('Chemicals Calcs'!J$2:J13)-'Chem - ODS'!E$15*10^6&lt;0,0,IF(AND(SUM('Chemicals Calcs'!J$1:J12)-'Chem - ODS'!E$15*10^6&lt;0,SUM('Chemicals Calcs'!J$2:J13)-'Chem - ODS'!E$15*10^6&gt;0),SUM('Chemicals Calcs'!J$2:J13)-'Chem - ODS'!E$15*10^6,'Chemicals Calcs'!J13))</f>
        <v>0</v>
      </c>
      <c r="K13" s="210">
        <f ca="1">IF(SUM('Chemicals Calcs'!K$2:K13)-'Chem - ODS'!F$15*10^6&lt;0,0,IF(AND(SUM('Chemicals Calcs'!K$1:K12)-'Chem - ODS'!F$15*10^6&lt;0,SUM('Chemicals Calcs'!K$2:K13)-'Chem - ODS'!F$15*10^6&gt;0),SUM('Chemicals Calcs'!K$2:K13)-'Chem - ODS'!F$15*10^6,'Chemicals Calcs'!K13))</f>
        <v>0</v>
      </c>
      <c r="L13" s="210">
        <f ca="1">IF(SUM('Chemicals Calcs'!L$2:L13)-'Chem - ODS'!G$15*10^6&lt;0,0,IF(AND(SUM('Chemicals Calcs'!L$1:L12)-'Chem - ODS'!G$15*10^6&lt;0,SUM('Chemicals Calcs'!L$2:L13)-'Chem - ODS'!G$15*10^6&gt;0),SUM('Chemicals Calcs'!L$2:L13)-'Chem - ODS'!G$15*10^6,'Chemicals Calcs'!L13))</f>
        <v>0</v>
      </c>
      <c r="M13" s="210">
        <f ca="1">IF(SUM('Chemicals Calcs'!M$2:M13)-'Chem - ODS'!H$15*10^6&lt;0,0,IF(AND(SUM('Chemicals Calcs'!M$1:M12)-'Chem - ODS'!H$15*10^6&lt;0,SUM('Chemicals Calcs'!M$2:M13)-'Chem - ODS'!H$15*10^6&gt;0),SUM('Chemicals Calcs'!M$2:M13)-'Chem - ODS'!H$15*10^6,'Chemicals Calcs'!M13))</f>
        <v>0</v>
      </c>
      <c r="N13" s="210">
        <f ca="1">IF(SUM('Chemicals Calcs'!N$2:N13)-'Chem - ODS'!I$15*10^6&lt;0,0,IF(AND(SUM('Chemicals Calcs'!N$1:N12)-'Chem - ODS'!I$15*10^6&lt;0,SUM('Chemicals Calcs'!N$2:N13)-'Chem - ODS'!I$15*10^6&gt;0),SUM('Chemicals Calcs'!N$2:N13)-'Chem - ODS'!I$15*10^6,'Chemicals Calcs'!N13))</f>
        <v>0</v>
      </c>
      <c r="O13" s="210">
        <f ca="1">IF(SUM('Chemicals Calcs'!O$2:O13)-'Chem - ODS'!J$15*10^6&lt;0,0,IF(AND(SUM('Chemicals Calcs'!O$1:O12)-'Chem - ODS'!J$15*10^6&lt;0,SUM('Chemicals Calcs'!O$2:O13)-'Chem - ODS'!J$15*10^6&gt;0),SUM('Chemicals Calcs'!O$2:O13)-'Chem - ODS'!J$15*10^6,'Chemicals Calcs'!O13))</f>
        <v>0</v>
      </c>
      <c r="P13" s="210">
        <f ca="1">IF(SUM('Chemicals Calcs'!P$2:P13)-'Chem - ODS'!K$15*10^6&lt;0,0,IF(AND(SUM('Chemicals Calcs'!P$1:P12)-'Chem - ODS'!K$15*10^6&lt;0,SUM('Chemicals Calcs'!P$2:P13)-'Chem - ODS'!K$15*10^6&gt;0),SUM('Chemicals Calcs'!P$2:P13)-'Chem - ODS'!K$15*10^6,'Chemicals Calcs'!P13))</f>
        <v>0</v>
      </c>
      <c r="Q13" s="210">
        <f ca="1">IF(SUM('Chemicals Calcs'!Q$2:Q13)-'Chem - ODS'!L$15*10^6&lt;0,0,IF(AND(SUM('Chemicals Calcs'!Q$1:Q12)-'Chem - ODS'!L$15*10^6&lt;0,SUM('Chemicals Calcs'!Q$2:Q13)-'Chem - ODS'!L$15*10^6&gt;0),SUM('Chemicals Calcs'!Q$2:Q13)-'Chem - ODS'!L$15*10^6,'Chemicals Calcs'!Q13))</f>
        <v>0</v>
      </c>
      <c r="R13" s="210">
        <f ca="1">IF(SUM('Chemicals Calcs'!R$2:R13)-'Chem - ODS'!M$15*10^6&lt;0,0,IF(AND(SUM('Chemicals Calcs'!R$1:R12)-'Chem - ODS'!M$15*10^6&lt;0,SUM('Chemicals Calcs'!R$2:R13)-'Chem - ODS'!M$15*10^6&gt;0),SUM('Chemicals Calcs'!R$2:R13)-'Chem - ODS'!M$15*10^6,'Chemicals Calcs'!R13))</f>
        <v>0</v>
      </c>
      <c r="S13" s="210">
        <f ca="1">IF(SUM('Chemicals Calcs'!S$2:S13)-'Chem - ODS'!N$15*10^6&lt;0,0,IF(AND(SUM('Chemicals Calcs'!S$1:S12)-'Chem - ODS'!N$15*10^6&lt;0,SUM('Chemicals Calcs'!S$2:S13)-'Chem - ODS'!N$15*10^6&gt;0),SUM('Chemicals Calcs'!S$2:S13)-'Chem - ODS'!N$15*10^6,'Chemicals Calcs'!S13))</f>
        <v>0</v>
      </c>
      <c r="T13" s="210">
        <f ca="1">IF(SUM('Chemicals Calcs'!T$2:T13)-'Chem - ODS'!O$15*10^6&lt;0,0,IF(AND(SUM('Chemicals Calcs'!T$1:T12)-'Chem - ODS'!O$15*10^6&lt;0,SUM('Chemicals Calcs'!T$2:T13)-'Chem - ODS'!O$15*10^6&gt;0),SUM('Chemicals Calcs'!T$2:T13)-'Chem - ODS'!O$15*10^6,'Chemicals Calcs'!T13))</f>
        <v>0</v>
      </c>
      <c r="U13" s="210">
        <f ca="1">IF(SUM('Chemicals Calcs'!U$2:U13)-'Chem - ODS'!P$15*10^6&lt;0,0,IF(AND(SUM('Chemicals Calcs'!U$1:U12)-'Chem - ODS'!P$15*10^6&lt;0,SUM('Chemicals Calcs'!U$2:U13)-'Chem - ODS'!P$15*10^6&gt;0),SUM('Chemicals Calcs'!U$2:U13)-'Chem - ODS'!P$15*10^6,'Chemicals Calcs'!U13))</f>
        <v>0</v>
      </c>
      <c r="V13" s="210">
        <f ca="1">IF(SUM('Chemicals Calcs'!V$2:V13)-'Chem - ODS'!Q$15*10^6&lt;0,0,IF(AND(SUM('Chemicals Calcs'!V$1:V12)-'Chem - ODS'!Q$15*10^6&lt;0,SUM('Chemicals Calcs'!V$2:V13)-'Chem - ODS'!Q$15*10^6&gt;0),SUM('Chemicals Calcs'!V$2:V13)-'Chem - ODS'!Q$15*10^6,'Chemicals Calcs'!V13))</f>
        <v>0</v>
      </c>
      <c r="W13" s="210">
        <f ca="1">IF(SUM('Chemicals Calcs'!W$2:W13)-'Chem - ODS'!R$15*10^6&lt;0,0,IF(AND(SUM('Chemicals Calcs'!W$1:W12)-'Chem - ODS'!R$15*10^6&lt;0,SUM('Chemicals Calcs'!W$2:W13)-'Chem - ODS'!R$15*10^6&gt;0),SUM('Chemicals Calcs'!W$2:W13)-'Chem - ODS'!R$15*10^6,'Chemicals Calcs'!W13))</f>
        <v>0</v>
      </c>
      <c r="X13" s="210">
        <f ca="1">IF(SUM('Chemicals Calcs'!X$2:X13)-'Chem - ODS'!S$15*10^6&lt;0,0,IF(AND(SUM('Chemicals Calcs'!X$1:X12)-'Chem - ODS'!S$15*10^6&lt;0,SUM('Chemicals Calcs'!X$2:X13)-'Chem - ODS'!S$15*10^6&gt;0),SUM('Chemicals Calcs'!X$2:X13)-'Chem - ODS'!S$15*10^6,'Chemicals Calcs'!X13))</f>
        <v>0</v>
      </c>
      <c r="Y13" s="210">
        <f ca="1">IF(SUM('Chemicals Calcs'!Y$2:Y13)-'Chem - ODS'!T$15*10^6&lt;0,0,IF(AND(SUM('Chemicals Calcs'!Y$1:Y12)-'Chem - ODS'!T$15*10^6&lt;0,SUM('Chemicals Calcs'!Y$2:Y13)-'Chem - ODS'!T$15*10^6&gt;0),SUM('Chemicals Calcs'!Y$2:Y13)-'Chem - ODS'!T$15*10^6,'Chemicals Calcs'!Y13))</f>
        <v>0</v>
      </c>
      <c r="Z13" s="210">
        <f ca="1">IF(SUM('Chemicals Calcs'!Z$2:Z13)-'Chem - ODS'!U$15*10^6&lt;0,0,IF(AND(SUM('Chemicals Calcs'!Z$1:Z12)-'Chem - ODS'!U$15*10^6&lt;0,SUM('Chemicals Calcs'!Z$2:Z13)-'Chem - ODS'!U$15*10^6&gt;0),SUM('Chemicals Calcs'!Z$2:Z13)-'Chem - ODS'!U$15*10^6,'Chemicals Calcs'!Z13))</f>
        <v>0</v>
      </c>
      <c r="AA13" s="210">
        <f ca="1">IF(SUM('Chemicals Calcs'!AA$2:AA13)-'Chem - ODS'!V$15*10^6&lt;0,0,IF(AND(SUM('Chemicals Calcs'!AA$1:AA12)-'Chem - ODS'!V$15*10^6&lt;0,SUM('Chemicals Calcs'!AA$2:AA13)-'Chem - ODS'!V$15*10^6&gt;0),SUM('Chemicals Calcs'!AA$2:AA13)-'Chem - ODS'!V$15*10^6,'Chemicals Calcs'!AA13))</f>
        <v>0</v>
      </c>
      <c r="AB13" s="210">
        <f ca="1">IF(SUM('Chemicals Calcs'!AB$2:AB13)-'Chem - ODS'!W$15*10^6&lt;0,0,IF(AND(SUM('Chemicals Calcs'!AB$1:AB12)-'Chem - ODS'!W$15*10^6&lt;0,SUM('Chemicals Calcs'!AB$2:AB13)-'Chem - ODS'!W$15*10^6&gt;0),SUM('Chemicals Calcs'!AB$2:AB13)-'Chem - ODS'!W$15*10^6,'Chemicals Calcs'!AB13))</f>
        <v>0</v>
      </c>
      <c r="AC13" s="210">
        <f ca="1">IF(SUM('Chemicals Calcs'!AC$2:AC13)-'Chem - ODS'!X$15*10^6&lt;0,0,IF(AND(SUM('Chemicals Calcs'!AC$1:AC12)-'Chem - ODS'!X$15*10^6&lt;0,SUM('Chemicals Calcs'!AC$2:AC13)-'Chem - ODS'!X$15*10^6&gt;0),SUM('Chemicals Calcs'!AC$2:AC13)-'Chem - ODS'!X$15*10^6,'Chemicals Calcs'!AC13))</f>
        <v>0</v>
      </c>
      <c r="AD13" s="210">
        <f ca="1">IF(SUM('Chemicals Calcs'!AD$2:AD13)-'Chem - ODS'!Y$15*10^6&lt;0,0,IF(AND(SUM('Chemicals Calcs'!AD$1:AD12)-'Chem - ODS'!Y$15*10^6&lt;0,SUM('Chemicals Calcs'!AD$2:AD13)-'Chem - ODS'!Y$15*10^6&gt;0),SUM('Chemicals Calcs'!AD$2:AD13)-'Chem - ODS'!Y$15*10^6,'Chemicals Calcs'!AD13))</f>
        <v>0</v>
      </c>
      <c r="AE13" s="210">
        <f ca="1">IF(SUM('Chemicals Calcs'!AE$2:AE13)-'Chem - ODS'!Z$15*10^6&lt;0,0,IF(AND(SUM('Chemicals Calcs'!AE$1:AE12)-'Chem - ODS'!Z$15*10^6&lt;0,SUM('Chemicals Calcs'!AE$2:AE13)-'Chem - ODS'!Z$15*10^6&gt;0),SUM('Chemicals Calcs'!AE$2:AE13)-'Chem - ODS'!Z$15*10^6,'Chemicals Calcs'!AE13))</f>
        <v>0</v>
      </c>
      <c r="AF13" s="210">
        <f ca="1">IF(SUM('Chemicals Calcs'!AF$2:AF13)-'Chem - ODS'!AA$15*10^6&lt;0,0,IF(AND(SUM('Chemicals Calcs'!AF$1:AF12)-'Chem - ODS'!AA$15*10^6&lt;0,SUM('Chemicals Calcs'!AF$2:AF13)-'Chem - ODS'!AA$15*10^6&gt;0),SUM('Chemicals Calcs'!AF$2:AF13)-'Chem - ODS'!AA$15*10^6,'Chemicals Calcs'!AF13))</f>
        <v>0</v>
      </c>
      <c r="AG13" s="210">
        <f ca="1">IF(SUM('Chemicals Calcs'!AG$2:AG13)-'Chem - ODS'!AB$15*10^6&lt;0,0,IF(AND(SUM('Chemicals Calcs'!AG$1:AG12)-'Chem - ODS'!AB$15*10^6&lt;0,SUM('Chemicals Calcs'!AG$2:AG13)-'Chem - ODS'!AB$15*10^6&gt;0),SUM('Chemicals Calcs'!AG$2:AG13)-'Chem - ODS'!AB$15*10^6,'Chemicals Calcs'!AG13))</f>
        <v>0</v>
      </c>
      <c r="AH13" s="210">
        <f ca="1">IF(SUM('Chemicals Calcs'!AH$2:AH13)-'Chem - ODS'!AC$15*10^6&lt;0,0,IF(AND(SUM('Chemicals Calcs'!AH$1:AH12)-'Chem - ODS'!AC$15*10^6&lt;0,SUM('Chemicals Calcs'!AH$2:AH13)-'Chem - ODS'!AC$15*10^6&gt;0),SUM('Chemicals Calcs'!AH$2:AH13)-'Chem - ODS'!AC$15*10^6,'Chemicals Calcs'!AH13))</f>
        <v>0</v>
      </c>
      <c r="AI13" s="210">
        <f ca="1">IF(SUM('Chemicals Calcs'!AI$2:AI13)-'Chem - ODS'!AD$15*10^6&lt;0,0,IF(AND(SUM('Chemicals Calcs'!AI$1:AI12)-'Chem - ODS'!AD$15*10^6&lt;0,SUM('Chemicals Calcs'!AI$2:AI13)-'Chem - ODS'!AD$15*10^6&gt;0),SUM('Chemicals Calcs'!AI$2:AI13)-'Chem - ODS'!AD$15*10^6,'Chemicals Calcs'!AI13))</f>
        <v>0</v>
      </c>
      <c r="AJ13" s="210">
        <f ca="1">IF(SUM('Chemicals Calcs'!AJ$2:AJ13)-'Chem - ODS'!AE$15*10^6&lt;0,0,IF(AND(SUM('Chemicals Calcs'!AJ$1:AJ12)-'Chem - ODS'!AE$15*10^6&lt;0,SUM('Chemicals Calcs'!AJ$2:AJ13)-'Chem - ODS'!AE$15*10^6&gt;0),SUM('Chemicals Calcs'!AJ$2:AJ13)-'Chem - ODS'!AE$15*10^6,'Chemicals Calcs'!AJ13))</f>
        <v>0</v>
      </c>
      <c r="AK13" s="210">
        <f ca="1">IF(SUM('Chemicals Calcs'!AK$2:AK13)-'Chem - ODS'!AF$15*10^6&lt;0,0,IF(AND(SUM('Chemicals Calcs'!AK$1:AK12)-'Chem - ODS'!AF$15*10^6&lt;0,SUM('Chemicals Calcs'!AK$2:AK13)-'Chem - ODS'!AF$15*10^6&gt;0),SUM('Chemicals Calcs'!AK$2:AK13)-'Chem - ODS'!AF$15*10^6,'Chemicals Calcs'!AK13))</f>
        <v>0</v>
      </c>
      <c r="AL13" s="210">
        <f ca="1">IF(SUM('Chemicals Calcs'!AL$2:AL13)-'Chem - ODS'!AG$15*10^6&lt;0,0,IF(AND(SUM('Chemicals Calcs'!AL$1:AL12)-'Chem - ODS'!AG$15*10^6&lt;0,SUM('Chemicals Calcs'!AL$2:AL13)-'Chem - ODS'!AG$15*10^6&gt;0),SUM('Chemicals Calcs'!AL$2:AL13)-'Chem - ODS'!AG$15*10^6,'Chemicals Calcs'!AL13))</f>
        <v>0</v>
      </c>
      <c r="AM13" s="210">
        <f ca="1">IF(SUM('Chemicals Calcs'!AM$2:AM13)-'Chem - ODS'!AH$15*10^6&lt;0,0,IF(AND(SUM('Chemicals Calcs'!AM$1:AM12)-'Chem - ODS'!AH$15*10^6&lt;0,SUM('Chemicals Calcs'!AM$2:AM13)-'Chem - ODS'!AH$15*10^6&gt;0),SUM('Chemicals Calcs'!AM$2:AM13)-'Chem - ODS'!AH$15*10^6,'Chemicals Calcs'!AM13))</f>
        <v>0</v>
      </c>
      <c r="AN13" s="210">
        <f ca="1">IF(SUM('Chemicals Calcs'!AN$2:AN13)-'Chem - ODS'!AI$15*10^6&lt;0,0,IF(AND(SUM('Chemicals Calcs'!AN$1:AN12)-'Chem - ODS'!AI$15*10^6&lt;0,SUM('Chemicals Calcs'!AN$2:AN13)-'Chem - ODS'!AI$15*10^6&gt;0),SUM('Chemicals Calcs'!AN$2:AN13)-'Chem - ODS'!AI$15*10^6,'Chemicals Calcs'!AN13))</f>
        <v>0</v>
      </c>
      <c r="AO13" s="210">
        <f ca="1">IF(SUM('Chemicals Calcs'!AO$2:AO13)-'Chem - ODS'!AJ$15*10^6&lt;0,0,IF(AND(SUM('Chemicals Calcs'!AO$1:AO12)-'Chem - ODS'!AJ$15*10^6&lt;0,SUM('Chemicals Calcs'!AO$2:AO13)-'Chem - ODS'!AJ$15*10^6&gt;0),SUM('Chemicals Calcs'!AO$2:AO13)-'Chem - ODS'!AJ$15*10^6,'Chemicals Calcs'!AO13))</f>
        <v>0</v>
      </c>
      <c r="AP13" s="210">
        <f ca="1">IF(SUM('Chemicals Calcs'!AP$2:AP13)-'Chem - ODS'!AK$15*10^6&lt;0,0,IF(AND(SUM('Chemicals Calcs'!AP$1:AP12)-'Chem - ODS'!AK$15*10^6&lt;0,SUM('Chemicals Calcs'!AP$2:AP13)-'Chem - ODS'!AK$15*10^6&gt;0),SUM('Chemicals Calcs'!AP$2:AP13)-'Chem - ODS'!AK$15*10^6,'Chemicals Calcs'!AP13))</f>
        <v>0</v>
      </c>
    </row>
    <row r="14" spans="1:42">
      <c r="A14" s="74">
        <v>-38</v>
      </c>
      <c r="B14">
        <f ca="1">IF('Chemicals 2010'!$A22="CP",INDIRECT("'Chemicals 2010'!"&amp;'Country Selector'!$B$3&amp;ROW($A22))*10^12,0)</f>
        <v>0</v>
      </c>
      <c r="C14" s="90">
        <f t="shared" ca="1" si="0"/>
        <v>0</v>
      </c>
      <c r="D14" s="90">
        <f t="shared" ca="1" si="1"/>
        <v>0</v>
      </c>
      <c r="E14" s="90">
        <f t="shared" ca="1" si="1"/>
        <v>0</v>
      </c>
      <c r="F14" s="90">
        <f t="shared" ca="1" si="1"/>
        <v>0</v>
      </c>
      <c r="G14" s="210">
        <f ca="1">IF(SUM('Chemicals Calcs'!G$2:G14)-'Chem - ODS'!B$15*10^6&lt;0,0,IF(AND(SUM('Chemicals Calcs'!G$1:G13)-'Chem - ODS'!B$15*10^6&lt;0,SUM('Chemicals Calcs'!G$2:G14)-'Chem - ODS'!B$15*10^6&gt;0),SUM('Chemicals Calcs'!G$2:G14)-'Chem - ODS'!B$15*10^6,'Chemicals Calcs'!G14))</f>
        <v>0</v>
      </c>
      <c r="H14" s="210">
        <f ca="1">IF(SUM('Chemicals Calcs'!H$2:H14)-'Chem - ODS'!C$15*10^6&lt;0,0,IF(AND(SUM('Chemicals Calcs'!H$1:H13)-'Chem - ODS'!C$15*10^6&lt;0,SUM('Chemicals Calcs'!H$2:H14)-'Chem - ODS'!C$15*10^6&gt;0),SUM('Chemicals Calcs'!H$2:H14)-'Chem - ODS'!C$15*10^6,'Chemicals Calcs'!H14))</f>
        <v>0</v>
      </c>
      <c r="I14" s="210">
        <f ca="1">IF(SUM('Chemicals Calcs'!I$2:I14)-'Chem - ODS'!D$15*10^6&lt;0,0,IF(AND(SUM('Chemicals Calcs'!I$1:I13)-'Chem - ODS'!D$15*10^6&lt;0,SUM('Chemicals Calcs'!I$2:I14)-'Chem - ODS'!D$15*10^6&gt;0),SUM('Chemicals Calcs'!I$2:I14)-'Chem - ODS'!D$15*10^6,'Chemicals Calcs'!I14))</f>
        <v>0</v>
      </c>
      <c r="J14" s="210">
        <f ca="1">IF(SUM('Chemicals Calcs'!J$2:J14)-'Chem - ODS'!E$15*10^6&lt;0,0,IF(AND(SUM('Chemicals Calcs'!J$1:J13)-'Chem - ODS'!E$15*10^6&lt;0,SUM('Chemicals Calcs'!J$2:J14)-'Chem - ODS'!E$15*10^6&gt;0),SUM('Chemicals Calcs'!J$2:J14)-'Chem - ODS'!E$15*10^6,'Chemicals Calcs'!J14))</f>
        <v>0</v>
      </c>
      <c r="K14" s="210">
        <f ca="1">IF(SUM('Chemicals Calcs'!K$2:K14)-'Chem - ODS'!F$15*10^6&lt;0,0,IF(AND(SUM('Chemicals Calcs'!K$1:K13)-'Chem - ODS'!F$15*10^6&lt;0,SUM('Chemicals Calcs'!K$2:K14)-'Chem - ODS'!F$15*10^6&gt;0),SUM('Chemicals Calcs'!K$2:K14)-'Chem - ODS'!F$15*10^6,'Chemicals Calcs'!K14))</f>
        <v>0</v>
      </c>
      <c r="L14" s="210">
        <f ca="1">IF(SUM('Chemicals Calcs'!L$2:L14)-'Chem - ODS'!G$15*10^6&lt;0,0,IF(AND(SUM('Chemicals Calcs'!L$1:L13)-'Chem - ODS'!G$15*10^6&lt;0,SUM('Chemicals Calcs'!L$2:L14)-'Chem - ODS'!G$15*10^6&gt;0),SUM('Chemicals Calcs'!L$2:L14)-'Chem - ODS'!G$15*10^6,'Chemicals Calcs'!L14))</f>
        <v>0</v>
      </c>
      <c r="M14" s="210">
        <f ca="1">IF(SUM('Chemicals Calcs'!M$2:M14)-'Chem - ODS'!H$15*10^6&lt;0,0,IF(AND(SUM('Chemicals Calcs'!M$1:M13)-'Chem - ODS'!H$15*10^6&lt;0,SUM('Chemicals Calcs'!M$2:M14)-'Chem - ODS'!H$15*10^6&gt;0),SUM('Chemicals Calcs'!M$2:M14)-'Chem - ODS'!H$15*10^6,'Chemicals Calcs'!M14))</f>
        <v>0</v>
      </c>
      <c r="N14" s="210">
        <f ca="1">IF(SUM('Chemicals Calcs'!N$2:N14)-'Chem - ODS'!I$15*10^6&lt;0,0,IF(AND(SUM('Chemicals Calcs'!N$1:N13)-'Chem - ODS'!I$15*10^6&lt;0,SUM('Chemicals Calcs'!N$2:N14)-'Chem - ODS'!I$15*10^6&gt;0),SUM('Chemicals Calcs'!N$2:N14)-'Chem - ODS'!I$15*10^6,'Chemicals Calcs'!N14))</f>
        <v>0</v>
      </c>
      <c r="O14" s="210">
        <f ca="1">IF(SUM('Chemicals Calcs'!O$2:O14)-'Chem - ODS'!J$15*10^6&lt;0,0,IF(AND(SUM('Chemicals Calcs'!O$1:O13)-'Chem - ODS'!J$15*10^6&lt;0,SUM('Chemicals Calcs'!O$2:O14)-'Chem - ODS'!J$15*10^6&gt;0),SUM('Chemicals Calcs'!O$2:O14)-'Chem - ODS'!J$15*10^6,'Chemicals Calcs'!O14))</f>
        <v>0</v>
      </c>
      <c r="P14" s="210">
        <f ca="1">IF(SUM('Chemicals Calcs'!P$2:P14)-'Chem - ODS'!K$15*10^6&lt;0,0,IF(AND(SUM('Chemicals Calcs'!P$1:P13)-'Chem - ODS'!K$15*10^6&lt;0,SUM('Chemicals Calcs'!P$2:P14)-'Chem - ODS'!K$15*10^6&gt;0),SUM('Chemicals Calcs'!P$2:P14)-'Chem - ODS'!K$15*10^6,'Chemicals Calcs'!P14))</f>
        <v>0</v>
      </c>
      <c r="Q14" s="210">
        <f ca="1">IF(SUM('Chemicals Calcs'!Q$2:Q14)-'Chem - ODS'!L$15*10^6&lt;0,0,IF(AND(SUM('Chemicals Calcs'!Q$1:Q13)-'Chem - ODS'!L$15*10^6&lt;0,SUM('Chemicals Calcs'!Q$2:Q14)-'Chem - ODS'!L$15*10^6&gt;0),SUM('Chemicals Calcs'!Q$2:Q14)-'Chem - ODS'!L$15*10^6,'Chemicals Calcs'!Q14))</f>
        <v>0</v>
      </c>
      <c r="R14" s="210">
        <f ca="1">IF(SUM('Chemicals Calcs'!R$2:R14)-'Chem - ODS'!M$15*10^6&lt;0,0,IF(AND(SUM('Chemicals Calcs'!R$1:R13)-'Chem - ODS'!M$15*10^6&lt;0,SUM('Chemicals Calcs'!R$2:R14)-'Chem - ODS'!M$15*10^6&gt;0),SUM('Chemicals Calcs'!R$2:R14)-'Chem - ODS'!M$15*10^6,'Chemicals Calcs'!R14))</f>
        <v>0</v>
      </c>
      <c r="S14" s="210">
        <f ca="1">IF(SUM('Chemicals Calcs'!S$2:S14)-'Chem - ODS'!N$15*10^6&lt;0,0,IF(AND(SUM('Chemicals Calcs'!S$1:S13)-'Chem - ODS'!N$15*10^6&lt;0,SUM('Chemicals Calcs'!S$2:S14)-'Chem - ODS'!N$15*10^6&gt;0),SUM('Chemicals Calcs'!S$2:S14)-'Chem - ODS'!N$15*10^6,'Chemicals Calcs'!S14))</f>
        <v>0</v>
      </c>
      <c r="T14" s="210">
        <f ca="1">IF(SUM('Chemicals Calcs'!T$2:T14)-'Chem - ODS'!O$15*10^6&lt;0,0,IF(AND(SUM('Chemicals Calcs'!T$1:T13)-'Chem - ODS'!O$15*10^6&lt;0,SUM('Chemicals Calcs'!T$2:T14)-'Chem - ODS'!O$15*10^6&gt;0),SUM('Chemicals Calcs'!T$2:T14)-'Chem - ODS'!O$15*10^6,'Chemicals Calcs'!T14))</f>
        <v>0</v>
      </c>
      <c r="U14" s="210">
        <f ca="1">IF(SUM('Chemicals Calcs'!U$2:U14)-'Chem - ODS'!P$15*10^6&lt;0,0,IF(AND(SUM('Chemicals Calcs'!U$1:U13)-'Chem - ODS'!P$15*10^6&lt;0,SUM('Chemicals Calcs'!U$2:U14)-'Chem - ODS'!P$15*10^6&gt;0),SUM('Chemicals Calcs'!U$2:U14)-'Chem - ODS'!P$15*10^6,'Chemicals Calcs'!U14))</f>
        <v>0</v>
      </c>
      <c r="V14" s="210">
        <f ca="1">IF(SUM('Chemicals Calcs'!V$2:V14)-'Chem - ODS'!Q$15*10^6&lt;0,0,IF(AND(SUM('Chemicals Calcs'!V$1:V13)-'Chem - ODS'!Q$15*10^6&lt;0,SUM('Chemicals Calcs'!V$2:V14)-'Chem - ODS'!Q$15*10^6&gt;0),SUM('Chemicals Calcs'!V$2:V14)-'Chem - ODS'!Q$15*10^6,'Chemicals Calcs'!V14))</f>
        <v>0</v>
      </c>
      <c r="W14" s="210">
        <f ca="1">IF(SUM('Chemicals Calcs'!W$2:W14)-'Chem - ODS'!R$15*10^6&lt;0,0,IF(AND(SUM('Chemicals Calcs'!W$1:W13)-'Chem - ODS'!R$15*10^6&lt;0,SUM('Chemicals Calcs'!W$2:W14)-'Chem - ODS'!R$15*10^6&gt;0),SUM('Chemicals Calcs'!W$2:W14)-'Chem - ODS'!R$15*10^6,'Chemicals Calcs'!W14))</f>
        <v>0</v>
      </c>
      <c r="X14" s="210">
        <f ca="1">IF(SUM('Chemicals Calcs'!X$2:X14)-'Chem - ODS'!S$15*10^6&lt;0,0,IF(AND(SUM('Chemicals Calcs'!X$1:X13)-'Chem - ODS'!S$15*10^6&lt;0,SUM('Chemicals Calcs'!X$2:X14)-'Chem - ODS'!S$15*10^6&gt;0),SUM('Chemicals Calcs'!X$2:X14)-'Chem - ODS'!S$15*10^6,'Chemicals Calcs'!X14))</f>
        <v>0</v>
      </c>
      <c r="Y14" s="210">
        <f ca="1">IF(SUM('Chemicals Calcs'!Y$2:Y14)-'Chem - ODS'!T$15*10^6&lt;0,0,IF(AND(SUM('Chemicals Calcs'!Y$1:Y13)-'Chem - ODS'!T$15*10^6&lt;0,SUM('Chemicals Calcs'!Y$2:Y14)-'Chem - ODS'!T$15*10^6&gt;0),SUM('Chemicals Calcs'!Y$2:Y14)-'Chem - ODS'!T$15*10^6,'Chemicals Calcs'!Y14))</f>
        <v>0</v>
      </c>
      <c r="Z14" s="210">
        <f ca="1">IF(SUM('Chemicals Calcs'!Z$2:Z14)-'Chem - ODS'!U$15*10^6&lt;0,0,IF(AND(SUM('Chemicals Calcs'!Z$1:Z13)-'Chem - ODS'!U$15*10^6&lt;0,SUM('Chemicals Calcs'!Z$2:Z14)-'Chem - ODS'!U$15*10^6&gt;0),SUM('Chemicals Calcs'!Z$2:Z14)-'Chem - ODS'!U$15*10^6,'Chemicals Calcs'!Z14))</f>
        <v>0</v>
      </c>
      <c r="AA14" s="210">
        <f ca="1">IF(SUM('Chemicals Calcs'!AA$2:AA14)-'Chem - ODS'!V$15*10^6&lt;0,0,IF(AND(SUM('Chemicals Calcs'!AA$1:AA13)-'Chem - ODS'!V$15*10^6&lt;0,SUM('Chemicals Calcs'!AA$2:AA14)-'Chem - ODS'!V$15*10^6&gt;0),SUM('Chemicals Calcs'!AA$2:AA14)-'Chem - ODS'!V$15*10^6,'Chemicals Calcs'!AA14))</f>
        <v>0</v>
      </c>
      <c r="AB14" s="210">
        <f ca="1">IF(SUM('Chemicals Calcs'!AB$2:AB14)-'Chem - ODS'!W$15*10^6&lt;0,0,IF(AND(SUM('Chemicals Calcs'!AB$1:AB13)-'Chem - ODS'!W$15*10^6&lt;0,SUM('Chemicals Calcs'!AB$2:AB14)-'Chem - ODS'!W$15*10^6&gt;0),SUM('Chemicals Calcs'!AB$2:AB14)-'Chem - ODS'!W$15*10^6,'Chemicals Calcs'!AB14))</f>
        <v>0</v>
      </c>
      <c r="AC14" s="210">
        <f ca="1">IF(SUM('Chemicals Calcs'!AC$2:AC14)-'Chem - ODS'!X$15*10^6&lt;0,0,IF(AND(SUM('Chemicals Calcs'!AC$1:AC13)-'Chem - ODS'!X$15*10^6&lt;0,SUM('Chemicals Calcs'!AC$2:AC14)-'Chem - ODS'!X$15*10^6&gt;0),SUM('Chemicals Calcs'!AC$2:AC14)-'Chem - ODS'!X$15*10^6,'Chemicals Calcs'!AC14))</f>
        <v>0</v>
      </c>
      <c r="AD14" s="210">
        <f ca="1">IF(SUM('Chemicals Calcs'!AD$2:AD14)-'Chem - ODS'!Y$15*10^6&lt;0,0,IF(AND(SUM('Chemicals Calcs'!AD$1:AD13)-'Chem - ODS'!Y$15*10^6&lt;0,SUM('Chemicals Calcs'!AD$2:AD14)-'Chem - ODS'!Y$15*10^6&gt;0),SUM('Chemicals Calcs'!AD$2:AD14)-'Chem - ODS'!Y$15*10^6,'Chemicals Calcs'!AD14))</f>
        <v>0</v>
      </c>
      <c r="AE14" s="210">
        <f ca="1">IF(SUM('Chemicals Calcs'!AE$2:AE14)-'Chem - ODS'!Z$15*10^6&lt;0,0,IF(AND(SUM('Chemicals Calcs'!AE$1:AE13)-'Chem - ODS'!Z$15*10^6&lt;0,SUM('Chemicals Calcs'!AE$2:AE14)-'Chem - ODS'!Z$15*10^6&gt;0),SUM('Chemicals Calcs'!AE$2:AE14)-'Chem - ODS'!Z$15*10^6,'Chemicals Calcs'!AE14))</f>
        <v>0</v>
      </c>
      <c r="AF14" s="210">
        <f ca="1">IF(SUM('Chemicals Calcs'!AF$2:AF14)-'Chem - ODS'!AA$15*10^6&lt;0,0,IF(AND(SUM('Chemicals Calcs'!AF$1:AF13)-'Chem - ODS'!AA$15*10^6&lt;0,SUM('Chemicals Calcs'!AF$2:AF14)-'Chem - ODS'!AA$15*10^6&gt;0),SUM('Chemicals Calcs'!AF$2:AF14)-'Chem - ODS'!AA$15*10^6,'Chemicals Calcs'!AF14))</f>
        <v>0</v>
      </c>
      <c r="AG14" s="210">
        <f ca="1">IF(SUM('Chemicals Calcs'!AG$2:AG14)-'Chem - ODS'!AB$15*10^6&lt;0,0,IF(AND(SUM('Chemicals Calcs'!AG$1:AG13)-'Chem - ODS'!AB$15*10^6&lt;0,SUM('Chemicals Calcs'!AG$2:AG14)-'Chem - ODS'!AB$15*10^6&gt;0),SUM('Chemicals Calcs'!AG$2:AG14)-'Chem - ODS'!AB$15*10^6,'Chemicals Calcs'!AG14))</f>
        <v>0</v>
      </c>
      <c r="AH14" s="210">
        <f ca="1">IF(SUM('Chemicals Calcs'!AH$2:AH14)-'Chem - ODS'!AC$15*10^6&lt;0,0,IF(AND(SUM('Chemicals Calcs'!AH$1:AH13)-'Chem - ODS'!AC$15*10^6&lt;0,SUM('Chemicals Calcs'!AH$2:AH14)-'Chem - ODS'!AC$15*10^6&gt;0),SUM('Chemicals Calcs'!AH$2:AH14)-'Chem - ODS'!AC$15*10^6,'Chemicals Calcs'!AH14))</f>
        <v>0</v>
      </c>
      <c r="AI14" s="210">
        <f ca="1">IF(SUM('Chemicals Calcs'!AI$2:AI14)-'Chem - ODS'!AD$15*10^6&lt;0,0,IF(AND(SUM('Chemicals Calcs'!AI$1:AI13)-'Chem - ODS'!AD$15*10^6&lt;0,SUM('Chemicals Calcs'!AI$2:AI14)-'Chem - ODS'!AD$15*10^6&gt;0),SUM('Chemicals Calcs'!AI$2:AI14)-'Chem - ODS'!AD$15*10^6,'Chemicals Calcs'!AI14))</f>
        <v>0</v>
      </c>
      <c r="AJ14" s="210">
        <f ca="1">IF(SUM('Chemicals Calcs'!AJ$2:AJ14)-'Chem - ODS'!AE$15*10^6&lt;0,0,IF(AND(SUM('Chemicals Calcs'!AJ$1:AJ13)-'Chem - ODS'!AE$15*10^6&lt;0,SUM('Chemicals Calcs'!AJ$2:AJ14)-'Chem - ODS'!AE$15*10^6&gt;0),SUM('Chemicals Calcs'!AJ$2:AJ14)-'Chem - ODS'!AE$15*10^6,'Chemicals Calcs'!AJ14))</f>
        <v>0</v>
      </c>
      <c r="AK14" s="210">
        <f ca="1">IF(SUM('Chemicals Calcs'!AK$2:AK14)-'Chem - ODS'!AF$15*10^6&lt;0,0,IF(AND(SUM('Chemicals Calcs'!AK$1:AK13)-'Chem - ODS'!AF$15*10^6&lt;0,SUM('Chemicals Calcs'!AK$2:AK14)-'Chem - ODS'!AF$15*10^6&gt;0),SUM('Chemicals Calcs'!AK$2:AK14)-'Chem - ODS'!AF$15*10^6,'Chemicals Calcs'!AK14))</f>
        <v>0</v>
      </c>
      <c r="AL14" s="210">
        <f ca="1">IF(SUM('Chemicals Calcs'!AL$2:AL14)-'Chem - ODS'!AG$15*10^6&lt;0,0,IF(AND(SUM('Chemicals Calcs'!AL$1:AL13)-'Chem - ODS'!AG$15*10^6&lt;0,SUM('Chemicals Calcs'!AL$2:AL14)-'Chem - ODS'!AG$15*10^6&gt;0),SUM('Chemicals Calcs'!AL$2:AL14)-'Chem - ODS'!AG$15*10^6,'Chemicals Calcs'!AL14))</f>
        <v>0</v>
      </c>
      <c r="AM14" s="210">
        <f ca="1">IF(SUM('Chemicals Calcs'!AM$2:AM14)-'Chem - ODS'!AH$15*10^6&lt;0,0,IF(AND(SUM('Chemicals Calcs'!AM$1:AM13)-'Chem - ODS'!AH$15*10^6&lt;0,SUM('Chemicals Calcs'!AM$2:AM14)-'Chem - ODS'!AH$15*10^6&gt;0),SUM('Chemicals Calcs'!AM$2:AM14)-'Chem - ODS'!AH$15*10^6,'Chemicals Calcs'!AM14))</f>
        <v>0</v>
      </c>
      <c r="AN14" s="210">
        <f ca="1">IF(SUM('Chemicals Calcs'!AN$2:AN14)-'Chem - ODS'!AI$15*10^6&lt;0,0,IF(AND(SUM('Chemicals Calcs'!AN$1:AN13)-'Chem - ODS'!AI$15*10^6&lt;0,SUM('Chemicals Calcs'!AN$2:AN14)-'Chem - ODS'!AI$15*10^6&gt;0),SUM('Chemicals Calcs'!AN$2:AN14)-'Chem - ODS'!AI$15*10^6,'Chemicals Calcs'!AN14))</f>
        <v>0</v>
      </c>
      <c r="AO14" s="210">
        <f ca="1">IF(SUM('Chemicals Calcs'!AO$2:AO14)-'Chem - ODS'!AJ$15*10^6&lt;0,0,IF(AND(SUM('Chemicals Calcs'!AO$1:AO13)-'Chem - ODS'!AJ$15*10^6&lt;0,SUM('Chemicals Calcs'!AO$2:AO14)-'Chem - ODS'!AJ$15*10^6&gt;0),SUM('Chemicals Calcs'!AO$2:AO14)-'Chem - ODS'!AJ$15*10^6,'Chemicals Calcs'!AO14))</f>
        <v>0</v>
      </c>
      <c r="AP14" s="210">
        <f ca="1">IF(SUM('Chemicals Calcs'!AP$2:AP14)-'Chem - ODS'!AK$15*10^6&lt;0,0,IF(AND(SUM('Chemicals Calcs'!AP$1:AP13)-'Chem - ODS'!AK$15*10^6&lt;0,SUM('Chemicals Calcs'!AP$2:AP14)-'Chem - ODS'!AK$15*10^6&gt;0),SUM('Chemicals Calcs'!AP$2:AP14)-'Chem - ODS'!AK$15*10^6,'Chemicals Calcs'!AP14))</f>
        <v>0</v>
      </c>
    </row>
    <row r="15" spans="1:42">
      <c r="A15" s="74">
        <v>-37</v>
      </c>
      <c r="B15">
        <f ca="1">IF('Chemicals 2010'!$A23="CP",INDIRECT("'Chemicals 2010'!"&amp;'Country Selector'!$B$3&amp;ROW($A23))*10^12,0)</f>
        <v>0</v>
      </c>
      <c r="C15" s="90">
        <f t="shared" ca="1" si="0"/>
        <v>0</v>
      </c>
      <c r="D15" s="90">
        <f t="shared" ca="1" si="1"/>
        <v>0</v>
      </c>
      <c r="E15" s="90">
        <f t="shared" ca="1" si="1"/>
        <v>0</v>
      </c>
      <c r="F15" s="90">
        <f t="shared" ca="1" si="1"/>
        <v>0</v>
      </c>
      <c r="G15" s="210">
        <f ca="1">IF(SUM('Chemicals Calcs'!G$2:G15)-'Chem - ODS'!B$15*10^6&lt;0,0,IF(AND(SUM('Chemicals Calcs'!G$1:G14)-'Chem - ODS'!B$15*10^6&lt;0,SUM('Chemicals Calcs'!G$2:G15)-'Chem - ODS'!B$15*10^6&gt;0),SUM('Chemicals Calcs'!G$2:G15)-'Chem - ODS'!B$15*10^6,'Chemicals Calcs'!G15))</f>
        <v>0</v>
      </c>
      <c r="H15" s="210">
        <f ca="1">IF(SUM('Chemicals Calcs'!H$2:H15)-'Chem - ODS'!C$15*10^6&lt;0,0,IF(AND(SUM('Chemicals Calcs'!H$1:H14)-'Chem - ODS'!C$15*10^6&lt;0,SUM('Chemicals Calcs'!H$2:H15)-'Chem - ODS'!C$15*10^6&gt;0),SUM('Chemicals Calcs'!H$2:H15)-'Chem - ODS'!C$15*10^6,'Chemicals Calcs'!H15))</f>
        <v>0</v>
      </c>
      <c r="I15" s="210">
        <f ca="1">IF(SUM('Chemicals Calcs'!I$2:I15)-'Chem - ODS'!D$15*10^6&lt;0,0,IF(AND(SUM('Chemicals Calcs'!I$1:I14)-'Chem - ODS'!D$15*10^6&lt;0,SUM('Chemicals Calcs'!I$2:I15)-'Chem - ODS'!D$15*10^6&gt;0),SUM('Chemicals Calcs'!I$2:I15)-'Chem - ODS'!D$15*10^6,'Chemicals Calcs'!I15))</f>
        <v>0</v>
      </c>
      <c r="J15" s="210">
        <f ca="1">IF(SUM('Chemicals Calcs'!J$2:J15)-'Chem - ODS'!E$15*10^6&lt;0,0,IF(AND(SUM('Chemicals Calcs'!J$1:J14)-'Chem - ODS'!E$15*10^6&lt;0,SUM('Chemicals Calcs'!J$2:J15)-'Chem - ODS'!E$15*10^6&gt;0),SUM('Chemicals Calcs'!J$2:J15)-'Chem - ODS'!E$15*10^6,'Chemicals Calcs'!J15))</f>
        <v>0</v>
      </c>
      <c r="K15" s="210">
        <f ca="1">IF(SUM('Chemicals Calcs'!K$2:K15)-'Chem - ODS'!F$15*10^6&lt;0,0,IF(AND(SUM('Chemicals Calcs'!K$1:K14)-'Chem - ODS'!F$15*10^6&lt;0,SUM('Chemicals Calcs'!K$2:K15)-'Chem - ODS'!F$15*10^6&gt;0),SUM('Chemicals Calcs'!K$2:K15)-'Chem - ODS'!F$15*10^6,'Chemicals Calcs'!K15))</f>
        <v>0</v>
      </c>
      <c r="L15" s="210">
        <f ca="1">IF(SUM('Chemicals Calcs'!L$2:L15)-'Chem - ODS'!G$15*10^6&lt;0,0,IF(AND(SUM('Chemicals Calcs'!L$1:L14)-'Chem - ODS'!G$15*10^6&lt;0,SUM('Chemicals Calcs'!L$2:L15)-'Chem - ODS'!G$15*10^6&gt;0),SUM('Chemicals Calcs'!L$2:L15)-'Chem - ODS'!G$15*10^6,'Chemicals Calcs'!L15))</f>
        <v>0</v>
      </c>
      <c r="M15" s="210">
        <f ca="1">IF(SUM('Chemicals Calcs'!M$2:M15)-'Chem - ODS'!H$15*10^6&lt;0,0,IF(AND(SUM('Chemicals Calcs'!M$1:M14)-'Chem - ODS'!H$15*10^6&lt;0,SUM('Chemicals Calcs'!M$2:M15)-'Chem - ODS'!H$15*10^6&gt;0),SUM('Chemicals Calcs'!M$2:M15)-'Chem - ODS'!H$15*10^6,'Chemicals Calcs'!M15))</f>
        <v>0</v>
      </c>
      <c r="N15" s="210">
        <f ca="1">IF(SUM('Chemicals Calcs'!N$2:N15)-'Chem - ODS'!I$15*10^6&lt;0,0,IF(AND(SUM('Chemicals Calcs'!N$1:N14)-'Chem - ODS'!I$15*10^6&lt;0,SUM('Chemicals Calcs'!N$2:N15)-'Chem - ODS'!I$15*10^6&gt;0),SUM('Chemicals Calcs'!N$2:N15)-'Chem - ODS'!I$15*10^6,'Chemicals Calcs'!N15))</f>
        <v>0</v>
      </c>
      <c r="O15" s="210">
        <f ca="1">IF(SUM('Chemicals Calcs'!O$2:O15)-'Chem - ODS'!J$15*10^6&lt;0,0,IF(AND(SUM('Chemicals Calcs'!O$1:O14)-'Chem - ODS'!J$15*10^6&lt;0,SUM('Chemicals Calcs'!O$2:O15)-'Chem - ODS'!J$15*10^6&gt;0),SUM('Chemicals Calcs'!O$2:O15)-'Chem - ODS'!J$15*10^6,'Chemicals Calcs'!O15))</f>
        <v>0</v>
      </c>
      <c r="P15" s="210">
        <f ca="1">IF(SUM('Chemicals Calcs'!P$2:P15)-'Chem - ODS'!K$15*10^6&lt;0,0,IF(AND(SUM('Chemicals Calcs'!P$1:P14)-'Chem - ODS'!K$15*10^6&lt;0,SUM('Chemicals Calcs'!P$2:P15)-'Chem - ODS'!K$15*10^6&gt;0),SUM('Chemicals Calcs'!P$2:P15)-'Chem - ODS'!K$15*10^6,'Chemicals Calcs'!P15))</f>
        <v>0</v>
      </c>
      <c r="Q15" s="210">
        <f ca="1">IF(SUM('Chemicals Calcs'!Q$2:Q15)-'Chem - ODS'!L$15*10^6&lt;0,0,IF(AND(SUM('Chemicals Calcs'!Q$1:Q14)-'Chem - ODS'!L$15*10^6&lt;0,SUM('Chemicals Calcs'!Q$2:Q15)-'Chem - ODS'!L$15*10^6&gt;0),SUM('Chemicals Calcs'!Q$2:Q15)-'Chem - ODS'!L$15*10^6,'Chemicals Calcs'!Q15))</f>
        <v>0</v>
      </c>
      <c r="R15" s="210">
        <f ca="1">IF(SUM('Chemicals Calcs'!R$2:R15)-'Chem - ODS'!M$15*10^6&lt;0,0,IF(AND(SUM('Chemicals Calcs'!R$1:R14)-'Chem - ODS'!M$15*10^6&lt;0,SUM('Chemicals Calcs'!R$2:R15)-'Chem - ODS'!M$15*10^6&gt;0),SUM('Chemicals Calcs'!R$2:R15)-'Chem - ODS'!M$15*10^6,'Chemicals Calcs'!R15))</f>
        <v>0</v>
      </c>
      <c r="S15" s="210">
        <f ca="1">IF(SUM('Chemicals Calcs'!S$2:S15)-'Chem - ODS'!N$15*10^6&lt;0,0,IF(AND(SUM('Chemicals Calcs'!S$1:S14)-'Chem - ODS'!N$15*10^6&lt;0,SUM('Chemicals Calcs'!S$2:S15)-'Chem - ODS'!N$15*10^6&gt;0),SUM('Chemicals Calcs'!S$2:S15)-'Chem - ODS'!N$15*10^6,'Chemicals Calcs'!S15))</f>
        <v>0</v>
      </c>
      <c r="T15" s="210">
        <f ca="1">IF(SUM('Chemicals Calcs'!T$2:T15)-'Chem - ODS'!O$15*10^6&lt;0,0,IF(AND(SUM('Chemicals Calcs'!T$1:T14)-'Chem - ODS'!O$15*10^6&lt;0,SUM('Chemicals Calcs'!T$2:T15)-'Chem - ODS'!O$15*10^6&gt;0),SUM('Chemicals Calcs'!T$2:T15)-'Chem - ODS'!O$15*10^6,'Chemicals Calcs'!T15))</f>
        <v>0</v>
      </c>
      <c r="U15" s="210">
        <f ca="1">IF(SUM('Chemicals Calcs'!U$2:U15)-'Chem - ODS'!P$15*10^6&lt;0,0,IF(AND(SUM('Chemicals Calcs'!U$1:U14)-'Chem - ODS'!P$15*10^6&lt;0,SUM('Chemicals Calcs'!U$2:U15)-'Chem - ODS'!P$15*10^6&gt;0),SUM('Chemicals Calcs'!U$2:U15)-'Chem - ODS'!P$15*10^6,'Chemicals Calcs'!U15))</f>
        <v>0</v>
      </c>
      <c r="V15" s="210">
        <f ca="1">IF(SUM('Chemicals Calcs'!V$2:V15)-'Chem - ODS'!Q$15*10^6&lt;0,0,IF(AND(SUM('Chemicals Calcs'!V$1:V14)-'Chem - ODS'!Q$15*10^6&lt;0,SUM('Chemicals Calcs'!V$2:V15)-'Chem - ODS'!Q$15*10^6&gt;0),SUM('Chemicals Calcs'!V$2:V15)-'Chem - ODS'!Q$15*10^6,'Chemicals Calcs'!V15))</f>
        <v>0</v>
      </c>
      <c r="W15" s="210">
        <f ca="1">IF(SUM('Chemicals Calcs'!W$2:W15)-'Chem - ODS'!R$15*10^6&lt;0,0,IF(AND(SUM('Chemicals Calcs'!W$1:W14)-'Chem - ODS'!R$15*10^6&lt;0,SUM('Chemicals Calcs'!W$2:W15)-'Chem - ODS'!R$15*10^6&gt;0),SUM('Chemicals Calcs'!W$2:W15)-'Chem - ODS'!R$15*10^6,'Chemicals Calcs'!W15))</f>
        <v>0</v>
      </c>
      <c r="X15" s="210">
        <f ca="1">IF(SUM('Chemicals Calcs'!X$2:X15)-'Chem - ODS'!S$15*10^6&lt;0,0,IF(AND(SUM('Chemicals Calcs'!X$1:X14)-'Chem - ODS'!S$15*10^6&lt;0,SUM('Chemicals Calcs'!X$2:X15)-'Chem - ODS'!S$15*10^6&gt;0),SUM('Chemicals Calcs'!X$2:X15)-'Chem - ODS'!S$15*10^6,'Chemicals Calcs'!X15))</f>
        <v>0</v>
      </c>
      <c r="Y15" s="210">
        <f ca="1">IF(SUM('Chemicals Calcs'!Y$2:Y15)-'Chem - ODS'!T$15*10^6&lt;0,0,IF(AND(SUM('Chemicals Calcs'!Y$1:Y14)-'Chem - ODS'!T$15*10^6&lt;0,SUM('Chemicals Calcs'!Y$2:Y15)-'Chem - ODS'!T$15*10^6&gt;0),SUM('Chemicals Calcs'!Y$2:Y15)-'Chem - ODS'!T$15*10^6,'Chemicals Calcs'!Y15))</f>
        <v>0</v>
      </c>
      <c r="Z15" s="210">
        <f ca="1">IF(SUM('Chemicals Calcs'!Z$2:Z15)-'Chem - ODS'!U$15*10^6&lt;0,0,IF(AND(SUM('Chemicals Calcs'!Z$1:Z14)-'Chem - ODS'!U$15*10^6&lt;0,SUM('Chemicals Calcs'!Z$2:Z15)-'Chem - ODS'!U$15*10^6&gt;0),SUM('Chemicals Calcs'!Z$2:Z15)-'Chem - ODS'!U$15*10^6,'Chemicals Calcs'!Z15))</f>
        <v>0</v>
      </c>
      <c r="AA15" s="210">
        <f ca="1">IF(SUM('Chemicals Calcs'!AA$2:AA15)-'Chem - ODS'!V$15*10^6&lt;0,0,IF(AND(SUM('Chemicals Calcs'!AA$1:AA14)-'Chem - ODS'!V$15*10^6&lt;0,SUM('Chemicals Calcs'!AA$2:AA15)-'Chem - ODS'!V$15*10^6&gt;0),SUM('Chemicals Calcs'!AA$2:AA15)-'Chem - ODS'!V$15*10^6,'Chemicals Calcs'!AA15))</f>
        <v>0</v>
      </c>
      <c r="AB15" s="210">
        <f ca="1">IF(SUM('Chemicals Calcs'!AB$2:AB15)-'Chem - ODS'!W$15*10^6&lt;0,0,IF(AND(SUM('Chemicals Calcs'!AB$1:AB14)-'Chem - ODS'!W$15*10^6&lt;0,SUM('Chemicals Calcs'!AB$2:AB15)-'Chem - ODS'!W$15*10^6&gt;0),SUM('Chemicals Calcs'!AB$2:AB15)-'Chem - ODS'!W$15*10^6,'Chemicals Calcs'!AB15))</f>
        <v>0</v>
      </c>
      <c r="AC15" s="210">
        <f ca="1">IF(SUM('Chemicals Calcs'!AC$2:AC15)-'Chem - ODS'!X$15*10^6&lt;0,0,IF(AND(SUM('Chemicals Calcs'!AC$1:AC14)-'Chem - ODS'!X$15*10^6&lt;0,SUM('Chemicals Calcs'!AC$2:AC15)-'Chem - ODS'!X$15*10^6&gt;0),SUM('Chemicals Calcs'!AC$2:AC15)-'Chem - ODS'!X$15*10^6,'Chemicals Calcs'!AC15))</f>
        <v>0</v>
      </c>
      <c r="AD15" s="210">
        <f ca="1">IF(SUM('Chemicals Calcs'!AD$2:AD15)-'Chem - ODS'!Y$15*10^6&lt;0,0,IF(AND(SUM('Chemicals Calcs'!AD$1:AD14)-'Chem - ODS'!Y$15*10^6&lt;0,SUM('Chemicals Calcs'!AD$2:AD15)-'Chem - ODS'!Y$15*10^6&gt;0),SUM('Chemicals Calcs'!AD$2:AD15)-'Chem - ODS'!Y$15*10^6,'Chemicals Calcs'!AD15))</f>
        <v>0</v>
      </c>
      <c r="AE15" s="210">
        <f ca="1">IF(SUM('Chemicals Calcs'!AE$2:AE15)-'Chem - ODS'!Z$15*10^6&lt;0,0,IF(AND(SUM('Chemicals Calcs'!AE$1:AE14)-'Chem - ODS'!Z$15*10^6&lt;0,SUM('Chemicals Calcs'!AE$2:AE15)-'Chem - ODS'!Z$15*10^6&gt;0),SUM('Chemicals Calcs'!AE$2:AE15)-'Chem - ODS'!Z$15*10^6,'Chemicals Calcs'!AE15))</f>
        <v>0</v>
      </c>
      <c r="AF15" s="210">
        <f ca="1">IF(SUM('Chemicals Calcs'!AF$2:AF15)-'Chem - ODS'!AA$15*10^6&lt;0,0,IF(AND(SUM('Chemicals Calcs'!AF$1:AF14)-'Chem - ODS'!AA$15*10^6&lt;0,SUM('Chemicals Calcs'!AF$2:AF15)-'Chem - ODS'!AA$15*10^6&gt;0),SUM('Chemicals Calcs'!AF$2:AF15)-'Chem - ODS'!AA$15*10^6,'Chemicals Calcs'!AF15))</f>
        <v>0</v>
      </c>
      <c r="AG15" s="210">
        <f ca="1">IF(SUM('Chemicals Calcs'!AG$2:AG15)-'Chem - ODS'!AB$15*10^6&lt;0,0,IF(AND(SUM('Chemicals Calcs'!AG$1:AG14)-'Chem - ODS'!AB$15*10^6&lt;0,SUM('Chemicals Calcs'!AG$2:AG15)-'Chem - ODS'!AB$15*10^6&gt;0),SUM('Chemicals Calcs'!AG$2:AG15)-'Chem - ODS'!AB$15*10^6,'Chemicals Calcs'!AG15))</f>
        <v>0</v>
      </c>
      <c r="AH15" s="210">
        <f ca="1">IF(SUM('Chemicals Calcs'!AH$2:AH15)-'Chem - ODS'!AC$15*10^6&lt;0,0,IF(AND(SUM('Chemicals Calcs'!AH$1:AH14)-'Chem - ODS'!AC$15*10^6&lt;0,SUM('Chemicals Calcs'!AH$2:AH15)-'Chem - ODS'!AC$15*10^6&gt;0),SUM('Chemicals Calcs'!AH$2:AH15)-'Chem - ODS'!AC$15*10^6,'Chemicals Calcs'!AH15))</f>
        <v>0</v>
      </c>
      <c r="AI15" s="210">
        <f ca="1">IF(SUM('Chemicals Calcs'!AI$2:AI15)-'Chem - ODS'!AD$15*10^6&lt;0,0,IF(AND(SUM('Chemicals Calcs'!AI$1:AI14)-'Chem - ODS'!AD$15*10^6&lt;0,SUM('Chemicals Calcs'!AI$2:AI15)-'Chem - ODS'!AD$15*10^6&gt;0),SUM('Chemicals Calcs'!AI$2:AI15)-'Chem - ODS'!AD$15*10^6,'Chemicals Calcs'!AI15))</f>
        <v>0</v>
      </c>
      <c r="AJ15" s="210">
        <f ca="1">IF(SUM('Chemicals Calcs'!AJ$2:AJ15)-'Chem - ODS'!AE$15*10^6&lt;0,0,IF(AND(SUM('Chemicals Calcs'!AJ$1:AJ14)-'Chem - ODS'!AE$15*10^6&lt;0,SUM('Chemicals Calcs'!AJ$2:AJ15)-'Chem - ODS'!AE$15*10^6&gt;0),SUM('Chemicals Calcs'!AJ$2:AJ15)-'Chem - ODS'!AE$15*10^6,'Chemicals Calcs'!AJ15))</f>
        <v>0</v>
      </c>
      <c r="AK15" s="210">
        <f ca="1">IF(SUM('Chemicals Calcs'!AK$2:AK15)-'Chem - ODS'!AF$15*10^6&lt;0,0,IF(AND(SUM('Chemicals Calcs'!AK$1:AK14)-'Chem - ODS'!AF$15*10^6&lt;0,SUM('Chemicals Calcs'!AK$2:AK15)-'Chem - ODS'!AF$15*10^6&gt;0),SUM('Chemicals Calcs'!AK$2:AK15)-'Chem - ODS'!AF$15*10^6,'Chemicals Calcs'!AK15))</f>
        <v>0</v>
      </c>
      <c r="AL15" s="210">
        <f ca="1">IF(SUM('Chemicals Calcs'!AL$2:AL15)-'Chem - ODS'!AG$15*10^6&lt;0,0,IF(AND(SUM('Chemicals Calcs'!AL$1:AL14)-'Chem - ODS'!AG$15*10^6&lt;0,SUM('Chemicals Calcs'!AL$2:AL15)-'Chem - ODS'!AG$15*10^6&gt;0),SUM('Chemicals Calcs'!AL$2:AL15)-'Chem - ODS'!AG$15*10^6,'Chemicals Calcs'!AL15))</f>
        <v>0</v>
      </c>
      <c r="AM15" s="210">
        <f ca="1">IF(SUM('Chemicals Calcs'!AM$2:AM15)-'Chem - ODS'!AH$15*10^6&lt;0,0,IF(AND(SUM('Chemicals Calcs'!AM$1:AM14)-'Chem - ODS'!AH$15*10^6&lt;0,SUM('Chemicals Calcs'!AM$2:AM15)-'Chem - ODS'!AH$15*10^6&gt;0),SUM('Chemicals Calcs'!AM$2:AM15)-'Chem - ODS'!AH$15*10^6,'Chemicals Calcs'!AM15))</f>
        <v>0</v>
      </c>
      <c r="AN15" s="210">
        <f ca="1">IF(SUM('Chemicals Calcs'!AN$2:AN15)-'Chem - ODS'!AI$15*10^6&lt;0,0,IF(AND(SUM('Chemicals Calcs'!AN$1:AN14)-'Chem - ODS'!AI$15*10^6&lt;0,SUM('Chemicals Calcs'!AN$2:AN15)-'Chem - ODS'!AI$15*10^6&gt;0),SUM('Chemicals Calcs'!AN$2:AN15)-'Chem - ODS'!AI$15*10^6,'Chemicals Calcs'!AN15))</f>
        <v>0</v>
      </c>
      <c r="AO15" s="210">
        <f ca="1">IF(SUM('Chemicals Calcs'!AO$2:AO15)-'Chem - ODS'!AJ$15*10^6&lt;0,0,IF(AND(SUM('Chemicals Calcs'!AO$1:AO14)-'Chem - ODS'!AJ$15*10^6&lt;0,SUM('Chemicals Calcs'!AO$2:AO15)-'Chem - ODS'!AJ$15*10^6&gt;0),SUM('Chemicals Calcs'!AO$2:AO15)-'Chem - ODS'!AJ$15*10^6,'Chemicals Calcs'!AO15))</f>
        <v>0</v>
      </c>
      <c r="AP15" s="210">
        <f ca="1">IF(SUM('Chemicals Calcs'!AP$2:AP15)-'Chem - ODS'!AK$15*10^6&lt;0,0,IF(AND(SUM('Chemicals Calcs'!AP$1:AP14)-'Chem - ODS'!AK$15*10^6&lt;0,SUM('Chemicals Calcs'!AP$2:AP15)-'Chem - ODS'!AK$15*10^6&gt;0),SUM('Chemicals Calcs'!AP$2:AP15)-'Chem - ODS'!AK$15*10^6,'Chemicals Calcs'!AP15))</f>
        <v>0</v>
      </c>
    </row>
    <row r="16" spans="1:42">
      <c r="A16" s="74">
        <v>-36</v>
      </c>
      <c r="B16">
        <f ca="1">IF('Chemicals 2010'!$A24="CP",INDIRECT("'Chemicals 2010'!"&amp;'Country Selector'!$B$3&amp;ROW($A24))*10^12,0)</f>
        <v>0</v>
      </c>
      <c r="C16" s="90">
        <f t="shared" ca="1" si="0"/>
        <v>0</v>
      </c>
      <c r="D16" s="90">
        <f t="shared" ca="1" si="1"/>
        <v>0</v>
      </c>
      <c r="E16" s="90">
        <f t="shared" ca="1" si="1"/>
        <v>0</v>
      </c>
      <c r="F16" s="90">
        <f t="shared" ca="1" si="1"/>
        <v>0</v>
      </c>
      <c r="G16" s="210">
        <f ca="1">IF(SUM('Chemicals Calcs'!G$2:G16)-'Chem - ODS'!B$15*10^6&lt;0,0,IF(AND(SUM('Chemicals Calcs'!G$1:G15)-'Chem - ODS'!B$15*10^6&lt;0,SUM('Chemicals Calcs'!G$2:G16)-'Chem - ODS'!B$15*10^6&gt;0),SUM('Chemicals Calcs'!G$2:G16)-'Chem - ODS'!B$15*10^6,'Chemicals Calcs'!G16))</f>
        <v>0</v>
      </c>
      <c r="H16" s="210">
        <f ca="1">IF(SUM('Chemicals Calcs'!H$2:H16)-'Chem - ODS'!C$15*10^6&lt;0,0,IF(AND(SUM('Chemicals Calcs'!H$1:H15)-'Chem - ODS'!C$15*10^6&lt;0,SUM('Chemicals Calcs'!H$2:H16)-'Chem - ODS'!C$15*10^6&gt;0),SUM('Chemicals Calcs'!H$2:H16)-'Chem - ODS'!C$15*10^6,'Chemicals Calcs'!H16))</f>
        <v>0</v>
      </c>
      <c r="I16" s="210">
        <f ca="1">IF(SUM('Chemicals Calcs'!I$2:I16)-'Chem - ODS'!D$15*10^6&lt;0,0,IF(AND(SUM('Chemicals Calcs'!I$1:I15)-'Chem - ODS'!D$15*10^6&lt;0,SUM('Chemicals Calcs'!I$2:I16)-'Chem - ODS'!D$15*10^6&gt;0),SUM('Chemicals Calcs'!I$2:I16)-'Chem - ODS'!D$15*10^6,'Chemicals Calcs'!I16))</f>
        <v>0</v>
      </c>
      <c r="J16" s="210">
        <f ca="1">IF(SUM('Chemicals Calcs'!J$2:J16)-'Chem - ODS'!E$15*10^6&lt;0,0,IF(AND(SUM('Chemicals Calcs'!J$1:J15)-'Chem - ODS'!E$15*10^6&lt;0,SUM('Chemicals Calcs'!J$2:J16)-'Chem - ODS'!E$15*10^6&gt;0),SUM('Chemicals Calcs'!J$2:J16)-'Chem - ODS'!E$15*10^6,'Chemicals Calcs'!J16))</f>
        <v>0</v>
      </c>
      <c r="K16" s="210">
        <f ca="1">IF(SUM('Chemicals Calcs'!K$2:K16)-'Chem - ODS'!F$15*10^6&lt;0,0,IF(AND(SUM('Chemicals Calcs'!K$1:K15)-'Chem - ODS'!F$15*10^6&lt;0,SUM('Chemicals Calcs'!K$2:K16)-'Chem - ODS'!F$15*10^6&gt;0),SUM('Chemicals Calcs'!K$2:K16)-'Chem - ODS'!F$15*10^6,'Chemicals Calcs'!K16))</f>
        <v>0</v>
      </c>
      <c r="L16" s="210">
        <f ca="1">IF(SUM('Chemicals Calcs'!L$2:L16)-'Chem - ODS'!G$15*10^6&lt;0,0,IF(AND(SUM('Chemicals Calcs'!L$1:L15)-'Chem - ODS'!G$15*10^6&lt;0,SUM('Chemicals Calcs'!L$2:L16)-'Chem - ODS'!G$15*10^6&gt;0),SUM('Chemicals Calcs'!L$2:L16)-'Chem - ODS'!G$15*10^6,'Chemicals Calcs'!L16))</f>
        <v>0</v>
      </c>
      <c r="M16" s="210">
        <f ca="1">IF(SUM('Chemicals Calcs'!M$2:M16)-'Chem - ODS'!H$15*10^6&lt;0,0,IF(AND(SUM('Chemicals Calcs'!M$1:M15)-'Chem - ODS'!H$15*10^6&lt;0,SUM('Chemicals Calcs'!M$2:M16)-'Chem - ODS'!H$15*10^6&gt;0),SUM('Chemicals Calcs'!M$2:M16)-'Chem - ODS'!H$15*10^6,'Chemicals Calcs'!M16))</f>
        <v>0</v>
      </c>
      <c r="N16" s="210">
        <f ca="1">IF(SUM('Chemicals Calcs'!N$2:N16)-'Chem - ODS'!I$15*10^6&lt;0,0,IF(AND(SUM('Chemicals Calcs'!N$1:N15)-'Chem - ODS'!I$15*10^6&lt;0,SUM('Chemicals Calcs'!N$2:N16)-'Chem - ODS'!I$15*10^6&gt;0),SUM('Chemicals Calcs'!N$2:N16)-'Chem - ODS'!I$15*10^6,'Chemicals Calcs'!N16))</f>
        <v>0</v>
      </c>
      <c r="O16" s="210">
        <f ca="1">IF(SUM('Chemicals Calcs'!O$2:O16)-'Chem - ODS'!J$15*10^6&lt;0,0,IF(AND(SUM('Chemicals Calcs'!O$1:O15)-'Chem - ODS'!J$15*10^6&lt;0,SUM('Chemicals Calcs'!O$2:O16)-'Chem - ODS'!J$15*10^6&gt;0),SUM('Chemicals Calcs'!O$2:O16)-'Chem - ODS'!J$15*10^6,'Chemicals Calcs'!O16))</f>
        <v>0</v>
      </c>
      <c r="P16" s="210">
        <f ca="1">IF(SUM('Chemicals Calcs'!P$2:P16)-'Chem - ODS'!K$15*10^6&lt;0,0,IF(AND(SUM('Chemicals Calcs'!P$1:P15)-'Chem - ODS'!K$15*10^6&lt;0,SUM('Chemicals Calcs'!P$2:P16)-'Chem - ODS'!K$15*10^6&gt;0),SUM('Chemicals Calcs'!P$2:P16)-'Chem - ODS'!K$15*10^6,'Chemicals Calcs'!P16))</f>
        <v>0</v>
      </c>
      <c r="Q16" s="210">
        <f ca="1">IF(SUM('Chemicals Calcs'!Q$2:Q16)-'Chem - ODS'!L$15*10^6&lt;0,0,IF(AND(SUM('Chemicals Calcs'!Q$1:Q15)-'Chem - ODS'!L$15*10^6&lt;0,SUM('Chemicals Calcs'!Q$2:Q16)-'Chem - ODS'!L$15*10^6&gt;0),SUM('Chemicals Calcs'!Q$2:Q16)-'Chem - ODS'!L$15*10^6,'Chemicals Calcs'!Q16))</f>
        <v>0</v>
      </c>
      <c r="R16" s="210">
        <f ca="1">IF(SUM('Chemicals Calcs'!R$2:R16)-'Chem - ODS'!M$15*10^6&lt;0,0,IF(AND(SUM('Chemicals Calcs'!R$1:R15)-'Chem - ODS'!M$15*10^6&lt;0,SUM('Chemicals Calcs'!R$2:R16)-'Chem - ODS'!M$15*10^6&gt;0),SUM('Chemicals Calcs'!R$2:R16)-'Chem - ODS'!M$15*10^6,'Chemicals Calcs'!R16))</f>
        <v>0</v>
      </c>
      <c r="S16" s="210">
        <f ca="1">IF(SUM('Chemicals Calcs'!S$2:S16)-'Chem - ODS'!N$15*10^6&lt;0,0,IF(AND(SUM('Chemicals Calcs'!S$1:S15)-'Chem - ODS'!N$15*10^6&lt;0,SUM('Chemicals Calcs'!S$2:S16)-'Chem - ODS'!N$15*10^6&gt;0),SUM('Chemicals Calcs'!S$2:S16)-'Chem - ODS'!N$15*10^6,'Chemicals Calcs'!S16))</f>
        <v>0</v>
      </c>
      <c r="T16" s="210">
        <f ca="1">IF(SUM('Chemicals Calcs'!T$2:T16)-'Chem - ODS'!O$15*10^6&lt;0,0,IF(AND(SUM('Chemicals Calcs'!T$1:T15)-'Chem - ODS'!O$15*10^6&lt;0,SUM('Chemicals Calcs'!T$2:T16)-'Chem - ODS'!O$15*10^6&gt;0),SUM('Chemicals Calcs'!T$2:T16)-'Chem - ODS'!O$15*10^6,'Chemicals Calcs'!T16))</f>
        <v>0</v>
      </c>
      <c r="U16" s="210">
        <f ca="1">IF(SUM('Chemicals Calcs'!U$2:U16)-'Chem - ODS'!P$15*10^6&lt;0,0,IF(AND(SUM('Chemicals Calcs'!U$1:U15)-'Chem - ODS'!P$15*10^6&lt;0,SUM('Chemicals Calcs'!U$2:U16)-'Chem - ODS'!P$15*10^6&gt;0),SUM('Chemicals Calcs'!U$2:U16)-'Chem - ODS'!P$15*10^6,'Chemicals Calcs'!U16))</f>
        <v>0</v>
      </c>
      <c r="V16" s="210">
        <f ca="1">IF(SUM('Chemicals Calcs'!V$2:V16)-'Chem - ODS'!Q$15*10^6&lt;0,0,IF(AND(SUM('Chemicals Calcs'!V$1:V15)-'Chem - ODS'!Q$15*10^6&lt;0,SUM('Chemicals Calcs'!V$2:V16)-'Chem - ODS'!Q$15*10^6&gt;0),SUM('Chemicals Calcs'!V$2:V16)-'Chem - ODS'!Q$15*10^6,'Chemicals Calcs'!V16))</f>
        <v>0</v>
      </c>
      <c r="W16" s="210">
        <f ca="1">IF(SUM('Chemicals Calcs'!W$2:W16)-'Chem - ODS'!R$15*10^6&lt;0,0,IF(AND(SUM('Chemicals Calcs'!W$1:W15)-'Chem - ODS'!R$15*10^6&lt;0,SUM('Chemicals Calcs'!W$2:W16)-'Chem - ODS'!R$15*10^6&gt;0),SUM('Chemicals Calcs'!W$2:W16)-'Chem - ODS'!R$15*10^6,'Chemicals Calcs'!W16))</f>
        <v>0</v>
      </c>
      <c r="X16" s="210">
        <f ca="1">IF(SUM('Chemicals Calcs'!X$2:X16)-'Chem - ODS'!S$15*10^6&lt;0,0,IF(AND(SUM('Chemicals Calcs'!X$1:X15)-'Chem - ODS'!S$15*10^6&lt;0,SUM('Chemicals Calcs'!X$2:X16)-'Chem - ODS'!S$15*10^6&gt;0),SUM('Chemicals Calcs'!X$2:X16)-'Chem - ODS'!S$15*10^6,'Chemicals Calcs'!X16))</f>
        <v>0</v>
      </c>
      <c r="Y16" s="210">
        <f ca="1">IF(SUM('Chemicals Calcs'!Y$2:Y16)-'Chem - ODS'!T$15*10^6&lt;0,0,IF(AND(SUM('Chemicals Calcs'!Y$1:Y15)-'Chem - ODS'!T$15*10^6&lt;0,SUM('Chemicals Calcs'!Y$2:Y16)-'Chem - ODS'!T$15*10^6&gt;0),SUM('Chemicals Calcs'!Y$2:Y16)-'Chem - ODS'!T$15*10^6,'Chemicals Calcs'!Y16))</f>
        <v>0</v>
      </c>
      <c r="Z16" s="210">
        <f ca="1">IF(SUM('Chemicals Calcs'!Z$2:Z16)-'Chem - ODS'!U$15*10^6&lt;0,0,IF(AND(SUM('Chemicals Calcs'!Z$1:Z15)-'Chem - ODS'!U$15*10^6&lt;0,SUM('Chemicals Calcs'!Z$2:Z16)-'Chem - ODS'!U$15*10^6&gt;0),SUM('Chemicals Calcs'!Z$2:Z16)-'Chem - ODS'!U$15*10^6,'Chemicals Calcs'!Z16))</f>
        <v>0</v>
      </c>
      <c r="AA16" s="210">
        <f ca="1">IF(SUM('Chemicals Calcs'!AA$2:AA16)-'Chem - ODS'!V$15*10^6&lt;0,0,IF(AND(SUM('Chemicals Calcs'!AA$1:AA15)-'Chem - ODS'!V$15*10^6&lt;0,SUM('Chemicals Calcs'!AA$2:AA16)-'Chem - ODS'!V$15*10^6&gt;0),SUM('Chemicals Calcs'!AA$2:AA16)-'Chem - ODS'!V$15*10^6,'Chemicals Calcs'!AA16))</f>
        <v>0</v>
      </c>
      <c r="AB16" s="210">
        <f ca="1">IF(SUM('Chemicals Calcs'!AB$2:AB16)-'Chem - ODS'!W$15*10^6&lt;0,0,IF(AND(SUM('Chemicals Calcs'!AB$1:AB15)-'Chem - ODS'!W$15*10^6&lt;0,SUM('Chemicals Calcs'!AB$2:AB16)-'Chem - ODS'!W$15*10^6&gt;0),SUM('Chemicals Calcs'!AB$2:AB16)-'Chem - ODS'!W$15*10^6,'Chemicals Calcs'!AB16))</f>
        <v>0</v>
      </c>
      <c r="AC16" s="210">
        <f ca="1">IF(SUM('Chemicals Calcs'!AC$2:AC16)-'Chem - ODS'!X$15*10^6&lt;0,0,IF(AND(SUM('Chemicals Calcs'!AC$1:AC15)-'Chem - ODS'!X$15*10^6&lt;0,SUM('Chemicals Calcs'!AC$2:AC16)-'Chem - ODS'!X$15*10^6&gt;0),SUM('Chemicals Calcs'!AC$2:AC16)-'Chem - ODS'!X$15*10^6,'Chemicals Calcs'!AC16))</f>
        <v>0</v>
      </c>
      <c r="AD16" s="210">
        <f ca="1">IF(SUM('Chemicals Calcs'!AD$2:AD16)-'Chem - ODS'!Y$15*10^6&lt;0,0,IF(AND(SUM('Chemicals Calcs'!AD$1:AD15)-'Chem - ODS'!Y$15*10^6&lt;0,SUM('Chemicals Calcs'!AD$2:AD16)-'Chem - ODS'!Y$15*10^6&gt;0),SUM('Chemicals Calcs'!AD$2:AD16)-'Chem - ODS'!Y$15*10^6,'Chemicals Calcs'!AD16))</f>
        <v>0</v>
      </c>
      <c r="AE16" s="210">
        <f ca="1">IF(SUM('Chemicals Calcs'!AE$2:AE16)-'Chem - ODS'!Z$15*10^6&lt;0,0,IF(AND(SUM('Chemicals Calcs'!AE$1:AE15)-'Chem - ODS'!Z$15*10^6&lt;0,SUM('Chemicals Calcs'!AE$2:AE16)-'Chem - ODS'!Z$15*10^6&gt;0),SUM('Chemicals Calcs'!AE$2:AE16)-'Chem - ODS'!Z$15*10^6,'Chemicals Calcs'!AE16))</f>
        <v>0</v>
      </c>
      <c r="AF16" s="210">
        <f ca="1">IF(SUM('Chemicals Calcs'!AF$2:AF16)-'Chem - ODS'!AA$15*10^6&lt;0,0,IF(AND(SUM('Chemicals Calcs'!AF$1:AF15)-'Chem - ODS'!AA$15*10^6&lt;0,SUM('Chemicals Calcs'!AF$2:AF16)-'Chem - ODS'!AA$15*10^6&gt;0),SUM('Chemicals Calcs'!AF$2:AF16)-'Chem - ODS'!AA$15*10^6,'Chemicals Calcs'!AF16))</f>
        <v>0</v>
      </c>
      <c r="AG16" s="210">
        <f ca="1">IF(SUM('Chemicals Calcs'!AG$2:AG16)-'Chem - ODS'!AB$15*10^6&lt;0,0,IF(AND(SUM('Chemicals Calcs'!AG$1:AG15)-'Chem - ODS'!AB$15*10^6&lt;0,SUM('Chemicals Calcs'!AG$2:AG16)-'Chem - ODS'!AB$15*10^6&gt;0),SUM('Chemicals Calcs'!AG$2:AG16)-'Chem - ODS'!AB$15*10^6,'Chemicals Calcs'!AG16))</f>
        <v>0</v>
      </c>
      <c r="AH16" s="210">
        <f ca="1">IF(SUM('Chemicals Calcs'!AH$2:AH16)-'Chem - ODS'!AC$15*10^6&lt;0,0,IF(AND(SUM('Chemicals Calcs'!AH$1:AH15)-'Chem - ODS'!AC$15*10^6&lt;0,SUM('Chemicals Calcs'!AH$2:AH16)-'Chem - ODS'!AC$15*10^6&gt;0),SUM('Chemicals Calcs'!AH$2:AH16)-'Chem - ODS'!AC$15*10^6,'Chemicals Calcs'!AH16))</f>
        <v>0</v>
      </c>
      <c r="AI16" s="210">
        <f ca="1">IF(SUM('Chemicals Calcs'!AI$2:AI16)-'Chem - ODS'!AD$15*10^6&lt;0,0,IF(AND(SUM('Chemicals Calcs'!AI$1:AI15)-'Chem - ODS'!AD$15*10^6&lt;0,SUM('Chemicals Calcs'!AI$2:AI16)-'Chem - ODS'!AD$15*10^6&gt;0),SUM('Chemicals Calcs'!AI$2:AI16)-'Chem - ODS'!AD$15*10^6,'Chemicals Calcs'!AI16))</f>
        <v>0</v>
      </c>
      <c r="AJ16" s="210">
        <f ca="1">IF(SUM('Chemicals Calcs'!AJ$2:AJ16)-'Chem - ODS'!AE$15*10^6&lt;0,0,IF(AND(SUM('Chemicals Calcs'!AJ$1:AJ15)-'Chem - ODS'!AE$15*10^6&lt;0,SUM('Chemicals Calcs'!AJ$2:AJ16)-'Chem - ODS'!AE$15*10^6&gt;0),SUM('Chemicals Calcs'!AJ$2:AJ16)-'Chem - ODS'!AE$15*10^6,'Chemicals Calcs'!AJ16))</f>
        <v>0</v>
      </c>
      <c r="AK16" s="210">
        <f ca="1">IF(SUM('Chemicals Calcs'!AK$2:AK16)-'Chem - ODS'!AF$15*10^6&lt;0,0,IF(AND(SUM('Chemicals Calcs'!AK$1:AK15)-'Chem - ODS'!AF$15*10^6&lt;0,SUM('Chemicals Calcs'!AK$2:AK16)-'Chem - ODS'!AF$15*10^6&gt;0),SUM('Chemicals Calcs'!AK$2:AK16)-'Chem - ODS'!AF$15*10^6,'Chemicals Calcs'!AK16))</f>
        <v>0</v>
      </c>
      <c r="AL16" s="210">
        <f ca="1">IF(SUM('Chemicals Calcs'!AL$2:AL16)-'Chem - ODS'!AG$15*10^6&lt;0,0,IF(AND(SUM('Chemicals Calcs'!AL$1:AL15)-'Chem - ODS'!AG$15*10^6&lt;0,SUM('Chemicals Calcs'!AL$2:AL16)-'Chem - ODS'!AG$15*10^6&gt;0),SUM('Chemicals Calcs'!AL$2:AL16)-'Chem - ODS'!AG$15*10^6,'Chemicals Calcs'!AL16))</f>
        <v>0</v>
      </c>
      <c r="AM16" s="210">
        <f ca="1">IF(SUM('Chemicals Calcs'!AM$2:AM16)-'Chem - ODS'!AH$15*10^6&lt;0,0,IF(AND(SUM('Chemicals Calcs'!AM$1:AM15)-'Chem - ODS'!AH$15*10^6&lt;0,SUM('Chemicals Calcs'!AM$2:AM16)-'Chem - ODS'!AH$15*10^6&gt;0),SUM('Chemicals Calcs'!AM$2:AM16)-'Chem - ODS'!AH$15*10^6,'Chemicals Calcs'!AM16))</f>
        <v>0</v>
      </c>
      <c r="AN16" s="210">
        <f ca="1">IF(SUM('Chemicals Calcs'!AN$2:AN16)-'Chem - ODS'!AI$15*10^6&lt;0,0,IF(AND(SUM('Chemicals Calcs'!AN$1:AN15)-'Chem - ODS'!AI$15*10^6&lt;0,SUM('Chemicals Calcs'!AN$2:AN16)-'Chem - ODS'!AI$15*10^6&gt;0),SUM('Chemicals Calcs'!AN$2:AN16)-'Chem - ODS'!AI$15*10^6,'Chemicals Calcs'!AN16))</f>
        <v>0</v>
      </c>
      <c r="AO16" s="210">
        <f ca="1">IF(SUM('Chemicals Calcs'!AO$2:AO16)-'Chem - ODS'!AJ$15*10^6&lt;0,0,IF(AND(SUM('Chemicals Calcs'!AO$1:AO15)-'Chem - ODS'!AJ$15*10^6&lt;0,SUM('Chemicals Calcs'!AO$2:AO16)-'Chem - ODS'!AJ$15*10^6&gt;0),SUM('Chemicals Calcs'!AO$2:AO16)-'Chem - ODS'!AJ$15*10^6,'Chemicals Calcs'!AO16))</f>
        <v>0</v>
      </c>
      <c r="AP16" s="210">
        <f ca="1">IF(SUM('Chemicals Calcs'!AP$2:AP16)-'Chem - ODS'!AK$15*10^6&lt;0,0,IF(AND(SUM('Chemicals Calcs'!AP$1:AP15)-'Chem - ODS'!AK$15*10^6&lt;0,SUM('Chemicals Calcs'!AP$2:AP16)-'Chem - ODS'!AK$15*10^6&gt;0),SUM('Chemicals Calcs'!AP$2:AP16)-'Chem - ODS'!AK$15*10^6,'Chemicals Calcs'!AP16))</f>
        <v>0</v>
      </c>
    </row>
    <row r="17" spans="1:42">
      <c r="A17" s="74">
        <v>-35</v>
      </c>
      <c r="B17">
        <f ca="1">IF('Chemicals 2010'!$A25="CP",INDIRECT("'Chemicals 2010'!"&amp;'Country Selector'!$B$3&amp;ROW($A25))*10^12,0)</f>
        <v>0</v>
      </c>
      <c r="C17" s="90">
        <f t="shared" ca="1" si="0"/>
        <v>0</v>
      </c>
      <c r="D17" s="90">
        <f t="shared" ca="1" si="1"/>
        <v>0</v>
      </c>
      <c r="E17" s="90">
        <f t="shared" ca="1" si="1"/>
        <v>0</v>
      </c>
      <c r="F17" s="90">
        <f t="shared" ca="1" si="1"/>
        <v>0</v>
      </c>
      <c r="G17" s="210">
        <f ca="1">IF(SUM('Chemicals Calcs'!G$2:G17)-'Chem - ODS'!B$15*10^6&lt;0,0,IF(AND(SUM('Chemicals Calcs'!G$1:G16)-'Chem - ODS'!B$15*10^6&lt;0,SUM('Chemicals Calcs'!G$2:G17)-'Chem - ODS'!B$15*10^6&gt;0),SUM('Chemicals Calcs'!G$2:G17)-'Chem - ODS'!B$15*10^6,'Chemicals Calcs'!G17))</f>
        <v>0</v>
      </c>
      <c r="H17" s="210">
        <f ca="1">IF(SUM('Chemicals Calcs'!H$2:H17)-'Chem - ODS'!C$15*10^6&lt;0,0,IF(AND(SUM('Chemicals Calcs'!H$1:H16)-'Chem - ODS'!C$15*10^6&lt;0,SUM('Chemicals Calcs'!H$2:H17)-'Chem - ODS'!C$15*10^6&gt;0),SUM('Chemicals Calcs'!H$2:H17)-'Chem - ODS'!C$15*10^6,'Chemicals Calcs'!H17))</f>
        <v>0</v>
      </c>
      <c r="I17" s="210">
        <f ca="1">IF(SUM('Chemicals Calcs'!I$2:I17)-'Chem - ODS'!D$15*10^6&lt;0,0,IF(AND(SUM('Chemicals Calcs'!I$1:I16)-'Chem - ODS'!D$15*10^6&lt;0,SUM('Chemicals Calcs'!I$2:I17)-'Chem - ODS'!D$15*10^6&gt;0),SUM('Chemicals Calcs'!I$2:I17)-'Chem - ODS'!D$15*10^6,'Chemicals Calcs'!I17))</f>
        <v>0</v>
      </c>
      <c r="J17" s="210">
        <f ca="1">IF(SUM('Chemicals Calcs'!J$2:J17)-'Chem - ODS'!E$15*10^6&lt;0,0,IF(AND(SUM('Chemicals Calcs'!J$1:J16)-'Chem - ODS'!E$15*10^6&lt;0,SUM('Chemicals Calcs'!J$2:J17)-'Chem - ODS'!E$15*10^6&gt;0),SUM('Chemicals Calcs'!J$2:J17)-'Chem - ODS'!E$15*10^6,'Chemicals Calcs'!J17))</f>
        <v>0</v>
      </c>
      <c r="K17" s="210">
        <f ca="1">IF(SUM('Chemicals Calcs'!K$2:K17)-'Chem - ODS'!F$15*10^6&lt;0,0,IF(AND(SUM('Chemicals Calcs'!K$1:K16)-'Chem - ODS'!F$15*10^6&lt;0,SUM('Chemicals Calcs'!K$2:K17)-'Chem - ODS'!F$15*10^6&gt;0),SUM('Chemicals Calcs'!K$2:K17)-'Chem - ODS'!F$15*10^6,'Chemicals Calcs'!K17))</f>
        <v>0</v>
      </c>
      <c r="L17" s="210">
        <f ca="1">IF(SUM('Chemicals Calcs'!L$2:L17)-'Chem - ODS'!G$15*10^6&lt;0,0,IF(AND(SUM('Chemicals Calcs'!L$1:L16)-'Chem - ODS'!G$15*10^6&lt;0,SUM('Chemicals Calcs'!L$2:L17)-'Chem - ODS'!G$15*10^6&gt;0),SUM('Chemicals Calcs'!L$2:L17)-'Chem - ODS'!G$15*10^6,'Chemicals Calcs'!L17))</f>
        <v>0</v>
      </c>
      <c r="M17" s="210">
        <f ca="1">IF(SUM('Chemicals Calcs'!M$2:M17)-'Chem - ODS'!H$15*10^6&lt;0,0,IF(AND(SUM('Chemicals Calcs'!M$1:M16)-'Chem - ODS'!H$15*10^6&lt;0,SUM('Chemicals Calcs'!M$2:M17)-'Chem - ODS'!H$15*10^6&gt;0),SUM('Chemicals Calcs'!M$2:M17)-'Chem - ODS'!H$15*10^6,'Chemicals Calcs'!M17))</f>
        <v>0</v>
      </c>
      <c r="N17" s="210">
        <f ca="1">IF(SUM('Chemicals Calcs'!N$2:N17)-'Chem - ODS'!I$15*10^6&lt;0,0,IF(AND(SUM('Chemicals Calcs'!N$1:N16)-'Chem - ODS'!I$15*10^6&lt;0,SUM('Chemicals Calcs'!N$2:N17)-'Chem - ODS'!I$15*10^6&gt;0),SUM('Chemicals Calcs'!N$2:N17)-'Chem - ODS'!I$15*10^6,'Chemicals Calcs'!N17))</f>
        <v>0</v>
      </c>
      <c r="O17" s="210">
        <f ca="1">IF(SUM('Chemicals Calcs'!O$2:O17)-'Chem - ODS'!J$15*10^6&lt;0,0,IF(AND(SUM('Chemicals Calcs'!O$1:O16)-'Chem - ODS'!J$15*10^6&lt;0,SUM('Chemicals Calcs'!O$2:O17)-'Chem - ODS'!J$15*10^6&gt;0),SUM('Chemicals Calcs'!O$2:O17)-'Chem - ODS'!J$15*10^6,'Chemicals Calcs'!O17))</f>
        <v>0</v>
      </c>
      <c r="P17" s="210">
        <f ca="1">IF(SUM('Chemicals Calcs'!P$2:P17)-'Chem - ODS'!K$15*10^6&lt;0,0,IF(AND(SUM('Chemicals Calcs'!P$1:P16)-'Chem - ODS'!K$15*10^6&lt;0,SUM('Chemicals Calcs'!P$2:P17)-'Chem - ODS'!K$15*10^6&gt;0),SUM('Chemicals Calcs'!P$2:P17)-'Chem - ODS'!K$15*10^6,'Chemicals Calcs'!P17))</f>
        <v>0</v>
      </c>
      <c r="Q17" s="210">
        <f ca="1">IF(SUM('Chemicals Calcs'!Q$2:Q17)-'Chem - ODS'!L$15*10^6&lt;0,0,IF(AND(SUM('Chemicals Calcs'!Q$1:Q16)-'Chem - ODS'!L$15*10^6&lt;0,SUM('Chemicals Calcs'!Q$2:Q17)-'Chem - ODS'!L$15*10^6&gt;0),SUM('Chemicals Calcs'!Q$2:Q17)-'Chem - ODS'!L$15*10^6,'Chemicals Calcs'!Q17))</f>
        <v>0</v>
      </c>
      <c r="R17" s="210">
        <f ca="1">IF(SUM('Chemicals Calcs'!R$2:R17)-'Chem - ODS'!M$15*10^6&lt;0,0,IF(AND(SUM('Chemicals Calcs'!R$1:R16)-'Chem - ODS'!M$15*10^6&lt;0,SUM('Chemicals Calcs'!R$2:R17)-'Chem - ODS'!M$15*10^6&gt;0),SUM('Chemicals Calcs'!R$2:R17)-'Chem - ODS'!M$15*10^6,'Chemicals Calcs'!R17))</f>
        <v>0</v>
      </c>
      <c r="S17" s="210">
        <f ca="1">IF(SUM('Chemicals Calcs'!S$2:S17)-'Chem - ODS'!N$15*10^6&lt;0,0,IF(AND(SUM('Chemicals Calcs'!S$1:S16)-'Chem - ODS'!N$15*10^6&lt;0,SUM('Chemicals Calcs'!S$2:S17)-'Chem - ODS'!N$15*10^6&gt;0),SUM('Chemicals Calcs'!S$2:S17)-'Chem - ODS'!N$15*10^6,'Chemicals Calcs'!S17))</f>
        <v>0</v>
      </c>
      <c r="T17" s="210">
        <f ca="1">IF(SUM('Chemicals Calcs'!T$2:T17)-'Chem - ODS'!O$15*10^6&lt;0,0,IF(AND(SUM('Chemicals Calcs'!T$1:T16)-'Chem - ODS'!O$15*10^6&lt;0,SUM('Chemicals Calcs'!T$2:T17)-'Chem - ODS'!O$15*10^6&gt;0),SUM('Chemicals Calcs'!T$2:T17)-'Chem - ODS'!O$15*10^6,'Chemicals Calcs'!T17))</f>
        <v>0</v>
      </c>
      <c r="U17" s="210">
        <f ca="1">IF(SUM('Chemicals Calcs'!U$2:U17)-'Chem - ODS'!P$15*10^6&lt;0,0,IF(AND(SUM('Chemicals Calcs'!U$1:U16)-'Chem - ODS'!P$15*10^6&lt;0,SUM('Chemicals Calcs'!U$2:U17)-'Chem - ODS'!P$15*10^6&gt;0),SUM('Chemicals Calcs'!U$2:U17)-'Chem - ODS'!P$15*10^6,'Chemicals Calcs'!U17))</f>
        <v>0</v>
      </c>
      <c r="V17" s="210">
        <f ca="1">IF(SUM('Chemicals Calcs'!V$2:V17)-'Chem - ODS'!Q$15*10^6&lt;0,0,IF(AND(SUM('Chemicals Calcs'!V$1:V16)-'Chem - ODS'!Q$15*10^6&lt;0,SUM('Chemicals Calcs'!V$2:V17)-'Chem - ODS'!Q$15*10^6&gt;0),SUM('Chemicals Calcs'!V$2:V17)-'Chem - ODS'!Q$15*10^6,'Chemicals Calcs'!V17))</f>
        <v>0</v>
      </c>
      <c r="W17" s="210">
        <f ca="1">IF(SUM('Chemicals Calcs'!W$2:W17)-'Chem - ODS'!R$15*10^6&lt;0,0,IF(AND(SUM('Chemicals Calcs'!W$1:W16)-'Chem - ODS'!R$15*10^6&lt;0,SUM('Chemicals Calcs'!W$2:W17)-'Chem - ODS'!R$15*10^6&gt;0),SUM('Chemicals Calcs'!W$2:W17)-'Chem - ODS'!R$15*10^6,'Chemicals Calcs'!W17))</f>
        <v>0</v>
      </c>
      <c r="X17" s="210">
        <f ca="1">IF(SUM('Chemicals Calcs'!X$2:X17)-'Chem - ODS'!S$15*10^6&lt;0,0,IF(AND(SUM('Chemicals Calcs'!X$1:X16)-'Chem - ODS'!S$15*10^6&lt;0,SUM('Chemicals Calcs'!X$2:X17)-'Chem - ODS'!S$15*10^6&gt;0),SUM('Chemicals Calcs'!X$2:X17)-'Chem - ODS'!S$15*10^6,'Chemicals Calcs'!X17))</f>
        <v>0</v>
      </c>
      <c r="Y17" s="210">
        <f ca="1">IF(SUM('Chemicals Calcs'!Y$2:Y17)-'Chem - ODS'!T$15*10^6&lt;0,0,IF(AND(SUM('Chemicals Calcs'!Y$1:Y16)-'Chem - ODS'!T$15*10^6&lt;0,SUM('Chemicals Calcs'!Y$2:Y17)-'Chem - ODS'!T$15*10^6&gt;0),SUM('Chemicals Calcs'!Y$2:Y17)-'Chem - ODS'!T$15*10^6,'Chemicals Calcs'!Y17))</f>
        <v>0</v>
      </c>
      <c r="Z17" s="210">
        <f ca="1">IF(SUM('Chemicals Calcs'!Z$2:Z17)-'Chem - ODS'!U$15*10^6&lt;0,0,IF(AND(SUM('Chemicals Calcs'!Z$1:Z16)-'Chem - ODS'!U$15*10^6&lt;0,SUM('Chemicals Calcs'!Z$2:Z17)-'Chem - ODS'!U$15*10^6&gt;0),SUM('Chemicals Calcs'!Z$2:Z17)-'Chem - ODS'!U$15*10^6,'Chemicals Calcs'!Z17))</f>
        <v>0</v>
      </c>
      <c r="AA17" s="210">
        <f ca="1">IF(SUM('Chemicals Calcs'!AA$2:AA17)-'Chem - ODS'!V$15*10^6&lt;0,0,IF(AND(SUM('Chemicals Calcs'!AA$1:AA16)-'Chem - ODS'!V$15*10^6&lt;0,SUM('Chemicals Calcs'!AA$2:AA17)-'Chem - ODS'!V$15*10^6&gt;0),SUM('Chemicals Calcs'!AA$2:AA17)-'Chem - ODS'!V$15*10^6,'Chemicals Calcs'!AA17))</f>
        <v>0</v>
      </c>
      <c r="AB17" s="210">
        <f ca="1">IF(SUM('Chemicals Calcs'!AB$2:AB17)-'Chem - ODS'!W$15*10^6&lt;0,0,IF(AND(SUM('Chemicals Calcs'!AB$1:AB16)-'Chem - ODS'!W$15*10^6&lt;0,SUM('Chemicals Calcs'!AB$2:AB17)-'Chem - ODS'!W$15*10^6&gt;0),SUM('Chemicals Calcs'!AB$2:AB17)-'Chem - ODS'!W$15*10^6,'Chemicals Calcs'!AB17))</f>
        <v>0</v>
      </c>
      <c r="AC17" s="210">
        <f ca="1">IF(SUM('Chemicals Calcs'!AC$2:AC17)-'Chem - ODS'!X$15*10^6&lt;0,0,IF(AND(SUM('Chemicals Calcs'!AC$1:AC16)-'Chem - ODS'!X$15*10^6&lt;0,SUM('Chemicals Calcs'!AC$2:AC17)-'Chem - ODS'!X$15*10^6&gt;0),SUM('Chemicals Calcs'!AC$2:AC17)-'Chem - ODS'!X$15*10^6,'Chemicals Calcs'!AC17))</f>
        <v>0</v>
      </c>
      <c r="AD17" s="210">
        <f ca="1">IF(SUM('Chemicals Calcs'!AD$2:AD17)-'Chem - ODS'!Y$15*10^6&lt;0,0,IF(AND(SUM('Chemicals Calcs'!AD$1:AD16)-'Chem - ODS'!Y$15*10^6&lt;0,SUM('Chemicals Calcs'!AD$2:AD17)-'Chem - ODS'!Y$15*10^6&gt;0),SUM('Chemicals Calcs'!AD$2:AD17)-'Chem - ODS'!Y$15*10^6,'Chemicals Calcs'!AD17))</f>
        <v>0</v>
      </c>
      <c r="AE17" s="210">
        <f ca="1">IF(SUM('Chemicals Calcs'!AE$2:AE17)-'Chem - ODS'!Z$15*10^6&lt;0,0,IF(AND(SUM('Chemicals Calcs'!AE$1:AE16)-'Chem - ODS'!Z$15*10^6&lt;0,SUM('Chemicals Calcs'!AE$2:AE17)-'Chem - ODS'!Z$15*10^6&gt;0),SUM('Chemicals Calcs'!AE$2:AE17)-'Chem - ODS'!Z$15*10^6,'Chemicals Calcs'!AE17))</f>
        <v>0</v>
      </c>
      <c r="AF17" s="210">
        <f ca="1">IF(SUM('Chemicals Calcs'!AF$2:AF17)-'Chem - ODS'!AA$15*10^6&lt;0,0,IF(AND(SUM('Chemicals Calcs'!AF$1:AF16)-'Chem - ODS'!AA$15*10^6&lt;0,SUM('Chemicals Calcs'!AF$2:AF17)-'Chem - ODS'!AA$15*10^6&gt;0),SUM('Chemicals Calcs'!AF$2:AF17)-'Chem - ODS'!AA$15*10^6,'Chemicals Calcs'!AF17))</f>
        <v>0</v>
      </c>
      <c r="AG17" s="210">
        <f ca="1">IF(SUM('Chemicals Calcs'!AG$2:AG17)-'Chem - ODS'!AB$15*10^6&lt;0,0,IF(AND(SUM('Chemicals Calcs'!AG$1:AG16)-'Chem - ODS'!AB$15*10^6&lt;0,SUM('Chemicals Calcs'!AG$2:AG17)-'Chem - ODS'!AB$15*10^6&gt;0),SUM('Chemicals Calcs'!AG$2:AG17)-'Chem - ODS'!AB$15*10^6,'Chemicals Calcs'!AG17))</f>
        <v>0</v>
      </c>
      <c r="AH17" s="210">
        <f ca="1">IF(SUM('Chemicals Calcs'!AH$2:AH17)-'Chem - ODS'!AC$15*10^6&lt;0,0,IF(AND(SUM('Chemicals Calcs'!AH$1:AH16)-'Chem - ODS'!AC$15*10^6&lt;0,SUM('Chemicals Calcs'!AH$2:AH17)-'Chem - ODS'!AC$15*10^6&gt;0),SUM('Chemicals Calcs'!AH$2:AH17)-'Chem - ODS'!AC$15*10^6,'Chemicals Calcs'!AH17))</f>
        <v>0</v>
      </c>
      <c r="AI17" s="210">
        <f ca="1">IF(SUM('Chemicals Calcs'!AI$2:AI17)-'Chem - ODS'!AD$15*10^6&lt;0,0,IF(AND(SUM('Chemicals Calcs'!AI$1:AI16)-'Chem - ODS'!AD$15*10^6&lt;0,SUM('Chemicals Calcs'!AI$2:AI17)-'Chem - ODS'!AD$15*10^6&gt;0),SUM('Chemicals Calcs'!AI$2:AI17)-'Chem - ODS'!AD$15*10^6,'Chemicals Calcs'!AI17))</f>
        <v>0</v>
      </c>
      <c r="AJ17" s="210">
        <f ca="1">IF(SUM('Chemicals Calcs'!AJ$2:AJ17)-'Chem - ODS'!AE$15*10^6&lt;0,0,IF(AND(SUM('Chemicals Calcs'!AJ$1:AJ16)-'Chem - ODS'!AE$15*10^6&lt;0,SUM('Chemicals Calcs'!AJ$2:AJ17)-'Chem - ODS'!AE$15*10^6&gt;0),SUM('Chemicals Calcs'!AJ$2:AJ17)-'Chem - ODS'!AE$15*10^6,'Chemicals Calcs'!AJ17))</f>
        <v>0</v>
      </c>
      <c r="AK17" s="210">
        <f ca="1">IF(SUM('Chemicals Calcs'!AK$2:AK17)-'Chem - ODS'!AF$15*10^6&lt;0,0,IF(AND(SUM('Chemicals Calcs'!AK$1:AK16)-'Chem - ODS'!AF$15*10^6&lt;0,SUM('Chemicals Calcs'!AK$2:AK17)-'Chem - ODS'!AF$15*10^6&gt;0),SUM('Chemicals Calcs'!AK$2:AK17)-'Chem - ODS'!AF$15*10^6,'Chemicals Calcs'!AK17))</f>
        <v>0</v>
      </c>
      <c r="AL17" s="210">
        <f ca="1">IF(SUM('Chemicals Calcs'!AL$2:AL17)-'Chem - ODS'!AG$15*10^6&lt;0,0,IF(AND(SUM('Chemicals Calcs'!AL$1:AL16)-'Chem - ODS'!AG$15*10^6&lt;0,SUM('Chemicals Calcs'!AL$2:AL17)-'Chem - ODS'!AG$15*10^6&gt;0),SUM('Chemicals Calcs'!AL$2:AL17)-'Chem - ODS'!AG$15*10^6,'Chemicals Calcs'!AL17))</f>
        <v>0</v>
      </c>
      <c r="AM17" s="210">
        <f ca="1">IF(SUM('Chemicals Calcs'!AM$2:AM17)-'Chem - ODS'!AH$15*10^6&lt;0,0,IF(AND(SUM('Chemicals Calcs'!AM$1:AM16)-'Chem - ODS'!AH$15*10^6&lt;0,SUM('Chemicals Calcs'!AM$2:AM17)-'Chem - ODS'!AH$15*10^6&gt;0),SUM('Chemicals Calcs'!AM$2:AM17)-'Chem - ODS'!AH$15*10^6,'Chemicals Calcs'!AM17))</f>
        <v>0</v>
      </c>
      <c r="AN17" s="210">
        <f ca="1">IF(SUM('Chemicals Calcs'!AN$2:AN17)-'Chem - ODS'!AI$15*10^6&lt;0,0,IF(AND(SUM('Chemicals Calcs'!AN$1:AN16)-'Chem - ODS'!AI$15*10^6&lt;0,SUM('Chemicals Calcs'!AN$2:AN17)-'Chem - ODS'!AI$15*10^6&gt;0),SUM('Chemicals Calcs'!AN$2:AN17)-'Chem - ODS'!AI$15*10^6,'Chemicals Calcs'!AN17))</f>
        <v>0</v>
      </c>
      <c r="AO17" s="210">
        <f ca="1">IF(SUM('Chemicals Calcs'!AO$2:AO17)-'Chem - ODS'!AJ$15*10^6&lt;0,0,IF(AND(SUM('Chemicals Calcs'!AO$1:AO16)-'Chem - ODS'!AJ$15*10^6&lt;0,SUM('Chemicals Calcs'!AO$2:AO17)-'Chem - ODS'!AJ$15*10^6&gt;0),SUM('Chemicals Calcs'!AO$2:AO17)-'Chem - ODS'!AJ$15*10^6,'Chemicals Calcs'!AO17))</f>
        <v>0</v>
      </c>
      <c r="AP17" s="210">
        <f ca="1">IF(SUM('Chemicals Calcs'!AP$2:AP17)-'Chem - ODS'!AK$15*10^6&lt;0,0,IF(AND(SUM('Chemicals Calcs'!AP$1:AP16)-'Chem - ODS'!AK$15*10^6&lt;0,SUM('Chemicals Calcs'!AP$2:AP17)-'Chem - ODS'!AK$15*10^6&gt;0),SUM('Chemicals Calcs'!AP$2:AP17)-'Chem - ODS'!AK$15*10^6,'Chemicals Calcs'!AP17))</f>
        <v>0</v>
      </c>
    </row>
    <row r="18" spans="1:42">
      <c r="A18" s="74">
        <v>-34</v>
      </c>
      <c r="B18">
        <f ca="1">IF('Chemicals 2010'!$A26="CP",INDIRECT("'Chemicals 2010'!"&amp;'Country Selector'!$B$3&amp;ROW($A26))*10^12,0)</f>
        <v>0</v>
      </c>
      <c r="C18" s="90">
        <f t="shared" ca="1" si="0"/>
        <v>0</v>
      </c>
      <c r="D18" s="90">
        <f t="shared" ca="1" si="0"/>
        <v>0</v>
      </c>
      <c r="E18" s="90">
        <f t="shared" ca="1" si="0"/>
        <v>0</v>
      </c>
      <c r="F18" s="90">
        <f t="shared" ca="1" si="0"/>
        <v>0</v>
      </c>
      <c r="G18" s="210">
        <f ca="1">IF(SUM('Chemicals Calcs'!G$2:G18)-'Chem - ODS'!B$15*10^6&lt;0,0,IF(AND(SUM('Chemicals Calcs'!G$1:G17)-'Chem - ODS'!B$15*10^6&lt;0,SUM('Chemicals Calcs'!G$2:G18)-'Chem - ODS'!B$15*10^6&gt;0),SUM('Chemicals Calcs'!G$2:G18)-'Chem - ODS'!B$15*10^6,'Chemicals Calcs'!G18))</f>
        <v>0</v>
      </c>
      <c r="H18" s="210">
        <f ca="1">IF(SUM('Chemicals Calcs'!H$2:H18)-'Chem - ODS'!C$15*10^6&lt;0,0,IF(AND(SUM('Chemicals Calcs'!H$1:H17)-'Chem - ODS'!C$15*10^6&lt;0,SUM('Chemicals Calcs'!H$2:H18)-'Chem - ODS'!C$15*10^6&gt;0),SUM('Chemicals Calcs'!H$2:H18)-'Chem - ODS'!C$15*10^6,'Chemicals Calcs'!H18))</f>
        <v>0</v>
      </c>
      <c r="I18" s="210">
        <f ca="1">IF(SUM('Chemicals Calcs'!I$2:I18)-'Chem - ODS'!D$15*10^6&lt;0,0,IF(AND(SUM('Chemicals Calcs'!I$1:I17)-'Chem - ODS'!D$15*10^6&lt;0,SUM('Chemicals Calcs'!I$2:I18)-'Chem - ODS'!D$15*10^6&gt;0),SUM('Chemicals Calcs'!I$2:I18)-'Chem - ODS'!D$15*10^6,'Chemicals Calcs'!I18))</f>
        <v>0</v>
      </c>
      <c r="J18" s="210">
        <f ca="1">IF(SUM('Chemicals Calcs'!J$2:J18)-'Chem - ODS'!E$15*10^6&lt;0,0,IF(AND(SUM('Chemicals Calcs'!J$1:J17)-'Chem - ODS'!E$15*10^6&lt;0,SUM('Chemicals Calcs'!J$2:J18)-'Chem - ODS'!E$15*10^6&gt;0),SUM('Chemicals Calcs'!J$2:J18)-'Chem - ODS'!E$15*10^6,'Chemicals Calcs'!J18))</f>
        <v>0</v>
      </c>
      <c r="K18" s="210">
        <f ca="1">IF(SUM('Chemicals Calcs'!K$2:K18)-'Chem - ODS'!F$15*10^6&lt;0,0,IF(AND(SUM('Chemicals Calcs'!K$1:K17)-'Chem - ODS'!F$15*10^6&lt;0,SUM('Chemicals Calcs'!K$2:K18)-'Chem - ODS'!F$15*10^6&gt;0),SUM('Chemicals Calcs'!K$2:K18)-'Chem - ODS'!F$15*10^6,'Chemicals Calcs'!K18))</f>
        <v>0</v>
      </c>
      <c r="L18" s="210">
        <f ca="1">IF(SUM('Chemicals Calcs'!L$2:L18)-'Chem - ODS'!G$15*10^6&lt;0,0,IF(AND(SUM('Chemicals Calcs'!L$1:L17)-'Chem - ODS'!G$15*10^6&lt;0,SUM('Chemicals Calcs'!L$2:L18)-'Chem - ODS'!G$15*10^6&gt;0),SUM('Chemicals Calcs'!L$2:L18)-'Chem - ODS'!G$15*10^6,'Chemicals Calcs'!L18))</f>
        <v>0</v>
      </c>
      <c r="M18" s="210">
        <f ca="1">IF(SUM('Chemicals Calcs'!M$2:M18)-'Chem - ODS'!H$15*10^6&lt;0,0,IF(AND(SUM('Chemicals Calcs'!M$1:M17)-'Chem - ODS'!H$15*10^6&lt;0,SUM('Chemicals Calcs'!M$2:M18)-'Chem - ODS'!H$15*10^6&gt;0),SUM('Chemicals Calcs'!M$2:M18)-'Chem - ODS'!H$15*10^6,'Chemicals Calcs'!M18))</f>
        <v>0</v>
      </c>
      <c r="N18" s="210">
        <f ca="1">IF(SUM('Chemicals Calcs'!N$2:N18)-'Chem - ODS'!I$15*10^6&lt;0,0,IF(AND(SUM('Chemicals Calcs'!N$1:N17)-'Chem - ODS'!I$15*10^6&lt;0,SUM('Chemicals Calcs'!N$2:N18)-'Chem - ODS'!I$15*10^6&gt;0),SUM('Chemicals Calcs'!N$2:N18)-'Chem - ODS'!I$15*10^6,'Chemicals Calcs'!N18))</f>
        <v>0</v>
      </c>
      <c r="O18" s="210">
        <f ca="1">IF(SUM('Chemicals Calcs'!O$2:O18)-'Chem - ODS'!J$15*10^6&lt;0,0,IF(AND(SUM('Chemicals Calcs'!O$1:O17)-'Chem - ODS'!J$15*10^6&lt;0,SUM('Chemicals Calcs'!O$2:O18)-'Chem - ODS'!J$15*10^6&gt;0),SUM('Chemicals Calcs'!O$2:O18)-'Chem - ODS'!J$15*10^6,'Chemicals Calcs'!O18))</f>
        <v>0</v>
      </c>
      <c r="P18" s="210">
        <f ca="1">IF(SUM('Chemicals Calcs'!P$2:P18)-'Chem - ODS'!K$15*10^6&lt;0,0,IF(AND(SUM('Chemicals Calcs'!P$1:P17)-'Chem - ODS'!K$15*10^6&lt;0,SUM('Chemicals Calcs'!P$2:P18)-'Chem - ODS'!K$15*10^6&gt;0),SUM('Chemicals Calcs'!P$2:P18)-'Chem - ODS'!K$15*10^6,'Chemicals Calcs'!P18))</f>
        <v>0</v>
      </c>
      <c r="Q18" s="210">
        <f ca="1">IF(SUM('Chemicals Calcs'!Q$2:Q18)-'Chem - ODS'!L$15*10^6&lt;0,0,IF(AND(SUM('Chemicals Calcs'!Q$1:Q17)-'Chem - ODS'!L$15*10^6&lt;0,SUM('Chemicals Calcs'!Q$2:Q18)-'Chem - ODS'!L$15*10^6&gt;0),SUM('Chemicals Calcs'!Q$2:Q18)-'Chem - ODS'!L$15*10^6,'Chemicals Calcs'!Q18))</f>
        <v>0</v>
      </c>
      <c r="R18" s="210">
        <f ca="1">IF(SUM('Chemicals Calcs'!R$2:R18)-'Chem - ODS'!M$15*10^6&lt;0,0,IF(AND(SUM('Chemicals Calcs'!R$1:R17)-'Chem - ODS'!M$15*10^6&lt;0,SUM('Chemicals Calcs'!R$2:R18)-'Chem - ODS'!M$15*10^6&gt;0),SUM('Chemicals Calcs'!R$2:R18)-'Chem - ODS'!M$15*10^6,'Chemicals Calcs'!R18))</f>
        <v>0</v>
      </c>
      <c r="S18" s="210">
        <f ca="1">IF(SUM('Chemicals Calcs'!S$2:S18)-'Chem - ODS'!N$15*10^6&lt;0,0,IF(AND(SUM('Chemicals Calcs'!S$1:S17)-'Chem - ODS'!N$15*10^6&lt;0,SUM('Chemicals Calcs'!S$2:S18)-'Chem - ODS'!N$15*10^6&gt;0),SUM('Chemicals Calcs'!S$2:S18)-'Chem - ODS'!N$15*10^6,'Chemicals Calcs'!S18))</f>
        <v>0</v>
      </c>
      <c r="T18" s="210">
        <f ca="1">IF(SUM('Chemicals Calcs'!T$2:T18)-'Chem - ODS'!O$15*10^6&lt;0,0,IF(AND(SUM('Chemicals Calcs'!T$1:T17)-'Chem - ODS'!O$15*10^6&lt;0,SUM('Chemicals Calcs'!T$2:T18)-'Chem - ODS'!O$15*10^6&gt;0),SUM('Chemicals Calcs'!T$2:T18)-'Chem - ODS'!O$15*10^6,'Chemicals Calcs'!T18))</f>
        <v>0</v>
      </c>
      <c r="U18" s="210">
        <f ca="1">IF(SUM('Chemicals Calcs'!U$2:U18)-'Chem - ODS'!P$15*10^6&lt;0,0,IF(AND(SUM('Chemicals Calcs'!U$1:U17)-'Chem - ODS'!P$15*10^6&lt;0,SUM('Chemicals Calcs'!U$2:U18)-'Chem - ODS'!P$15*10^6&gt;0),SUM('Chemicals Calcs'!U$2:U18)-'Chem - ODS'!P$15*10^6,'Chemicals Calcs'!U18))</f>
        <v>0</v>
      </c>
      <c r="V18" s="210">
        <f ca="1">IF(SUM('Chemicals Calcs'!V$2:V18)-'Chem - ODS'!Q$15*10^6&lt;0,0,IF(AND(SUM('Chemicals Calcs'!V$1:V17)-'Chem - ODS'!Q$15*10^6&lt;0,SUM('Chemicals Calcs'!V$2:V18)-'Chem - ODS'!Q$15*10^6&gt;0),SUM('Chemicals Calcs'!V$2:V18)-'Chem - ODS'!Q$15*10^6,'Chemicals Calcs'!V18))</f>
        <v>0</v>
      </c>
      <c r="W18" s="210">
        <f ca="1">IF(SUM('Chemicals Calcs'!W$2:W18)-'Chem - ODS'!R$15*10^6&lt;0,0,IF(AND(SUM('Chemicals Calcs'!W$1:W17)-'Chem - ODS'!R$15*10^6&lt;0,SUM('Chemicals Calcs'!W$2:W18)-'Chem - ODS'!R$15*10^6&gt;0),SUM('Chemicals Calcs'!W$2:W18)-'Chem - ODS'!R$15*10^6,'Chemicals Calcs'!W18))</f>
        <v>0</v>
      </c>
      <c r="X18" s="210">
        <f ca="1">IF(SUM('Chemicals Calcs'!X$2:X18)-'Chem - ODS'!S$15*10^6&lt;0,0,IF(AND(SUM('Chemicals Calcs'!X$1:X17)-'Chem - ODS'!S$15*10^6&lt;0,SUM('Chemicals Calcs'!X$2:X18)-'Chem - ODS'!S$15*10^6&gt;0),SUM('Chemicals Calcs'!X$2:X18)-'Chem - ODS'!S$15*10^6,'Chemicals Calcs'!X18))</f>
        <v>0</v>
      </c>
      <c r="Y18" s="210">
        <f ca="1">IF(SUM('Chemicals Calcs'!Y$2:Y18)-'Chem - ODS'!T$15*10^6&lt;0,0,IF(AND(SUM('Chemicals Calcs'!Y$1:Y17)-'Chem - ODS'!T$15*10^6&lt;0,SUM('Chemicals Calcs'!Y$2:Y18)-'Chem - ODS'!T$15*10^6&gt;0),SUM('Chemicals Calcs'!Y$2:Y18)-'Chem - ODS'!T$15*10^6,'Chemicals Calcs'!Y18))</f>
        <v>0</v>
      </c>
      <c r="Z18" s="210">
        <f ca="1">IF(SUM('Chemicals Calcs'!Z$2:Z18)-'Chem - ODS'!U$15*10^6&lt;0,0,IF(AND(SUM('Chemicals Calcs'!Z$1:Z17)-'Chem - ODS'!U$15*10^6&lt;0,SUM('Chemicals Calcs'!Z$2:Z18)-'Chem - ODS'!U$15*10^6&gt;0),SUM('Chemicals Calcs'!Z$2:Z18)-'Chem - ODS'!U$15*10^6,'Chemicals Calcs'!Z18))</f>
        <v>0</v>
      </c>
      <c r="AA18" s="210">
        <f ca="1">IF(SUM('Chemicals Calcs'!AA$2:AA18)-'Chem - ODS'!V$15*10^6&lt;0,0,IF(AND(SUM('Chemicals Calcs'!AA$1:AA17)-'Chem - ODS'!V$15*10^6&lt;0,SUM('Chemicals Calcs'!AA$2:AA18)-'Chem - ODS'!V$15*10^6&gt;0),SUM('Chemicals Calcs'!AA$2:AA18)-'Chem - ODS'!V$15*10^6,'Chemicals Calcs'!AA18))</f>
        <v>0</v>
      </c>
      <c r="AB18" s="210">
        <f ca="1">IF(SUM('Chemicals Calcs'!AB$2:AB18)-'Chem - ODS'!W$15*10^6&lt;0,0,IF(AND(SUM('Chemicals Calcs'!AB$1:AB17)-'Chem - ODS'!W$15*10^6&lt;0,SUM('Chemicals Calcs'!AB$2:AB18)-'Chem - ODS'!W$15*10^6&gt;0),SUM('Chemicals Calcs'!AB$2:AB18)-'Chem - ODS'!W$15*10^6,'Chemicals Calcs'!AB18))</f>
        <v>0</v>
      </c>
      <c r="AC18" s="210">
        <f ca="1">IF(SUM('Chemicals Calcs'!AC$2:AC18)-'Chem - ODS'!X$15*10^6&lt;0,0,IF(AND(SUM('Chemicals Calcs'!AC$1:AC17)-'Chem - ODS'!X$15*10^6&lt;0,SUM('Chemicals Calcs'!AC$2:AC18)-'Chem - ODS'!X$15*10^6&gt;0),SUM('Chemicals Calcs'!AC$2:AC18)-'Chem - ODS'!X$15*10^6,'Chemicals Calcs'!AC18))</f>
        <v>0</v>
      </c>
      <c r="AD18" s="210">
        <f ca="1">IF(SUM('Chemicals Calcs'!AD$2:AD18)-'Chem - ODS'!Y$15*10^6&lt;0,0,IF(AND(SUM('Chemicals Calcs'!AD$1:AD17)-'Chem - ODS'!Y$15*10^6&lt;0,SUM('Chemicals Calcs'!AD$2:AD18)-'Chem - ODS'!Y$15*10^6&gt;0),SUM('Chemicals Calcs'!AD$2:AD18)-'Chem - ODS'!Y$15*10^6,'Chemicals Calcs'!AD18))</f>
        <v>0</v>
      </c>
      <c r="AE18" s="210">
        <f ca="1">IF(SUM('Chemicals Calcs'!AE$2:AE18)-'Chem - ODS'!Z$15*10^6&lt;0,0,IF(AND(SUM('Chemicals Calcs'!AE$1:AE17)-'Chem - ODS'!Z$15*10^6&lt;0,SUM('Chemicals Calcs'!AE$2:AE18)-'Chem - ODS'!Z$15*10^6&gt;0),SUM('Chemicals Calcs'!AE$2:AE18)-'Chem - ODS'!Z$15*10^6,'Chemicals Calcs'!AE18))</f>
        <v>0</v>
      </c>
      <c r="AF18" s="210">
        <f ca="1">IF(SUM('Chemicals Calcs'!AF$2:AF18)-'Chem - ODS'!AA$15*10^6&lt;0,0,IF(AND(SUM('Chemicals Calcs'!AF$1:AF17)-'Chem - ODS'!AA$15*10^6&lt;0,SUM('Chemicals Calcs'!AF$2:AF18)-'Chem - ODS'!AA$15*10^6&gt;0),SUM('Chemicals Calcs'!AF$2:AF18)-'Chem - ODS'!AA$15*10^6,'Chemicals Calcs'!AF18))</f>
        <v>0</v>
      </c>
      <c r="AG18" s="210">
        <f ca="1">IF(SUM('Chemicals Calcs'!AG$2:AG18)-'Chem - ODS'!AB$15*10^6&lt;0,0,IF(AND(SUM('Chemicals Calcs'!AG$1:AG17)-'Chem - ODS'!AB$15*10^6&lt;0,SUM('Chemicals Calcs'!AG$2:AG18)-'Chem - ODS'!AB$15*10^6&gt;0),SUM('Chemicals Calcs'!AG$2:AG18)-'Chem - ODS'!AB$15*10^6,'Chemicals Calcs'!AG18))</f>
        <v>0</v>
      </c>
      <c r="AH18" s="210">
        <f ca="1">IF(SUM('Chemicals Calcs'!AH$2:AH18)-'Chem - ODS'!AC$15*10^6&lt;0,0,IF(AND(SUM('Chemicals Calcs'!AH$1:AH17)-'Chem - ODS'!AC$15*10^6&lt;0,SUM('Chemicals Calcs'!AH$2:AH18)-'Chem - ODS'!AC$15*10^6&gt;0),SUM('Chemicals Calcs'!AH$2:AH18)-'Chem - ODS'!AC$15*10^6,'Chemicals Calcs'!AH18))</f>
        <v>0</v>
      </c>
      <c r="AI18" s="210">
        <f ca="1">IF(SUM('Chemicals Calcs'!AI$2:AI18)-'Chem - ODS'!AD$15*10^6&lt;0,0,IF(AND(SUM('Chemicals Calcs'!AI$1:AI17)-'Chem - ODS'!AD$15*10^6&lt;0,SUM('Chemicals Calcs'!AI$2:AI18)-'Chem - ODS'!AD$15*10^6&gt;0),SUM('Chemicals Calcs'!AI$2:AI18)-'Chem - ODS'!AD$15*10^6,'Chemicals Calcs'!AI18))</f>
        <v>0</v>
      </c>
      <c r="AJ18" s="210">
        <f ca="1">IF(SUM('Chemicals Calcs'!AJ$2:AJ18)-'Chem - ODS'!AE$15*10^6&lt;0,0,IF(AND(SUM('Chemicals Calcs'!AJ$1:AJ17)-'Chem - ODS'!AE$15*10^6&lt;0,SUM('Chemicals Calcs'!AJ$2:AJ18)-'Chem - ODS'!AE$15*10^6&gt;0),SUM('Chemicals Calcs'!AJ$2:AJ18)-'Chem - ODS'!AE$15*10^6,'Chemicals Calcs'!AJ18))</f>
        <v>0</v>
      </c>
      <c r="AK18" s="210">
        <f ca="1">IF(SUM('Chemicals Calcs'!AK$2:AK18)-'Chem - ODS'!AF$15*10^6&lt;0,0,IF(AND(SUM('Chemicals Calcs'!AK$1:AK17)-'Chem - ODS'!AF$15*10^6&lt;0,SUM('Chemicals Calcs'!AK$2:AK18)-'Chem - ODS'!AF$15*10^6&gt;0),SUM('Chemicals Calcs'!AK$2:AK18)-'Chem - ODS'!AF$15*10^6,'Chemicals Calcs'!AK18))</f>
        <v>0</v>
      </c>
      <c r="AL18" s="210">
        <f ca="1">IF(SUM('Chemicals Calcs'!AL$2:AL18)-'Chem - ODS'!AG$15*10^6&lt;0,0,IF(AND(SUM('Chemicals Calcs'!AL$1:AL17)-'Chem - ODS'!AG$15*10^6&lt;0,SUM('Chemicals Calcs'!AL$2:AL18)-'Chem - ODS'!AG$15*10^6&gt;0),SUM('Chemicals Calcs'!AL$2:AL18)-'Chem - ODS'!AG$15*10^6,'Chemicals Calcs'!AL18))</f>
        <v>0</v>
      </c>
      <c r="AM18" s="210">
        <f ca="1">IF(SUM('Chemicals Calcs'!AM$2:AM18)-'Chem - ODS'!AH$15*10^6&lt;0,0,IF(AND(SUM('Chemicals Calcs'!AM$1:AM17)-'Chem - ODS'!AH$15*10^6&lt;0,SUM('Chemicals Calcs'!AM$2:AM18)-'Chem - ODS'!AH$15*10^6&gt;0),SUM('Chemicals Calcs'!AM$2:AM18)-'Chem - ODS'!AH$15*10^6,'Chemicals Calcs'!AM18))</f>
        <v>0</v>
      </c>
      <c r="AN18" s="210">
        <f ca="1">IF(SUM('Chemicals Calcs'!AN$2:AN18)-'Chem - ODS'!AI$15*10^6&lt;0,0,IF(AND(SUM('Chemicals Calcs'!AN$1:AN17)-'Chem - ODS'!AI$15*10^6&lt;0,SUM('Chemicals Calcs'!AN$2:AN18)-'Chem - ODS'!AI$15*10^6&gt;0),SUM('Chemicals Calcs'!AN$2:AN18)-'Chem - ODS'!AI$15*10^6,'Chemicals Calcs'!AN18))</f>
        <v>0</v>
      </c>
      <c r="AO18" s="210">
        <f ca="1">IF(SUM('Chemicals Calcs'!AO$2:AO18)-'Chem - ODS'!AJ$15*10^6&lt;0,0,IF(AND(SUM('Chemicals Calcs'!AO$1:AO17)-'Chem - ODS'!AJ$15*10^6&lt;0,SUM('Chemicals Calcs'!AO$2:AO18)-'Chem - ODS'!AJ$15*10^6&gt;0),SUM('Chemicals Calcs'!AO$2:AO18)-'Chem - ODS'!AJ$15*10^6,'Chemicals Calcs'!AO18))</f>
        <v>0</v>
      </c>
      <c r="AP18" s="210">
        <f ca="1">IF(SUM('Chemicals Calcs'!AP$2:AP18)-'Chem - ODS'!AK$15*10^6&lt;0,0,IF(AND(SUM('Chemicals Calcs'!AP$1:AP17)-'Chem - ODS'!AK$15*10^6&lt;0,SUM('Chemicals Calcs'!AP$2:AP18)-'Chem - ODS'!AK$15*10^6&gt;0),SUM('Chemicals Calcs'!AP$2:AP18)-'Chem - ODS'!AK$15*10^6,'Chemicals Calcs'!AP18))</f>
        <v>0</v>
      </c>
    </row>
    <row r="19" spans="1:42">
      <c r="A19" s="74">
        <v>-33</v>
      </c>
      <c r="B19">
        <f ca="1">IF('Chemicals 2010'!$A27="CP",INDIRECT("'Chemicals 2010'!"&amp;'Country Selector'!$B$3&amp;ROW($A27))*10^12,0)</f>
        <v>0</v>
      </c>
      <c r="C19" s="90">
        <f t="shared" ca="1" si="0"/>
        <v>0</v>
      </c>
      <c r="D19" s="90">
        <f t="shared" ca="1" si="0"/>
        <v>0</v>
      </c>
      <c r="E19" s="90">
        <f t="shared" ca="1" si="0"/>
        <v>0</v>
      </c>
      <c r="F19" s="90">
        <f t="shared" ca="1" si="0"/>
        <v>0</v>
      </c>
      <c r="G19" s="210">
        <f ca="1">IF(SUM('Chemicals Calcs'!G$2:G19)-'Chem - ODS'!B$15*10^6&lt;0,0,IF(AND(SUM('Chemicals Calcs'!G$1:G18)-'Chem - ODS'!B$15*10^6&lt;0,SUM('Chemicals Calcs'!G$2:G19)-'Chem - ODS'!B$15*10^6&gt;0),SUM('Chemicals Calcs'!G$2:G19)-'Chem - ODS'!B$15*10^6,'Chemicals Calcs'!G19))</f>
        <v>0</v>
      </c>
      <c r="H19" s="210">
        <f ca="1">IF(SUM('Chemicals Calcs'!H$2:H19)-'Chem - ODS'!C$15*10^6&lt;0,0,IF(AND(SUM('Chemicals Calcs'!H$1:H18)-'Chem - ODS'!C$15*10^6&lt;0,SUM('Chemicals Calcs'!H$2:H19)-'Chem - ODS'!C$15*10^6&gt;0),SUM('Chemicals Calcs'!H$2:H19)-'Chem - ODS'!C$15*10^6,'Chemicals Calcs'!H19))</f>
        <v>0</v>
      </c>
      <c r="I19" s="210">
        <f ca="1">IF(SUM('Chemicals Calcs'!I$2:I19)-'Chem - ODS'!D$15*10^6&lt;0,0,IF(AND(SUM('Chemicals Calcs'!I$1:I18)-'Chem - ODS'!D$15*10^6&lt;0,SUM('Chemicals Calcs'!I$2:I19)-'Chem - ODS'!D$15*10^6&gt;0),SUM('Chemicals Calcs'!I$2:I19)-'Chem - ODS'!D$15*10^6,'Chemicals Calcs'!I19))</f>
        <v>0</v>
      </c>
      <c r="J19" s="210">
        <f ca="1">IF(SUM('Chemicals Calcs'!J$2:J19)-'Chem - ODS'!E$15*10^6&lt;0,0,IF(AND(SUM('Chemicals Calcs'!J$1:J18)-'Chem - ODS'!E$15*10^6&lt;0,SUM('Chemicals Calcs'!J$2:J19)-'Chem - ODS'!E$15*10^6&gt;0),SUM('Chemicals Calcs'!J$2:J19)-'Chem - ODS'!E$15*10^6,'Chemicals Calcs'!J19))</f>
        <v>0</v>
      </c>
      <c r="K19" s="210">
        <f ca="1">IF(SUM('Chemicals Calcs'!K$2:K19)-'Chem - ODS'!F$15*10^6&lt;0,0,IF(AND(SUM('Chemicals Calcs'!K$1:K18)-'Chem - ODS'!F$15*10^6&lt;0,SUM('Chemicals Calcs'!K$2:K19)-'Chem - ODS'!F$15*10^6&gt;0),SUM('Chemicals Calcs'!K$2:K19)-'Chem - ODS'!F$15*10^6,'Chemicals Calcs'!K19))</f>
        <v>0</v>
      </c>
      <c r="L19" s="210">
        <f ca="1">IF(SUM('Chemicals Calcs'!L$2:L19)-'Chem - ODS'!G$15*10^6&lt;0,0,IF(AND(SUM('Chemicals Calcs'!L$1:L18)-'Chem - ODS'!G$15*10^6&lt;0,SUM('Chemicals Calcs'!L$2:L19)-'Chem - ODS'!G$15*10^6&gt;0),SUM('Chemicals Calcs'!L$2:L19)-'Chem - ODS'!G$15*10^6,'Chemicals Calcs'!L19))</f>
        <v>0</v>
      </c>
      <c r="M19" s="210">
        <f ca="1">IF(SUM('Chemicals Calcs'!M$2:M19)-'Chem - ODS'!H$15*10^6&lt;0,0,IF(AND(SUM('Chemicals Calcs'!M$1:M18)-'Chem - ODS'!H$15*10^6&lt;0,SUM('Chemicals Calcs'!M$2:M19)-'Chem - ODS'!H$15*10^6&gt;0),SUM('Chemicals Calcs'!M$2:M19)-'Chem - ODS'!H$15*10^6,'Chemicals Calcs'!M19))</f>
        <v>0</v>
      </c>
      <c r="N19" s="210">
        <f ca="1">IF(SUM('Chemicals Calcs'!N$2:N19)-'Chem - ODS'!I$15*10^6&lt;0,0,IF(AND(SUM('Chemicals Calcs'!N$1:N18)-'Chem - ODS'!I$15*10^6&lt;0,SUM('Chemicals Calcs'!N$2:N19)-'Chem - ODS'!I$15*10^6&gt;0),SUM('Chemicals Calcs'!N$2:N19)-'Chem - ODS'!I$15*10^6,'Chemicals Calcs'!N19))</f>
        <v>0</v>
      </c>
      <c r="O19" s="210">
        <f ca="1">IF(SUM('Chemicals Calcs'!O$2:O19)-'Chem - ODS'!J$15*10^6&lt;0,0,IF(AND(SUM('Chemicals Calcs'!O$1:O18)-'Chem - ODS'!J$15*10^6&lt;0,SUM('Chemicals Calcs'!O$2:O19)-'Chem - ODS'!J$15*10^6&gt;0),SUM('Chemicals Calcs'!O$2:O19)-'Chem - ODS'!J$15*10^6,'Chemicals Calcs'!O19))</f>
        <v>0</v>
      </c>
      <c r="P19" s="210">
        <f ca="1">IF(SUM('Chemicals Calcs'!P$2:P19)-'Chem - ODS'!K$15*10^6&lt;0,0,IF(AND(SUM('Chemicals Calcs'!P$1:P18)-'Chem - ODS'!K$15*10^6&lt;0,SUM('Chemicals Calcs'!P$2:P19)-'Chem - ODS'!K$15*10^6&gt;0),SUM('Chemicals Calcs'!P$2:P19)-'Chem - ODS'!K$15*10^6,'Chemicals Calcs'!P19))</f>
        <v>0</v>
      </c>
      <c r="Q19" s="210">
        <f ca="1">IF(SUM('Chemicals Calcs'!Q$2:Q19)-'Chem - ODS'!L$15*10^6&lt;0,0,IF(AND(SUM('Chemicals Calcs'!Q$1:Q18)-'Chem - ODS'!L$15*10^6&lt;0,SUM('Chemicals Calcs'!Q$2:Q19)-'Chem - ODS'!L$15*10^6&gt;0),SUM('Chemicals Calcs'!Q$2:Q19)-'Chem - ODS'!L$15*10^6,'Chemicals Calcs'!Q19))</f>
        <v>0</v>
      </c>
      <c r="R19" s="210">
        <f ca="1">IF(SUM('Chemicals Calcs'!R$2:R19)-'Chem - ODS'!M$15*10^6&lt;0,0,IF(AND(SUM('Chemicals Calcs'!R$1:R18)-'Chem - ODS'!M$15*10^6&lt;0,SUM('Chemicals Calcs'!R$2:R19)-'Chem - ODS'!M$15*10^6&gt;0),SUM('Chemicals Calcs'!R$2:R19)-'Chem - ODS'!M$15*10^6,'Chemicals Calcs'!R19))</f>
        <v>0</v>
      </c>
      <c r="S19" s="210">
        <f ca="1">IF(SUM('Chemicals Calcs'!S$2:S19)-'Chem - ODS'!N$15*10^6&lt;0,0,IF(AND(SUM('Chemicals Calcs'!S$1:S18)-'Chem - ODS'!N$15*10^6&lt;0,SUM('Chemicals Calcs'!S$2:S19)-'Chem - ODS'!N$15*10^6&gt;0),SUM('Chemicals Calcs'!S$2:S19)-'Chem - ODS'!N$15*10^6,'Chemicals Calcs'!S19))</f>
        <v>0</v>
      </c>
      <c r="T19" s="210">
        <f ca="1">IF(SUM('Chemicals Calcs'!T$2:T19)-'Chem - ODS'!O$15*10^6&lt;0,0,IF(AND(SUM('Chemicals Calcs'!T$1:T18)-'Chem - ODS'!O$15*10^6&lt;0,SUM('Chemicals Calcs'!T$2:T19)-'Chem - ODS'!O$15*10^6&gt;0),SUM('Chemicals Calcs'!T$2:T19)-'Chem - ODS'!O$15*10^6,'Chemicals Calcs'!T19))</f>
        <v>0</v>
      </c>
      <c r="U19" s="210">
        <f ca="1">IF(SUM('Chemicals Calcs'!U$2:U19)-'Chem - ODS'!P$15*10^6&lt;0,0,IF(AND(SUM('Chemicals Calcs'!U$1:U18)-'Chem - ODS'!P$15*10^6&lt;0,SUM('Chemicals Calcs'!U$2:U19)-'Chem - ODS'!P$15*10^6&gt;0),SUM('Chemicals Calcs'!U$2:U19)-'Chem - ODS'!P$15*10^6,'Chemicals Calcs'!U19))</f>
        <v>0</v>
      </c>
      <c r="V19" s="210">
        <f ca="1">IF(SUM('Chemicals Calcs'!V$2:V19)-'Chem - ODS'!Q$15*10^6&lt;0,0,IF(AND(SUM('Chemicals Calcs'!V$1:V18)-'Chem - ODS'!Q$15*10^6&lt;0,SUM('Chemicals Calcs'!V$2:V19)-'Chem - ODS'!Q$15*10^6&gt;0),SUM('Chemicals Calcs'!V$2:V19)-'Chem - ODS'!Q$15*10^6,'Chemicals Calcs'!V19))</f>
        <v>0</v>
      </c>
      <c r="W19" s="210">
        <f ca="1">IF(SUM('Chemicals Calcs'!W$2:W19)-'Chem - ODS'!R$15*10^6&lt;0,0,IF(AND(SUM('Chemicals Calcs'!W$1:W18)-'Chem - ODS'!R$15*10^6&lt;0,SUM('Chemicals Calcs'!W$2:W19)-'Chem - ODS'!R$15*10^6&gt;0),SUM('Chemicals Calcs'!W$2:W19)-'Chem - ODS'!R$15*10^6,'Chemicals Calcs'!W19))</f>
        <v>0</v>
      </c>
      <c r="X19" s="210">
        <f ca="1">IF(SUM('Chemicals Calcs'!X$2:X19)-'Chem - ODS'!S$15*10^6&lt;0,0,IF(AND(SUM('Chemicals Calcs'!X$1:X18)-'Chem - ODS'!S$15*10^6&lt;0,SUM('Chemicals Calcs'!X$2:X19)-'Chem - ODS'!S$15*10^6&gt;0),SUM('Chemicals Calcs'!X$2:X19)-'Chem - ODS'!S$15*10^6,'Chemicals Calcs'!X19))</f>
        <v>0</v>
      </c>
      <c r="Y19" s="210">
        <f ca="1">IF(SUM('Chemicals Calcs'!Y$2:Y19)-'Chem - ODS'!T$15*10^6&lt;0,0,IF(AND(SUM('Chemicals Calcs'!Y$1:Y18)-'Chem - ODS'!T$15*10^6&lt;0,SUM('Chemicals Calcs'!Y$2:Y19)-'Chem - ODS'!T$15*10^6&gt;0),SUM('Chemicals Calcs'!Y$2:Y19)-'Chem - ODS'!T$15*10^6,'Chemicals Calcs'!Y19))</f>
        <v>0</v>
      </c>
      <c r="Z19" s="210">
        <f ca="1">IF(SUM('Chemicals Calcs'!Z$2:Z19)-'Chem - ODS'!U$15*10^6&lt;0,0,IF(AND(SUM('Chemicals Calcs'!Z$1:Z18)-'Chem - ODS'!U$15*10^6&lt;0,SUM('Chemicals Calcs'!Z$2:Z19)-'Chem - ODS'!U$15*10^6&gt;0),SUM('Chemicals Calcs'!Z$2:Z19)-'Chem - ODS'!U$15*10^6,'Chemicals Calcs'!Z19))</f>
        <v>0</v>
      </c>
      <c r="AA19" s="210">
        <f ca="1">IF(SUM('Chemicals Calcs'!AA$2:AA19)-'Chem - ODS'!V$15*10^6&lt;0,0,IF(AND(SUM('Chemicals Calcs'!AA$1:AA18)-'Chem - ODS'!V$15*10^6&lt;0,SUM('Chemicals Calcs'!AA$2:AA19)-'Chem - ODS'!V$15*10^6&gt;0),SUM('Chemicals Calcs'!AA$2:AA19)-'Chem - ODS'!V$15*10^6,'Chemicals Calcs'!AA19))</f>
        <v>0</v>
      </c>
      <c r="AB19" s="210">
        <f ca="1">IF(SUM('Chemicals Calcs'!AB$2:AB19)-'Chem - ODS'!W$15*10^6&lt;0,0,IF(AND(SUM('Chemicals Calcs'!AB$1:AB18)-'Chem - ODS'!W$15*10^6&lt;0,SUM('Chemicals Calcs'!AB$2:AB19)-'Chem - ODS'!W$15*10^6&gt;0),SUM('Chemicals Calcs'!AB$2:AB19)-'Chem - ODS'!W$15*10^6,'Chemicals Calcs'!AB19))</f>
        <v>0</v>
      </c>
      <c r="AC19" s="210">
        <f ca="1">IF(SUM('Chemicals Calcs'!AC$2:AC19)-'Chem - ODS'!X$15*10^6&lt;0,0,IF(AND(SUM('Chemicals Calcs'!AC$1:AC18)-'Chem - ODS'!X$15*10^6&lt;0,SUM('Chemicals Calcs'!AC$2:AC19)-'Chem - ODS'!X$15*10^6&gt;0),SUM('Chemicals Calcs'!AC$2:AC19)-'Chem - ODS'!X$15*10^6,'Chemicals Calcs'!AC19))</f>
        <v>0</v>
      </c>
      <c r="AD19" s="210">
        <f ca="1">IF(SUM('Chemicals Calcs'!AD$2:AD19)-'Chem - ODS'!Y$15*10^6&lt;0,0,IF(AND(SUM('Chemicals Calcs'!AD$1:AD18)-'Chem - ODS'!Y$15*10^6&lt;0,SUM('Chemicals Calcs'!AD$2:AD19)-'Chem - ODS'!Y$15*10^6&gt;0),SUM('Chemicals Calcs'!AD$2:AD19)-'Chem - ODS'!Y$15*10^6,'Chemicals Calcs'!AD19))</f>
        <v>0</v>
      </c>
      <c r="AE19" s="210">
        <f ca="1">IF(SUM('Chemicals Calcs'!AE$2:AE19)-'Chem - ODS'!Z$15*10^6&lt;0,0,IF(AND(SUM('Chemicals Calcs'!AE$1:AE18)-'Chem - ODS'!Z$15*10^6&lt;0,SUM('Chemicals Calcs'!AE$2:AE19)-'Chem - ODS'!Z$15*10^6&gt;0),SUM('Chemicals Calcs'!AE$2:AE19)-'Chem - ODS'!Z$15*10^6,'Chemicals Calcs'!AE19))</f>
        <v>0</v>
      </c>
      <c r="AF19" s="210">
        <f ca="1">IF(SUM('Chemicals Calcs'!AF$2:AF19)-'Chem - ODS'!AA$15*10^6&lt;0,0,IF(AND(SUM('Chemicals Calcs'!AF$1:AF18)-'Chem - ODS'!AA$15*10^6&lt;0,SUM('Chemicals Calcs'!AF$2:AF19)-'Chem - ODS'!AA$15*10^6&gt;0),SUM('Chemicals Calcs'!AF$2:AF19)-'Chem - ODS'!AA$15*10^6,'Chemicals Calcs'!AF19))</f>
        <v>0</v>
      </c>
      <c r="AG19" s="210">
        <f ca="1">IF(SUM('Chemicals Calcs'!AG$2:AG19)-'Chem - ODS'!AB$15*10^6&lt;0,0,IF(AND(SUM('Chemicals Calcs'!AG$1:AG18)-'Chem - ODS'!AB$15*10^6&lt;0,SUM('Chemicals Calcs'!AG$2:AG19)-'Chem - ODS'!AB$15*10^6&gt;0),SUM('Chemicals Calcs'!AG$2:AG19)-'Chem - ODS'!AB$15*10^6,'Chemicals Calcs'!AG19))</f>
        <v>0</v>
      </c>
      <c r="AH19" s="210">
        <f ca="1">IF(SUM('Chemicals Calcs'!AH$2:AH19)-'Chem - ODS'!AC$15*10^6&lt;0,0,IF(AND(SUM('Chemicals Calcs'!AH$1:AH18)-'Chem - ODS'!AC$15*10^6&lt;0,SUM('Chemicals Calcs'!AH$2:AH19)-'Chem - ODS'!AC$15*10^6&gt;0),SUM('Chemicals Calcs'!AH$2:AH19)-'Chem - ODS'!AC$15*10^6,'Chemicals Calcs'!AH19))</f>
        <v>0</v>
      </c>
      <c r="AI19" s="210">
        <f ca="1">IF(SUM('Chemicals Calcs'!AI$2:AI19)-'Chem - ODS'!AD$15*10^6&lt;0,0,IF(AND(SUM('Chemicals Calcs'!AI$1:AI18)-'Chem - ODS'!AD$15*10^6&lt;0,SUM('Chemicals Calcs'!AI$2:AI19)-'Chem - ODS'!AD$15*10^6&gt;0),SUM('Chemicals Calcs'!AI$2:AI19)-'Chem - ODS'!AD$15*10^6,'Chemicals Calcs'!AI19))</f>
        <v>0</v>
      </c>
      <c r="AJ19" s="210">
        <f ca="1">IF(SUM('Chemicals Calcs'!AJ$2:AJ19)-'Chem - ODS'!AE$15*10^6&lt;0,0,IF(AND(SUM('Chemicals Calcs'!AJ$1:AJ18)-'Chem - ODS'!AE$15*10^6&lt;0,SUM('Chemicals Calcs'!AJ$2:AJ19)-'Chem - ODS'!AE$15*10^6&gt;0),SUM('Chemicals Calcs'!AJ$2:AJ19)-'Chem - ODS'!AE$15*10^6,'Chemicals Calcs'!AJ19))</f>
        <v>0</v>
      </c>
      <c r="AK19" s="210">
        <f ca="1">IF(SUM('Chemicals Calcs'!AK$2:AK19)-'Chem - ODS'!AF$15*10^6&lt;0,0,IF(AND(SUM('Chemicals Calcs'!AK$1:AK18)-'Chem - ODS'!AF$15*10^6&lt;0,SUM('Chemicals Calcs'!AK$2:AK19)-'Chem - ODS'!AF$15*10^6&gt;0),SUM('Chemicals Calcs'!AK$2:AK19)-'Chem - ODS'!AF$15*10^6,'Chemicals Calcs'!AK19))</f>
        <v>0</v>
      </c>
      <c r="AL19" s="210">
        <f ca="1">IF(SUM('Chemicals Calcs'!AL$2:AL19)-'Chem - ODS'!AG$15*10^6&lt;0,0,IF(AND(SUM('Chemicals Calcs'!AL$1:AL18)-'Chem - ODS'!AG$15*10^6&lt;0,SUM('Chemicals Calcs'!AL$2:AL19)-'Chem - ODS'!AG$15*10^6&gt;0),SUM('Chemicals Calcs'!AL$2:AL19)-'Chem - ODS'!AG$15*10^6,'Chemicals Calcs'!AL19))</f>
        <v>0</v>
      </c>
      <c r="AM19" s="210">
        <f ca="1">IF(SUM('Chemicals Calcs'!AM$2:AM19)-'Chem - ODS'!AH$15*10^6&lt;0,0,IF(AND(SUM('Chemicals Calcs'!AM$1:AM18)-'Chem - ODS'!AH$15*10^6&lt;0,SUM('Chemicals Calcs'!AM$2:AM19)-'Chem - ODS'!AH$15*10^6&gt;0),SUM('Chemicals Calcs'!AM$2:AM19)-'Chem - ODS'!AH$15*10^6,'Chemicals Calcs'!AM19))</f>
        <v>0</v>
      </c>
      <c r="AN19" s="210">
        <f ca="1">IF(SUM('Chemicals Calcs'!AN$2:AN19)-'Chem - ODS'!AI$15*10^6&lt;0,0,IF(AND(SUM('Chemicals Calcs'!AN$1:AN18)-'Chem - ODS'!AI$15*10^6&lt;0,SUM('Chemicals Calcs'!AN$2:AN19)-'Chem - ODS'!AI$15*10^6&gt;0),SUM('Chemicals Calcs'!AN$2:AN19)-'Chem - ODS'!AI$15*10^6,'Chemicals Calcs'!AN19))</f>
        <v>0</v>
      </c>
      <c r="AO19" s="210">
        <f ca="1">IF(SUM('Chemicals Calcs'!AO$2:AO19)-'Chem - ODS'!AJ$15*10^6&lt;0,0,IF(AND(SUM('Chemicals Calcs'!AO$1:AO18)-'Chem - ODS'!AJ$15*10^6&lt;0,SUM('Chemicals Calcs'!AO$2:AO19)-'Chem - ODS'!AJ$15*10^6&gt;0),SUM('Chemicals Calcs'!AO$2:AO19)-'Chem - ODS'!AJ$15*10^6,'Chemicals Calcs'!AO19))</f>
        <v>0</v>
      </c>
      <c r="AP19" s="210">
        <f ca="1">IF(SUM('Chemicals Calcs'!AP$2:AP19)-'Chem - ODS'!AK$15*10^6&lt;0,0,IF(AND(SUM('Chemicals Calcs'!AP$1:AP18)-'Chem - ODS'!AK$15*10^6&lt;0,SUM('Chemicals Calcs'!AP$2:AP19)-'Chem - ODS'!AK$15*10^6&gt;0),SUM('Chemicals Calcs'!AP$2:AP19)-'Chem - ODS'!AK$15*10^6,'Chemicals Calcs'!AP19))</f>
        <v>0</v>
      </c>
    </row>
    <row r="20" spans="1:42">
      <c r="A20" s="74">
        <v>-32</v>
      </c>
      <c r="B20">
        <f ca="1">IF('Chemicals 2010'!$A28="CP",INDIRECT("'Chemicals 2010'!"&amp;'Country Selector'!$B$3&amp;ROW($A28))*10^12,0)</f>
        <v>0</v>
      </c>
      <c r="C20" s="90">
        <f t="shared" ca="1" si="0"/>
        <v>0</v>
      </c>
      <c r="D20" s="90">
        <f t="shared" ca="1" si="0"/>
        <v>0</v>
      </c>
      <c r="E20" s="90">
        <f t="shared" ca="1" si="0"/>
        <v>0</v>
      </c>
      <c r="F20" s="90">
        <f t="shared" ca="1" si="0"/>
        <v>0</v>
      </c>
      <c r="G20" s="210">
        <f ca="1">IF(SUM('Chemicals Calcs'!G$2:G20)-'Chem - ODS'!B$15*10^6&lt;0,0,IF(AND(SUM('Chemicals Calcs'!G$1:G19)-'Chem - ODS'!B$15*10^6&lt;0,SUM('Chemicals Calcs'!G$2:G20)-'Chem - ODS'!B$15*10^6&gt;0),SUM('Chemicals Calcs'!G$2:G20)-'Chem - ODS'!B$15*10^6,'Chemicals Calcs'!G20))</f>
        <v>0</v>
      </c>
      <c r="H20" s="210">
        <f ca="1">IF(SUM('Chemicals Calcs'!H$2:H20)-'Chem - ODS'!C$15*10^6&lt;0,0,IF(AND(SUM('Chemicals Calcs'!H$1:H19)-'Chem - ODS'!C$15*10^6&lt;0,SUM('Chemicals Calcs'!H$2:H20)-'Chem - ODS'!C$15*10^6&gt;0),SUM('Chemicals Calcs'!H$2:H20)-'Chem - ODS'!C$15*10^6,'Chemicals Calcs'!H20))</f>
        <v>0</v>
      </c>
      <c r="I20" s="210">
        <f ca="1">IF(SUM('Chemicals Calcs'!I$2:I20)-'Chem - ODS'!D$15*10^6&lt;0,0,IF(AND(SUM('Chemicals Calcs'!I$1:I19)-'Chem - ODS'!D$15*10^6&lt;0,SUM('Chemicals Calcs'!I$2:I20)-'Chem - ODS'!D$15*10^6&gt;0),SUM('Chemicals Calcs'!I$2:I20)-'Chem - ODS'!D$15*10^6,'Chemicals Calcs'!I20))</f>
        <v>0</v>
      </c>
      <c r="J20" s="210">
        <f ca="1">IF(SUM('Chemicals Calcs'!J$2:J20)-'Chem - ODS'!E$15*10^6&lt;0,0,IF(AND(SUM('Chemicals Calcs'!J$1:J19)-'Chem - ODS'!E$15*10^6&lt;0,SUM('Chemicals Calcs'!J$2:J20)-'Chem - ODS'!E$15*10^6&gt;0),SUM('Chemicals Calcs'!J$2:J20)-'Chem - ODS'!E$15*10^6,'Chemicals Calcs'!J20))</f>
        <v>0</v>
      </c>
      <c r="K20" s="210">
        <f ca="1">IF(SUM('Chemicals Calcs'!K$2:K20)-'Chem - ODS'!F$15*10^6&lt;0,0,IF(AND(SUM('Chemicals Calcs'!K$1:K19)-'Chem - ODS'!F$15*10^6&lt;0,SUM('Chemicals Calcs'!K$2:K20)-'Chem - ODS'!F$15*10^6&gt;0),SUM('Chemicals Calcs'!K$2:K20)-'Chem - ODS'!F$15*10^6,'Chemicals Calcs'!K20))</f>
        <v>0</v>
      </c>
      <c r="L20" s="210">
        <f ca="1">IF(SUM('Chemicals Calcs'!L$2:L20)-'Chem - ODS'!G$15*10^6&lt;0,0,IF(AND(SUM('Chemicals Calcs'!L$1:L19)-'Chem - ODS'!G$15*10^6&lt;0,SUM('Chemicals Calcs'!L$2:L20)-'Chem - ODS'!G$15*10^6&gt;0),SUM('Chemicals Calcs'!L$2:L20)-'Chem - ODS'!G$15*10^6,'Chemicals Calcs'!L20))</f>
        <v>0</v>
      </c>
      <c r="M20" s="210">
        <f ca="1">IF(SUM('Chemicals Calcs'!M$2:M20)-'Chem - ODS'!H$15*10^6&lt;0,0,IF(AND(SUM('Chemicals Calcs'!M$1:M19)-'Chem - ODS'!H$15*10^6&lt;0,SUM('Chemicals Calcs'!M$2:M20)-'Chem - ODS'!H$15*10^6&gt;0),SUM('Chemicals Calcs'!M$2:M20)-'Chem - ODS'!H$15*10^6,'Chemicals Calcs'!M20))</f>
        <v>0</v>
      </c>
      <c r="N20" s="210">
        <f ca="1">IF(SUM('Chemicals Calcs'!N$2:N20)-'Chem - ODS'!I$15*10^6&lt;0,0,IF(AND(SUM('Chemicals Calcs'!N$1:N19)-'Chem - ODS'!I$15*10^6&lt;0,SUM('Chemicals Calcs'!N$2:N20)-'Chem - ODS'!I$15*10^6&gt;0),SUM('Chemicals Calcs'!N$2:N20)-'Chem - ODS'!I$15*10^6,'Chemicals Calcs'!N20))</f>
        <v>0</v>
      </c>
      <c r="O20" s="210">
        <f ca="1">IF(SUM('Chemicals Calcs'!O$2:O20)-'Chem - ODS'!J$15*10^6&lt;0,0,IF(AND(SUM('Chemicals Calcs'!O$1:O19)-'Chem - ODS'!J$15*10^6&lt;0,SUM('Chemicals Calcs'!O$2:O20)-'Chem - ODS'!J$15*10^6&gt;0),SUM('Chemicals Calcs'!O$2:O20)-'Chem - ODS'!J$15*10^6,'Chemicals Calcs'!O20))</f>
        <v>0</v>
      </c>
      <c r="P20" s="210">
        <f ca="1">IF(SUM('Chemicals Calcs'!P$2:P20)-'Chem - ODS'!K$15*10^6&lt;0,0,IF(AND(SUM('Chemicals Calcs'!P$1:P19)-'Chem - ODS'!K$15*10^6&lt;0,SUM('Chemicals Calcs'!P$2:P20)-'Chem - ODS'!K$15*10^6&gt;0),SUM('Chemicals Calcs'!P$2:P20)-'Chem - ODS'!K$15*10^6,'Chemicals Calcs'!P20))</f>
        <v>0</v>
      </c>
      <c r="Q20" s="210">
        <f ca="1">IF(SUM('Chemicals Calcs'!Q$2:Q20)-'Chem - ODS'!L$15*10^6&lt;0,0,IF(AND(SUM('Chemicals Calcs'!Q$1:Q19)-'Chem - ODS'!L$15*10^6&lt;0,SUM('Chemicals Calcs'!Q$2:Q20)-'Chem - ODS'!L$15*10^6&gt;0),SUM('Chemicals Calcs'!Q$2:Q20)-'Chem - ODS'!L$15*10^6,'Chemicals Calcs'!Q20))</f>
        <v>0</v>
      </c>
      <c r="R20" s="210">
        <f ca="1">IF(SUM('Chemicals Calcs'!R$2:R20)-'Chem - ODS'!M$15*10^6&lt;0,0,IF(AND(SUM('Chemicals Calcs'!R$1:R19)-'Chem - ODS'!M$15*10^6&lt;0,SUM('Chemicals Calcs'!R$2:R20)-'Chem - ODS'!M$15*10^6&gt;0),SUM('Chemicals Calcs'!R$2:R20)-'Chem - ODS'!M$15*10^6,'Chemicals Calcs'!R20))</f>
        <v>0</v>
      </c>
      <c r="S20" s="210">
        <f ca="1">IF(SUM('Chemicals Calcs'!S$2:S20)-'Chem - ODS'!N$15*10^6&lt;0,0,IF(AND(SUM('Chemicals Calcs'!S$1:S19)-'Chem - ODS'!N$15*10^6&lt;0,SUM('Chemicals Calcs'!S$2:S20)-'Chem - ODS'!N$15*10^6&gt;0),SUM('Chemicals Calcs'!S$2:S20)-'Chem - ODS'!N$15*10^6,'Chemicals Calcs'!S20))</f>
        <v>0</v>
      </c>
      <c r="T20" s="210">
        <f ca="1">IF(SUM('Chemicals Calcs'!T$2:T20)-'Chem - ODS'!O$15*10^6&lt;0,0,IF(AND(SUM('Chemicals Calcs'!T$1:T19)-'Chem - ODS'!O$15*10^6&lt;0,SUM('Chemicals Calcs'!T$2:T20)-'Chem - ODS'!O$15*10^6&gt;0),SUM('Chemicals Calcs'!T$2:T20)-'Chem - ODS'!O$15*10^6,'Chemicals Calcs'!T20))</f>
        <v>0</v>
      </c>
      <c r="U20" s="210">
        <f ca="1">IF(SUM('Chemicals Calcs'!U$2:U20)-'Chem - ODS'!P$15*10^6&lt;0,0,IF(AND(SUM('Chemicals Calcs'!U$1:U19)-'Chem - ODS'!P$15*10^6&lt;0,SUM('Chemicals Calcs'!U$2:U20)-'Chem - ODS'!P$15*10^6&gt;0),SUM('Chemicals Calcs'!U$2:U20)-'Chem - ODS'!P$15*10^6,'Chemicals Calcs'!U20))</f>
        <v>0</v>
      </c>
      <c r="V20" s="210">
        <f ca="1">IF(SUM('Chemicals Calcs'!V$2:V20)-'Chem - ODS'!Q$15*10^6&lt;0,0,IF(AND(SUM('Chemicals Calcs'!V$1:V19)-'Chem - ODS'!Q$15*10^6&lt;0,SUM('Chemicals Calcs'!V$2:V20)-'Chem - ODS'!Q$15*10^6&gt;0),SUM('Chemicals Calcs'!V$2:V20)-'Chem - ODS'!Q$15*10^6,'Chemicals Calcs'!V20))</f>
        <v>0</v>
      </c>
      <c r="W20" s="210">
        <f ca="1">IF(SUM('Chemicals Calcs'!W$2:W20)-'Chem - ODS'!R$15*10^6&lt;0,0,IF(AND(SUM('Chemicals Calcs'!W$1:W19)-'Chem - ODS'!R$15*10^6&lt;0,SUM('Chemicals Calcs'!W$2:W20)-'Chem - ODS'!R$15*10^6&gt;0),SUM('Chemicals Calcs'!W$2:W20)-'Chem - ODS'!R$15*10^6,'Chemicals Calcs'!W20))</f>
        <v>0</v>
      </c>
      <c r="X20" s="210">
        <f ca="1">IF(SUM('Chemicals Calcs'!X$2:X20)-'Chem - ODS'!S$15*10^6&lt;0,0,IF(AND(SUM('Chemicals Calcs'!X$1:X19)-'Chem - ODS'!S$15*10^6&lt;0,SUM('Chemicals Calcs'!X$2:X20)-'Chem - ODS'!S$15*10^6&gt;0),SUM('Chemicals Calcs'!X$2:X20)-'Chem - ODS'!S$15*10^6,'Chemicals Calcs'!X20))</f>
        <v>0</v>
      </c>
      <c r="Y20" s="210">
        <f ca="1">IF(SUM('Chemicals Calcs'!Y$2:Y20)-'Chem - ODS'!T$15*10^6&lt;0,0,IF(AND(SUM('Chemicals Calcs'!Y$1:Y19)-'Chem - ODS'!T$15*10^6&lt;0,SUM('Chemicals Calcs'!Y$2:Y20)-'Chem - ODS'!T$15*10^6&gt;0),SUM('Chemicals Calcs'!Y$2:Y20)-'Chem - ODS'!T$15*10^6,'Chemicals Calcs'!Y20))</f>
        <v>0</v>
      </c>
      <c r="Z20" s="210">
        <f ca="1">IF(SUM('Chemicals Calcs'!Z$2:Z20)-'Chem - ODS'!U$15*10^6&lt;0,0,IF(AND(SUM('Chemicals Calcs'!Z$1:Z19)-'Chem - ODS'!U$15*10^6&lt;0,SUM('Chemicals Calcs'!Z$2:Z20)-'Chem - ODS'!U$15*10^6&gt;0),SUM('Chemicals Calcs'!Z$2:Z20)-'Chem - ODS'!U$15*10^6,'Chemicals Calcs'!Z20))</f>
        <v>0</v>
      </c>
      <c r="AA20" s="210">
        <f ca="1">IF(SUM('Chemicals Calcs'!AA$2:AA20)-'Chem - ODS'!V$15*10^6&lt;0,0,IF(AND(SUM('Chemicals Calcs'!AA$1:AA19)-'Chem - ODS'!V$15*10^6&lt;0,SUM('Chemicals Calcs'!AA$2:AA20)-'Chem - ODS'!V$15*10^6&gt;0),SUM('Chemicals Calcs'!AA$2:AA20)-'Chem - ODS'!V$15*10^6,'Chemicals Calcs'!AA20))</f>
        <v>0</v>
      </c>
      <c r="AB20" s="210">
        <f ca="1">IF(SUM('Chemicals Calcs'!AB$2:AB20)-'Chem - ODS'!W$15*10^6&lt;0,0,IF(AND(SUM('Chemicals Calcs'!AB$1:AB19)-'Chem - ODS'!W$15*10^6&lt;0,SUM('Chemicals Calcs'!AB$2:AB20)-'Chem - ODS'!W$15*10^6&gt;0),SUM('Chemicals Calcs'!AB$2:AB20)-'Chem - ODS'!W$15*10^6,'Chemicals Calcs'!AB20))</f>
        <v>0</v>
      </c>
      <c r="AC20" s="210">
        <f ca="1">IF(SUM('Chemicals Calcs'!AC$2:AC20)-'Chem - ODS'!X$15*10^6&lt;0,0,IF(AND(SUM('Chemicals Calcs'!AC$1:AC19)-'Chem - ODS'!X$15*10^6&lt;0,SUM('Chemicals Calcs'!AC$2:AC20)-'Chem - ODS'!X$15*10^6&gt;0),SUM('Chemicals Calcs'!AC$2:AC20)-'Chem - ODS'!X$15*10^6,'Chemicals Calcs'!AC20))</f>
        <v>0</v>
      </c>
      <c r="AD20" s="210">
        <f ca="1">IF(SUM('Chemicals Calcs'!AD$2:AD20)-'Chem - ODS'!Y$15*10^6&lt;0,0,IF(AND(SUM('Chemicals Calcs'!AD$1:AD19)-'Chem - ODS'!Y$15*10^6&lt;0,SUM('Chemicals Calcs'!AD$2:AD20)-'Chem - ODS'!Y$15*10^6&gt;0),SUM('Chemicals Calcs'!AD$2:AD20)-'Chem - ODS'!Y$15*10^6,'Chemicals Calcs'!AD20))</f>
        <v>0</v>
      </c>
      <c r="AE20" s="210">
        <f ca="1">IF(SUM('Chemicals Calcs'!AE$2:AE20)-'Chem - ODS'!Z$15*10^6&lt;0,0,IF(AND(SUM('Chemicals Calcs'!AE$1:AE19)-'Chem - ODS'!Z$15*10^6&lt;0,SUM('Chemicals Calcs'!AE$2:AE20)-'Chem - ODS'!Z$15*10^6&gt;0),SUM('Chemicals Calcs'!AE$2:AE20)-'Chem - ODS'!Z$15*10^6,'Chemicals Calcs'!AE20))</f>
        <v>0</v>
      </c>
      <c r="AF20" s="210">
        <f ca="1">IF(SUM('Chemicals Calcs'!AF$2:AF20)-'Chem - ODS'!AA$15*10^6&lt;0,0,IF(AND(SUM('Chemicals Calcs'!AF$1:AF19)-'Chem - ODS'!AA$15*10^6&lt;0,SUM('Chemicals Calcs'!AF$2:AF20)-'Chem - ODS'!AA$15*10^6&gt;0),SUM('Chemicals Calcs'!AF$2:AF20)-'Chem - ODS'!AA$15*10^6,'Chemicals Calcs'!AF20))</f>
        <v>0</v>
      </c>
      <c r="AG20" s="210">
        <f ca="1">IF(SUM('Chemicals Calcs'!AG$2:AG20)-'Chem - ODS'!AB$15*10^6&lt;0,0,IF(AND(SUM('Chemicals Calcs'!AG$1:AG19)-'Chem - ODS'!AB$15*10^6&lt;0,SUM('Chemicals Calcs'!AG$2:AG20)-'Chem - ODS'!AB$15*10^6&gt;0),SUM('Chemicals Calcs'!AG$2:AG20)-'Chem - ODS'!AB$15*10^6,'Chemicals Calcs'!AG20))</f>
        <v>0</v>
      </c>
      <c r="AH20" s="210">
        <f ca="1">IF(SUM('Chemicals Calcs'!AH$2:AH20)-'Chem - ODS'!AC$15*10^6&lt;0,0,IF(AND(SUM('Chemicals Calcs'!AH$1:AH19)-'Chem - ODS'!AC$15*10^6&lt;0,SUM('Chemicals Calcs'!AH$2:AH20)-'Chem - ODS'!AC$15*10^6&gt;0),SUM('Chemicals Calcs'!AH$2:AH20)-'Chem - ODS'!AC$15*10^6,'Chemicals Calcs'!AH20))</f>
        <v>0</v>
      </c>
      <c r="AI20" s="210">
        <f ca="1">IF(SUM('Chemicals Calcs'!AI$2:AI20)-'Chem - ODS'!AD$15*10^6&lt;0,0,IF(AND(SUM('Chemicals Calcs'!AI$1:AI19)-'Chem - ODS'!AD$15*10^6&lt;0,SUM('Chemicals Calcs'!AI$2:AI20)-'Chem - ODS'!AD$15*10^6&gt;0),SUM('Chemicals Calcs'!AI$2:AI20)-'Chem - ODS'!AD$15*10^6,'Chemicals Calcs'!AI20))</f>
        <v>0</v>
      </c>
      <c r="AJ20" s="210">
        <f ca="1">IF(SUM('Chemicals Calcs'!AJ$2:AJ20)-'Chem - ODS'!AE$15*10^6&lt;0,0,IF(AND(SUM('Chemicals Calcs'!AJ$1:AJ19)-'Chem - ODS'!AE$15*10^6&lt;0,SUM('Chemicals Calcs'!AJ$2:AJ20)-'Chem - ODS'!AE$15*10^6&gt;0),SUM('Chemicals Calcs'!AJ$2:AJ20)-'Chem - ODS'!AE$15*10^6,'Chemicals Calcs'!AJ20))</f>
        <v>0</v>
      </c>
      <c r="AK20" s="210">
        <f ca="1">IF(SUM('Chemicals Calcs'!AK$2:AK20)-'Chem - ODS'!AF$15*10^6&lt;0,0,IF(AND(SUM('Chemicals Calcs'!AK$1:AK19)-'Chem - ODS'!AF$15*10^6&lt;0,SUM('Chemicals Calcs'!AK$2:AK20)-'Chem - ODS'!AF$15*10^6&gt;0),SUM('Chemicals Calcs'!AK$2:AK20)-'Chem - ODS'!AF$15*10^6,'Chemicals Calcs'!AK20))</f>
        <v>0</v>
      </c>
      <c r="AL20" s="210">
        <f ca="1">IF(SUM('Chemicals Calcs'!AL$2:AL20)-'Chem - ODS'!AG$15*10^6&lt;0,0,IF(AND(SUM('Chemicals Calcs'!AL$1:AL19)-'Chem - ODS'!AG$15*10^6&lt;0,SUM('Chemicals Calcs'!AL$2:AL20)-'Chem - ODS'!AG$15*10^6&gt;0),SUM('Chemicals Calcs'!AL$2:AL20)-'Chem - ODS'!AG$15*10^6,'Chemicals Calcs'!AL20))</f>
        <v>0</v>
      </c>
      <c r="AM20" s="210">
        <f ca="1">IF(SUM('Chemicals Calcs'!AM$2:AM20)-'Chem - ODS'!AH$15*10^6&lt;0,0,IF(AND(SUM('Chemicals Calcs'!AM$1:AM19)-'Chem - ODS'!AH$15*10^6&lt;0,SUM('Chemicals Calcs'!AM$2:AM20)-'Chem - ODS'!AH$15*10^6&gt;0),SUM('Chemicals Calcs'!AM$2:AM20)-'Chem - ODS'!AH$15*10^6,'Chemicals Calcs'!AM20))</f>
        <v>0</v>
      </c>
      <c r="AN20" s="210">
        <f ca="1">IF(SUM('Chemicals Calcs'!AN$2:AN20)-'Chem - ODS'!AI$15*10^6&lt;0,0,IF(AND(SUM('Chemicals Calcs'!AN$1:AN19)-'Chem - ODS'!AI$15*10^6&lt;0,SUM('Chemicals Calcs'!AN$2:AN20)-'Chem - ODS'!AI$15*10^6&gt;0),SUM('Chemicals Calcs'!AN$2:AN20)-'Chem - ODS'!AI$15*10^6,'Chemicals Calcs'!AN20))</f>
        <v>0</v>
      </c>
      <c r="AO20" s="210">
        <f ca="1">IF(SUM('Chemicals Calcs'!AO$2:AO20)-'Chem - ODS'!AJ$15*10^6&lt;0,0,IF(AND(SUM('Chemicals Calcs'!AO$1:AO19)-'Chem - ODS'!AJ$15*10^6&lt;0,SUM('Chemicals Calcs'!AO$2:AO20)-'Chem - ODS'!AJ$15*10^6&gt;0),SUM('Chemicals Calcs'!AO$2:AO20)-'Chem - ODS'!AJ$15*10^6,'Chemicals Calcs'!AO20))</f>
        <v>0</v>
      </c>
      <c r="AP20" s="210">
        <f ca="1">IF(SUM('Chemicals Calcs'!AP$2:AP20)-'Chem - ODS'!AK$15*10^6&lt;0,0,IF(AND(SUM('Chemicals Calcs'!AP$1:AP19)-'Chem - ODS'!AK$15*10^6&lt;0,SUM('Chemicals Calcs'!AP$2:AP20)-'Chem - ODS'!AK$15*10^6&gt;0),SUM('Chemicals Calcs'!AP$2:AP20)-'Chem - ODS'!AK$15*10^6,'Chemicals Calcs'!AP20))</f>
        <v>0</v>
      </c>
    </row>
    <row r="21" spans="1:42">
      <c r="A21" s="74">
        <v>-31</v>
      </c>
      <c r="B21">
        <f ca="1">IF('Chemicals 2010'!$A29="CP",INDIRECT("'Chemicals 2010'!"&amp;'Country Selector'!$B$3&amp;ROW($A29))*10^12,0)</f>
        <v>0</v>
      </c>
      <c r="C21" s="90">
        <f t="shared" ca="1" si="0"/>
        <v>0</v>
      </c>
      <c r="D21" s="90">
        <f t="shared" ca="1" si="0"/>
        <v>0</v>
      </c>
      <c r="E21" s="90">
        <f t="shared" ca="1" si="0"/>
        <v>0</v>
      </c>
      <c r="F21" s="90">
        <f t="shared" ca="1" si="0"/>
        <v>0</v>
      </c>
      <c r="G21" s="210">
        <f ca="1">IF(SUM('Chemicals Calcs'!G$2:G21)-'Chem - ODS'!B$15*10^6&lt;0,0,IF(AND(SUM('Chemicals Calcs'!G$1:G20)-'Chem - ODS'!B$15*10^6&lt;0,SUM('Chemicals Calcs'!G$2:G21)-'Chem - ODS'!B$15*10^6&gt;0),SUM('Chemicals Calcs'!G$2:G21)-'Chem - ODS'!B$15*10^6,'Chemicals Calcs'!G21))</f>
        <v>0</v>
      </c>
      <c r="H21" s="210">
        <f ca="1">IF(SUM('Chemicals Calcs'!H$2:H21)-'Chem - ODS'!C$15*10^6&lt;0,0,IF(AND(SUM('Chemicals Calcs'!H$1:H20)-'Chem - ODS'!C$15*10^6&lt;0,SUM('Chemicals Calcs'!H$2:H21)-'Chem - ODS'!C$15*10^6&gt;0),SUM('Chemicals Calcs'!H$2:H21)-'Chem - ODS'!C$15*10^6,'Chemicals Calcs'!H21))</f>
        <v>0</v>
      </c>
      <c r="I21" s="210">
        <f ca="1">IF(SUM('Chemicals Calcs'!I$2:I21)-'Chem - ODS'!D$15*10^6&lt;0,0,IF(AND(SUM('Chemicals Calcs'!I$1:I20)-'Chem - ODS'!D$15*10^6&lt;0,SUM('Chemicals Calcs'!I$2:I21)-'Chem - ODS'!D$15*10^6&gt;0),SUM('Chemicals Calcs'!I$2:I21)-'Chem - ODS'!D$15*10^6,'Chemicals Calcs'!I21))</f>
        <v>0</v>
      </c>
      <c r="J21" s="210">
        <f ca="1">IF(SUM('Chemicals Calcs'!J$2:J21)-'Chem - ODS'!E$15*10^6&lt;0,0,IF(AND(SUM('Chemicals Calcs'!J$1:J20)-'Chem - ODS'!E$15*10^6&lt;0,SUM('Chemicals Calcs'!J$2:J21)-'Chem - ODS'!E$15*10^6&gt;0),SUM('Chemicals Calcs'!J$2:J21)-'Chem - ODS'!E$15*10^6,'Chemicals Calcs'!J21))</f>
        <v>0</v>
      </c>
      <c r="K21" s="210">
        <f ca="1">IF(SUM('Chemicals Calcs'!K$2:K21)-'Chem - ODS'!F$15*10^6&lt;0,0,IF(AND(SUM('Chemicals Calcs'!K$1:K20)-'Chem - ODS'!F$15*10^6&lt;0,SUM('Chemicals Calcs'!K$2:K21)-'Chem - ODS'!F$15*10^6&gt;0),SUM('Chemicals Calcs'!K$2:K21)-'Chem - ODS'!F$15*10^6,'Chemicals Calcs'!K21))</f>
        <v>0</v>
      </c>
      <c r="L21" s="210">
        <f ca="1">IF(SUM('Chemicals Calcs'!L$2:L21)-'Chem - ODS'!G$15*10^6&lt;0,0,IF(AND(SUM('Chemicals Calcs'!L$1:L20)-'Chem - ODS'!G$15*10^6&lt;0,SUM('Chemicals Calcs'!L$2:L21)-'Chem - ODS'!G$15*10^6&gt;0),SUM('Chemicals Calcs'!L$2:L21)-'Chem - ODS'!G$15*10^6,'Chemicals Calcs'!L21))</f>
        <v>0</v>
      </c>
      <c r="M21" s="210">
        <f ca="1">IF(SUM('Chemicals Calcs'!M$2:M21)-'Chem - ODS'!H$15*10^6&lt;0,0,IF(AND(SUM('Chemicals Calcs'!M$1:M20)-'Chem - ODS'!H$15*10^6&lt;0,SUM('Chemicals Calcs'!M$2:M21)-'Chem - ODS'!H$15*10^6&gt;0),SUM('Chemicals Calcs'!M$2:M21)-'Chem - ODS'!H$15*10^6,'Chemicals Calcs'!M21))</f>
        <v>0</v>
      </c>
      <c r="N21" s="210">
        <f ca="1">IF(SUM('Chemicals Calcs'!N$2:N21)-'Chem - ODS'!I$15*10^6&lt;0,0,IF(AND(SUM('Chemicals Calcs'!N$1:N20)-'Chem - ODS'!I$15*10^6&lt;0,SUM('Chemicals Calcs'!N$2:N21)-'Chem - ODS'!I$15*10^6&gt;0),SUM('Chemicals Calcs'!N$2:N21)-'Chem - ODS'!I$15*10^6,'Chemicals Calcs'!N21))</f>
        <v>0</v>
      </c>
      <c r="O21" s="210">
        <f ca="1">IF(SUM('Chemicals Calcs'!O$2:O21)-'Chem - ODS'!J$15*10^6&lt;0,0,IF(AND(SUM('Chemicals Calcs'!O$1:O20)-'Chem - ODS'!J$15*10^6&lt;0,SUM('Chemicals Calcs'!O$2:O21)-'Chem - ODS'!J$15*10^6&gt;0),SUM('Chemicals Calcs'!O$2:O21)-'Chem - ODS'!J$15*10^6,'Chemicals Calcs'!O21))</f>
        <v>0</v>
      </c>
      <c r="P21" s="210">
        <f ca="1">IF(SUM('Chemicals Calcs'!P$2:P21)-'Chem - ODS'!K$15*10^6&lt;0,0,IF(AND(SUM('Chemicals Calcs'!P$1:P20)-'Chem - ODS'!K$15*10^6&lt;0,SUM('Chemicals Calcs'!P$2:P21)-'Chem - ODS'!K$15*10^6&gt;0),SUM('Chemicals Calcs'!P$2:P21)-'Chem - ODS'!K$15*10^6,'Chemicals Calcs'!P21))</f>
        <v>0</v>
      </c>
      <c r="Q21" s="210">
        <f ca="1">IF(SUM('Chemicals Calcs'!Q$2:Q21)-'Chem - ODS'!L$15*10^6&lt;0,0,IF(AND(SUM('Chemicals Calcs'!Q$1:Q20)-'Chem - ODS'!L$15*10^6&lt;0,SUM('Chemicals Calcs'!Q$2:Q21)-'Chem - ODS'!L$15*10^6&gt;0),SUM('Chemicals Calcs'!Q$2:Q21)-'Chem - ODS'!L$15*10^6,'Chemicals Calcs'!Q21))</f>
        <v>0</v>
      </c>
      <c r="R21" s="210">
        <f ca="1">IF(SUM('Chemicals Calcs'!R$2:R21)-'Chem - ODS'!M$15*10^6&lt;0,0,IF(AND(SUM('Chemicals Calcs'!R$1:R20)-'Chem - ODS'!M$15*10^6&lt;0,SUM('Chemicals Calcs'!R$2:R21)-'Chem - ODS'!M$15*10^6&gt;0),SUM('Chemicals Calcs'!R$2:R21)-'Chem - ODS'!M$15*10^6,'Chemicals Calcs'!R21))</f>
        <v>0</v>
      </c>
      <c r="S21" s="210">
        <f ca="1">IF(SUM('Chemicals Calcs'!S$2:S21)-'Chem - ODS'!N$15*10^6&lt;0,0,IF(AND(SUM('Chemicals Calcs'!S$1:S20)-'Chem - ODS'!N$15*10^6&lt;0,SUM('Chemicals Calcs'!S$2:S21)-'Chem - ODS'!N$15*10^6&gt;0),SUM('Chemicals Calcs'!S$2:S21)-'Chem - ODS'!N$15*10^6,'Chemicals Calcs'!S21))</f>
        <v>0</v>
      </c>
      <c r="T21" s="210">
        <f ca="1">IF(SUM('Chemicals Calcs'!T$2:T21)-'Chem - ODS'!O$15*10^6&lt;0,0,IF(AND(SUM('Chemicals Calcs'!T$1:T20)-'Chem - ODS'!O$15*10^6&lt;0,SUM('Chemicals Calcs'!T$2:T21)-'Chem - ODS'!O$15*10^6&gt;0),SUM('Chemicals Calcs'!T$2:T21)-'Chem - ODS'!O$15*10^6,'Chemicals Calcs'!T21))</f>
        <v>0</v>
      </c>
      <c r="U21" s="210">
        <f ca="1">IF(SUM('Chemicals Calcs'!U$2:U21)-'Chem - ODS'!P$15*10^6&lt;0,0,IF(AND(SUM('Chemicals Calcs'!U$1:U20)-'Chem - ODS'!P$15*10^6&lt;0,SUM('Chemicals Calcs'!U$2:U21)-'Chem - ODS'!P$15*10^6&gt;0),SUM('Chemicals Calcs'!U$2:U21)-'Chem - ODS'!P$15*10^6,'Chemicals Calcs'!U21))</f>
        <v>0</v>
      </c>
      <c r="V21" s="210">
        <f ca="1">IF(SUM('Chemicals Calcs'!V$2:V21)-'Chem - ODS'!Q$15*10^6&lt;0,0,IF(AND(SUM('Chemicals Calcs'!V$1:V20)-'Chem - ODS'!Q$15*10^6&lt;0,SUM('Chemicals Calcs'!V$2:V21)-'Chem - ODS'!Q$15*10^6&gt;0),SUM('Chemicals Calcs'!V$2:V21)-'Chem - ODS'!Q$15*10^6,'Chemicals Calcs'!V21))</f>
        <v>0</v>
      </c>
      <c r="W21" s="210">
        <f ca="1">IF(SUM('Chemicals Calcs'!W$2:W21)-'Chem - ODS'!R$15*10^6&lt;0,0,IF(AND(SUM('Chemicals Calcs'!W$1:W20)-'Chem - ODS'!R$15*10^6&lt;0,SUM('Chemicals Calcs'!W$2:W21)-'Chem - ODS'!R$15*10^6&gt;0),SUM('Chemicals Calcs'!W$2:W21)-'Chem - ODS'!R$15*10^6,'Chemicals Calcs'!W21))</f>
        <v>0</v>
      </c>
      <c r="X21" s="210">
        <f ca="1">IF(SUM('Chemicals Calcs'!X$2:X21)-'Chem - ODS'!S$15*10^6&lt;0,0,IF(AND(SUM('Chemicals Calcs'!X$1:X20)-'Chem - ODS'!S$15*10^6&lt;0,SUM('Chemicals Calcs'!X$2:X21)-'Chem - ODS'!S$15*10^6&gt;0),SUM('Chemicals Calcs'!X$2:X21)-'Chem - ODS'!S$15*10^6,'Chemicals Calcs'!X21))</f>
        <v>0</v>
      </c>
      <c r="Y21" s="210">
        <f ca="1">IF(SUM('Chemicals Calcs'!Y$2:Y21)-'Chem - ODS'!T$15*10^6&lt;0,0,IF(AND(SUM('Chemicals Calcs'!Y$1:Y20)-'Chem - ODS'!T$15*10^6&lt;0,SUM('Chemicals Calcs'!Y$2:Y21)-'Chem - ODS'!T$15*10^6&gt;0),SUM('Chemicals Calcs'!Y$2:Y21)-'Chem - ODS'!T$15*10^6,'Chemicals Calcs'!Y21))</f>
        <v>0</v>
      </c>
      <c r="Z21" s="210">
        <f ca="1">IF(SUM('Chemicals Calcs'!Z$2:Z21)-'Chem - ODS'!U$15*10^6&lt;0,0,IF(AND(SUM('Chemicals Calcs'!Z$1:Z20)-'Chem - ODS'!U$15*10^6&lt;0,SUM('Chemicals Calcs'!Z$2:Z21)-'Chem - ODS'!U$15*10^6&gt;0),SUM('Chemicals Calcs'!Z$2:Z21)-'Chem - ODS'!U$15*10^6,'Chemicals Calcs'!Z21))</f>
        <v>0</v>
      </c>
      <c r="AA21" s="210">
        <f ca="1">IF(SUM('Chemicals Calcs'!AA$2:AA21)-'Chem - ODS'!V$15*10^6&lt;0,0,IF(AND(SUM('Chemicals Calcs'!AA$1:AA20)-'Chem - ODS'!V$15*10^6&lt;0,SUM('Chemicals Calcs'!AA$2:AA21)-'Chem - ODS'!V$15*10^6&gt;0),SUM('Chemicals Calcs'!AA$2:AA21)-'Chem - ODS'!V$15*10^6,'Chemicals Calcs'!AA21))</f>
        <v>0</v>
      </c>
      <c r="AB21" s="210">
        <f ca="1">IF(SUM('Chemicals Calcs'!AB$2:AB21)-'Chem - ODS'!W$15*10^6&lt;0,0,IF(AND(SUM('Chemicals Calcs'!AB$1:AB20)-'Chem - ODS'!W$15*10^6&lt;0,SUM('Chemicals Calcs'!AB$2:AB21)-'Chem - ODS'!W$15*10^6&gt;0),SUM('Chemicals Calcs'!AB$2:AB21)-'Chem - ODS'!W$15*10^6,'Chemicals Calcs'!AB21))</f>
        <v>0</v>
      </c>
      <c r="AC21" s="210">
        <f ca="1">IF(SUM('Chemicals Calcs'!AC$2:AC21)-'Chem - ODS'!X$15*10^6&lt;0,0,IF(AND(SUM('Chemicals Calcs'!AC$1:AC20)-'Chem - ODS'!X$15*10^6&lt;0,SUM('Chemicals Calcs'!AC$2:AC21)-'Chem - ODS'!X$15*10^6&gt;0),SUM('Chemicals Calcs'!AC$2:AC21)-'Chem - ODS'!X$15*10^6,'Chemicals Calcs'!AC21))</f>
        <v>0</v>
      </c>
      <c r="AD21" s="210">
        <f ca="1">IF(SUM('Chemicals Calcs'!AD$2:AD21)-'Chem - ODS'!Y$15*10^6&lt;0,0,IF(AND(SUM('Chemicals Calcs'!AD$1:AD20)-'Chem - ODS'!Y$15*10^6&lt;0,SUM('Chemicals Calcs'!AD$2:AD21)-'Chem - ODS'!Y$15*10^6&gt;0),SUM('Chemicals Calcs'!AD$2:AD21)-'Chem - ODS'!Y$15*10^6,'Chemicals Calcs'!AD21))</f>
        <v>0</v>
      </c>
      <c r="AE21" s="210">
        <f ca="1">IF(SUM('Chemicals Calcs'!AE$2:AE21)-'Chem - ODS'!Z$15*10^6&lt;0,0,IF(AND(SUM('Chemicals Calcs'!AE$1:AE20)-'Chem - ODS'!Z$15*10^6&lt;0,SUM('Chemicals Calcs'!AE$2:AE21)-'Chem - ODS'!Z$15*10^6&gt;0),SUM('Chemicals Calcs'!AE$2:AE21)-'Chem - ODS'!Z$15*10^6,'Chemicals Calcs'!AE21))</f>
        <v>0</v>
      </c>
      <c r="AF21" s="210">
        <f ca="1">IF(SUM('Chemicals Calcs'!AF$2:AF21)-'Chem - ODS'!AA$15*10^6&lt;0,0,IF(AND(SUM('Chemicals Calcs'!AF$1:AF20)-'Chem - ODS'!AA$15*10^6&lt;0,SUM('Chemicals Calcs'!AF$2:AF21)-'Chem - ODS'!AA$15*10^6&gt;0),SUM('Chemicals Calcs'!AF$2:AF21)-'Chem - ODS'!AA$15*10^6,'Chemicals Calcs'!AF21))</f>
        <v>0</v>
      </c>
      <c r="AG21" s="210">
        <f ca="1">IF(SUM('Chemicals Calcs'!AG$2:AG21)-'Chem - ODS'!AB$15*10^6&lt;0,0,IF(AND(SUM('Chemicals Calcs'!AG$1:AG20)-'Chem - ODS'!AB$15*10^6&lt;0,SUM('Chemicals Calcs'!AG$2:AG21)-'Chem - ODS'!AB$15*10^6&gt;0),SUM('Chemicals Calcs'!AG$2:AG21)-'Chem - ODS'!AB$15*10^6,'Chemicals Calcs'!AG21))</f>
        <v>0</v>
      </c>
      <c r="AH21" s="210">
        <f ca="1">IF(SUM('Chemicals Calcs'!AH$2:AH21)-'Chem - ODS'!AC$15*10^6&lt;0,0,IF(AND(SUM('Chemicals Calcs'!AH$1:AH20)-'Chem - ODS'!AC$15*10^6&lt;0,SUM('Chemicals Calcs'!AH$2:AH21)-'Chem - ODS'!AC$15*10^6&gt;0),SUM('Chemicals Calcs'!AH$2:AH21)-'Chem - ODS'!AC$15*10^6,'Chemicals Calcs'!AH21))</f>
        <v>0</v>
      </c>
      <c r="AI21" s="210">
        <f ca="1">IF(SUM('Chemicals Calcs'!AI$2:AI21)-'Chem - ODS'!AD$15*10^6&lt;0,0,IF(AND(SUM('Chemicals Calcs'!AI$1:AI20)-'Chem - ODS'!AD$15*10^6&lt;0,SUM('Chemicals Calcs'!AI$2:AI21)-'Chem - ODS'!AD$15*10^6&gt;0),SUM('Chemicals Calcs'!AI$2:AI21)-'Chem - ODS'!AD$15*10^6,'Chemicals Calcs'!AI21))</f>
        <v>0</v>
      </c>
      <c r="AJ21" s="210">
        <f ca="1">IF(SUM('Chemicals Calcs'!AJ$2:AJ21)-'Chem - ODS'!AE$15*10^6&lt;0,0,IF(AND(SUM('Chemicals Calcs'!AJ$1:AJ20)-'Chem - ODS'!AE$15*10^6&lt;0,SUM('Chemicals Calcs'!AJ$2:AJ21)-'Chem - ODS'!AE$15*10^6&gt;0),SUM('Chemicals Calcs'!AJ$2:AJ21)-'Chem - ODS'!AE$15*10^6,'Chemicals Calcs'!AJ21))</f>
        <v>0</v>
      </c>
      <c r="AK21" s="210">
        <f ca="1">IF(SUM('Chemicals Calcs'!AK$2:AK21)-'Chem - ODS'!AF$15*10^6&lt;0,0,IF(AND(SUM('Chemicals Calcs'!AK$1:AK20)-'Chem - ODS'!AF$15*10^6&lt;0,SUM('Chemicals Calcs'!AK$2:AK21)-'Chem - ODS'!AF$15*10^6&gt;0),SUM('Chemicals Calcs'!AK$2:AK21)-'Chem - ODS'!AF$15*10^6,'Chemicals Calcs'!AK21))</f>
        <v>0</v>
      </c>
      <c r="AL21" s="210">
        <f ca="1">IF(SUM('Chemicals Calcs'!AL$2:AL21)-'Chem - ODS'!AG$15*10^6&lt;0,0,IF(AND(SUM('Chemicals Calcs'!AL$1:AL20)-'Chem - ODS'!AG$15*10^6&lt;0,SUM('Chemicals Calcs'!AL$2:AL21)-'Chem - ODS'!AG$15*10^6&gt;0),SUM('Chemicals Calcs'!AL$2:AL21)-'Chem - ODS'!AG$15*10^6,'Chemicals Calcs'!AL21))</f>
        <v>0</v>
      </c>
      <c r="AM21" s="210">
        <f ca="1">IF(SUM('Chemicals Calcs'!AM$2:AM21)-'Chem - ODS'!AH$15*10^6&lt;0,0,IF(AND(SUM('Chemicals Calcs'!AM$1:AM20)-'Chem - ODS'!AH$15*10^6&lt;0,SUM('Chemicals Calcs'!AM$2:AM21)-'Chem - ODS'!AH$15*10^6&gt;0),SUM('Chemicals Calcs'!AM$2:AM21)-'Chem - ODS'!AH$15*10^6,'Chemicals Calcs'!AM21))</f>
        <v>0</v>
      </c>
      <c r="AN21" s="210">
        <f ca="1">IF(SUM('Chemicals Calcs'!AN$2:AN21)-'Chem - ODS'!AI$15*10^6&lt;0,0,IF(AND(SUM('Chemicals Calcs'!AN$1:AN20)-'Chem - ODS'!AI$15*10^6&lt;0,SUM('Chemicals Calcs'!AN$2:AN21)-'Chem - ODS'!AI$15*10^6&gt;0),SUM('Chemicals Calcs'!AN$2:AN21)-'Chem - ODS'!AI$15*10^6,'Chemicals Calcs'!AN21))</f>
        <v>0</v>
      </c>
      <c r="AO21" s="210">
        <f ca="1">IF(SUM('Chemicals Calcs'!AO$2:AO21)-'Chem - ODS'!AJ$15*10^6&lt;0,0,IF(AND(SUM('Chemicals Calcs'!AO$1:AO20)-'Chem - ODS'!AJ$15*10^6&lt;0,SUM('Chemicals Calcs'!AO$2:AO21)-'Chem - ODS'!AJ$15*10^6&gt;0),SUM('Chemicals Calcs'!AO$2:AO21)-'Chem - ODS'!AJ$15*10^6,'Chemicals Calcs'!AO21))</f>
        <v>0</v>
      </c>
      <c r="AP21" s="210">
        <f ca="1">IF(SUM('Chemicals Calcs'!AP$2:AP21)-'Chem - ODS'!AK$15*10^6&lt;0,0,IF(AND(SUM('Chemicals Calcs'!AP$1:AP20)-'Chem - ODS'!AK$15*10^6&lt;0,SUM('Chemicals Calcs'!AP$2:AP21)-'Chem - ODS'!AK$15*10^6&gt;0),SUM('Chemicals Calcs'!AP$2:AP21)-'Chem - ODS'!AK$15*10^6,'Chemicals Calcs'!AP21))</f>
        <v>0</v>
      </c>
    </row>
    <row r="22" spans="1:42">
      <c r="A22" s="74">
        <v>-30</v>
      </c>
      <c r="B22">
        <f ca="1">IF('Chemicals 2010'!$A30="CP",INDIRECT("'Chemicals 2010'!"&amp;'Country Selector'!$B$3&amp;ROW($A30))*10^12,0)</f>
        <v>0</v>
      </c>
      <c r="C22" s="90">
        <f t="shared" ca="1" si="0"/>
        <v>0</v>
      </c>
      <c r="D22" s="90">
        <f t="shared" ca="1" si="0"/>
        <v>0</v>
      </c>
      <c r="E22" s="90">
        <f t="shared" ca="1" si="0"/>
        <v>0</v>
      </c>
      <c r="F22" s="90">
        <f t="shared" ca="1" si="0"/>
        <v>0</v>
      </c>
      <c r="G22" s="210">
        <f ca="1">IF(SUM('Chemicals Calcs'!G$2:G22)-'Chem - ODS'!B$15*10^6&lt;0,0,IF(AND(SUM('Chemicals Calcs'!G$1:G21)-'Chem - ODS'!B$15*10^6&lt;0,SUM('Chemicals Calcs'!G$2:G22)-'Chem - ODS'!B$15*10^6&gt;0),SUM('Chemicals Calcs'!G$2:G22)-'Chem - ODS'!B$15*10^6,'Chemicals Calcs'!G22))</f>
        <v>0</v>
      </c>
      <c r="H22" s="210">
        <f ca="1">IF(SUM('Chemicals Calcs'!H$2:H22)-'Chem - ODS'!C$15*10^6&lt;0,0,IF(AND(SUM('Chemicals Calcs'!H$1:H21)-'Chem - ODS'!C$15*10^6&lt;0,SUM('Chemicals Calcs'!H$2:H22)-'Chem - ODS'!C$15*10^6&gt;0),SUM('Chemicals Calcs'!H$2:H22)-'Chem - ODS'!C$15*10^6,'Chemicals Calcs'!H22))</f>
        <v>0</v>
      </c>
      <c r="I22" s="210">
        <f ca="1">IF(SUM('Chemicals Calcs'!I$2:I22)-'Chem - ODS'!D$15*10^6&lt;0,0,IF(AND(SUM('Chemicals Calcs'!I$1:I21)-'Chem - ODS'!D$15*10^6&lt;0,SUM('Chemicals Calcs'!I$2:I22)-'Chem - ODS'!D$15*10^6&gt;0),SUM('Chemicals Calcs'!I$2:I22)-'Chem - ODS'!D$15*10^6,'Chemicals Calcs'!I22))</f>
        <v>0</v>
      </c>
      <c r="J22" s="210">
        <f ca="1">IF(SUM('Chemicals Calcs'!J$2:J22)-'Chem - ODS'!E$15*10^6&lt;0,0,IF(AND(SUM('Chemicals Calcs'!J$1:J21)-'Chem - ODS'!E$15*10^6&lt;0,SUM('Chemicals Calcs'!J$2:J22)-'Chem - ODS'!E$15*10^6&gt;0),SUM('Chemicals Calcs'!J$2:J22)-'Chem - ODS'!E$15*10^6,'Chemicals Calcs'!J22))</f>
        <v>0</v>
      </c>
      <c r="K22" s="210">
        <f ca="1">IF(SUM('Chemicals Calcs'!K$2:K22)-'Chem - ODS'!F$15*10^6&lt;0,0,IF(AND(SUM('Chemicals Calcs'!K$1:K21)-'Chem - ODS'!F$15*10^6&lt;0,SUM('Chemicals Calcs'!K$2:K22)-'Chem - ODS'!F$15*10^6&gt;0),SUM('Chemicals Calcs'!K$2:K22)-'Chem - ODS'!F$15*10^6,'Chemicals Calcs'!K22))</f>
        <v>0</v>
      </c>
      <c r="L22" s="210">
        <f ca="1">IF(SUM('Chemicals Calcs'!L$2:L22)-'Chem - ODS'!G$15*10^6&lt;0,0,IF(AND(SUM('Chemicals Calcs'!L$1:L21)-'Chem - ODS'!G$15*10^6&lt;0,SUM('Chemicals Calcs'!L$2:L22)-'Chem - ODS'!G$15*10^6&gt;0),SUM('Chemicals Calcs'!L$2:L22)-'Chem - ODS'!G$15*10^6,'Chemicals Calcs'!L22))</f>
        <v>0</v>
      </c>
      <c r="M22" s="210">
        <f ca="1">IF(SUM('Chemicals Calcs'!M$2:M22)-'Chem - ODS'!H$15*10^6&lt;0,0,IF(AND(SUM('Chemicals Calcs'!M$1:M21)-'Chem - ODS'!H$15*10^6&lt;0,SUM('Chemicals Calcs'!M$2:M22)-'Chem - ODS'!H$15*10^6&gt;0),SUM('Chemicals Calcs'!M$2:M22)-'Chem - ODS'!H$15*10^6,'Chemicals Calcs'!M22))</f>
        <v>0</v>
      </c>
      <c r="N22" s="210">
        <f ca="1">IF(SUM('Chemicals Calcs'!N$2:N22)-'Chem - ODS'!I$15*10^6&lt;0,0,IF(AND(SUM('Chemicals Calcs'!N$1:N21)-'Chem - ODS'!I$15*10^6&lt;0,SUM('Chemicals Calcs'!N$2:N22)-'Chem - ODS'!I$15*10^6&gt;0),SUM('Chemicals Calcs'!N$2:N22)-'Chem - ODS'!I$15*10^6,'Chemicals Calcs'!N22))</f>
        <v>0</v>
      </c>
      <c r="O22" s="210">
        <f ca="1">IF(SUM('Chemicals Calcs'!O$2:O22)-'Chem - ODS'!J$15*10^6&lt;0,0,IF(AND(SUM('Chemicals Calcs'!O$1:O21)-'Chem - ODS'!J$15*10^6&lt;0,SUM('Chemicals Calcs'!O$2:O22)-'Chem - ODS'!J$15*10^6&gt;0),SUM('Chemicals Calcs'!O$2:O22)-'Chem - ODS'!J$15*10^6,'Chemicals Calcs'!O22))</f>
        <v>0</v>
      </c>
      <c r="P22" s="210">
        <f ca="1">IF(SUM('Chemicals Calcs'!P$2:P22)-'Chem - ODS'!K$15*10^6&lt;0,0,IF(AND(SUM('Chemicals Calcs'!P$1:P21)-'Chem - ODS'!K$15*10^6&lt;0,SUM('Chemicals Calcs'!P$2:P22)-'Chem - ODS'!K$15*10^6&gt;0),SUM('Chemicals Calcs'!P$2:P22)-'Chem - ODS'!K$15*10^6,'Chemicals Calcs'!P22))</f>
        <v>0</v>
      </c>
      <c r="Q22" s="210">
        <f ca="1">IF(SUM('Chemicals Calcs'!Q$2:Q22)-'Chem - ODS'!L$15*10^6&lt;0,0,IF(AND(SUM('Chemicals Calcs'!Q$1:Q21)-'Chem - ODS'!L$15*10^6&lt;0,SUM('Chemicals Calcs'!Q$2:Q22)-'Chem - ODS'!L$15*10^6&gt;0),SUM('Chemicals Calcs'!Q$2:Q22)-'Chem - ODS'!L$15*10^6,'Chemicals Calcs'!Q22))</f>
        <v>0</v>
      </c>
      <c r="R22" s="210">
        <f ca="1">IF(SUM('Chemicals Calcs'!R$2:R22)-'Chem - ODS'!M$15*10^6&lt;0,0,IF(AND(SUM('Chemicals Calcs'!R$1:R21)-'Chem - ODS'!M$15*10^6&lt;0,SUM('Chemicals Calcs'!R$2:R22)-'Chem - ODS'!M$15*10^6&gt;0),SUM('Chemicals Calcs'!R$2:R22)-'Chem - ODS'!M$15*10^6,'Chemicals Calcs'!R22))</f>
        <v>0</v>
      </c>
      <c r="S22" s="210">
        <f ca="1">IF(SUM('Chemicals Calcs'!S$2:S22)-'Chem - ODS'!N$15*10^6&lt;0,0,IF(AND(SUM('Chemicals Calcs'!S$1:S21)-'Chem - ODS'!N$15*10^6&lt;0,SUM('Chemicals Calcs'!S$2:S22)-'Chem - ODS'!N$15*10^6&gt;0),SUM('Chemicals Calcs'!S$2:S22)-'Chem - ODS'!N$15*10^6,'Chemicals Calcs'!S22))</f>
        <v>0</v>
      </c>
      <c r="T22" s="210">
        <f ca="1">IF(SUM('Chemicals Calcs'!T$2:T22)-'Chem - ODS'!O$15*10^6&lt;0,0,IF(AND(SUM('Chemicals Calcs'!T$1:T21)-'Chem - ODS'!O$15*10^6&lt;0,SUM('Chemicals Calcs'!T$2:T22)-'Chem - ODS'!O$15*10^6&gt;0),SUM('Chemicals Calcs'!T$2:T22)-'Chem - ODS'!O$15*10^6,'Chemicals Calcs'!T22))</f>
        <v>0</v>
      </c>
      <c r="U22" s="210">
        <f ca="1">IF(SUM('Chemicals Calcs'!U$2:U22)-'Chem - ODS'!P$15*10^6&lt;0,0,IF(AND(SUM('Chemicals Calcs'!U$1:U21)-'Chem - ODS'!P$15*10^6&lt;0,SUM('Chemicals Calcs'!U$2:U22)-'Chem - ODS'!P$15*10^6&gt;0),SUM('Chemicals Calcs'!U$2:U22)-'Chem - ODS'!P$15*10^6,'Chemicals Calcs'!U22))</f>
        <v>0</v>
      </c>
      <c r="V22" s="210">
        <f ca="1">IF(SUM('Chemicals Calcs'!V$2:V22)-'Chem - ODS'!Q$15*10^6&lt;0,0,IF(AND(SUM('Chemicals Calcs'!V$1:V21)-'Chem - ODS'!Q$15*10^6&lt;0,SUM('Chemicals Calcs'!V$2:V22)-'Chem - ODS'!Q$15*10^6&gt;0),SUM('Chemicals Calcs'!V$2:V22)-'Chem - ODS'!Q$15*10^6,'Chemicals Calcs'!V22))</f>
        <v>0</v>
      </c>
      <c r="W22" s="210">
        <f ca="1">IF(SUM('Chemicals Calcs'!W$2:W22)-'Chem - ODS'!R$15*10^6&lt;0,0,IF(AND(SUM('Chemicals Calcs'!W$1:W21)-'Chem - ODS'!R$15*10^6&lt;0,SUM('Chemicals Calcs'!W$2:W22)-'Chem - ODS'!R$15*10^6&gt;0),SUM('Chemicals Calcs'!W$2:W22)-'Chem - ODS'!R$15*10^6,'Chemicals Calcs'!W22))</f>
        <v>0</v>
      </c>
      <c r="X22" s="210">
        <f ca="1">IF(SUM('Chemicals Calcs'!X$2:X22)-'Chem - ODS'!S$15*10^6&lt;0,0,IF(AND(SUM('Chemicals Calcs'!X$1:X21)-'Chem - ODS'!S$15*10^6&lt;0,SUM('Chemicals Calcs'!X$2:X22)-'Chem - ODS'!S$15*10^6&gt;0),SUM('Chemicals Calcs'!X$2:X22)-'Chem - ODS'!S$15*10^6,'Chemicals Calcs'!X22))</f>
        <v>0</v>
      </c>
      <c r="Y22" s="210">
        <f ca="1">IF(SUM('Chemicals Calcs'!Y$2:Y22)-'Chem - ODS'!T$15*10^6&lt;0,0,IF(AND(SUM('Chemicals Calcs'!Y$1:Y21)-'Chem - ODS'!T$15*10^6&lt;0,SUM('Chemicals Calcs'!Y$2:Y22)-'Chem - ODS'!T$15*10^6&gt;0),SUM('Chemicals Calcs'!Y$2:Y22)-'Chem - ODS'!T$15*10^6,'Chemicals Calcs'!Y22))</f>
        <v>0</v>
      </c>
      <c r="Z22" s="210">
        <f ca="1">IF(SUM('Chemicals Calcs'!Z$2:Z22)-'Chem - ODS'!U$15*10^6&lt;0,0,IF(AND(SUM('Chemicals Calcs'!Z$1:Z21)-'Chem - ODS'!U$15*10^6&lt;0,SUM('Chemicals Calcs'!Z$2:Z22)-'Chem - ODS'!U$15*10^6&gt;0),SUM('Chemicals Calcs'!Z$2:Z22)-'Chem - ODS'!U$15*10^6,'Chemicals Calcs'!Z22))</f>
        <v>0</v>
      </c>
      <c r="AA22" s="210">
        <f ca="1">IF(SUM('Chemicals Calcs'!AA$2:AA22)-'Chem - ODS'!V$15*10^6&lt;0,0,IF(AND(SUM('Chemicals Calcs'!AA$1:AA21)-'Chem - ODS'!V$15*10^6&lt;0,SUM('Chemicals Calcs'!AA$2:AA22)-'Chem - ODS'!V$15*10^6&gt;0),SUM('Chemicals Calcs'!AA$2:AA22)-'Chem - ODS'!V$15*10^6,'Chemicals Calcs'!AA22))</f>
        <v>0</v>
      </c>
      <c r="AB22" s="210">
        <f ca="1">IF(SUM('Chemicals Calcs'!AB$2:AB22)-'Chem - ODS'!W$15*10^6&lt;0,0,IF(AND(SUM('Chemicals Calcs'!AB$1:AB21)-'Chem - ODS'!W$15*10^6&lt;0,SUM('Chemicals Calcs'!AB$2:AB22)-'Chem - ODS'!W$15*10^6&gt;0),SUM('Chemicals Calcs'!AB$2:AB22)-'Chem - ODS'!W$15*10^6,'Chemicals Calcs'!AB22))</f>
        <v>0</v>
      </c>
      <c r="AC22" s="210">
        <f ca="1">IF(SUM('Chemicals Calcs'!AC$2:AC22)-'Chem - ODS'!X$15*10^6&lt;0,0,IF(AND(SUM('Chemicals Calcs'!AC$1:AC21)-'Chem - ODS'!X$15*10^6&lt;0,SUM('Chemicals Calcs'!AC$2:AC22)-'Chem - ODS'!X$15*10^6&gt;0),SUM('Chemicals Calcs'!AC$2:AC22)-'Chem - ODS'!X$15*10^6,'Chemicals Calcs'!AC22))</f>
        <v>0</v>
      </c>
      <c r="AD22" s="210">
        <f ca="1">IF(SUM('Chemicals Calcs'!AD$2:AD22)-'Chem - ODS'!Y$15*10^6&lt;0,0,IF(AND(SUM('Chemicals Calcs'!AD$1:AD21)-'Chem - ODS'!Y$15*10^6&lt;0,SUM('Chemicals Calcs'!AD$2:AD22)-'Chem - ODS'!Y$15*10^6&gt;0),SUM('Chemicals Calcs'!AD$2:AD22)-'Chem - ODS'!Y$15*10^6,'Chemicals Calcs'!AD22))</f>
        <v>0</v>
      </c>
      <c r="AE22" s="210">
        <f ca="1">IF(SUM('Chemicals Calcs'!AE$2:AE22)-'Chem - ODS'!Z$15*10^6&lt;0,0,IF(AND(SUM('Chemicals Calcs'!AE$1:AE21)-'Chem - ODS'!Z$15*10^6&lt;0,SUM('Chemicals Calcs'!AE$2:AE22)-'Chem - ODS'!Z$15*10^6&gt;0),SUM('Chemicals Calcs'!AE$2:AE22)-'Chem - ODS'!Z$15*10^6,'Chemicals Calcs'!AE22))</f>
        <v>0</v>
      </c>
      <c r="AF22" s="210">
        <f ca="1">IF(SUM('Chemicals Calcs'!AF$2:AF22)-'Chem - ODS'!AA$15*10^6&lt;0,0,IF(AND(SUM('Chemicals Calcs'!AF$1:AF21)-'Chem - ODS'!AA$15*10^6&lt;0,SUM('Chemicals Calcs'!AF$2:AF22)-'Chem - ODS'!AA$15*10^6&gt;0),SUM('Chemicals Calcs'!AF$2:AF22)-'Chem - ODS'!AA$15*10^6,'Chemicals Calcs'!AF22))</f>
        <v>0</v>
      </c>
      <c r="AG22" s="210">
        <f ca="1">IF(SUM('Chemicals Calcs'!AG$2:AG22)-'Chem - ODS'!AB$15*10^6&lt;0,0,IF(AND(SUM('Chemicals Calcs'!AG$1:AG21)-'Chem - ODS'!AB$15*10^6&lt;0,SUM('Chemicals Calcs'!AG$2:AG22)-'Chem - ODS'!AB$15*10^6&gt;0),SUM('Chemicals Calcs'!AG$2:AG22)-'Chem - ODS'!AB$15*10^6,'Chemicals Calcs'!AG22))</f>
        <v>0</v>
      </c>
      <c r="AH22" s="210">
        <f ca="1">IF(SUM('Chemicals Calcs'!AH$2:AH22)-'Chem - ODS'!AC$15*10^6&lt;0,0,IF(AND(SUM('Chemicals Calcs'!AH$1:AH21)-'Chem - ODS'!AC$15*10^6&lt;0,SUM('Chemicals Calcs'!AH$2:AH22)-'Chem - ODS'!AC$15*10^6&gt;0),SUM('Chemicals Calcs'!AH$2:AH22)-'Chem - ODS'!AC$15*10^6,'Chemicals Calcs'!AH22))</f>
        <v>0</v>
      </c>
      <c r="AI22" s="210">
        <f ca="1">IF(SUM('Chemicals Calcs'!AI$2:AI22)-'Chem - ODS'!AD$15*10^6&lt;0,0,IF(AND(SUM('Chemicals Calcs'!AI$1:AI21)-'Chem - ODS'!AD$15*10^6&lt;0,SUM('Chemicals Calcs'!AI$2:AI22)-'Chem - ODS'!AD$15*10^6&gt;0),SUM('Chemicals Calcs'!AI$2:AI22)-'Chem - ODS'!AD$15*10^6,'Chemicals Calcs'!AI22))</f>
        <v>0</v>
      </c>
      <c r="AJ22" s="210">
        <f ca="1">IF(SUM('Chemicals Calcs'!AJ$2:AJ22)-'Chem - ODS'!AE$15*10^6&lt;0,0,IF(AND(SUM('Chemicals Calcs'!AJ$1:AJ21)-'Chem - ODS'!AE$15*10^6&lt;0,SUM('Chemicals Calcs'!AJ$2:AJ22)-'Chem - ODS'!AE$15*10^6&gt;0),SUM('Chemicals Calcs'!AJ$2:AJ22)-'Chem - ODS'!AE$15*10^6,'Chemicals Calcs'!AJ22))</f>
        <v>0</v>
      </c>
      <c r="AK22" s="210">
        <f ca="1">IF(SUM('Chemicals Calcs'!AK$2:AK22)-'Chem - ODS'!AF$15*10^6&lt;0,0,IF(AND(SUM('Chemicals Calcs'!AK$1:AK21)-'Chem - ODS'!AF$15*10^6&lt;0,SUM('Chemicals Calcs'!AK$2:AK22)-'Chem - ODS'!AF$15*10^6&gt;0),SUM('Chemicals Calcs'!AK$2:AK22)-'Chem - ODS'!AF$15*10^6,'Chemicals Calcs'!AK22))</f>
        <v>0</v>
      </c>
      <c r="AL22" s="210">
        <f ca="1">IF(SUM('Chemicals Calcs'!AL$2:AL22)-'Chem - ODS'!AG$15*10^6&lt;0,0,IF(AND(SUM('Chemicals Calcs'!AL$1:AL21)-'Chem - ODS'!AG$15*10^6&lt;0,SUM('Chemicals Calcs'!AL$2:AL22)-'Chem - ODS'!AG$15*10^6&gt;0),SUM('Chemicals Calcs'!AL$2:AL22)-'Chem - ODS'!AG$15*10^6,'Chemicals Calcs'!AL22))</f>
        <v>0</v>
      </c>
      <c r="AM22" s="210">
        <f ca="1">IF(SUM('Chemicals Calcs'!AM$2:AM22)-'Chem - ODS'!AH$15*10^6&lt;0,0,IF(AND(SUM('Chemicals Calcs'!AM$1:AM21)-'Chem - ODS'!AH$15*10^6&lt;0,SUM('Chemicals Calcs'!AM$2:AM22)-'Chem - ODS'!AH$15*10^6&gt;0),SUM('Chemicals Calcs'!AM$2:AM22)-'Chem - ODS'!AH$15*10^6,'Chemicals Calcs'!AM22))</f>
        <v>0</v>
      </c>
      <c r="AN22" s="210">
        <f ca="1">IF(SUM('Chemicals Calcs'!AN$2:AN22)-'Chem - ODS'!AI$15*10^6&lt;0,0,IF(AND(SUM('Chemicals Calcs'!AN$1:AN21)-'Chem - ODS'!AI$15*10^6&lt;0,SUM('Chemicals Calcs'!AN$2:AN22)-'Chem - ODS'!AI$15*10^6&gt;0),SUM('Chemicals Calcs'!AN$2:AN22)-'Chem - ODS'!AI$15*10^6,'Chemicals Calcs'!AN22))</f>
        <v>0</v>
      </c>
      <c r="AO22" s="210">
        <f ca="1">IF(SUM('Chemicals Calcs'!AO$2:AO22)-'Chem - ODS'!AJ$15*10^6&lt;0,0,IF(AND(SUM('Chemicals Calcs'!AO$1:AO21)-'Chem - ODS'!AJ$15*10^6&lt;0,SUM('Chemicals Calcs'!AO$2:AO22)-'Chem - ODS'!AJ$15*10^6&gt;0),SUM('Chemicals Calcs'!AO$2:AO22)-'Chem - ODS'!AJ$15*10^6,'Chemicals Calcs'!AO22))</f>
        <v>0</v>
      </c>
      <c r="AP22" s="210">
        <f ca="1">IF(SUM('Chemicals Calcs'!AP$2:AP22)-'Chem - ODS'!AK$15*10^6&lt;0,0,IF(AND(SUM('Chemicals Calcs'!AP$1:AP21)-'Chem - ODS'!AK$15*10^6&lt;0,SUM('Chemicals Calcs'!AP$2:AP22)-'Chem - ODS'!AK$15*10^6&gt;0),SUM('Chemicals Calcs'!AP$2:AP22)-'Chem - ODS'!AK$15*10^6,'Chemicals Calcs'!AP22))</f>
        <v>0</v>
      </c>
    </row>
    <row r="23" spans="1:42">
      <c r="A23" s="74">
        <v>-29</v>
      </c>
      <c r="B23">
        <f ca="1">IF('Chemicals 2010'!$A31="CP",INDIRECT("'Chemicals 2010'!"&amp;'Country Selector'!$B$3&amp;ROW($A31))*10^12,0)</f>
        <v>0</v>
      </c>
      <c r="C23" s="90">
        <f t="shared" ca="1" si="0"/>
        <v>0</v>
      </c>
      <c r="D23" s="90">
        <f t="shared" ca="1" si="0"/>
        <v>0</v>
      </c>
      <c r="E23" s="90">
        <f t="shared" ca="1" si="0"/>
        <v>0</v>
      </c>
      <c r="F23" s="90">
        <f t="shared" ca="1" si="0"/>
        <v>0</v>
      </c>
      <c r="G23" s="210">
        <f ca="1">IF(SUM('Chemicals Calcs'!G$2:G23)-'Chem - ODS'!B$15*10^6&lt;0,0,IF(AND(SUM('Chemicals Calcs'!G$1:G22)-'Chem - ODS'!B$15*10^6&lt;0,SUM('Chemicals Calcs'!G$2:G23)-'Chem - ODS'!B$15*10^6&gt;0),SUM('Chemicals Calcs'!G$2:G23)-'Chem - ODS'!B$15*10^6,'Chemicals Calcs'!G23))</f>
        <v>0</v>
      </c>
      <c r="H23" s="210">
        <f ca="1">IF(SUM('Chemicals Calcs'!H$2:H23)-'Chem - ODS'!C$15*10^6&lt;0,0,IF(AND(SUM('Chemicals Calcs'!H$1:H22)-'Chem - ODS'!C$15*10^6&lt;0,SUM('Chemicals Calcs'!H$2:H23)-'Chem - ODS'!C$15*10^6&gt;0),SUM('Chemicals Calcs'!H$2:H23)-'Chem - ODS'!C$15*10^6,'Chemicals Calcs'!H23))</f>
        <v>0</v>
      </c>
      <c r="I23" s="210">
        <f ca="1">IF(SUM('Chemicals Calcs'!I$2:I23)-'Chem - ODS'!D$15*10^6&lt;0,0,IF(AND(SUM('Chemicals Calcs'!I$1:I22)-'Chem - ODS'!D$15*10^6&lt;0,SUM('Chemicals Calcs'!I$2:I23)-'Chem - ODS'!D$15*10^6&gt;0),SUM('Chemicals Calcs'!I$2:I23)-'Chem - ODS'!D$15*10^6,'Chemicals Calcs'!I23))</f>
        <v>0</v>
      </c>
      <c r="J23" s="210">
        <f ca="1">IF(SUM('Chemicals Calcs'!J$2:J23)-'Chem - ODS'!E$15*10^6&lt;0,0,IF(AND(SUM('Chemicals Calcs'!J$1:J22)-'Chem - ODS'!E$15*10^6&lt;0,SUM('Chemicals Calcs'!J$2:J23)-'Chem - ODS'!E$15*10^6&gt;0),SUM('Chemicals Calcs'!J$2:J23)-'Chem - ODS'!E$15*10^6,'Chemicals Calcs'!J23))</f>
        <v>0</v>
      </c>
      <c r="K23" s="210">
        <f ca="1">IF(SUM('Chemicals Calcs'!K$2:K23)-'Chem - ODS'!F$15*10^6&lt;0,0,IF(AND(SUM('Chemicals Calcs'!K$1:K22)-'Chem - ODS'!F$15*10^6&lt;0,SUM('Chemicals Calcs'!K$2:K23)-'Chem - ODS'!F$15*10^6&gt;0),SUM('Chemicals Calcs'!K$2:K23)-'Chem - ODS'!F$15*10^6,'Chemicals Calcs'!K23))</f>
        <v>0</v>
      </c>
      <c r="L23" s="210">
        <f ca="1">IF(SUM('Chemicals Calcs'!L$2:L23)-'Chem - ODS'!G$15*10^6&lt;0,0,IF(AND(SUM('Chemicals Calcs'!L$1:L22)-'Chem - ODS'!G$15*10^6&lt;0,SUM('Chemicals Calcs'!L$2:L23)-'Chem - ODS'!G$15*10^6&gt;0),SUM('Chemicals Calcs'!L$2:L23)-'Chem - ODS'!G$15*10^6,'Chemicals Calcs'!L23))</f>
        <v>0</v>
      </c>
      <c r="M23" s="210">
        <f ca="1">IF(SUM('Chemicals Calcs'!M$2:M23)-'Chem - ODS'!H$15*10^6&lt;0,0,IF(AND(SUM('Chemicals Calcs'!M$1:M22)-'Chem - ODS'!H$15*10^6&lt;0,SUM('Chemicals Calcs'!M$2:M23)-'Chem - ODS'!H$15*10^6&gt;0),SUM('Chemicals Calcs'!M$2:M23)-'Chem - ODS'!H$15*10^6,'Chemicals Calcs'!M23))</f>
        <v>0</v>
      </c>
      <c r="N23" s="210">
        <f ca="1">IF(SUM('Chemicals Calcs'!N$2:N23)-'Chem - ODS'!I$15*10^6&lt;0,0,IF(AND(SUM('Chemicals Calcs'!N$1:N22)-'Chem - ODS'!I$15*10^6&lt;0,SUM('Chemicals Calcs'!N$2:N23)-'Chem - ODS'!I$15*10^6&gt;0),SUM('Chemicals Calcs'!N$2:N23)-'Chem - ODS'!I$15*10^6,'Chemicals Calcs'!N23))</f>
        <v>0</v>
      </c>
      <c r="O23" s="210">
        <f ca="1">IF(SUM('Chemicals Calcs'!O$2:O23)-'Chem - ODS'!J$15*10^6&lt;0,0,IF(AND(SUM('Chemicals Calcs'!O$1:O22)-'Chem - ODS'!J$15*10^6&lt;0,SUM('Chemicals Calcs'!O$2:O23)-'Chem - ODS'!J$15*10^6&gt;0),SUM('Chemicals Calcs'!O$2:O23)-'Chem - ODS'!J$15*10^6,'Chemicals Calcs'!O23))</f>
        <v>0</v>
      </c>
      <c r="P23" s="210">
        <f ca="1">IF(SUM('Chemicals Calcs'!P$2:P23)-'Chem - ODS'!K$15*10^6&lt;0,0,IF(AND(SUM('Chemicals Calcs'!P$1:P22)-'Chem - ODS'!K$15*10^6&lt;0,SUM('Chemicals Calcs'!P$2:P23)-'Chem - ODS'!K$15*10^6&gt;0),SUM('Chemicals Calcs'!P$2:P23)-'Chem - ODS'!K$15*10^6,'Chemicals Calcs'!P23))</f>
        <v>0</v>
      </c>
      <c r="Q23" s="210">
        <f ca="1">IF(SUM('Chemicals Calcs'!Q$2:Q23)-'Chem - ODS'!L$15*10^6&lt;0,0,IF(AND(SUM('Chemicals Calcs'!Q$1:Q22)-'Chem - ODS'!L$15*10^6&lt;0,SUM('Chemicals Calcs'!Q$2:Q23)-'Chem - ODS'!L$15*10^6&gt;0),SUM('Chemicals Calcs'!Q$2:Q23)-'Chem - ODS'!L$15*10^6,'Chemicals Calcs'!Q23))</f>
        <v>0</v>
      </c>
      <c r="R23" s="210">
        <f ca="1">IF(SUM('Chemicals Calcs'!R$2:R23)-'Chem - ODS'!M$15*10^6&lt;0,0,IF(AND(SUM('Chemicals Calcs'!R$1:R22)-'Chem - ODS'!M$15*10^6&lt;0,SUM('Chemicals Calcs'!R$2:R23)-'Chem - ODS'!M$15*10^6&gt;0),SUM('Chemicals Calcs'!R$2:R23)-'Chem - ODS'!M$15*10^6,'Chemicals Calcs'!R23))</f>
        <v>0</v>
      </c>
      <c r="S23" s="210">
        <f ca="1">IF(SUM('Chemicals Calcs'!S$2:S23)-'Chem - ODS'!N$15*10^6&lt;0,0,IF(AND(SUM('Chemicals Calcs'!S$1:S22)-'Chem - ODS'!N$15*10^6&lt;0,SUM('Chemicals Calcs'!S$2:S23)-'Chem - ODS'!N$15*10^6&gt;0),SUM('Chemicals Calcs'!S$2:S23)-'Chem - ODS'!N$15*10^6,'Chemicals Calcs'!S23))</f>
        <v>0</v>
      </c>
      <c r="T23" s="210">
        <f ca="1">IF(SUM('Chemicals Calcs'!T$2:T23)-'Chem - ODS'!O$15*10^6&lt;0,0,IF(AND(SUM('Chemicals Calcs'!T$1:T22)-'Chem - ODS'!O$15*10^6&lt;0,SUM('Chemicals Calcs'!T$2:T23)-'Chem - ODS'!O$15*10^6&gt;0),SUM('Chemicals Calcs'!T$2:T23)-'Chem - ODS'!O$15*10^6,'Chemicals Calcs'!T23))</f>
        <v>0</v>
      </c>
      <c r="U23" s="210">
        <f ca="1">IF(SUM('Chemicals Calcs'!U$2:U23)-'Chem - ODS'!P$15*10^6&lt;0,0,IF(AND(SUM('Chemicals Calcs'!U$1:U22)-'Chem - ODS'!P$15*10^6&lt;0,SUM('Chemicals Calcs'!U$2:U23)-'Chem - ODS'!P$15*10^6&gt;0),SUM('Chemicals Calcs'!U$2:U23)-'Chem - ODS'!P$15*10^6,'Chemicals Calcs'!U23))</f>
        <v>0</v>
      </c>
      <c r="V23" s="210">
        <f ca="1">IF(SUM('Chemicals Calcs'!V$2:V23)-'Chem - ODS'!Q$15*10^6&lt;0,0,IF(AND(SUM('Chemicals Calcs'!V$1:V22)-'Chem - ODS'!Q$15*10^6&lt;0,SUM('Chemicals Calcs'!V$2:V23)-'Chem - ODS'!Q$15*10^6&gt;0),SUM('Chemicals Calcs'!V$2:V23)-'Chem - ODS'!Q$15*10^6,'Chemicals Calcs'!V23))</f>
        <v>0</v>
      </c>
      <c r="W23" s="210">
        <f ca="1">IF(SUM('Chemicals Calcs'!W$2:W23)-'Chem - ODS'!R$15*10^6&lt;0,0,IF(AND(SUM('Chemicals Calcs'!W$1:W22)-'Chem - ODS'!R$15*10^6&lt;0,SUM('Chemicals Calcs'!W$2:W23)-'Chem - ODS'!R$15*10^6&gt;0),SUM('Chemicals Calcs'!W$2:W23)-'Chem - ODS'!R$15*10^6,'Chemicals Calcs'!W23))</f>
        <v>0</v>
      </c>
      <c r="X23" s="210">
        <f ca="1">IF(SUM('Chemicals Calcs'!X$2:X23)-'Chem - ODS'!S$15*10^6&lt;0,0,IF(AND(SUM('Chemicals Calcs'!X$1:X22)-'Chem - ODS'!S$15*10^6&lt;0,SUM('Chemicals Calcs'!X$2:X23)-'Chem - ODS'!S$15*10^6&gt;0),SUM('Chemicals Calcs'!X$2:X23)-'Chem - ODS'!S$15*10^6,'Chemicals Calcs'!X23))</f>
        <v>0</v>
      </c>
      <c r="Y23" s="210">
        <f ca="1">IF(SUM('Chemicals Calcs'!Y$2:Y23)-'Chem - ODS'!T$15*10^6&lt;0,0,IF(AND(SUM('Chemicals Calcs'!Y$1:Y22)-'Chem - ODS'!T$15*10^6&lt;0,SUM('Chemicals Calcs'!Y$2:Y23)-'Chem - ODS'!T$15*10^6&gt;0),SUM('Chemicals Calcs'!Y$2:Y23)-'Chem - ODS'!T$15*10^6,'Chemicals Calcs'!Y23))</f>
        <v>0</v>
      </c>
      <c r="Z23" s="210">
        <f ca="1">IF(SUM('Chemicals Calcs'!Z$2:Z23)-'Chem - ODS'!U$15*10^6&lt;0,0,IF(AND(SUM('Chemicals Calcs'!Z$1:Z22)-'Chem - ODS'!U$15*10^6&lt;0,SUM('Chemicals Calcs'!Z$2:Z23)-'Chem - ODS'!U$15*10^6&gt;0),SUM('Chemicals Calcs'!Z$2:Z23)-'Chem - ODS'!U$15*10^6,'Chemicals Calcs'!Z23))</f>
        <v>0</v>
      </c>
      <c r="AA23" s="210">
        <f ca="1">IF(SUM('Chemicals Calcs'!AA$2:AA23)-'Chem - ODS'!V$15*10^6&lt;0,0,IF(AND(SUM('Chemicals Calcs'!AA$1:AA22)-'Chem - ODS'!V$15*10^6&lt;0,SUM('Chemicals Calcs'!AA$2:AA23)-'Chem - ODS'!V$15*10^6&gt;0),SUM('Chemicals Calcs'!AA$2:AA23)-'Chem - ODS'!V$15*10^6,'Chemicals Calcs'!AA23))</f>
        <v>0</v>
      </c>
      <c r="AB23" s="210">
        <f ca="1">IF(SUM('Chemicals Calcs'!AB$2:AB23)-'Chem - ODS'!W$15*10^6&lt;0,0,IF(AND(SUM('Chemicals Calcs'!AB$1:AB22)-'Chem - ODS'!W$15*10^6&lt;0,SUM('Chemicals Calcs'!AB$2:AB23)-'Chem - ODS'!W$15*10^6&gt;0),SUM('Chemicals Calcs'!AB$2:AB23)-'Chem - ODS'!W$15*10^6,'Chemicals Calcs'!AB23))</f>
        <v>0</v>
      </c>
      <c r="AC23" s="210">
        <f ca="1">IF(SUM('Chemicals Calcs'!AC$2:AC23)-'Chem - ODS'!X$15*10^6&lt;0,0,IF(AND(SUM('Chemicals Calcs'!AC$1:AC22)-'Chem - ODS'!X$15*10^6&lt;0,SUM('Chemicals Calcs'!AC$2:AC23)-'Chem - ODS'!X$15*10^6&gt;0),SUM('Chemicals Calcs'!AC$2:AC23)-'Chem - ODS'!X$15*10^6,'Chemicals Calcs'!AC23))</f>
        <v>0</v>
      </c>
      <c r="AD23" s="210">
        <f ca="1">IF(SUM('Chemicals Calcs'!AD$2:AD23)-'Chem - ODS'!Y$15*10^6&lt;0,0,IF(AND(SUM('Chemicals Calcs'!AD$1:AD22)-'Chem - ODS'!Y$15*10^6&lt;0,SUM('Chemicals Calcs'!AD$2:AD23)-'Chem - ODS'!Y$15*10^6&gt;0),SUM('Chemicals Calcs'!AD$2:AD23)-'Chem - ODS'!Y$15*10^6,'Chemicals Calcs'!AD23))</f>
        <v>0</v>
      </c>
      <c r="AE23" s="210">
        <f ca="1">IF(SUM('Chemicals Calcs'!AE$2:AE23)-'Chem - ODS'!Z$15*10^6&lt;0,0,IF(AND(SUM('Chemicals Calcs'!AE$1:AE22)-'Chem - ODS'!Z$15*10^6&lt;0,SUM('Chemicals Calcs'!AE$2:AE23)-'Chem - ODS'!Z$15*10^6&gt;0),SUM('Chemicals Calcs'!AE$2:AE23)-'Chem - ODS'!Z$15*10^6,'Chemicals Calcs'!AE23))</f>
        <v>0</v>
      </c>
      <c r="AF23" s="210">
        <f ca="1">IF(SUM('Chemicals Calcs'!AF$2:AF23)-'Chem - ODS'!AA$15*10^6&lt;0,0,IF(AND(SUM('Chemicals Calcs'!AF$1:AF22)-'Chem - ODS'!AA$15*10^6&lt;0,SUM('Chemicals Calcs'!AF$2:AF23)-'Chem - ODS'!AA$15*10^6&gt;0),SUM('Chemicals Calcs'!AF$2:AF23)-'Chem - ODS'!AA$15*10^6,'Chemicals Calcs'!AF23))</f>
        <v>0</v>
      </c>
      <c r="AG23" s="210">
        <f ca="1">IF(SUM('Chemicals Calcs'!AG$2:AG23)-'Chem - ODS'!AB$15*10^6&lt;0,0,IF(AND(SUM('Chemicals Calcs'!AG$1:AG22)-'Chem - ODS'!AB$15*10^6&lt;0,SUM('Chemicals Calcs'!AG$2:AG23)-'Chem - ODS'!AB$15*10^6&gt;0),SUM('Chemicals Calcs'!AG$2:AG23)-'Chem - ODS'!AB$15*10^6,'Chemicals Calcs'!AG23))</f>
        <v>0</v>
      </c>
      <c r="AH23" s="210">
        <f ca="1">IF(SUM('Chemicals Calcs'!AH$2:AH23)-'Chem - ODS'!AC$15*10^6&lt;0,0,IF(AND(SUM('Chemicals Calcs'!AH$1:AH22)-'Chem - ODS'!AC$15*10^6&lt;0,SUM('Chemicals Calcs'!AH$2:AH23)-'Chem - ODS'!AC$15*10^6&gt;0),SUM('Chemicals Calcs'!AH$2:AH23)-'Chem - ODS'!AC$15*10^6,'Chemicals Calcs'!AH23))</f>
        <v>0</v>
      </c>
      <c r="AI23" s="210">
        <f ca="1">IF(SUM('Chemicals Calcs'!AI$2:AI23)-'Chem - ODS'!AD$15*10^6&lt;0,0,IF(AND(SUM('Chemicals Calcs'!AI$1:AI22)-'Chem - ODS'!AD$15*10^6&lt;0,SUM('Chemicals Calcs'!AI$2:AI23)-'Chem - ODS'!AD$15*10^6&gt;0),SUM('Chemicals Calcs'!AI$2:AI23)-'Chem - ODS'!AD$15*10^6,'Chemicals Calcs'!AI23))</f>
        <v>0</v>
      </c>
      <c r="AJ23" s="210">
        <f ca="1">IF(SUM('Chemicals Calcs'!AJ$2:AJ23)-'Chem - ODS'!AE$15*10^6&lt;0,0,IF(AND(SUM('Chemicals Calcs'!AJ$1:AJ22)-'Chem - ODS'!AE$15*10^6&lt;0,SUM('Chemicals Calcs'!AJ$2:AJ23)-'Chem - ODS'!AE$15*10^6&gt;0),SUM('Chemicals Calcs'!AJ$2:AJ23)-'Chem - ODS'!AE$15*10^6,'Chemicals Calcs'!AJ23))</f>
        <v>0</v>
      </c>
      <c r="AK23" s="210">
        <f ca="1">IF(SUM('Chemicals Calcs'!AK$2:AK23)-'Chem - ODS'!AF$15*10^6&lt;0,0,IF(AND(SUM('Chemicals Calcs'!AK$1:AK22)-'Chem - ODS'!AF$15*10^6&lt;0,SUM('Chemicals Calcs'!AK$2:AK23)-'Chem - ODS'!AF$15*10^6&gt;0),SUM('Chemicals Calcs'!AK$2:AK23)-'Chem - ODS'!AF$15*10^6,'Chemicals Calcs'!AK23))</f>
        <v>0</v>
      </c>
      <c r="AL23" s="210">
        <f ca="1">IF(SUM('Chemicals Calcs'!AL$2:AL23)-'Chem - ODS'!AG$15*10^6&lt;0,0,IF(AND(SUM('Chemicals Calcs'!AL$1:AL22)-'Chem - ODS'!AG$15*10^6&lt;0,SUM('Chemicals Calcs'!AL$2:AL23)-'Chem - ODS'!AG$15*10^6&gt;0),SUM('Chemicals Calcs'!AL$2:AL23)-'Chem - ODS'!AG$15*10^6,'Chemicals Calcs'!AL23))</f>
        <v>0</v>
      </c>
      <c r="AM23" s="210">
        <f ca="1">IF(SUM('Chemicals Calcs'!AM$2:AM23)-'Chem - ODS'!AH$15*10^6&lt;0,0,IF(AND(SUM('Chemicals Calcs'!AM$1:AM22)-'Chem - ODS'!AH$15*10^6&lt;0,SUM('Chemicals Calcs'!AM$2:AM23)-'Chem - ODS'!AH$15*10^6&gt;0),SUM('Chemicals Calcs'!AM$2:AM23)-'Chem - ODS'!AH$15*10^6,'Chemicals Calcs'!AM23))</f>
        <v>0</v>
      </c>
      <c r="AN23" s="210">
        <f ca="1">IF(SUM('Chemicals Calcs'!AN$2:AN23)-'Chem - ODS'!AI$15*10^6&lt;0,0,IF(AND(SUM('Chemicals Calcs'!AN$1:AN22)-'Chem - ODS'!AI$15*10^6&lt;0,SUM('Chemicals Calcs'!AN$2:AN23)-'Chem - ODS'!AI$15*10^6&gt;0),SUM('Chemicals Calcs'!AN$2:AN23)-'Chem - ODS'!AI$15*10^6,'Chemicals Calcs'!AN23))</f>
        <v>0</v>
      </c>
      <c r="AO23" s="210">
        <f ca="1">IF(SUM('Chemicals Calcs'!AO$2:AO23)-'Chem - ODS'!AJ$15*10^6&lt;0,0,IF(AND(SUM('Chemicals Calcs'!AO$1:AO22)-'Chem - ODS'!AJ$15*10^6&lt;0,SUM('Chemicals Calcs'!AO$2:AO23)-'Chem - ODS'!AJ$15*10^6&gt;0),SUM('Chemicals Calcs'!AO$2:AO23)-'Chem - ODS'!AJ$15*10^6,'Chemicals Calcs'!AO23))</f>
        <v>0</v>
      </c>
      <c r="AP23" s="210">
        <f ca="1">IF(SUM('Chemicals Calcs'!AP$2:AP23)-'Chem - ODS'!AK$15*10^6&lt;0,0,IF(AND(SUM('Chemicals Calcs'!AP$1:AP22)-'Chem - ODS'!AK$15*10^6&lt;0,SUM('Chemicals Calcs'!AP$2:AP23)-'Chem - ODS'!AK$15*10^6&gt;0),SUM('Chemicals Calcs'!AP$2:AP23)-'Chem - ODS'!AK$15*10^6,'Chemicals Calcs'!AP23))</f>
        <v>0</v>
      </c>
    </row>
    <row r="24" spans="1:42">
      <c r="A24" s="74">
        <v>-28</v>
      </c>
      <c r="B24">
        <f ca="1">IF('Chemicals 2010'!$A32="CP",INDIRECT("'Chemicals 2010'!"&amp;'Country Selector'!$B$3&amp;ROW($A32))*10^12,0)</f>
        <v>0</v>
      </c>
      <c r="C24" s="90">
        <f t="shared" ca="1" si="0"/>
        <v>0</v>
      </c>
      <c r="D24" s="90">
        <f t="shared" ca="1" si="0"/>
        <v>0</v>
      </c>
      <c r="E24" s="90">
        <f t="shared" ca="1" si="0"/>
        <v>0</v>
      </c>
      <c r="F24" s="90">
        <f t="shared" ca="1" si="0"/>
        <v>0</v>
      </c>
      <c r="G24" s="210">
        <f ca="1">IF(SUM('Chemicals Calcs'!G$2:G24)-'Chem - ODS'!B$15*10^6&lt;0,0,IF(AND(SUM('Chemicals Calcs'!G$1:G23)-'Chem - ODS'!B$15*10^6&lt;0,SUM('Chemicals Calcs'!G$2:G24)-'Chem - ODS'!B$15*10^6&gt;0),SUM('Chemicals Calcs'!G$2:G24)-'Chem - ODS'!B$15*10^6,'Chemicals Calcs'!G24))</f>
        <v>0</v>
      </c>
      <c r="H24" s="210">
        <f ca="1">IF(SUM('Chemicals Calcs'!H$2:H24)-'Chem - ODS'!C$15*10^6&lt;0,0,IF(AND(SUM('Chemicals Calcs'!H$1:H23)-'Chem - ODS'!C$15*10^6&lt;0,SUM('Chemicals Calcs'!H$2:H24)-'Chem - ODS'!C$15*10^6&gt;0),SUM('Chemicals Calcs'!H$2:H24)-'Chem - ODS'!C$15*10^6,'Chemicals Calcs'!H24))</f>
        <v>0</v>
      </c>
      <c r="I24" s="210">
        <f ca="1">IF(SUM('Chemicals Calcs'!I$2:I24)-'Chem - ODS'!D$15*10^6&lt;0,0,IF(AND(SUM('Chemicals Calcs'!I$1:I23)-'Chem - ODS'!D$15*10^6&lt;0,SUM('Chemicals Calcs'!I$2:I24)-'Chem - ODS'!D$15*10^6&gt;0),SUM('Chemicals Calcs'!I$2:I24)-'Chem - ODS'!D$15*10^6,'Chemicals Calcs'!I24))</f>
        <v>0</v>
      </c>
      <c r="J24" s="210">
        <f ca="1">IF(SUM('Chemicals Calcs'!J$2:J24)-'Chem - ODS'!E$15*10^6&lt;0,0,IF(AND(SUM('Chemicals Calcs'!J$1:J23)-'Chem - ODS'!E$15*10^6&lt;0,SUM('Chemicals Calcs'!J$2:J24)-'Chem - ODS'!E$15*10^6&gt;0),SUM('Chemicals Calcs'!J$2:J24)-'Chem - ODS'!E$15*10^6,'Chemicals Calcs'!J24))</f>
        <v>0</v>
      </c>
      <c r="K24" s="210">
        <f ca="1">IF(SUM('Chemicals Calcs'!K$2:K24)-'Chem - ODS'!F$15*10^6&lt;0,0,IF(AND(SUM('Chemicals Calcs'!K$1:K23)-'Chem - ODS'!F$15*10^6&lt;0,SUM('Chemicals Calcs'!K$2:K24)-'Chem - ODS'!F$15*10^6&gt;0),SUM('Chemicals Calcs'!K$2:K24)-'Chem - ODS'!F$15*10^6,'Chemicals Calcs'!K24))</f>
        <v>0</v>
      </c>
      <c r="L24" s="210">
        <f ca="1">IF(SUM('Chemicals Calcs'!L$2:L24)-'Chem - ODS'!G$15*10^6&lt;0,0,IF(AND(SUM('Chemicals Calcs'!L$1:L23)-'Chem - ODS'!G$15*10^6&lt;0,SUM('Chemicals Calcs'!L$2:L24)-'Chem - ODS'!G$15*10^6&gt;0),SUM('Chemicals Calcs'!L$2:L24)-'Chem - ODS'!G$15*10^6,'Chemicals Calcs'!L24))</f>
        <v>0</v>
      </c>
      <c r="M24" s="210">
        <f ca="1">IF(SUM('Chemicals Calcs'!M$2:M24)-'Chem - ODS'!H$15*10^6&lt;0,0,IF(AND(SUM('Chemicals Calcs'!M$1:M23)-'Chem - ODS'!H$15*10^6&lt;0,SUM('Chemicals Calcs'!M$2:M24)-'Chem - ODS'!H$15*10^6&gt;0),SUM('Chemicals Calcs'!M$2:M24)-'Chem - ODS'!H$15*10^6,'Chemicals Calcs'!M24))</f>
        <v>0</v>
      </c>
      <c r="N24" s="210">
        <f ca="1">IF(SUM('Chemicals Calcs'!N$2:N24)-'Chem - ODS'!I$15*10^6&lt;0,0,IF(AND(SUM('Chemicals Calcs'!N$1:N23)-'Chem - ODS'!I$15*10^6&lt;0,SUM('Chemicals Calcs'!N$2:N24)-'Chem - ODS'!I$15*10^6&gt;0),SUM('Chemicals Calcs'!N$2:N24)-'Chem - ODS'!I$15*10^6,'Chemicals Calcs'!N24))</f>
        <v>0</v>
      </c>
      <c r="O24" s="210">
        <f ca="1">IF(SUM('Chemicals Calcs'!O$2:O24)-'Chem - ODS'!J$15*10^6&lt;0,0,IF(AND(SUM('Chemicals Calcs'!O$1:O23)-'Chem - ODS'!J$15*10^6&lt;0,SUM('Chemicals Calcs'!O$2:O24)-'Chem - ODS'!J$15*10^6&gt;0),SUM('Chemicals Calcs'!O$2:O24)-'Chem - ODS'!J$15*10^6,'Chemicals Calcs'!O24))</f>
        <v>0</v>
      </c>
      <c r="P24" s="210">
        <f ca="1">IF(SUM('Chemicals Calcs'!P$2:P24)-'Chem - ODS'!K$15*10^6&lt;0,0,IF(AND(SUM('Chemicals Calcs'!P$1:P23)-'Chem - ODS'!K$15*10^6&lt;0,SUM('Chemicals Calcs'!P$2:P24)-'Chem - ODS'!K$15*10^6&gt;0),SUM('Chemicals Calcs'!P$2:P24)-'Chem - ODS'!K$15*10^6,'Chemicals Calcs'!P24))</f>
        <v>0</v>
      </c>
      <c r="Q24" s="210">
        <f ca="1">IF(SUM('Chemicals Calcs'!Q$2:Q24)-'Chem - ODS'!L$15*10^6&lt;0,0,IF(AND(SUM('Chemicals Calcs'!Q$1:Q23)-'Chem - ODS'!L$15*10^6&lt;0,SUM('Chemicals Calcs'!Q$2:Q24)-'Chem - ODS'!L$15*10^6&gt;0),SUM('Chemicals Calcs'!Q$2:Q24)-'Chem - ODS'!L$15*10^6,'Chemicals Calcs'!Q24))</f>
        <v>0</v>
      </c>
      <c r="R24" s="210">
        <f ca="1">IF(SUM('Chemicals Calcs'!R$2:R24)-'Chem - ODS'!M$15*10^6&lt;0,0,IF(AND(SUM('Chemicals Calcs'!R$1:R23)-'Chem - ODS'!M$15*10^6&lt;0,SUM('Chemicals Calcs'!R$2:R24)-'Chem - ODS'!M$15*10^6&gt;0),SUM('Chemicals Calcs'!R$2:R24)-'Chem - ODS'!M$15*10^6,'Chemicals Calcs'!R24))</f>
        <v>0</v>
      </c>
      <c r="S24" s="210">
        <f ca="1">IF(SUM('Chemicals Calcs'!S$2:S24)-'Chem - ODS'!N$15*10^6&lt;0,0,IF(AND(SUM('Chemicals Calcs'!S$1:S23)-'Chem - ODS'!N$15*10^6&lt;0,SUM('Chemicals Calcs'!S$2:S24)-'Chem - ODS'!N$15*10^6&gt;0),SUM('Chemicals Calcs'!S$2:S24)-'Chem - ODS'!N$15*10^6,'Chemicals Calcs'!S24))</f>
        <v>0</v>
      </c>
      <c r="T24" s="210">
        <f ca="1">IF(SUM('Chemicals Calcs'!T$2:T24)-'Chem - ODS'!O$15*10^6&lt;0,0,IF(AND(SUM('Chemicals Calcs'!T$1:T23)-'Chem - ODS'!O$15*10^6&lt;0,SUM('Chemicals Calcs'!T$2:T24)-'Chem - ODS'!O$15*10^6&gt;0),SUM('Chemicals Calcs'!T$2:T24)-'Chem - ODS'!O$15*10^6,'Chemicals Calcs'!T24))</f>
        <v>0</v>
      </c>
      <c r="U24" s="210">
        <f ca="1">IF(SUM('Chemicals Calcs'!U$2:U24)-'Chem - ODS'!P$15*10^6&lt;0,0,IF(AND(SUM('Chemicals Calcs'!U$1:U23)-'Chem - ODS'!P$15*10^6&lt;0,SUM('Chemicals Calcs'!U$2:U24)-'Chem - ODS'!P$15*10^6&gt;0),SUM('Chemicals Calcs'!U$2:U24)-'Chem - ODS'!P$15*10^6,'Chemicals Calcs'!U24))</f>
        <v>0</v>
      </c>
      <c r="V24" s="210">
        <f ca="1">IF(SUM('Chemicals Calcs'!V$2:V24)-'Chem - ODS'!Q$15*10^6&lt;0,0,IF(AND(SUM('Chemicals Calcs'!V$1:V23)-'Chem - ODS'!Q$15*10^6&lt;0,SUM('Chemicals Calcs'!V$2:V24)-'Chem - ODS'!Q$15*10^6&gt;0),SUM('Chemicals Calcs'!V$2:V24)-'Chem - ODS'!Q$15*10^6,'Chemicals Calcs'!V24))</f>
        <v>0</v>
      </c>
      <c r="W24" s="210">
        <f ca="1">IF(SUM('Chemicals Calcs'!W$2:W24)-'Chem - ODS'!R$15*10^6&lt;0,0,IF(AND(SUM('Chemicals Calcs'!W$1:W23)-'Chem - ODS'!R$15*10^6&lt;0,SUM('Chemicals Calcs'!W$2:W24)-'Chem - ODS'!R$15*10^6&gt;0),SUM('Chemicals Calcs'!W$2:W24)-'Chem - ODS'!R$15*10^6,'Chemicals Calcs'!W24))</f>
        <v>0</v>
      </c>
      <c r="X24" s="210">
        <f ca="1">IF(SUM('Chemicals Calcs'!X$2:X24)-'Chem - ODS'!S$15*10^6&lt;0,0,IF(AND(SUM('Chemicals Calcs'!X$1:X23)-'Chem - ODS'!S$15*10^6&lt;0,SUM('Chemicals Calcs'!X$2:X24)-'Chem - ODS'!S$15*10^6&gt;0),SUM('Chemicals Calcs'!X$2:X24)-'Chem - ODS'!S$15*10^6,'Chemicals Calcs'!X24))</f>
        <v>0</v>
      </c>
      <c r="Y24" s="210">
        <f ca="1">IF(SUM('Chemicals Calcs'!Y$2:Y24)-'Chem - ODS'!T$15*10^6&lt;0,0,IF(AND(SUM('Chemicals Calcs'!Y$1:Y23)-'Chem - ODS'!T$15*10^6&lt;0,SUM('Chemicals Calcs'!Y$2:Y24)-'Chem - ODS'!T$15*10^6&gt;0),SUM('Chemicals Calcs'!Y$2:Y24)-'Chem - ODS'!T$15*10^6,'Chemicals Calcs'!Y24))</f>
        <v>0</v>
      </c>
      <c r="Z24" s="210">
        <f ca="1">IF(SUM('Chemicals Calcs'!Z$2:Z24)-'Chem - ODS'!U$15*10^6&lt;0,0,IF(AND(SUM('Chemicals Calcs'!Z$1:Z23)-'Chem - ODS'!U$15*10^6&lt;0,SUM('Chemicals Calcs'!Z$2:Z24)-'Chem - ODS'!U$15*10^6&gt;0),SUM('Chemicals Calcs'!Z$2:Z24)-'Chem - ODS'!U$15*10^6,'Chemicals Calcs'!Z24))</f>
        <v>0</v>
      </c>
      <c r="AA24" s="210">
        <f ca="1">IF(SUM('Chemicals Calcs'!AA$2:AA24)-'Chem - ODS'!V$15*10^6&lt;0,0,IF(AND(SUM('Chemicals Calcs'!AA$1:AA23)-'Chem - ODS'!V$15*10^6&lt;0,SUM('Chemicals Calcs'!AA$2:AA24)-'Chem - ODS'!V$15*10^6&gt;0),SUM('Chemicals Calcs'!AA$2:AA24)-'Chem - ODS'!V$15*10^6,'Chemicals Calcs'!AA24))</f>
        <v>0</v>
      </c>
      <c r="AB24" s="210">
        <f ca="1">IF(SUM('Chemicals Calcs'!AB$2:AB24)-'Chem - ODS'!W$15*10^6&lt;0,0,IF(AND(SUM('Chemicals Calcs'!AB$1:AB23)-'Chem - ODS'!W$15*10^6&lt;0,SUM('Chemicals Calcs'!AB$2:AB24)-'Chem - ODS'!W$15*10^6&gt;0),SUM('Chemicals Calcs'!AB$2:AB24)-'Chem - ODS'!W$15*10^6,'Chemicals Calcs'!AB24))</f>
        <v>0</v>
      </c>
      <c r="AC24" s="210">
        <f ca="1">IF(SUM('Chemicals Calcs'!AC$2:AC24)-'Chem - ODS'!X$15*10^6&lt;0,0,IF(AND(SUM('Chemicals Calcs'!AC$1:AC23)-'Chem - ODS'!X$15*10^6&lt;0,SUM('Chemicals Calcs'!AC$2:AC24)-'Chem - ODS'!X$15*10^6&gt;0),SUM('Chemicals Calcs'!AC$2:AC24)-'Chem - ODS'!X$15*10^6,'Chemicals Calcs'!AC24))</f>
        <v>0</v>
      </c>
      <c r="AD24" s="210">
        <f ca="1">IF(SUM('Chemicals Calcs'!AD$2:AD24)-'Chem - ODS'!Y$15*10^6&lt;0,0,IF(AND(SUM('Chemicals Calcs'!AD$1:AD23)-'Chem - ODS'!Y$15*10^6&lt;0,SUM('Chemicals Calcs'!AD$2:AD24)-'Chem - ODS'!Y$15*10^6&gt;0),SUM('Chemicals Calcs'!AD$2:AD24)-'Chem - ODS'!Y$15*10^6,'Chemicals Calcs'!AD24))</f>
        <v>0</v>
      </c>
      <c r="AE24" s="210">
        <f ca="1">IF(SUM('Chemicals Calcs'!AE$2:AE24)-'Chem - ODS'!Z$15*10^6&lt;0,0,IF(AND(SUM('Chemicals Calcs'!AE$1:AE23)-'Chem - ODS'!Z$15*10^6&lt;0,SUM('Chemicals Calcs'!AE$2:AE24)-'Chem - ODS'!Z$15*10^6&gt;0),SUM('Chemicals Calcs'!AE$2:AE24)-'Chem - ODS'!Z$15*10^6,'Chemicals Calcs'!AE24))</f>
        <v>0</v>
      </c>
      <c r="AF24" s="210">
        <f ca="1">IF(SUM('Chemicals Calcs'!AF$2:AF24)-'Chem - ODS'!AA$15*10^6&lt;0,0,IF(AND(SUM('Chemicals Calcs'!AF$1:AF23)-'Chem - ODS'!AA$15*10^6&lt;0,SUM('Chemicals Calcs'!AF$2:AF24)-'Chem - ODS'!AA$15*10^6&gt;0),SUM('Chemicals Calcs'!AF$2:AF24)-'Chem - ODS'!AA$15*10^6,'Chemicals Calcs'!AF24))</f>
        <v>0</v>
      </c>
      <c r="AG24" s="210">
        <f ca="1">IF(SUM('Chemicals Calcs'!AG$2:AG24)-'Chem - ODS'!AB$15*10^6&lt;0,0,IF(AND(SUM('Chemicals Calcs'!AG$1:AG23)-'Chem - ODS'!AB$15*10^6&lt;0,SUM('Chemicals Calcs'!AG$2:AG24)-'Chem - ODS'!AB$15*10^6&gt;0),SUM('Chemicals Calcs'!AG$2:AG24)-'Chem - ODS'!AB$15*10^6,'Chemicals Calcs'!AG24))</f>
        <v>0</v>
      </c>
      <c r="AH24" s="210">
        <f ca="1">IF(SUM('Chemicals Calcs'!AH$2:AH24)-'Chem - ODS'!AC$15*10^6&lt;0,0,IF(AND(SUM('Chemicals Calcs'!AH$1:AH23)-'Chem - ODS'!AC$15*10^6&lt;0,SUM('Chemicals Calcs'!AH$2:AH24)-'Chem - ODS'!AC$15*10^6&gt;0),SUM('Chemicals Calcs'!AH$2:AH24)-'Chem - ODS'!AC$15*10^6,'Chemicals Calcs'!AH24))</f>
        <v>0</v>
      </c>
      <c r="AI24" s="210">
        <f ca="1">IF(SUM('Chemicals Calcs'!AI$2:AI24)-'Chem - ODS'!AD$15*10^6&lt;0,0,IF(AND(SUM('Chemicals Calcs'!AI$1:AI23)-'Chem - ODS'!AD$15*10^6&lt;0,SUM('Chemicals Calcs'!AI$2:AI24)-'Chem - ODS'!AD$15*10^6&gt;0),SUM('Chemicals Calcs'!AI$2:AI24)-'Chem - ODS'!AD$15*10^6,'Chemicals Calcs'!AI24))</f>
        <v>0</v>
      </c>
      <c r="AJ24" s="210">
        <f ca="1">IF(SUM('Chemicals Calcs'!AJ$2:AJ24)-'Chem - ODS'!AE$15*10^6&lt;0,0,IF(AND(SUM('Chemicals Calcs'!AJ$1:AJ23)-'Chem - ODS'!AE$15*10^6&lt;0,SUM('Chemicals Calcs'!AJ$2:AJ24)-'Chem - ODS'!AE$15*10^6&gt;0),SUM('Chemicals Calcs'!AJ$2:AJ24)-'Chem - ODS'!AE$15*10^6,'Chemicals Calcs'!AJ24))</f>
        <v>0</v>
      </c>
      <c r="AK24" s="210">
        <f ca="1">IF(SUM('Chemicals Calcs'!AK$2:AK24)-'Chem - ODS'!AF$15*10^6&lt;0,0,IF(AND(SUM('Chemicals Calcs'!AK$1:AK23)-'Chem - ODS'!AF$15*10^6&lt;0,SUM('Chemicals Calcs'!AK$2:AK24)-'Chem - ODS'!AF$15*10^6&gt;0),SUM('Chemicals Calcs'!AK$2:AK24)-'Chem - ODS'!AF$15*10^6,'Chemicals Calcs'!AK24))</f>
        <v>0</v>
      </c>
      <c r="AL24" s="210">
        <f ca="1">IF(SUM('Chemicals Calcs'!AL$2:AL24)-'Chem - ODS'!AG$15*10^6&lt;0,0,IF(AND(SUM('Chemicals Calcs'!AL$1:AL23)-'Chem - ODS'!AG$15*10^6&lt;0,SUM('Chemicals Calcs'!AL$2:AL24)-'Chem - ODS'!AG$15*10^6&gt;0),SUM('Chemicals Calcs'!AL$2:AL24)-'Chem - ODS'!AG$15*10^6,'Chemicals Calcs'!AL24))</f>
        <v>0</v>
      </c>
      <c r="AM24" s="210">
        <f ca="1">IF(SUM('Chemicals Calcs'!AM$2:AM24)-'Chem - ODS'!AH$15*10^6&lt;0,0,IF(AND(SUM('Chemicals Calcs'!AM$1:AM23)-'Chem - ODS'!AH$15*10^6&lt;0,SUM('Chemicals Calcs'!AM$2:AM24)-'Chem - ODS'!AH$15*10^6&gt;0),SUM('Chemicals Calcs'!AM$2:AM24)-'Chem - ODS'!AH$15*10^6,'Chemicals Calcs'!AM24))</f>
        <v>0</v>
      </c>
      <c r="AN24" s="210">
        <f ca="1">IF(SUM('Chemicals Calcs'!AN$2:AN24)-'Chem - ODS'!AI$15*10^6&lt;0,0,IF(AND(SUM('Chemicals Calcs'!AN$1:AN23)-'Chem - ODS'!AI$15*10^6&lt;0,SUM('Chemicals Calcs'!AN$2:AN24)-'Chem - ODS'!AI$15*10^6&gt;0),SUM('Chemicals Calcs'!AN$2:AN24)-'Chem - ODS'!AI$15*10^6,'Chemicals Calcs'!AN24))</f>
        <v>0</v>
      </c>
      <c r="AO24" s="210">
        <f ca="1">IF(SUM('Chemicals Calcs'!AO$2:AO24)-'Chem - ODS'!AJ$15*10^6&lt;0,0,IF(AND(SUM('Chemicals Calcs'!AO$1:AO23)-'Chem - ODS'!AJ$15*10^6&lt;0,SUM('Chemicals Calcs'!AO$2:AO24)-'Chem - ODS'!AJ$15*10^6&gt;0),SUM('Chemicals Calcs'!AO$2:AO24)-'Chem - ODS'!AJ$15*10^6,'Chemicals Calcs'!AO24))</f>
        <v>0</v>
      </c>
      <c r="AP24" s="210">
        <f ca="1">IF(SUM('Chemicals Calcs'!AP$2:AP24)-'Chem - ODS'!AK$15*10^6&lt;0,0,IF(AND(SUM('Chemicals Calcs'!AP$1:AP23)-'Chem - ODS'!AK$15*10^6&lt;0,SUM('Chemicals Calcs'!AP$2:AP24)-'Chem - ODS'!AK$15*10^6&gt;0),SUM('Chemicals Calcs'!AP$2:AP24)-'Chem - ODS'!AK$15*10^6,'Chemicals Calcs'!AP24))</f>
        <v>0</v>
      </c>
    </row>
    <row r="25" spans="1:42">
      <c r="A25" s="74">
        <v>-27</v>
      </c>
      <c r="B25">
        <f ca="1">IF('Chemicals 2010'!$A33="CP",INDIRECT("'Chemicals 2010'!"&amp;'Country Selector'!$B$3&amp;ROW($A33))*10^12,0)</f>
        <v>0</v>
      </c>
      <c r="C25" s="90">
        <f t="shared" ca="1" si="0"/>
        <v>0</v>
      </c>
      <c r="D25" s="90">
        <f t="shared" ca="1" si="0"/>
        <v>0</v>
      </c>
      <c r="E25" s="90">
        <f t="shared" ca="1" si="0"/>
        <v>0</v>
      </c>
      <c r="F25" s="90">
        <f t="shared" ca="1" si="0"/>
        <v>0</v>
      </c>
      <c r="G25" s="210">
        <f ca="1">IF(SUM('Chemicals Calcs'!G$2:G25)-'Chem - ODS'!B$15*10^6&lt;0,0,IF(AND(SUM('Chemicals Calcs'!G$1:G24)-'Chem - ODS'!B$15*10^6&lt;0,SUM('Chemicals Calcs'!G$2:G25)-'Chem - ODS'!B$15*10^6&gt;0),SUM('Chemicals Calcs'!G$2:G25)-'Chem - ODS'!B$15*10^6,'Chemicals Calcs'!G25))</f>
        <v>0</v>
      </c>
      <c r="H25" s="210">
        <f ca="1">IF(SUM('Chemicals Calcs'!H$2:H25)-'Chem - ODS'!C$15*10^6&lt;0,0,IF(AND(SUM('Chemicals Calcs'!H$1:H24)-'Chem - ODS'!C$15*10^6&lt;0,SUM('Chemicals Calcs'!H$2:H25)-'Chem - ODS'!C$15*10^6&gt;0),SUM('Chemicals Calcs'!H$2:H25)-'Chem - ODS'!C$15*10^6,'Chemicals Calcs'!H25))</f>
        <v>0</v>
      </c>
      <c r="I25" s="210">
        <f ca="1">IF(SUM('Chemicals Calcs'!I$2:I25)-'Chem - ODS'!D$15*10^6&lt;0,0,IF(AND(SUM('Chemicals Calcs'!I$1:I24)-'Chem - ODS'!D$15*10^6&lt;0,SUM('Chemicals Calcs'!I$2:I25)-'Chem - ODS'!D$15*10^6&gt;0),SUM('Chemicals Calcs'!I$2:I25)-'Chem - ODS'!D$15*10^6,'Chemicals Calcs'!I25))</f>
        <v>0</v>
      </c>
      <c r="J25" s="210">
        <f ca="1">IF(SUM('Chemicals Calcs'!J$2:J25)-'Chem - ODS'!E$15*10^6&lt;0,0,IF(AND(SUM('Chemicals Calcs'!J$1:J24)-'Chem - ODS'!E$15*10^6&lt;0,SUM('Chemicals Calcs'!J$2:J25)-'Chem - ODS'!E$15*10^6&gt;0),SUM('Chemicals Calcs'!J$2:J25)-'Chem - ODS'!E$15*10^6,'Chemicals Calcs'!J25))</f>
        <v>0</v>
      </c>
      <c r="K25" s="210">
        <f ca="1">IF(SUM('Chemicals Calcs'!K$2:K25)-'Chem - ODS'!F$15*10^6&lt;0,0,IF(AND(SUM('Chemicals Calcs'!K$1:K24)-'Chem - ODS'!F$15*10^6&lt;0,SUM('Chemicals Calcs'!K$2:K25)-'Chem - ODS'!F$15*10^6&gt;0),SUM('Chemicals Calcs'!K$2:K25)-'Chem - ODS'!F$15*10^6,'Chemicals Calcs'!K25))</f>
        <v>0</v>
      </c>
      <c r="L25" s="210">
        <f ca="1">IF(SUM('Chemicals Calcs'!L$2:L25)-'Chem - ODS'!G$15*10^6&lt;0,0,IF(AND(SUM('Chemicals Calcs'!L$1:L24)-'Chem - ODS'!G$15*10^6&lt;0,SUM('Chemicals Calcs'!L$2:L25)-'Chem - ODS'!G$15*10^6&gt;0),SUM('Chemicals Calcs'!L$2:L25)-'Chem - ODS'!G$15*10^6,'Chemicals Calcs'!L25))</f>
        <v>0</v>
      </c>
      <c r="M25" s="210">
        <f ca="1">IF(SUM('Chemicals Calcs'!M$2:M25)-'Chem - ODS'!H$15*10^6&lt;0,0,IF(AND(SUM('Chemicals Calcs'!M$1:M24)-'Chem - ODS'!H$15*10^6&lt;0,SUM('Chemicals Calcs'!M$2:M25)-'Chem - ODS'!H$15*10^6&gt;0),SUM('Chemicals Calcs'!M$2:M25)-'Chem - ODS'!H$15*10^6,'Chemicals Calcs'!M25))</f>
        <v>0</v>
      </c>
      <c r="N25" s="210">
        <f ca="1">IF(SUM('Chemicals Calcs'!N$2:N25)-'Chem - ODS'!I$15*10^6&lt;0,0,IF(AND(SUM('Chemicals Calcs'!N$1:N24)-'Chem - ODS'!I$15*10^6&lt;0,SUM('Chemicals Calcs'!N$2:N25)-'Chem - ODS'!I$15*10^6&gt;0),SUM('Chemicals Calcs'!N$2:N25)-'Chem - ODS'!I$15*10^6,'Chemicals Calcs'!N25))</f>
        <v>0</v>
      </c>
      <c r="O25" s="210">
        <f ca="1">IF(SUM('Chemicals Calcs'!O$2:O25)-'Chem - ODS'!J$15*10^6&lt;0,0,IF(AND(SUM('Chemicals Calcs'!O$1:O24)-'Chem - ODS'!J$15*10^6&lt;0,SUM('Chemicals Calcs'!O$2:O25)-'Chem - ODS'!J$15*10^6&gt;0),SUM('Chemicals Calcs'!O$2:O25)-'Chem - ODS'!J$15*10^6,'Chemicals Calcs'!O25))</f>
        <v>0</v>
      </c>
      <c r="P25" s="210">
        <f ca="1">IF(SUM('Chemicals Calcs'!P$2:P25)-'Chem - ODS'!K$15*10^6&lt;0,0,IF(AND(SUM('Chemicals Calcs'!P$1:P24)-'Chem - ODS'!K$15*10^6&lt;0,SUM('Chemicals Calcs'!P$2:P25)-'Chem - ODS'!K$15*10^6&gt;0),SUM('Chemicals Calcs'!P$2:P25)-'Chem - ODS'!K$15*10^6,'Chemicals Calcs'!P25))</f>
        <v>0</v>
      </c>
      <c r="Q25" s="210">
        <f ca="1">IF(SUM('Chemicals Calcs'!Q$2:Q25)-'Chem - ODS'!L$15*10^6&lt;0,0,IF(AND(SUM('Chemicals Calcs'!Q$1:Q24)-'Chem - ODS'!L$15*10^6&lt;0,SUM('Chemicals Calcs'!Q$2:Q25)-'Chem - ODS'!L$15*10^6&gt;0),SUM('Chemicals Calcs'!Q$2:Q25)-'Chem - ODS'!L$15*10^6,'Chemicals Calcs'!Q25))</f>
        <v>0</v>
      </c>
      <c r="R25" s="210">
        <f ca="1">IF(SUM('Chemicals Calcs'!R$2:R25)-'Chem - ODS'!M$15*10^6&lt;0,0,IF(AND(SUM('Chemicals Calcs'!R$1:R24)-'Chem - ODS'!M$15*10^6&lt;0,SUM('Chemicals Calcs'!R$2:R25)-'Chem - ODS'!M$15*10^6&gt;0),SUM('Chemicals Calcs'!R$2:R25)-'Chem - ODS'!M$15*10^6,'Chemicals Calcs'!R25))</f>
        <v>0</v>
      </c>
      <c r="S25" s="210">
        <f ca="1">IF(SUM('Chemicals Calcs'!S$2:S25)-'Chem - ODS'!N$15*10^6&lt;0,0,IF(AND(SUM('Chemicals Calcs'!S$1:S24)-'Chem - ODS'!N$15*10^6&lt;0,SUM('Chemicals Calcs'!S$2:S25)-'Chem - ODS'!N$15*10^6&gt;0),SUM('Chemicals Calcs'!S$2:S25)-'Chem - ODS'!N$15*10^6,'Chemicals Calcs'!S25))</f>
        <v>0</v>
      </c>
      <c r="T25" s="210">
        <f ca="1">IF(SUM('Chemicals Calcs'!T$2:T25)-'Chem - ODS'!O$15*10^6&lt;0,0,IF(AND(SUM('Chemicals Calcs'!T$1:T24)-'Chem - ODS'!O$15*10^6&lt;0,SUM('Chemicals Calcs'!T$2:T25)-'Chem - ODS'!O$15*10^6&gt;0),SUM('Chemicals Calcs'!T$2:T25)-'Chem - ODS'!O$15*10^6,'Chemicals Calcs'!T25))</f>
        <v>0</v>
      </c>
      <c r="U25" s="210">
        <f ca="1">IF(SUM('Chemicals Calcs'!U$2:U25)-'Chem - ODS'!P$15*10^6&lt;0,0,IF(AND(SUM('Chemicals Calcs'!U$1:U24)-'Chem - ODS'!P$15*10^6&lt;0,SUM('Chemicals Calcs'!U$2:U25)-'Chem - ODS'!P$15*10^6&gt;0),SUM('Chemicals Calcs'!U$2:U25)-'Chem - ODS'!P$15*10^6,'Chemicals Calcs'!U25))</f>
        <v>0</v>
      </c>
      <c r="V25" s="210">
        <f ca="1">IF(SUM('Chemicals Calcs'!V$2:V25)-'Chem - ODS'!Q$15*10^6&lt;0,0,IF(AND(SUM('Chemicals Calcs'!V$1:V24)-'Chem - ODS'!Q$15*10^6&lt;0,SUM('Chemicals Calcs'!V$2:V25)-'Chem - ODS'!Q$15*10^6&gt;0),SUM('Chemicals Calcs'!V$2:V25)-'Chem - ODS'!Q$15*10^6,'Chemicals Calcs'!V25))</f>
        <v>0</v>
      </c>
      <c r="W25" s="210">
        <f ca="1">IF(SUM('Chemicals Calcs'!W$2:W25)-'Chem - ODS'!R$15*10^6&lt;0,0,IF(AND(SUM('Chemicals Calcs'!W$1:W24)-'Chem - ODS'!R$15*10^6&lt;0,SUM('Chemicals Calcs'!W$2:W25)-'Chem - ODS'!R$15*10^6&gt;0),SUM('Chemicals Calcs'!W$2:W25)-'Chem - ODS'!R$15*10^6,'Chemicals Calcs'!W25))</f>
        <v>0</v>
      </c>
      <c r="X25" s="210">
        <f ca="1">IF(SUM('Chemicals Calcs'!X$2:X25)-'Chem - ODS'!S$15*10^6&lt;0,0,IF(AND(SUM('Chemicals Calcs'!X$1:X24)-'Chem - ODS'!S$15*10^6&lt;0,SUM('Chemicals Calcs'!X$2:X25)-'Chem - ODS'!S$15*10^6&gt;0),SUM('Chemicals Calcs'!X$2:X25)-'Chem - ODS'!S$15*10^6,'Chemicals Calcs'!X25))</f>
        <v>0</v>
      </c>
      <c r="Y25" s="210">
        <f ca="1">IF(SUM('Chemicals Calcs'!Y$2:Y25)-'Chem - ODS'!T$15*10^6&lt;0,0,IF(AND(SUM('Chemicals Calcs'!Y$1:Y24)-'Chem - ODS'!T$15*10^6&lt;0,SUM('Chemicals Calcs'!Y$2:Y25)-'Chem - ODS'!T$15*10^6&gt;0),SUM('Chemicals Calcs'!Y$2:Y25)-'Chem - ODS'!T$15*10^6,'Chemicals Calcs'!Y25))</f>
        <v>0</v>
      </c>
      <c r="Z25" s="210">
        <f ca="1">IF(SUM('Chemicals Calcs'!Z$2:Z25)-'Chem - ODS'!U$15*10^6&lt;0,0,IF(AND(SUM('Chemicals Calcs'!Z$1:Z24)-'Chem - ODS'!U$15*10^6&lt;0,SUM('Chemicals Calcs'!Z$2:Z25)-'Chem - ODS'!U$15*10^6&gt;0),SUM('Chemicals Calcs'!Z$2:Z25)-'Chem - ODS'!U$15*10^6,'Chemicals Calcs'!Z25))</f>
        <v>0</v>
      </c>
      <c r="AA25" s="210">
        <f ca="1">IF(SUM('Chemicals Calcs'!AA$2:AA25)-'Chem - ODS'!V$15*10^6&lt;0,0,IF(AND(SUM('Chemicals Calcs'!AA$1:AA24)-'Chem - ODS'!V$15*10^6&lt;0,SUM('Chemicals Calcs'!AA$2:AA25)-'Chem - ODS'!V$15*10^6&gt;0),SUM('Chemicals Calcs'!AA$2:AA25)-'Chem - ODS'!V$15*10^6,'Chemicals Calcs'!AA25))</f>
        <v>0</v>
      </c>
      <c r="AB25" s="210">
        <f ca="1">IF(SUM('Chemicals Calcs'!AB$2:AB25)-'Chem - ODS'!W$15*10^6&lt;0,0,IF(AND(SUM('Chemicals Calcs'!AB$1:AB24)-'Chem - ODS'!W$15*10^6&lt;0,SUM('Chemicals Calcs'!AB$2:AB25)-'Chem - ODS'!W$15*10^6&gt;0),SUM('Chemicals Calcs'!AB$2:AB25)-'Chem - ODS'!W$15*10^6,'Chemicals Calcs'!AB25))</f>
        <v>0</v>
      </c>
      <c r="AC25" s="210">
        <f ca="1">IF(SUM('Chemicals Calcs'!AC$2:AC25)-'Chem - ODS'!X$15*10^6&lt;0,0,IF(AND(SUM('Chemicals Calcs'!AC$1:AC24)-'Chem - ODS'!X$15*10^6&lt;0,SUM('Chemicals Calcs'!AC$2:AC25)-'Chem - ODS'!X$15*10^6&gt;0),SUM('Chemicals Calcs'!AC$2:AC25)-'Chem - ODS'!X$15*10^6,'Chemicals Calcs'!AC25))</f>
        <v>0</v>
      </c>
      <c r="AD25" s="210">
        <f ca="1">IF(SUM('Chemicals Calcs'!AD$2:AD25)-'Chem - ODS'!Y$15*10^6&lt;0,0,IF(AND(SUM('Chemicals Calcs'!AD$1:AD24)-'Chem - ODS'!Y$15*10^6&lt;0,SUM('Chemicals Calcs'!AD$2:AD25)-'Chem - ODS'!Y$15*10^6&gt;0),SUM('Chemicals Calcs'!AD$2:AD25)-'Chem - ODS'!Y$15*10^6,'Chemicals Calcs'!AD25))</f>
        <v>0</v>
      </c>
      <c r="AE25" s="210">
        <f ca="1">IF(SUM('Chemicals Calcs'!AE$2:AE25)-'Chem - ODS'!Z$15*10^6&lt;0,0,IF(AND(SUM('Chemicals Calcs'!AE$1:AE24)-'Chem - ODS'!Z$15*10^6&lt;0,SUM('Chemicals Calcs'!AE$2:AE25)-'Chem - ODS'!Z$15*10^6&gt;0),SUM('Chemicals Calcs'!AE$2:AE25)-'Chem - ODS'!Z$15*10^6,'Chemicals Calcs'!AE25))</f>
        <v>0</v>
      </c>
      <c r="AF25" s="210">
        <f ca="1">IF(SUM('Chemicals Calcs'!AF$2:AF25)-'Chem - ODS'!AA$15*10^6&lt;0,0,IF(AND(SUM('Chemicals Calcs'!AF$1:AF24)-'Chem - ODS'!AA$15*10^6&lt;0,SUM('Chemicals Calcs'!AF$2:AF25)-'Chem - ODS'!AA$15*10^6&gt;0),SUM('Chemicals Calcs'!AF$2:AF25)-'Chem - ODS'!AA$15*10^6,'Chemicals Calcs'!AF25))</f>
        <v>0</v>
      </c>
      <c r="AG25" s="210">
        <f ca="1">IF(SUM('Chemicals Calcs'!AG$2:AG25)-'Chem - ODS'!AB$15*10^6&lt;0,0,IF(AND(SUM('Chemicals Calcs'!AG$1:AG24)-'Chem - ODS'!AB$15*10^6&lt;0,SUM('Chemicals Calcs'!AG$2:AG25)-'Chem - ODS'!AB$15*10^6&gt;0),SUM('Chemicals Calcs'!AG$2:AG25)-'Chem - ODS'!AB$15*10^6,'Chemicals Calcs'!AG25))</f>
        <v>0</v>
      </c>
      <c r="AH25" s="210">
        <f ca="1">IF(SUM('Chemicals Calcs'!AH$2:AH25)-'Chem - ODS'!AC$15*10^6&lt;0,0,IF(AND(SUM('Chemicals Calcs'!AH$1:AH24)-'Chem - ODS'!AC$15*10^6&lt;0,SUM('Chemicals Calcs'!AH$2:AH25)-'Chem - ODS'!AC$15*10^6&gt;0),SUM('Chemicals Calcs'!AH$2:AH25)-'Chem - ODS'!AC$15*10^6,'Chemicals Calcs'!AH25))</f>
        <v>0</v>
      </c>
      <c r="AI25" s="210">
        <f ca="1">IF(SUM('Chemicals Calcs'!AI$2:AI25)-'Chem - ODS'!AD$15*10^6&lt;0,0,IF(AND(SUM('Chemicals Calcs'!AI$1:AI24)-'Chem - ODS'!AD$15*10^6&lt;0,SUM('Chemicals Calcs'!AI$2:AI25)-'Chem - ODS'!AD$15*10^6&gt;0),SUM('Chemicals Calcs'!AI$2:AI25)-'Chem - ODS'!AD$15*10^6,'Chemicals Calcs'!AI25))</f>
        <v>0</v>
      </c>
      <c r="AJ25" s="210">
        <f ca="1">IF(SUM('Chemicals Calcs'!AJ$2:AJ25)-'Chem - ODS'!AE$15*10^6&lt;0,0,IF(AND(SUM('Chemicals Calcs'!AJ$1:AJ24)-'Chem - ODS'!AE$15*10^6&lt;0,SUM('Chemicals Calcs'!AJ$2:AJ25)-'Chem - ODS'!AE$15*10^6&gt;0),SUM('Chemicals Calcs'!AJ$2:AJ25)-'Chem - ODS'!AE$15*10^6,'Chemicals Calcs'!AJ25))</f>
        <v>0</v>
      </c>
      <c r="AK25" s="210">
        <f ca="1">IF(SUM('Chemicals Calcs'!AK$2:AK25)-'Chem - ODS'!AF$15*10^6&lt;0,0,IF(AND(SUM('Chemicals Calcs'!AK$1:AK24)-'Chem - ODS'!AF$15*10^6&lt;0,SUM('Chemicals Calcs'!AK$2:AK25)-'Chem - ODS'!AF$15*10^6&gt;0),SUM('Chemicals Calcs'!AK$2:AK25)-'Chem - ODS'!AF$15*10^6,'Chemicals Calcs'!AK25))</f>
        <v>0</v>
      </c>
      <c r="AL25" s="210">
        <f ca="1">IF(SUM('Chemicals Calcs'!AL$2:AL25)-'Chem - ODS'!AG$15*10^6&lt;0,0,IF(AND(SUM('Chemicals Calcs'!AL$1:AL24)-'Chem - ODS'!AG$15*10^6&lt;0,SUM('Chemicals Calcs'!AL$2:AL25)-'Chem - ODS'!AG$15*10^6&gt;0),SUM('Chemicals Calcs'!AL$2:AL25)-'Chem - ODS'!AG$15*10^6,'Chemicals Calcs'!AL25))</f>
        <v>0</v>
      </c>
      <c r="AM25" s="210">
        <f ca="1">IF(SUM('Chemicals Calcs'!AM$2:AM25)-'Chem - ODS'!AH$15*10^6&lt;0,0,IF(AND(SUM('Chemicals Calcs'!AM$1:AM24)-'Chem - ODS'!AH$15*10^6&lt;0,SUM('Chemicals Calcs'!AM$2:AM25)-'Chem - ODS'!AH$15*10^6&gt;0),SUM('Chemicals Calcs'!AM$2:AM25)-'Chem - ODS'!AH$15*10^6,'Chemicals Calcs'!AM25))</f>
        <v>0</v>
      </c>
      <c r="AN25" s="210">
        <f ca="1">IF(SUM('Chemicals Calcs'!AN$2:AN25)-'Chem - ODS'!AI$15*10^6&lt;0,0,IF(AND(SUM('Chemicals Calcs'!AN$1:AN24)-'Chem - ODS'!AI$15*10^6&lt;0,SUM('Chemicals Calcs'!AN$2:AN25)-'Chem - ODS'!AI$15*10^6&gt;0),SUM('Chemicals Calcs'!AN$2:AN25)-'Chem - ODS'!AI$15*10^6,'Chemicals Calcs'!AN25))</f>
        <v>0</v>
      </c>
      <c r="AO25" s="210">
        <f ca="1">IF(SUM('Chemicals Calcs'!AO$2:AO25)-'Chem - ODS'!AJ$15*10^6&lt;0,0,IF(AND(SUM('Chemicals Calcs'!AO$1:AO24)-'Chem - ODS'!AJ$15*10^6&lt;0,SUM('Chemicals Calcs'!AO$2:AO25)-'Chem - ODS'!AJ$15*10^6&gt;0),SUM('Chemicals Calcs'!AO$2:AO25)-'Chem - ODS'!AJ$15*10^6,'Chemicals Calcs'!AO25))</f>
        <v>0</v>
      </c>
      <c r="AP25" s="210">
        <f ca="1">IF(SUM('Chemicals Calcs'!AP$2:AP25)-'Chem - ODS'!AK$15*10^6&lt;0,0,IF(AND(SUM('Chemicals Calcs'!AP$1:AP24)-'Chem - ODS'!AK$15*10^6&lt;0,SUM('Chemicals Calcs'!AP$2:AP25)-'Chem - ODS'!AK$15*10^6&gt;0),SUM('Chemicals Calcs'!AP$2:AP25)-'Chem - ODS'!AK$15*10^6,'Chemicals Calcs'!AP25))</f>
        <v>0</v>
      </c>
    </row>
    <row r="26" spans="1:42">
      <c r="A26" s="74">
        <v>-26</v>
      </c>
      <c r="B26">
        <f ca="1">IF('Chemicals 2010'!$A34="CP",INDIRECT("'Chemicals 2010'!"&amp;'Country Selector'!$B$3&amp;ROW($A34))*10^12,0)</f>
        <v>0</v>
      </c>
      <c r="C26" s="90">
        <f t="shared" ca="1" si="0"/>
        <v>0</v>
      </c>
      <c r="D26" s="90">
        <f t="shared" ca="1" si="0"/>
        <v>0</v>
      </c>
      <c r="E26" s="90">
        <f t="shared" ca="1" si="0"/>
        <v>0</v>
      </c>
      <c r="F26" s="90">
        <f t="shared" ca="1" si="0"/>
        <v>0</v>
      </c>
      <c r="G26" s="210">
        <f ca="1">IF(SUM('Chemicals Calcs'!G$2:G26)-'Chem - ODS'!B$15*10^6&lt;0,0,IF(AND(SUM('Chemicals Calcs'!G$1:G25)-'Chem - ODS'!B$15*10^6&lt;0,SUM('Chemicals Calcs'!G$2:G26)-'Chem - ODS'!B$15*10^6&gt;0),SUM('Chemicals Calcs'!G$2:G26)-'Chem - ODS'!B$15*10^6,'Chemicals Calcs'!G26))</f>
        <v>0</v>
      </c>
      <c r="H26" s="210">
        <f ca="1">IF(SUM('Chemicals Calcs'!H$2:H26)-'Chem - ODS'!C$15*10^6&lt;0,0,IF(AND(SUM('Chemicals Calcs'!H$1:H25)-'Chem - ODS'!C$15*10^6&lt;0,SUM('Chemicals Calcs'!H$2:H26)-'Chem - ODS'!C$15*10^6&gt;0),SUM('Chemicals Calcs'!H$2:H26)-'Chem - ODS'!C$15*10^6,'Chemicals Calcs'!H26))</f>
        <v>0</v>
      </c>
      <c r="I26" s="210">
        <f ca="1">IF(SUM('Chemicals Calcs'!I$2:I26)-'Chem - ODS'!D$15*10^6&lt;0,0,IF(AND(SUM('Chemicals Calcs'!I$1:I25)-'Chem - ODS'!D$15*10^6&lt;0,SUM('Chemicals Calcs'!I$2:I26)-'Chem - ODS'!D$15*10^6&gt;0),SUM('Chemicals Calcs'!I$2:I26)-'Chem - ODS'!D$15*10^6,'Chemicals Calcs'!I26))</f>
        <v>0</v>
      </c>
      <c r="J26" s="210">
        <f ca="1">IF(SUM('Chemicals Calcs'!J$2:J26)-'Chem - ODS'!E$15*10^6&lt;0,0,IF(AND(SUM('Chemicals Calcs'!J$1:J25)-'Chem - ODS'!E$15*10^6&lt;0,SUM('Chemicals Calcs'!J$2:J26)-'Chem - ODS'!E$15*10^6&gt;0),SUM('Chemicals Calcs'!J$2:J26)-'Chem - ODS'!E$15*10^6,'Chemicals Calcs'!J26))</f>
        <v>0</v>
      </c>
      <c r="K26" s="210">
        <f ca="1">IF(SUM('Chemicals Calcs'!K$2:K26)-'Chem - ODS'!F$15*10^6&lt;0,0,IF(AND(SUM('Chemicals Calcs'!K$1:K25)-'Chem - ODS'!F$15*10^6&lt;0,SUM('Chemicals Calcs'!K$2:K26)-'Chem - ODS'!F$15*10^6&gt;0),SUM('Chemicals Calcs'!K$2:K26)-'Chem - ODS'!F$15*10^6,'Chemicals Calcs'!K26))</f>
        <v>0</v>
      </c>
      <c r="L26" s="210">
        <f ca="1">IF(SUM('Chemicals Calcs'!L$2:L26)-'Chem - ODS'!G$15*10^6&lt;0,0,IF(AND(SUM('Chemicals Calcs'!L$1:L25)-'Chem - ODS'!G$15*10^6&lt;0,SUM('Chemicals Calcs'!L$2:L26)-'Chem - ODS'!G$15*10^6&gt;0),SUM('Chemicals Calcs'!L$2:L26)-'Chem - ODS'!G$15*10^6,'Chemicals Calcs'!L26))</f>
        <v>0</v>
      </c>
      <c r="M26" s="210">
        <f ca="1">IF(SUM('Chemicals Calcs'!M$2:M26)-'Chem - ODS'!H$15*10^6&lt;0,0,IF(AND(SUM('Chemicals Calcs'!M$1:M25)-'Chem - ODS'!H$15*10^6&lt;0,SUM('Chemicals Calcs'!M$2:M26)-'Chem - ODS'!H$15*10^6&gt;0),SUM('Chemicals Calcs'!M$2:M26)-'Chem - ODS'!H$15*10^6,'Chemicals Calcs'!M26))</f>
        <v>0</v>
      </c>
      <c r="N26" s="210">
        <f ca="1">IF(SUM('Chemicals Calcs'!N$2:N26)-'Chem - ODS'!I$15*10^6&lt;0,0,IF(AND(SUM('Chemicals Calcs'!N$1:N25)-'Chem - ODS'!I$15*10^6&lt;0,SUM('Chemicals Calcs'!N$2:N26)-'Chem - ODS'!I$15*10^6&gt;0),SUM('Chemicals Calcs'!N$2:N26)-'Chem - ODS'!I$15*10^6,'Chemicals Calcs'!N26))</f>
        <v>0</v>
      </c>
      <c r="O26" s="210">
        <f ca="1">IF(SUM('Chemicals Calcs'!O$2:O26)-'Chem - ODS'!J$15*10^6&lt;0,0,IF(AND(SUM('Chemicals Calcs'!O$1:O25)-'Chem - ODS'!J$15*10^6&lt;0,SUM('Chemicals Calcs'!O$2:O26)-'Chem - ODS'!J$15*10^6&gt;0),SUM('Chemicals Calcs'!O$2:O26)-'Chem - ODS'!J$15*10^6,'Chemicals Calcs'!O26))</f>
        <v>0</v>
      </c>
      <c r="P26" s="210">
        <f ca="1">IF(SUM('Chemicals Calcs'!P$2:P26)-'Chem - ODS'!K$15*10^6&lt;0,0,IF(AND(SUM('Chemicals Calcs'!P$1:P25)-'Chem - ODS'!K$15*10^6&lt;0,SUM('Chemicals Calcs'!P$2:P26)-'Chem - ODS'!K$15*10^6&gt;0),SUM('Chemicals Calcs'!P$2:P26)-'Chem - ODS'!K$15*10^6,'Chemicals Calcs'!P26))</f>
        <v>0</v>
      </c>
      <c r="Q26" s="210">
        <f ca="1">IF(SUM('Chemicals Calcs'!Q$2:Q26)-'Chem - ODS'!L$15*10^6&lt;0,0,IF(AND(SUM('Chemicals Calcs'!Q$1:Q25)-'Chem - ODS'!L$15*10^6&lt;0,SUM('Chemicals Calcs'!Q$2:Q26)-'Chem - ODS'!L$15*10^6&gt;0),SUM('Chemicals Calcs'!Q$2:Q26)-'Chem - ODS'!L$15*10^6,'Chemicals Calcs'!Q26))</f>
        <v>0</v>
      </c>
      <c r="R26" s="210">
        <f ca="1">IF(SUM('Chemicals Calcs'!R$2:R26)-'Chem - ODS'!M$15*10^6&lt;0,0,IF(AND(SUM('Chemicals Calcs'!R$1:R25)-'Chem - ODS'!M$15*10^6&lt;0,SUM('Chemicals Calcs'!R$2:R26)-'Chem - ODS'!M$15*10^6&gt;0),SUM('Chemicals Calcs'!R$2:R26)-'Chem - ODS'!M$15*10^6,'Chemicals Calcs'!R26))</f>
        <v>0</v>
      </c>
      <c r="S26" s="210">
        <f ca="1">IF(SUM('Chemicals Calcs'!S$2:S26)-'Chem - ODS'!N$15*10^6&lt;0,0,IF(AND(SUM('Chemicals Calcs'!S$1:S25)-'Chem - ODS'!N$15*10^6&lt;0,SUM('Chemicals Calcs'!S$2:S26)-'Chem - ODS'!N$15*10^6&gt;0),SUM('Chemicals Calcs'!S$2:S26)-'Chem - ODS'!N$15*10^6,'Chemicals Calcs'!S26))</f>
        <v>0</v>
      </c>
      <c r="T26" s="210">
        <f ca="1">IF(SUM('Chemicals Calcs'!T$2:T26)-'Chem - ODS'!O$15*10^6&lt;0,0,IF(AND(SUM('Chemicals Calcs'!T$1:T25)-'Chem - ODS'!O$15*10^6&lt;0,SUM('Chemicals Calcs'!T$2:T26)-'Chem - ODS'!O$15*10^6&gt;0),SUM('Chemicals Calcs'!T$2:T26)-'Chem - ODS'!O$15*10^6,'Chemicals Calcs'!T26))</f>
        <v>0</v>
      </c>
      <c r="U26" s="210">
        <f ca="1">IF(SUM('Chemicals Calcs'!U$2:U26)-'Chem - ODS'!P$15*10^6&lt;0,0,IF(AND(SUM('Chemicals Calcs'!U$1:U25)-'Chem - ODS'!P$15*10^6&lt;0,SUM('Chemicals Calcs'!U$2:U26)-'Chem - ODS'!P$15*10^6&gt;0),SUM('Chemicals Calcs'!U$2:U26)-'Chem - ODS'!P$15*10^6,'Chemicals Calcs'!U26))</f>
        <v>0</v>
      </c>
      <c r="V26" s="210">
        <f ca="1">IF(SUM('Chemicals Calcs'!V$2:V26)-'Chem - ODS'!Q$15*10^6&lt;0,0,IF(AND(SUM('Chemicals Calcs'!V$1:V25)-'Chem - ODS'!Q$15*10^6&lt;0,SUM('Chemicals Calcs'!V$2:V26)-'Chem - ODS'!Q$15*10^6&gt;0),SUM('Chemicals Calcs'!V$2:V26)-'Chem - ODS'!Q$15*10^6,'Chemicals Calcs'!V26))</f>
        <v>0</v>
      </c>
      <c r="W26" s="210">
        <f ca="1">IF(SUM('Chemicals Calcs'!W$2:W26)-'Chem - ODS'!R$15*10^6&lt;0,0,IF(AND(SUM('Chemicals Calcs'!W$1:W25)-'Chem - ODS'!R$15*10^6&lt;0,SUM('Chemicals Calcs'!W$2:W26)-'Chem - ODS'!R$15*10^6&gt;0),SUM('Chemicals Calcs'!W$2:W26)-'Chem - ODS'!R$15*10^6,'Chemicals Calcs'!W26))</f>
        <v>0</v>
      </c>
      <c r="X26" s="210">
        <f ca="1">IF(SUM('Chemicals Calcs'!X$2:X26)-'Chem - ODS'!S$15*10^6&lt;0,0,IF(AND(SUM('Chemicals Calcs'!X$1:X25)-'Chem - ODS'!S$15*10^6&lt;0,SUM('Chemicals Calcs'!X$2:X26)-'Chem - ODS'!S$15*10^6&gt;0),SUM('Chemicals Calcs'!X$2:X26)-'Chem - ODS'!S$15*10^6,'Chemicals Calcs'!X26))</f>
        <v>0</v>
      </c>
      <c r="Y26" s="210">
        <f ca="1">IF(SUM('Chemicals Calcs'!Y$2:Y26)-'Chem - ODS'!T$15*10^6&lt;0,0,IF(AND(SUM('Chemicals Calcs'!Y$1:Y25)-'Chem - ODS'!T$15*10^6&lt;0,SUM('Chemicals Calcs'!Y$2:Y26)-'Chem - ODS'!T$15*10^6&gt;0),SUM('Chemicals Calcs'!Y$2:Y26)-'Chem - ODS'!T$15*10^6,'Chemicals Calcs'!Y26))</f>
        <v>0</v>
      </c>
      <c r="Z26" s="210">
        <f ca="1">IF(SUM('Chemicals Calcs'!Z$2:Z26)-'Chem - ODS'!U$15*10^6&lt;0,0,IF(AND(SUM('Chemicals Calcs'!Z$1:Z25)-'Chem - ODS'!U$15*10^6&lt;0,SUM('Chemicals Calcs'!Z$2:Z26)-'Chem - ODS'!U$15*10^6&gt;0),SUM('Chemicals Calcs'!Z$2:Z26)-'Chem - ODS'!U$15*10^6,'Chemicals Calcs'!Z26))</f>
        <v>0</v>
      </c>
      <c r="AA26" s="210">
        <f ca="1">IF(SUM('Chemicals Calcs'!AA$2:AA26)-'Chem - ODS'!V$15*10^6&lt;0,0,IF(AND(SUM('Chemicals Calcs'!AA$1:AA25)-'Chem - ODS'!V$15*10^6&lt;0,SUM('Chemicals Calcs'!AA$2:AA26)-'Chem - ODS'!V$15*10^6&gt;0),SUM('Chemicals Calcs'!AA$2:AA26)-'Chem - ODS'!V$15*10^6,'Chemicals Calcs'!AA26))</f>
        <v>0</v>
      </c>
      <c r="AB26" s="210">
        <f ca="1">IF(SUM('Chemicals Calcs'!AB$2:AB26)-'Chem - ODS'!W$15*10^6&lt;0,0,IF(AND(SUM('Chemicals Calcs'!AB$1:AB25)-'Chem - ODS'!W$15*10^6&lt;0,SUM('Chemicals Calcs'!AB$2:AB26)-'Chem - ODS'!W$15*10^6&gt;0),SUM('Chemicals Calcs'!AB$2:AB26)-'Chem - ODS'!W$15*10^6,'Chemicals Calcs'!AB26))</f>
        <v>0</v>
      </c>
      <c r="AC26" s="210">
        <f ca="1">IF(SUM('Chemicals Calcs'!AC$2:AC26)-'Chem - ODS'!X$15*10^6&lt;0,0,IF(AND(SUM('Chemicals Calcs'!AC$1:AC25)-'Chem - ODS'!X$15*10^6&lt;0,SUM('Chemicals Calcs'!AC$2:AC26)-'Chem - ODS'!X$15*10^6&gt;0),SUM('Chemicals Calcs'!AC$2:AC26)-'Chem - ODS'!X$15*10^6,'Chemicals Calcs'!AC26))</f>
        <v>0</v>
      </c>
      <c r="AD26" s="210">
        <f ca="1">IF(SUM('Chemicals Calcs'!AD$2:AD26)-'Chem - ODS'!Y$15*10^6&lt;0,0,IF(AND(SUM('Chemicals Calcs'!AD$1:AD25)-'Chem - ODS'!Y$15*10^6&lt;0,SUM('Chemicals Calcs'!AD$2:AD26)-'Chem - ODS'!Y$15*10^6&gt;0),SUM('Chemicals Calcs'!AD$2:AD26)-'Chem - ODS'!Y$15*10^6,'Chemicals Calcs'!AD26))</f>
        <v>0</v>
      </c>
      <c r="AE26" s="210">
        <f ca="1">IF(SUM('Chemicals Calcs'!AE$2:AE26)-'Chem - ODS'!Z$15*10^6&lt;0,0,IF(AND(SUM('Chemicals Calcs'!AE$1:AE25)-'Chem - ODS'!Z$15*10^6&lt;0,SUM('Chemicals Calcs'!AE$2:AE26)-'Chem - ODS'!Z$15*10^6&gt;0),SUM('Chemicals Calcs'!AE$2:AE26)-'Chem - ODS'!Z$15*10^6,'Chemicals Calcs'!AE26))</f>
        <v>0</v>
      </c>
      <c r="AF26" s="210">
        <f ca="1">IF(SUM('Chemicals Calcs'!AF$2:AF26)-'Chem - ODS'!AA$15*10^6&lt;0,0,IF(AND(SUM('Chemicals Calcs'!AF$1:AF25)-'Chem - ODS'!AA$15*10^6&lt;0,SUM('Chemicals Calcs'!AF$2:AF26)-'Chem - ODS'!AA$15*10^6&gt;0),SUM('Chemicals Calcs'!AF$2:AF26)-'Chem - ODS'!AA$15*10^6,'Chemicals Calcs'!AF26))</f>
        <v>0</v>
      </c>
      <c r="AG26" s="210">
        <f ca="1">IF(SUM('Chemicals Calcs'!AG$2:AG26)-'Chem - ODS'!AB$15*10^6&lt;0,0,IF(AND(SUM('Chemicals Calcs'!AG$1:AG25)-'Chem - ODS'!AB$15*10^6&lt;0,SUM('Chemicals Calcs'!AG$2:AG26)-'Chem - ODS'!AB$15*10^6&gt;0),SUM('Chemicals Calcs'!AG$2:AG26)-'Chem - ODS'!AB$15*10^6,'Chemicals Calcs'!AG26))</f>
        <v>0</v>
      </c>
      <c r="AH26" s="210">
        <f ca="1">IF(SUM('Chemicals Calcs'!AH$2:AH26)-'Chem - ODS'!AC$15*10^6&lt;0,0,IF(AND(SUM('Chemicals Calcs'!AH$1:AH25)-'Chem - ODS'!AC$15*10^6&lt;0,SUM('Chemicals Calcs'!AH$2:AH26)-'Chem - ODS'!AC$15*10^6&gt;0),SUM('Chemicals Calcs'!AH$2:AH26)-'Chem - ODS'!AC$15*10^6,'Chemicals Calcs'!AH26))</f>
        <v>0</v>
      </c>
      <c r="AI26" s="210">
        <f ca="1">IF(SUM('Chemicals Calcs'!AI$2:AI26)-'Chem - ODS'!AD$15*10^6&lt;0,0,IF(AND(SUM('Chemicals Calcs'!AI$1:AI25)-'Chem - ODS'!AD$15*10^6&lt;0,SUM('Chemicals Calcs'!AI$2:AI26)-'Chem - ODS'!AD$15*10^6&gt;0),SUM('Chemicals Calcs'!AI$2:AI26)-'Chem - ODS'!AD$15*10^6,'Chemicals Calcs'!AI26))</f>
        <v>0</v>
      </c>
      <c r="AJ26" s="210">
        <f ca="1">IF(SUM('Chemicals Calcs'!AJ$2:AJ26)-'Chem - ODS'!AE$15*10^6&lt;0,0,IF(AND(SUM('Chemicals Calcs'!AJ$1:AJ25)-'Chem - ODS'!AE$15*10^6&lt;0,SUM('Chemicals Calcs'!AJ$2:AJ26)-'Chem - ODS'!AE$15*10^6&gt;0),SUM('Chemicals Calcs'!AJ$2:AJ26)-'Chem - ODS'!AE$15*10^6,'Chemicals Calcs'!AJ26))</f>
        <v>0</v>
      </c>
      <c r="AK26" s="210">
        <f ca="1">IF(SUM('Chemicals Calcs'!AK$2:AK26)-'Chem - ODS'!AF$15*10^6&lt;0,0,IF(AND(SUM('Chemicals Calcs'!AK$1:AK25)-'Chem - ODS'!AF$15*10^6&lt;0,SUM('Chemicals Calcs'!AK$2:AK26)-'Chem - ODS'!AF$15*10^6&gt;0),SUM('Chemicals Calcs'!AK$2:AK26)-'Chem - ODS'!AF$15*10^6,'Chemicals Calcs'!AK26))</f>
        <v>0</v>
      </c>
      <c r="AL26" s="210">
        <f ca="1">IF(SUM('Chemicals Calcs'!AL$2:AL26)-'Chem - ODS'!AG$15*10^6&lt;0,0,IF(AND(SUM('Chemicals Calcs'!AL$1:AL25)-'Chem - ODS'!AG$15*10^6&lt;0,SUM('Chemicals Calcs'!AL$2:AL26)-'Chem - ODS'!AG$15*10^6&gt;0),SUM('Chemicals Calcs'!AL$2:AL26)-'Chem - ODS'!AG$15*10^6,'Chemicals Calcs'!AL26))</f>
        <v>0</v>
      </c>
      <c r="AM26" s="210">
        <f ca="1">IF(SUM('Chemicals Calcs'!AM$2:AM26)-'Chem - ODS'!AH$15*10^6&lt;0,0,IF(AND(SUM('Chemicals Calcs'!AM$1:AM25)-'Chem - ODS'!AH$15*10^6&lt;0,SUM('Chemicals Calcs'!AM$2:AM26)-'Chem - ODS'!AH$15*10^6&gt;0),SUM('Chemicals Calcs'!AM$2:AM26)-'Chem - ODS'!AH$15*10^6,'Chemicals Calcs'!AM26))</f>
        <v>0</v>
      </c>
      <c r="AN26" s="210">
        <f ca="1">IF(SUM('Chemicals Calcs'!AN$2:AN26)-'Chem - ODS'!AI$15*10^6&lt;0,0,IF(AND(SUM('Chemicals Calcs'!AN$1:AN25)-'Chem - ODS'!AI$15*10^6&lt;0,SUM('Chemicals Calcs'!AN$2:AN26)-'Chem - ODS'!AI$15*10^6&gt;0),SUM('Chemicals Calcs'!AN$2:AN26)-'Chem - ODS'!AI$15*10^6,'Chemicals Calcs'!AN26))</f>
        <v>0</v>
      </c>
      <c r="AO26" s="210">
        <f ca="1">IF(SUM('Chemicals Calcs'!AO$2:AO26)-'Chem - ODS'!AJ$15*10^6&lt;0,0,IF(AND(SUM('Chemicals Calcs'!AO$1:AO25)-'Chem - ODS'!AJ$15*10^6&lt;0,SUM('Chemicals Calcs'!AO$2:AO26)-'Chem - ODS'!AJ$15*10^6&gt;0),SUM('Chemicals Calcs'!AO$2:AO26)-'Chem - ODS'!AJ$15*10^6,'Chemicals Calcs'!AO26))</f>
        <v>0</v>
      </c>
      <c r="AP26" s="210">
        <f ca="1">IF(SUM('Chemicals Calcs'!AP$2:AP26)-'Chem - ODS'!AK$15*10^6&lt;0,0,IF(AND(SUM('Chemicals Calcs'!AP$1:AP25)-'Chem - ODS'!AK$15*10^6&lt;0,SUM('Chemicals Calcs'!AP$2:AP26)-'Chem - ODS'!AK$15*10^6&gt;0),SUM('Chemicals Calcs'!AP$2:AP26)-'Chem - ODS'!AK$15*10^6,'Chemicals Calcs'!AP26))</f>
        <v>0</v>
      </c>
    </row>
    <row r="27" spans="1:42">
      <c r="A27" s="74">
        <v>-25</v>
      </c>
      <c r="B27">
        <f ca="1">IF('Chemicals 2010'!$A35="CP",INDIRECT("'Chemicals 2010'!"&amp;'Country Selector'!$B$3&amp;ROW($A35))*10^12,0)</f>
        <v>0</v>
      </c>
      <c r="C27" s="90">
        <f t="shared" ca="1" si="0"/>
        <v>0</v>
      </c>
      <c r="D27" s="90">
        <f t="shared" ca="1" si="0"/>
        <v>0</v>
      </c>
      <c r="E27" s="90">
        <f t="shared" ca="1" si="0"/>
        <v>0</v>
      </c>
      <c r="F27" s="90">
        <f t="shared" ca="1" si="0"/>
        <v>0</v>
      </c>
      <c r="G27" s="210">
        <f ca="1">IF(SUM('Chemicals Calcs'!G$2:G27)-'Chem - ODS'!B$15*10^6&lt;0,0,IF(AND(SUM('Chemicals Calcs'!G$1:G26)-'Chem - ODS'!B$15*10^6&lt;0,SUM('Chemicals Calcs'!G$2:G27)-'Chem - ODS'!B$15*10^6&gt;0),SUM('Chemicals Calcs'!G$2:G27)-'Chem - ODS'!B$15*10^6,'Chemicals Calcs'!G27))</f>
        <v>0</v>
      </c>
      <c r="H27" s="210">
        <f ca="1">IF(SUM('Chemicals Calcs'!H$2:H27)-'Chem - ODS'!C$15*10^6&lt;0,0,IF(AND(SUM('Chemicals Calcs'!H$1:H26)-'Chem - ODS'!C$15*10^6&lt;0,SUM('Chemicals Calcs'!H$2:H27)-'Chem - ODS'!C$15*10^6&gt;0),SUM('Chemicals Calcs'!H$2:H27)-'Chem - ODS'!C$15*10^6,'Chemicals Calcs'!H27))</f>
        <v>0</v>
      </c>
      <c r="I27" s="210">
        <f ca="1">IF(SUM('Chemicals Calcs'!I$2:I27)-'Chem - ODS'!D$15*10^6&lt;0,0,IF(AND(SUM('Chemicals Calcs'!I$1:I26)-'Chem - ODS'!D$15*10^6&lt;0,SUM('Chemicals Calcs'!I$2:I27)-'Chem - ODS'!D$15*10^6&gt;0),SUM('Chemicals Calcs'!I$2:I27)-'Chem - ODS'!D$15*10^6,'Chemicals Calcs'!I27))</f>
        <v>0</v>
      </c>
      <c r="J27" s="210">
        <f ca="1">IF(SUM('Chemicals Calcs'!J$2:J27)-'Chem - ODS'!E$15*10^6&lt;0,0,IF(AND(SUM('Chemicals Calcs'!J$1:J26)-'Chem - ODS'!E$15*10^6&lt;0,SUM('Chemicals Calcs'!J$2:J27)-'Chem - ODS'!E$15*10^6&gt;0),SUM('Chemicals Calcs'!J$2:J27)-'Chem - ODS'!E$15*10^6,'Chemicals Calcs'!J27))</f>
        <v>0</v>
      </c>
      <c r="K27" s="210">
        <f ca="1">IF(SUM('Chemicals Calcs'!K$2:K27)-'Chem - ODS'!F$15*10^6&lt;0,0,IF(AND(SUM('Chemicals Calcs'!K$1:K26)-'Chem - ODS'!F$15*10^6&lt;0,SUM('Chemicals Calcs'!K$2:K27)-'Chem - ODS'!F$15*10^6&gt;0),SUM('Chemicals Calcs'!K$2:K27)-'Chem - ODS'!F$15*10^6,'Chemicals Calcs'!K27))</f>
        <v>0</v>
      </c>
      <c r="L27" s="210">
        <f ca="1">IF(SUM('Chemicals Calcs'!L$2:L27)-'Chem - ODS'!G$15*10^6&lt;0,0,IF(AND(SUM('Chemicals Calcs'!L$1:L26)-'Chem - ODS'!G$15*10^6&lt;0,SUM('Chemicals Calcs'!L$2:L27)-'Chem - ODS'!G$15*10^6&gt;0),SUM('Chemicals Calcs'!L$2:L27)-'Chem - ODS'!G$15*10^6,'Chemicals Calcs'!L27))</f>
        <v>0</v>
      </c>
      <c r="M27" s="210">
        <f ca="1">IF(SUM('Chemicals Calcs'!M$2:M27)-'Chem - ODS'!H$15*10^6&lt;0,0,IF(AND(SUM('Chemicals Calcs'!M$1:M26)-'Chem - ODS'!H$15*10^6&lt;0,SUM('Chemicals Calcs'!M$2:M27)-'Chem - ODS'!H$15*10^6&gt;0),SUM('Chemicals Calcs'!M$2:M27)-'Chem - ODS'!H$15*10^6,'Chemicals Calcs'!M27))</f>
        <v>0</v>
      </c>
      <c r="N27" s="210">
        <f ca="1">IF(SUM('Chemicals Calcs'!N$2:N27)-'Chem - ODS'!I$15*10^6&lt;0,0,IF(AND(SUM('Chemicals Calcs'!N$1:N26)-'Chem - ODS'!I$15*10^6&lt;0,SUM('Chemicals Calcs'!N$2:N27)-'Chem - ODS'!I$15*10^6&gt;0),SUM('Chemicals Calcs'!N$2:N27)-'Chem - ODS'!I$15*10^6,'Chemicals Calcs'!N27))</f>
        <v>0</v>
      </c>
      <c r="O27" s="210">
        <f ca="1">IF(SUM('Chemicals Calcs'!O$2:O27)-'Chem - ODS'!J$15*10^6&lt;0,0,IF(AND(SUM('Chemicals Calcs'!O$1:O26)-'Chem - ODS'!J$15*10^6&lt;0,SUM('Chemicals Calcs'!O$2:O27)-'Chem - ODS'!J$15*10^6&gt;0),SUM('Chemicals Calcs'!O$2:O27)-'Chem - ODS'!J$15*10^6,'Chemicals Calcs'!O27))</f>
        <v>0</v>
      </c>
      <c r="P27" s="210">
        <f ca="1">IF(SUM('Chemicals Calcs'!P$2:P27)-'Chem - ODS'!K$15*10^6&lt;0,0,IF(AND(SUM('Chemicals Calcs'!P$1:P26)-'Chem - ODS'!K$15*10^6&lt;0,SUM('Chemicals Calcs'!P$2:P27)-'Chem - ODS'!K$15*10^6&gt;0),SUM('Chemicals Calcs'!P$2:P27)-'Chem - ODS'!K$15*10^6,'Chemicals Calcs'!P27))</f>
        <v>0</v>
      </c>
      <c r="Q27" s="210">
        <f ca="1">IF(SUM('Chemicals Calcs'!Q$2:Q27)-'Chem - ODS'!L$15*10^6&lt;0,0,IF(AND(SUM('Chemicals Calcs'!Q$1:Q26)-'Chem - ODS'!L$15*10^6&lt;0,SUM('Chemicals Calcs'!Q$2:Q27)-'Chem - ODS'!L$15*10^6&gt;0),SUM('Chemicals Calcs'!Q$2:Q27)-'Chem - ODS'!L$15*10^6,'Chemicals Calcs'!Q27))</f>
        <v>0</v>
      </c>
      <c r="R27" s="210">
        <f ca="1">IF(SUM('Chemicals Calcs'!R$2:R27)-'Chem - ODS'!M$15*10^6&lt;0,0,IF(AND(SUM('Chemicals Calcs'!R$1:R26)-'Chem - ODS'!M$15*10^6&lt;0,SUM('Chemicals Calcs'!R$2:R27)-'Chem - ODS'!M$15*10^6&gt;0),SUM('Chemicals Calcs'!R$2:R27)-'Chem - ODS'!M$15*10^6,'Chemicals Calcs'!R27))</f>
        <v>0</v>
      </c>
      <c r="S27" s="210">
        <f ca="1">IF(SUM('Chemicals Calcs'!S$2:S27)-'Chem - ODS'!N$15*10^6&lt;0,0,IF(AND(SUM('Chemicals Calcs'!S$1:S26)-'Chem - ODS'!N$15*10^6&lt;0,SUM('Chemicals Calcs'!S$2:S27)-'Chem - ODS'!N$15*10^6&gt;0),SUM('Chemicals Calcs'!S$2:S27)-'Chem - ODS'!N$15*10^6,'Chemicals Calcs'!S27))</f>
        <v>0</v>
      </c>
      <c r="T27" s="210">
        <f ca="1">IF(SUM('Chemicals Calcs'!T$2:T27)-'Chem - ODS'!O$15*10^6&lt;0,0,IF(AND(SUM('Chemicals Calcs'!T$1:T26)-'Chem - ODS'!O$15*10^6&lt;0,SUM('Chemicals Calcs'!T$2:T27)-'Chem - ODS'!O$15*10^6&gt;0),SUM('Chemicals Calcs'!T$2:T27)-'Chem - ODS'!O$15*10^6,'Chemicals Calcs'!T27))</f>
        <v>0</v>
      </c>
      <c r="U27" s="210">
        <f ca="1">IF(SUM('Chemicals Calcs'!U$2:U27)-'Chem - ODS'!P$15*10^6&lt;0,0,IF(AND(SUM('Chemicals Calcs'!U$1:U26)-'Chem - ODS'!P$15*10^6&lt;0,SUM('Chemicals Calcs'!U$2:U27)-'Chem - ODS'!P$15*10^6&gt;0),SUM('Chemicals Calcs'!U$2:U27)-'Chem - ODS'!P$15*10^6,'Chemicals Calcs'!U27))</f>
        <v>0</v>
      </c>
      <c r="V27" s="210">
        <f ca="1">IF(SUM('Chemicals Calcs'!V$2:V27)-'Chem - ODS'!Q$15*10^6&lt;0,0,IF(AND(SUM('Chemicals Calcs'!V$1:V26)-'Chem - ODS'!Q$15*10^6&lt;0,SUM('Chemicals Calcs'!V$2:V27)-'Chem - ODS'!Q$15*10^6&gt;0),SUM('Chemicals Calcs'!V$2:V27)-'Chem - ODS'!Q$15*10^6,'Chemicals Calcs'!V27))</f>
        <v>0</v>
      </c>
      <c r="W27" s="210">
        <f ca="1">IF(SUM('Chemicals Calcs'!W$2:W27)-'Chem - ODS'!R$15*10^6&lt;0,0,IF(AND(SUM('Chemicals Calcs'!W$1:W26)-'Chem - ODS'!R$15*10^6&lt;0,SUM('Chemicals Calcs'!W$2:W27)-'Chem - ODS'!R$15*10^6&gt;0),SUM('Chemicals Calcs'!W$2:W27)-'Chem - ODS'!R$15*10^6,'Chemicals Calcs'!W27))</f>
        <v>0</v>
      </c>
      <c r="X27" s="210">
        <f ca="1">IF(SUM('Chemicals Calcs'!X$2:X27)-'Chem - ODS'!S$15*10^6&lt;0,0,IF(AND(SUM('Chemicals Calcs'!X$1:X26)-'Chem - ODS'!S$15*10^6&lt;0,SUM('Chemicals Calcs'!X$2:X27)-'Chem - ODS'!S$15*10^6&gt;0),SUM('Chemicals Calcs'!X$2:X27)-'Chem - ODS'!S$15*10^6,'Chemicals Calcs'!X27))</f>
        <v>0</v>
      </c>
      <c r="Y27" s="210">
        <f ca="1">IF(SUM('Chemicals Calcs'!Y$2:Y27)-'Chem - ODS'!T$15*10^6&lt;0,0,IF(AND(SUM('Chemicals Calcs'!Y$1:Y26)-'Chem - ODS'!T$15*10^6&lt;0,SUM('Chemicals Calcs'!Y$2:Y27)-'Chem - ODS'!T$15*10^6&gt;0),SUM('Chemicals Calcs'!Y$2:Y27)-'Chem - ODS'!T$15*10^6,'Chemicals Calcs'!Y27))</f>
        <v>0</v>
      </c>
      <c r="Z27" s="210">
        <f ca="1">IF(SUM('Chemicals Calcs'!Z$2:Z27)-'Chem - ODS'!U$15*10^6&lt;0,0,IF(AND(SUM('Chemicals Calcs'!Z$1:Z26)-'Chem - ODS'!U$15*10^6&lt;0,SUM('Chemicals Calcs'!Z$2:Z27)-'Chem - ODS'!U$15*10^6&gt;0),SUM('Chemicals Calcs'!Z$2:Z27)-'Chem - ODS'!U$15*10^6,'Chemicals Calcs'!Z27))</f>
        <v>0</v>
      </c>
      <c r="AA27" s="210">
        <f ca="1">IF(SUM('Chemicals Calcs'!AA$2:AA27)-'Chem - ODS'!V$15*10^6&lt;0,0,IF(AND(SUM('Chemicals Calcs'!AA$1:AA26)-'Chem - ODS'!V$15*10^6&lt;0,SUM('Chemicals Calcs'!AA$2:AA27)-'Chem - ODS'!V$15*10^6&gt;0),SUM('Chemicals Calcs'!AA$2:AA27)-'Chem - ODS'!V$15*10^6,'Chemicals Calcs'!AA27))</f>
        <v>0</v>
      </c>
      <c r="AB27" s="210">
        <f ca="1">IF(SUM('Chemicals Calcs'!AB$2:AB27)-'Chem - ODS'!W$15*10^6&lt;0,0,IF(AND(SUM('Chemicals Calcs'!AB$1:AB26)-'Chem - ODS'!W$15*10^6&lt;0,SUM('Chemicals Calcs'!AB$2:AB27)-'Chem - ODS'!W$15*10^6&gt;0),SUM('Chemicals Calcs'!AB$2:AB27)-'Chem - ODS'!W$15*10^6,'Chemicals Calcs'!AB27))</f>
        <v>0</v>
      </c>
      <c r="AC27" s="210">
        <f ca="1">IF(SUM('Chemicals Calcs'!AC$2:AC27)-'Chem - ODS'!X$15*10^6&lt;0,0,IF(AND(SUM('Chemicals Calcs'!AC$1:AC26)-'Chem - ODS'!X$15*10^6&lt;0,SUM('Chemicals Calcs'!AC$2:AC27)-'Chem - ODS'!X$15*10^6&gt;0),SUM('Chemicals Calcs'!AC$2:AC27)-'Chem - ODS'!X$15*10^6,'Chemicals Calcs'!AC27))</f>
        <v>0</v>
      </c>
      <c r="AD27" s="210">
        <f ca="1">IF(SUM('Chemicals Calcs'!AD$2:AD27)-'Chem - ODS'!Y$15*10^6&lt;0,0,IF(AND(SUM('Chemicals Calcs'!AD$1:AD26)-'Chem - ODS'!Y$15*10^6&lt;0,SUM('Chemicals Calcs'!AD$2:AD27)-'Chem - ODS'!Y$15*10^6&gt;0),SUM('Chemicals Calcs'!AD$2:AD27)-'Chem - ODS'!Y$15*10^6,'Chemicals Calcs'!AD27))</f>
        <v>0</v>
      </c>
      <c r="AE27" s="210">
        <f ca="1">IF(SUM('Chemicals Calcs'!AE$2:AE27)-'Chem - ODS'!Z$15*10^6&lt;0,0,IF(AND(SUM('Chemicals Calcs'!AE$1:AE26)-'Chem - ODS'!Z$15*10^6&lt;0,SUM('Chemicals Calcs'!AE$2:AE27)-'Chem - ODS'!Z$15*10^6&gt;0),SUM('Chemicals Calcs'!AE$2:AE27)-'Chem - ODS'!Z$15*10^6,'Chemicals Calcs'!AE27))</f>
        <v>0</v>
      </c>
      <c r="AF27" s="210">
        <f ca="1">IF(SUM('Chemicals Calcs'!AF$2:AF27)-'Chem - ODS'!AA$15*10^6&lt;0,0,IF(AND(SUM('Chemicals Calcs'!AF$1:AF26)-'Chem - ODS'!AA$15*10^6&lt;0,SUM('Chemicals Calcs'!AF$2:AF27)-'Chem - ODS'!AA$15*10^6&gt;0),SUM('Chemicals Calcs'!AF$2:AF27)-'Chem - ODS'!AA$15*10^6,'Chemicals Calcs'!AF27))</f>
        <v>0</v>
      </c>
      <c r="AG27" s="210">
        <f ca="1">IF(SUM('Chemicals Calcs'!AG$2:AG27)-'Chem - ODS'!AB$15*10^6&lt;0,0,IF(AND(SUM('Chemicals Calcs'!AG$1:AG26)-'Chem - ODS'!AB$15*10^6&lt;0,SUM('Chemicals Calcs'!AG$2:AG27)-'Chem - ODS'!AB$15*10^6&gt;0),SUM('Chemicals Calcs'!AG$2:AG27)-'Chem - ODS'!AB$15*10^6,'Chemicals Calcs'!AG27))</f>
        <v>0</v>
      </c>
      <c r="AH27" s="210">
        <f ca="1">IF(SUM('Chemicals Calcs'!AH$2:AH27)-'Chem - ODS'!AC$15*10^6&lt;0,0,IF(AND(SUM('Chemicals Calcs'!AH$1:AH26)-'Chem - ODS'!AC$15*10^6&lt;0,SUM('Chemicals Calcs'!AH$2:AH27)-'Chem - ODS'!AC$15*10^6&gt;0),SUM('Chemicals Calcs'!AH$2:AH27)-'Chem - ODS'!AC$15*10^6,'Chemicals Calcs'!AH27))</f>
        <v>0</v>
      </c>
      <c r="AI27" s="210">
        <f ca="1">IF(SUM('Chemicals Calcs'!AI$2:AI27)-'Chem - ODS'!AD$15*10^6&lt;0,0,IF(AND(SUM('Chemicals Calcs'!AI$1:AI26)-'Chem - ODS'!AD$15*10^6&lt;0,SUM('Chemicals Calcs'!AI$2:AI27)-'Chem - ODS'!AD$15*10^6&gt;0),SUM('Chemicals Calcs'!AI$2:AI27)-'Chem - ODS'!AD$15*10^6,'Chemicals Calcs'!AI27))</f>
        <v>0</v>
      </c>
      <c r="AJ27" s="210">
        <f ca="1">IF(SUM('Chemicals Calcs'!AJ$2:AJ27)-'Chem - ODS'!AE$15*10^6&lt;0,0,IF(AND(SUM('Chemicals Calcs'!AJ$1:AJ26)-'Chem - ODS'!AE$15*10^6&lt;0,SUM('Chemicals Calcs'!AJ$2:AJ27)-'Chem - ODS'!AE$15*10^6&gt;0),SUM('Chemicals Calcs'!AJ$2:AJ27)-'Chem - ODS'!AE$15*10^6,'Chemicals Calcs'!AJ27))</f>
        <v>0</v>
      </c>
      <c r="AK27" s="210">
        <f ca="1">IF(SUM('Chemicals Calcs'!AK$2:AK27)-'Chem - ODS'!AF$15*10^6&lt;0,0,IF(AND(SUM('Chemicals Calcs'!AK$1:AK26)-'Chem - ODS'!AF$15*10^6&lt;0,SUM('Chemicals Calcs'!AK$2:AK27)-'Chem - ODS'!AF$15*10^6&gt;0),SUM('Chemicals Calcs'!AK$2:AK27)-'Chem - ODS'!AF$15*10^6,'Chemicals Calcs'!AK27))</f>
        <v>0</v>
      </c>
      <c r="AL27" s="210">
        <f ca="1">IF(SUM('Chemicals Calcs'!AL$2:AL27)-'Chem - ODS'!AG$15*10^6&lt;0,0,IF(AND(SUM('Chemicals Calcs'!AL$1:AL26)-'Chem - ODS'!AG$15*10^6&lt;0,SUM('Chemicals Calcs'!AL$2:AL27)-'Chem - ODS'!AG$15*10^6&gt;0),SUM('Chemicals Calcs'!AL$2:AL27)-'Chem - ODS'!AG$15*10^6,'Chemicals Calcs'!AL27))</f>
        <v>0</v>
      </c>
      <c r="AM27" s="210">
        <f ca="1">IF(SUM('Chemicals Calcs'!AM$2:AM27)-'Chem - ODS'!AH$15*10^6&lt;0,0,IF(AND(SUM('Chemicals Calcs'!AM$1:AM26)-'Chem - ODS'!AH$15*10^6&lt;0,SUM('Chemicals Calcs'!AM$2:AM27)-'Chem - ODS'!AH$15*10^6&gt;0),SUM('Chemicals Calcs'!AM$2:AM27)-'Chem - ODS'!AH$15*10^6,'Chemicals Calcs'!AM27))</f>
        <v>0</v>
      </c>
      <c r="AN27" s="210">
        <f ca="1">IF(SUM('Chemicals Calcs'!AN$2:AN27)-'Chem - ODS'!AI$15*10^6&lt;0,0,IF(AND(SUM('Chemicals Calcs'!AN$1:AN26)-'Chem - ODS'!AI$15*10^6&lt;0,SUM('Chemicals Calcs'!AN$2:AN27)-'Chem - ODS'!AI$15*10^6&gt;0),SUM('Chemicals Calcs'!AN$2:AN27)-'Chem - ODS'!AI$15*10^6,'Chemicals Calcs'!AN27))</f>
        <v>0</v>
      </c>
      <c r="AO27" s="210">
        <f ca="1">IF(SUM('Chemicals Calcs'!AO$2:AO27)-'Chem - ODS'!AJ$15*10^6&lt;0,0,IF(AND(SUM('Chemicals Calcs'!AO$1:AO26)-'Chem - ODS'!AJ$15*10^6&lt;0,SUM('Chemicals Calcs'!AO$2:AO27)-'Chem - ODS'!AJ$15*10^6&gt;0),SUM('Chemicals Calcs'!AO$2:AO27)-'Chem - ODS'!AJ$15*10^6,'Chemicals Calcs'!AO27))</f>
        <v>0</v>
      </c>
      <c r="AP27" s="210">
        <f ca="1">IF(SUM('Chemicals Calcs'!AP$2:AP27)-'Chem - ODS'!AK$15*10^6&lt;0,0,IF(AND(SUM('Chemicals Calcs'!AP$1:AP26)-'Chem - ODS'!AK$15*10^6&lt;0,SUM('Chemicals Calcs'!AP$2:AP27)-'Chem - ODS'!AK$15*10^6&gt;0),SUM('Chemicals Calcs'!AP$2:AP27)-'Chem - ODS'!AK$15*10^6,'Chemicals Calcs'!AP27))</f>
        <v>0</v>
      </c>
    </row>
    <row r="28" spans="1:42">
      <c r="A28" s="74">
        <v>-24</v>
      </c>
      <c r="B28">
        <f ca="1">IF('Chemicals 2010'!$A36="CP",INDIRECT("'Chemicals 2010'!"&amp;'Country Selector'!$B$3&amp;ROW($A36))*10^12,0)</f>
        <v>0</v>
      </c>
      <c r="C28" s="90">
        <f t="shared" ca="1" si="0"/>
        <v>0</v>
      </c>
      <c r="D28" s="90">
        <f t="shared" ca="1" si="0"/>
        <v>0</v>
      </c>
      <c r="E28" s="90">
        <f t="shared" ca="1" si="0"/>
        <v>0</v>
      </c>
      <c r="F28" s="90">
        <f t="shared" ca="1" si="0"/>
        <v>0</v>
      </c>
      <c r="G28" s="210">
        <f ca="1">IF(SUM('Chemicals Calcs'!G$2:G28)-'Chem - ODS'!B$15*10^6&lt;0,0,IF(AND(SUM('Chemicals Calcs'!G$1:G27)-'Chem - ODS'!B$15*10^6&lt;0,SUM('Chemicals Calcs'!G$2:G28)-'Chem - ODS'!B$15*10^6&gt;0),SUM('Chemicals Calcs'!G$2:G28)-'Chem - ODS'!B$15*10^6,'Chemicals Calcs'!G28))</f>
        <v>0</v>
      </c>
      <c r="H28" s="210">
        <f ca="1">IF(SUM('Chemicals Calcs'!H$2:H28)-'Chem - ODS'!C$15*10^6&lt;0,0,IF(AND(SUM('Chemicals Calcs'!H$1:H27)-'Chem - ODS'!C$15*10^6&lt;0,SUM('Chemicals Calcs'!H$2:H28)-'Chem - ODS'!C$15*10^6&gt;0),SUM('Chemicals Calcs'!H$2:H28)-'Chem - ODS'!C$15*10^6,'Chemicals Calcs'!H28))</f>
        <v>0</v>
      </c>
      <c r="I28" s="210">
        <f ca="1">IF(SUM('Chemicals Calcs'!I$2:I28)-'Chem - ODS'!D$15*10^6&lt;0,0,IF(AND(SUM('Chemicals Calcs'!I$1:I27)-'Chem - ODS'!D$15*10^6&lt;0,SUM('Chemicals Calcs'!I$2:I28)-'Chem - ODS'!D$15*10^6&gt;0),SUM('Chemicals Calcs'!I$2:I28)-'Chem - ODS'!D$15*10^6,'Chemicals Calcs'!I28))</f>
        <v>0</v>
      </c>
      <c r="J28" s="210">
        <f ca="1">IF(SUM('Chemicals Calcs'!J$2:J28)-'Chem - ODS'!E$15*10^6&lt;0,0,IF(AND(SUM('Chemicals Calcs'!J$1:J27)-'Chem - ODS'!E$15*10^6&lt;0,SUM('Chemicals Calcs'!J$2:J28)-'Chem - ODS'!E$15*10^6&gt;0),SUM('Chemicals Calcs'!J$2:J28)-'Chem - ODS'!E$15*10^6,'Chemicals Calcs'!J28))</f>
        <v>0</v>
      </c>
      <c r="K28" s="210">
        <f ca="1">IF(SUM('Chemicals Calcs'!K$2:K28)-'Chem - ODS'!F$15*10^6&lt;0,0,IF(AND(SUM('Chemicals Calcs'!K$1:K27)-'Chem - ODS'!F$15*10^6&lt;0,SUM('Chemicals Calcs'!K$2:K28)-'Chem - ODS'!F$15*10^6&gt;0),SUM('Chemicals Calcs'!K$2:K28)-'Chem - ODS'!F$15*10^6,'Chemicals Calcs'!K28))</f>
        <v>0</v>
      </c>
      <c r="L28" s="210">
        <f ca="1">IF(SUM('Chemicals Calcs'!L$2:L28)-'Chem - ODS'!G$15*10^6&lt;0,0,IF(AND(SUM('Chemicals Calcs'!L$1:L27)-'Chem - ODS'!G$15*10^6&lt;0,SUM('Chemicals Calcs'!L$2:L28)-'Chem - ODS'!G$15*10^6&gt;0),SUM('Chemicals Calcs'!L$2:L28)-'Chem - ODS'!G$15*10^6,'Chemicals Calcs'!L28))</f>
        <v>0</v>
      </c>
      <c r="M28" s="210">
        <f ca="1">IF(SUM('Chemicals Calcs'!M$2:M28)-'Chem - ODS'!H$15*10^6&lt;0,0,IF(AND(SUM('Chemicals Calcs'!M$1:M27)-'Chem - ODS'!H$15*10^6&lt;0,SUM('Chemicals Calcs'!M$2:M28)-'Chem - ODS'!H$15*10^6&gt;0),SUM('Chemicals Calcs'!M$2:M28)-'Chem - ODS'!H$15*10^6,'Chemicals Calcs'!M28))</f>
        <v>0</v>
      </c>
      <c r="N28" s="210">
        <f ca="1">IF(SUM('Chemicals Calcs'!N$2:N28)-'Chem - ODS'!I$15*10^6&lt;0,0,IF(AND(SUM('Chemicals Calcs'!N$1:N27)-'Chem - ODS'!I$15*10^6&lt;0,SUM('Chemicals Calcs'!N$2:N28)-'Chem - ODS'!I$15*10^6&gt;0),SUM('Chemicals Calcs'!N$2:N28)-'Chem - ODS'!I$15*10^6,'Chemicals Calcs'!N28))</f>
        <v>0</v>
      </c>
      <c r="O28" s="210">
        <f ca="1">IF(SUM('Chemicals Calcs'!O$2:O28)-'Chem - ODS'!J$15*10^6&lt;0,0,IF(AND(SUM('Chemicals Calcs'!O$1:O27)-'Chem - ODS'!J$15*10^6&lt;0,SUM('Chemicals Calcs'!O$2:O28)-'Chem - ODS'!J$15*10^6&gt;0),SUM('Chemicals Calcs'!O$2:O28)-'Chem - ODS'!J$15*10^6,'Chemicals Calcs'!O28))</f>
        <v>0</v>
      </c>
      <c r="P28" s="210">
        <f ca="1">IF(SUM('Chemicals Calcs'!P$2:P28)-'Chem - ODS'!K$15*10^6&lt;0,0,IF(AND(SUM('Chemicals Calcs'!P$1:P27)-'Chem - ODS'!K$15*10^6&lt;0,SUM('Chemicals Calcs'!P$2:P28)-'Chem - ODS'!K$15*10^6&gt;0),SUM('Chemicals Calcs'!P$2:P28)-'Chem - ODS'!K$15*10^6,'Chemicals Calcs'!P28))</f>
        <v>0</v>
      </c>
      <c r="Q28" s="210">
        <f ca="1">IF(SUM('Chemicals Calcs'!Q$2:Q28)-'Chem - ODS'!L$15*10^6&lt;0,0,IF(AND(SUM('Chemicals Calcs'!Q$1:Q27)-'Chem - ODS'!L$15*10^6&lt;0,SUM('Chemicals Calcs'!Q$2:Q28)-'Chem - ODS'!L$15*10^6&gt;0),SUM('Chemicals Calcs'!Q$2:Q28)-'Chem - ODS'!L$15*10^6,'Chemicals Calcs'!Q28))</f>
        <v>0</v>
      </c>
      <c r="R28" s="210">
        <f ca="1">IF(SUM('Chemicals Calcs'!R$2:R28)-'Chem - ODS'!M$15*10^6&lt;0,0,IF(AND(SUM('Chemicals Calcs'!R$1:R27)-'Chem - ODS'!M$15*10^6&lt;0,SUM('Chemicals Calcs'!R$2:R28)-'Chem - ODS'!M$15*10^6&gt;0),SUM('Chemicals Calcs'!R$2:R28)-'Chem - ODS'!M$15*10^6,'Chemicals Calcs'!R28))</f>
        <v>0</v>
      </c>
      <c r="S28" s="210">
        <f ca="1">IF(SUM('Chemicals Calcs'!S$2:S28)-'Chem - ODS'!N$15*10^6&lt;0,0,IF(AND(SUM('Chemicals Calcs'!S$1:S27)-'Chem - ODS'!N$15*10^6&lt;0,SUM('Chemicals Calcs'!S$2:S28)-'Chem - ODS'!N$15*10^6&gt;0),SUM('Chemicals Calcs'!S$2:S28)-'Chem - ODS'!N$15*10^6,'Chemicals Calcs'!S28))</f>
        <v>0</v>
      </c>
      <c r="T28" s="210">
        <f ca="1">IF(SUM('Chemicals Calcs'!T$2:T28)-'Chem - ODS'!O$15*10^6&lt;0,0,IF(AND(SUM('Chemicals Calcs'!T$1:T27)-'Chem - ODS'!O$15*10^6&lt;0,SUM('Chemicals Calcs'!T$2:T28)-'Chem - ODS'!O$15*10^6&gt;0),SUM('Chemicals Calcs'!T$2:T28)-'Chem - ODS'!O$15*10^6,'Chemicals Calcs'!T28))</f>
        <v>0</v>
      </c>
      <c r="U28" s="210">
        <f ca="1">IF(SUM('Chemicals Calcs'!U$2:U28)-'Chem - ODS'!P$15*10^6&lt;0,0,IF(AND(SUM('Chemicals Calcs'!U$1:U27)-'Chem - ODS'!P$15*10^6&lt;0,SUM('Chemicals Calcs'!U$2:U28)-'Chem - ODS'!P$15*10^6&gt;0),SUM('Chemicals Calcs'!U$2:U28)-'Chem - ODS'!P$15*10^6,'Chemicals Calcs'!U28))</f>
        <v>0</v>
      </c>
      <c r="V28" s="210">
        <f ca="1">IF(SUM('Chemicals Calcs'!V$2:V28)-'Chem - ODS'!Q$15*10^6&lt;0,0,IF(AND(SUM('Chemicals Calcs'!V$1:V27)-'Chem - ODS'!Q$15*10^6&lt;0,SUM('Chemicals Calcs'!V$2:V28)-'Chem - ODS'!Q$15*10^6&gt;0),SUM('Chemicals Calcs'!V$2:V28)-'Chem - ODS'!Q$15*10^6,'Chemicals Calcs'!V28))</f>
        <v>0</v>
      </c>
      <c r="W28" s="210">
        <f ca="1">IF(SUM('Chemicals Calcs'!W$2:W28)-'Chem - ODS'!R$15*10^6&lt;0,0,IF(AND(SUM('Chemicals Calcs'!W$1:W27)-'Chem - ODS'!R$15*10^6&lt;0,SUM('Chemicals Calcs'!W$2:W28)-'Chem - ODS'!R$15*10^6&gt;0),SUM('Chemicals Calcs'!W$2:W28)-'Chem - ODS'!R$15*10^6,'Chemicals Calcs'!W28))</f>
        <v>0</v>
      </c>
      <c r="X28" s="210">
        <f ca="1">IF(SUM('Chemicals Calcs'!X$2:X28)-'Chem - ODS'!S$15*10^6&lt;0,0,IF(AND(SUM('Chemicals Calcs'!X$1:X27)-'Chem - ODS'!S$15*10^6&lt;0,SUM('Chemicals Calcs'!X$2:X28)-'Chem - ODS'!S$15*10^6&gt;0),SUM('Chemicals Calcs'!X$2:X28)-'Chem - ODS'!S$15*10^6,'Chemicals Calcs'!X28))</f>
        <v>0</v>
      </c>
      <c r="Y28" s="210">
        <f ca="1">IF(SUM('Chemicals Calcs'!Y$2:Y28)-'Chem - ODS'!T$15*10^6&lt;0,0,IF(AND(SUM('Chemicals Calcs'!Y$1:Y27)-'Chem - ODS'!T$15*10^6&lt;0,SUM('Chemicals Calcs'!Y$2:Y28)-'Chem - ODS'!T$15*10^6&gt;0),SUM('Chemicals Calcs'!Y$2:Y28)-'Chem - ODS'!T$15*10^6,'Chemicals Calcs'!Y28))</f>
        <v>0</v>
      </c>
      <c r="Z28" s="210">
        <f ca="1">IF(SUM('Chemicals Calcs'!Z$2:Z28)-'Chem - ODS'!U$15*10^6&lt;0,0,IF(AND(SUM('Chemicals Calcs'!Z$1:Z27)-'Chem - ODS'!U$15*10^6&lt;0,SUM('Chemicals Calcs'!Z$2:Z28)-'Chem - ODS'!U$15*10^6&gt;0),SUM('Chemicals Calcs'!Z$2:Z28)-'Chem - ODS'!U$15*10^6,'Chemicals Calcs'!Z28))</f>
        <v>0</v>
      </c>
      <c r="AA28" s="210">
        <f ca="1">IF(SUM('Chemicals Calcs'!AA$2:AA28)-'Chem - ODS'!V$15*10^6&lt;0,0,IF(AND(SUM('Chemicals Calcs'!AA$1:AA27)-'Chem - ODS'!V$15*10^6&lt;0,SUM('Chemicals Calcs'!AA$2:AA28)-'Chem - ODS'!V$15*10^6&gt;0),SUM('Chemicals Calcs'!AA$2:AA28)-'Chem - ODS'!V$15*10^6,'Chemicals Calcs'!AA28))</f>
        <v>0</v>
      </c>
      <c r="AB28" s="210">
        <f ca="1">IF(SUM('Chemicals Calcs'!AB$2:AB28)-'Chem - ODS'!W$15*10^6&lt;0,0,IF(AND(SUM('Chemicals Calcs'!AB$1:AB27)-'Chem - ODS'!W$15*10^6&lt;0,SUM('Chemicals Calcs'!AB$2:AB28)-'Chem - ODS'!W$15*10^6&gt;0),SUM('Chemicals Calcs'!AB$2:AB28)-'Chem - ODS'!W$15*10^6,'Chemicals Calcs'!AB28))</f>
        <v>0</v>
      </c>
      <c r="AC28" s="210">
        <f ca="1">IF(SUM('Chemicals Calcs'!AC$2:AC28)-'Chem - ODS'!X$15*10^6&lt;0,0,IF(AND(SUM('Chemicals Calcs'!AC$1:AC27)-'Chem - ODS'!X$15*10^6&lt;0,SUM('Chemicals Calcs'!AC$2:AC28)-'Chem - ODS'!X$15*10^6&gt;0),SUM('Chemicals Calcs'!AC$2:AC28)-'Chem - ODS'!X$15*10^6,'Chemicals Calcs'!AC28))</f>
        <v>0</v>
      </c>
      <c r="AD28" s="210">
        <f ca="1">IF(SUM('Chemicals Calcs'!AD$2:AD28)-'Chem - ODS'!Y$15*10^6&lt;0,0,IF(AND(SUM('Chemicals Calcs'!AD$1:AD27)-'Chem - ODS'!Y$15*10^6&lt;0,SUM('Chemicals Calcs'!AD$2:AD28)-'Chem - ODS'!Y$15*10^6&gt;0),SUM('Chemicals Calcs'!AD$2:AD28)-'Chem - ODS'!Y$15*10^6,'Chemicals Calcs'!AD28))</f>
        <v>0</v>
      </c>
      <c r="AE28" s="210">
        <f ca="1">IF(SUM('Chemicals Calcs'!AE$2:AE28)-'Chem - ODS'!Z$15*10^6&lt;0,0,IF(AND(SUM('Chemicals Calcs'!AE$1:AE27)-'Chem - ODS'!Z$15*10^6&lt;0,SUM('Chemicals Calcs'!AE$2:AE28)-'Chem - ODS'!Z$15*10^6&gt;0),SUM('Chemicals Calcs'!AE$2:AE28)-'Chem - ODS'!Z$15*10^6,'Chemicals Calcs'!AE28))</f>
        <v>0</v>
      </c>
      <c r="AF28" s="210">
        <f ca="1">IF(SUM('Chemicals Calcs'!AF$2:AF28)-'Chem - ODS'!AA$15*10^6&lt;0,0,IF(AND(SUM('Chemicals Calcs'!AF$1:AF27)-'Chem - ODS'!AA$15*10^6&lt;0,SUM('Chemicals Calcs'!AF$2:AF28)-'Chem - ODS'!AA$15*10^6&gt;0),SUM('Chemicals Calcs'!AF$2:AF28)-'Chem - ODS'!AA$15*10^6,'Chemicals Calcs'!AF28))</f>
        <v>0</v>
      </c>
      <c r="AG28" s="210">
        <f ca="1">IF(SUM('Chemicals Calcs'!AG$2:AG28)-'Chem - ODS'!AB$15*10^6&lt;0,0,IF(AND(SUM('Chemicals Calcs'!AG$1:AG27)-'Chem - ODS'!AB$15*10^6&lt;0,SUM('Chemicals Calcs'!AG$2:AG28)-'Chem - ODS'!AB$15*10^6&gt;0),SUM('Chemicals Calcs'!AG$2:AG28)-'Chem - ODS'!AB$15*10^6,'Chemicals Calcs'!AG28))</f>
        <v>0</v>
      </c>
      <c r="AH28" s="210">
        <f ca="1">IF(SUM('Chemicals Calcs'!AH$2:AH28)-'Chem - ODS'!AC$15*10^6&lt;0,0,IF(AND(SUM('Chemicals Calcs'!AH$1:AH27)-'Chem - ODS'!AC$15*10^6&lt;0,SUM('Chemicals Calcs'!AH$2:AH28)-'Chem - ODS'!AC$15*10^6&gt;0),SUM('Chemicals Calcs'!AH$2:AH28)-'Chem - ODS'!AC$15*10^6,'Chemicals Calcs'!AH28))</f>
        <v>0</v>
      </c>
      <c r="AI28" s="210">
        <f ca="1">IF(SUM('Chemicals Calcs'!AI$2:AI28)-'Chem - ODS'!AD$15*10^6&lt;0,0,IF(AND(SUM('Chemicals Calcs'!AI$1:AI27)-'Chem - ODS'!AD$15*10^6&lt;0,SUM('Chemicals Calcs'!AI$2:AI28)-'Chem - ODS'!AD$15*10^6&gt;0),SUM('Chemicals Calcs'!AI$2:AI28)-'Chem - ODS'!AD$15*10^6,'Chemicals Calcs'!AI28))</f>
        <v>0</v>
      </c>
      <c r="AJ28" s="210">
        <f ca="1">IF(SUM('Chemicals Calcs'!AJ$2:AJ28)-'Chem - ODS'!AE$15*10^6&lt;0,0,IF(AND(SUM('Chemicals Calcs'!AJ$1:AJ27)-'Chem - ODS'!AE$15*10^6&lt;0,SUM('Chemicals Calcs'!AJ$2:AJ28)-'Chem - ODS'!AE$15*10^6&gt;0),SUM('Chemicals Calcs'!AJ$2:AJ28)-'Chem - ODS'!AE$15*10^6,'Chemicals Calcs'!AJ28))</f>
        <v>0</v>
      </c>
      <c r="AK28" s="210">
        <f ca="1">IF(SUM('Chemicals Calcs'!AK$2:AK28)-'Chem - ODS'!AF$15*10^6&lt;0,0,IF(AND(SUM('Chemicals Calcs'!AK$1:AK27)-'Chem - ODS'!AF$15*10^6&lt;0,SUM('Chemicals Calcs'!AK$2:AK28)-'Chem - ODS'!AF$15*10^6&gt;0),SUM('Chemicals Calcs'!AK$2:AK28)-'Chem - ODS'!AF$15*10^6,'Chemicals Calcs'!AK28))</f>
        <v>0</v>
      </c>
      <c r="AL28" s="210">
        <f ca="1">IF(SUM('Chemicals Calcs'!AL$2:AL28)-'Chem - ODS'!AG$15*10^6&lt;0,0,IF(AND(SUM('Chemicals Calcs'!AL$1:AL27)-'Chem - ODS'!AG$15*10^6&lt;0,SUM('Chemicals Calcs'!AL$2:AL28)-'Chem - ODS'!AG$15*10^6&gt;0),SUM('Chemicals Calcs'!AL$2:AL28)-'Chem - ODS'!AG$15*10^6,'Chemicals Calcs'!AL28))</f>
        <v>0</v>
      </c>
      <c r="AM28" s="210">
        <f ca="1">IF(SUM('Chemicals Calcs'!AM$2:AM28)-'Chem - ODS'!AH$15*10^6&lt;0,0,IF(AND(SUM('Chemicals Calcs'!AM$1:AM27)-'Chem - ODS'!AH$15*10^6&lt;0,SUM('Chemicals Calcs'!AM$2:AM28)-'Chem - ODS'!AH$15*10^6&gt;0),SUM('Chemicals Calcs'!AM$2:AM28)-'Chem - ODS'!AH$15*10^6,'Chemicals Calcs'!AM28))</f>
        <v>0</v>
      </c>
      <c r="AN28" s="210">
        <f ca="1">IF(SUM('Chemicals Calcs'!AN$2:AN28)-'Chem - ODS'!AI$15*10^6&lt;0,0,IF(AND(SUM('Chemicals Calcs'!AN$1:AN27)-'Chem - ODS'!AI$15*10^6&lt;0,SUM('Chemicals Calcs'!AN$2:AN28)-'Chem - ODS'!AI$15*10^6&gt;0),SUM('Chemicals Calcs'!AN$2:AN28)-'Chem - ODS'!AI$15*10^6,'Chemicals Calcs'!AN28))</f>
        <v>0</v>
      </c>
      <c r="AO28" s="210">
        <f ca="1">IF(SUM('Chemicals Calcs'!AO$2:AO28)-'Chem - ODS'!AJ$15*10^6&lt;0,0,IF(AND(SUM('Chemicals Calcs'!AO$1:AO27)-'Chem - ODS'!AJ$15*10^6&lt;0,SUM('Chemicals Calcs'!AO$2:AO28)-'Chem - ODS'!AJ$15*10^6&gt;0),SUM('Chemicals Calcs'!AO$2:AO28)-'Chem - ODS'!AJ$15*10^6,'Chemicals Calcs'!AO28))</f>
        <v>0</v>
      </c>
      <c r="AP28" s="210">
        <f ca="1">IF(SUM('Chemicals Calcs'!AP$2:AP28)-'Chem - ODS'!AK$15*10^6&lt;0,0,IF(AND(SUM('Chemicals Calcs'!AP$1:AP27)-'Chem - ODS'!AK$15*10^6&lt;0,SUM('Chemicals Calcs'!AP$2:AP28)-'Chem - ODS'!AK$15*10^6&gt;0),SUM('Chemicals Calcs'!AP$2:AP28)-'Chem - ODS'!AK$15*10^6,'Chemicals Calcs'!AP28))</f>
        <v>0</v>
      </c>
    </row>
    <row r="29" spans="1:42">
      <c r="A29" s="74">
        <v>-23</v>
      </c>
      <c r="B29">
        <f ca="1">IF('Chemicals 2010'!$A37="CP",INDIRECT("'Chemicals 2010'!"&amp;'Country Selector'!$B$3&amp;ROW($A37))*10^12,0)</f>
        <v>0</v>
      </c>
      <c r="C29" s="90">
        <f t="shared" ca="1" si="0"/>
        <v>0</v>
      </c>
      <c r="D29" s="90">
        <f t="shared" ca="1" si="0"/>
        <v>0</v>
      </c>
      <c r="E29" s="90">
        <f t="shared" ca="1" si="0"/>
        <v>0</v>
      </c>
      <c r="F29" s="90">
        <f t="shared" ca="1" si="0"/>
        <v>0</v>
      </c>
      <c r="G29" s="210">
        <f ca="1">IF(SUM('Chemicals Calcs'!G$2:G29)-'Chem - ODS'!B$15*10^6&lt;0,0,IF(AND(SUM('Chemicals Calcs'!G$1:G28)-'Chem - ODS'!B$15*10^6&lt;0,SUM('Chemicals Calcs'!G$2:G29)-'Chem - ODS'!B$15*10^6&gt;0),SUM('Chemicals Calcs'!G$2:G29)-'Chem - ODS'!B$15*10^6,'Chemicals Calcs'!G29))</f>
        <v>0</v>
      </c>
      <c r="H29" s="210">
        <f ca="1">IF(SUM('Chemicals Calcs'!H$2:H29)-'Chem - ODS'!C$15*10^6&lt;0,0,IF(AND(SUM('Chemicals Calcs'!H$1:H28)-'Chem - ODS'!C$15*10^6&lt;0,SUM('Chemicals Calcs'!H$2:H29)-'Chem - ODS'!C$15*10^6&gt;0),SUM('Chemicals Calcs'!H$2:H29)-'Chem - ODS'!C$15*10^6,'Chemicals Calcs'!H29))</f>
        <v>0</v>
      </c>
      <c r="I29" s="210">
        <f ca="1">IF(SUM('Chemicals Calcs'!I$2:I29)-'Chem - ODS'!D$15*10^6&lt;0,0,IF(AND(SUM('Chemicals Calcs'!I$1:I28)-'Chem - ODS'!D$15*10^6&lt;0,SUM('Chemicals Calcs'!I$2:I29)-'Chem - ODS'!D$15*10^6&gt;0),SUM('Chemicals Calcs'!I$2:I29)-'Chem - ODS'!D$15*10^6,'Chemicals Calcs'!I29))</f>
        <v>0</v>
      </c>
      <c r="J29" s="210">
        <f ca="1">IF(SUM('Chemicals Calcs'!J$2:J29)-'Chem - ODS'!E$15*10^6&lt;0,0,IF(AND(SUM('Chemicals Calcs'!J$1:J28)-'Chem - ODS'!E$15*10^6&lt;0,SUM('Chemicals Calcs'!J$2:J29)-'Chem - ODS'!E$15*10^6&gt;0),SUM('Chemicals Calcs'!J$2:J29)-'Chem - ODS'!E$15*10^6,'Chemicals Calcs'!J29))</f>
        <v>0</v>
      </c>
      <c r="K29" s="210">
        <f ca="1">IF(SUM('Chemicals Calcs'!K$2:K29)-'Chem - ODS'!F$15*10^6&lt;0,0,IF(AND(SUM('Chemicals Calcs'!K$1:K28)-'Chem - ODS'!F$15*10^6&lt;0,SUM('Chemicals Calcs'!K$2:K29)-'Chem - ODS'!F$15*10^6&gt;0),SUM('Chemicals Calcs'!K$2:K29)-'Chem - ODS'!F$15*10^6,'Chemicals Calcs'!K29))</f>
        <v>0</v>
      </c>
      <c r="L29" s="210">
        <f ca="1">IF(SUM('Chemicals Calcs'!L$2:L29)-'Chem - ODS'!G$15*10^6&lt;0,0,IF(AND(SUM('Chemicals Calcs'!L$1:L28)-'Chem - ODS'!G$15*10^6&lt;0,SUM('Chemicals Calcs'!L$2:L29)-'Chem - ODS'!G$15*10^6&gt;0),SUM('Chemicals Calcs'!L$2:L29)-'Chem - ODS'!G$15*10^6,'Chemicals Calcs'!L29))</f>
        <v>0</v>
      </c>
      <c r="M29" s="210">
        <f ca="1">IF(SUM('Chemicals Calcs'!M$2:M29)-'Chem - ODS'!H$15*10^6&lt;0,0,IF(AND(SUM('Chemicals Calcs'!M$1:M28)-'Chem - ODS'!H$15*10^6&lt;0,SUM('Chemicals Calcs'!M$2:M29)-'Chem - ODS'!H$15*10^6&gt;0),SUM('Chemicals Calcs'!M$2:M29)-'Chem - ODS'!H$15*10^6,'Chemicals Calcs'!M29))</f>
        <v>0</v>
      </c>
      <c r="N29" s="210">
        <f ca="1">IF(SUM('Chemicals Calcs'!N$2:N29)-'Chem - ODS'!I$15*10^6&lt;0,0,IF(AND(SUM('Chemicals Calcs'!N$1:N28)-'Chem - ODS'!I$15*10^6&lt;0,SUM('Chemicals Calcs'!N$2:N29)-'Chem - ODS'!I$15*10^6&gt;0),SUM('Chemicals Calcs'!N$2:N29)-'Chem - ODS'!I$15*10^6,'Chemicals Calcs'!N29))</f>
        <v>0</v>
      </c>
      <c r="O29" s="210">
        <f ca="1">IF(SUM('Chemicals Calcs'!O$2:O29)-'Chem - ODS'!J$15*10^6&lt;0,0,IF(AND(SUM('Chemicals Calcs'!O$1:O28)-'Chem - ODS'!J$15*10^6&lt;0,SUM('Chemicals Calcs'!O$2:O29)-'Chem - ODS'!J$15*10^6&gt;0),SUM('Chemicals Calcs'!O$2:O29)-'Chem - ODS'!J$15*10^6,'Chemicals Calcs'!O29))</f>
        <v>0</v>
      </c>
      <c r="P29" s="210">
        <f ca="1">IF(SUM('Chemicals Calcs'!P$2:P29)-'Chem - ODS'!K$15*10^6&lt;0,0,IF(AND(SUM('Chemicals Calcs'!P$1:P28)-'Chem - ODS'!K$15*10^6&lt;0,SUM('Chemicals Calcs'!P$2:P29)-'Chem - ODS'!K$15*10^6&gt;0),SUM('Chemicals Calcs'!P$2:P29)-'Chem - ODS'!K$15*10^6,'Chemicals Calcs'!P29))</f>
        <v>0</v>
      </c>
      <c r="Q29" s="210">
        <f ca="1">IF(SUM('Chemicals Calcs'!Q$2:Q29)-'Chem - ODS'!L$15*10^6&lt;0,0,IF(AND(SUM('Chemicals Calcs'!Q$1:Q28)-'Chem - ODS'!L$15*10^6&lt;0,SUM('Chemicals Calcs'!Q$2:Q29)-'Chem - ODS'!L$15*10^6&gt;0),SUM('Chemicals Calcs'!Q$2:Q29)-'Chem - ODS'!L$15*10^6,'Chemicals Calcs'!Q29))</f>
        <v>0</v>
      </c>
      <c r="R29" s="210">
        <f ca="1">IF(SUM('Chemicals Calcs'!R$2:R29)-'Chem - ODS'!M$15*10^6&lt;0,0,IF(AND(SUM('Chemicals Calcs'!R$1:R28)-'Chem - ODS'!M$15*10^6&lt;0,SUM('Chemicals Calcs'!R$2:R29)-'Chem - ODS'!M$15*10^6&gt;0),SUM('Chemicals Calcs'!R$2:R29)-'Chem - ODS'!M$15*10^6,'Chemicals Calcs'!R29))</f>
        <v>0</v>
      </c>
      <c r="S29" s="210">
        <f ca="1">IF(SUM('Chemicals Calcs'!S$2:S29)-'Chem - ODS'!N$15*10^6&lt;0,0,IF(AND(SUM('Chemicals Calcs'!S$1:S28)-'Chem - ODS'!N$15*10^6&lt;0,SUM('Chemicals Calcs'!S$2:S29)-'Chem - ODS'!N$15*10^6&gt;0),SUM('Chemicals Calcs'!S$2:S29)-'Chem - ODS'!N$15*10^6,'Chemicals Calcs'!S29))</f>
        <v>0</v>
      </c>
      <c r="T29" s="210">
        <f ca="1">IF(SUM('Chemicals Calcs'!T$2:T29)-'Chem - ODS'!O$15*10^6&lt;0,0,IF(AND(SUM('Chemicals Calcs'!T$1:T28)-'Chem - ODS'!O$15*10^6&lt;0,SUM('Chemicals Calcs'!T$2:T29)-'Chem - ODS'!O$15*10^6&gt;0),SUM('Chemicals Calcs'!T$2:T29)-'Chem - ODS'!O$15*10^6,'Chemicals Calcs'!T29))</f>
        <v>0</v>
      </c>
      <c r="U29" s="210">
        <f ca="1">IF(SUM('Chemicals Calcs'!U$2:U29)-'Chem - ODS'!P$15*10^6&lt;0,0,IF(AND(SUM('Chemicals Calcs'!U$1:U28)-'Chem - ODS'!P$15*10^6&lt;0,SUM('Chemicals Calcs'!U$2:U29)-'Chem - ODS'!P$15*10^6&gt;0),SUM('Chemicals Calcs'!U$2:U29)-'Chem - ODS'!P$15*10^6,'Chemicals Calcs'!U29))</f>
        <v>0</v>
      </c>
      <c r="V29" s="210">
        <f ca="1">IF(SUM('Chemicals Calcs'!V$2:V29)-'Chem - ODS'!Q$15*10^6&lt;0,0,IF(AND(SUM('Chemicals Calcs'!V$1:V28)-'Chem - ODS'!Q$15*10^6&lt;0,SUM('Chemicals Calcs'!V$2:V29)-'Chem - ODS'!Q$15*10^6&gt;0),SUM('Chemicals Calcs'!V$2:V29)-'Chem - ODS'!Q$15*10^6,'Chemicals Calcs'!V29))</f>
        <v>0</v>
      </c>
      <c r="W29" s="210">
        <f ca="1">IF(SUM('Chemicals Calcs'!W$2:W29)-'Chem - ODS'!R$15*10^6&lt;0,0,IF(AND(SUM('Chemicals Calcs'!W$1:W28)-'Chem - ODS'!R$15*10^6&lt;0,SUM('Chemicals Calcs'!W$2:W29)-'Chem - ODS'!R$15*10^6&gt;0),SUM('Chemicals Calcs'!W$2:W29)-'Chem - ODS'!R$15*10^6,'Chemicals Calcs'!W29))</f>
        <v>0</v>
      </c>
      <c r="X29" s="210">
        <f ca="1">IF(SUM('Chemicals Calcs'!X$2:X29)-'Chem - ODS'!S$15*10^6&lt;0,0,IF(AND(SUM('Chemicals Calcs'!X$1:X28)-'Chem - ODS'!S$15*10^6&lt;0,SUM('Chemicals Calcs'!X$2:X29)-'Chem - ODS'!S$15*10^6&gt;0),SUM('Chemicals Calcs'!X$2:X29)-'Chem - ODS'!S$15*10^6,'Chemicals Calcs'!X29))</f>
        <v>0</v>
      </c>
      <c r="Y29" s="210">
        <f ca="1">IF(SUM('Chemicals Calcs'!Y$2:Y29)-'Chem - ODS'!T$15*10^6&lt;0,0,IF(AND(SUM('Chemicals Calcs'!Y$1:Y28)-'Chem - ODS'!T$15*10^6&lt;0,SUM('Chemicals Calcs'!Y$2:Y29)-'Chem - ODS'!T$15*10^6&gt;0),SUM('Chemicals Calcs'!Y$2:Y29)-'Chem - ODS'!T$15*10^6,'Chemicals Calcs'!Y29))</f>
        <v>0</v>
      </c>
      <c r="Z29" s="210">
        <f ca="1">IF(SUM('Chemicals Calcs'!Z$2:Z29)-'Chem - ODS'!U$15*10^6&lt;0,0,IF(AND(SUM('Chemicals Calcs'!Z$1:Z28)-'Chem - ODS'!U$15*10^6&lt;0,SUM('Chemicals Calcs'!Z$2:Z29)-'Chem - ODS'!U$15*10^6&gt;0),SUM('Chemicals Calcs'!Z$2:Z29)-'Chem - ODS'!U$15*10^6,'Chemicals Calcs'!Z29))</f>
        <v>0</v>
      </c>
      <c r="AA29" s="210">
        <f ca="1">IF(SUM('Chemicals Calcs'!AA$2:AA29)-'Chem - ODS'!V$15*10^6&lt;0,0,IF(AND(SUM('Chemicals Calcs'!AA$1:AA28)-'Chem - ODS'!V$15*10^6&lt;0,SUM('Chemicals Calcs'!AA$2:AA29)-'Chem - ODS'!V$15*10^6&gt;0),SUM('Chemicals Calcs'!AA$2:AA29)-'Chem - ODS'!V$15*10^6,'Chemicals Calcs'!AA29))</f>
        <v>0</v>
      </c>
      <c r="AB29" s="210">
        <f ca="1">IF(SUM('Chemicals Calcs'!AB$2:AB29)-'Chem - ODS'!W$15*10^6&lt;0,0,IF(AND(SUM('Chemicals Calcs'!AB$1:AB28)-'Chem - ODS'!W$15*10^6&lt;0,SUM('Chemicals Calcs'!AB$2:AB29)-'Chem - ODS'!W$15*10^6&gt;0),SUM('Chemicals Calcs'!AB$2:AB29)-'Chem - ODS'!W$15*10^6,'Chemicals Calcs'!AB29))</f>
        <v>0</v>
      </c>
      <c r="AC29" s="210">
        <f ca="1">IF(SUM('Chemicals Calcs'!AC$2:AC29)-'Chem - ODS'!X$15*10^6&lt;0,0,IF(AND(SUM('Chemicals Calcs'!AC$1:AC28)-'Chem - ODS'!X$15*10^6&lt;0,SUM('Chemicals Calcs'!AC$2:AC29)-'Chem - ODS'!X$15*10^6&gt;0),SUM('Chemicals Calcs'!AC$2:AC29)-'Chem - ODS'!X$15*10^6,'Chemicals Calcs'!AC29))</f>
        <v>0</v>
      </c>
      <c r="AD29" s="210">
        <f ca="1">IF(SUM('Chemicals Calcs'!AD$2:AD29)-'Chem - ODS'!Y$15*10^6&lt;0,0,IF(AND(SUM('Chemicals Calcs'!AD$1:AD28)-'Chem - ODS'!Y$15*10^6&lt;0,SUM('Chemicals Calcs'!AD$2:AD29)-'Chem - ODS'!Y$15*10^6&gt;0),SUM('Chemicals Calcs'!AD$2:AD29)-'Chem - ODS'!Y$15*10^6,'Chemicals Calcs'!AD29))</f>
        <v>0</v>
      </c>
      <c r="AE29" s="210">
        <f ca="1">IF(SUM('Chemicals Calcs'!AE$2:AE29)-'Chem - ODS'!Z$15*10^6&lt;0,0,IF(AND(SUM('Chemicals Calcs'!AE$1:AE28)-'Chem - ODS'!Z$15*10^6&lt;0,SUM('Chemicals Calcs'!AE$2:AE29)-'Chem - ODS'!Z$15*10^6&gt;0),SUM('Chemicals Calcs'!AE$2:AE29)-'Chem - ODS'!Z$15*10^6,'Chemicals Calcs'!AE29))</f>
        <v>0</v>
      </c>
      <c r="AF29" s="210">
        <f ca="1">IF(SUM('Chemicals Calcs'!AF$2:AF29)-'Chem - ODS'!AA$15*10^6&lt;0,0,IF(AND(SUM('Chemicals Calcs'!AF$1:AF28)-'Chem - ODS'!AA$15*10^6&lt;0,SUM('Chemicals Calcs'!AF$2:AF29)-'Chem - ODS'!AA$15*10^6&gt;0),SUM('Chemicals Calcs'!AF$2:AF29)-'Chem - ODS'!AA$15*10^6,'Chemicals Calcs'!AF29))</f>
        <v>0</v>
      </c>
      <c r="AG29" s="210">
        <f ca="1">IF(SUM('Chemicals Calcs'!AG$2:AG29)-'Chem - ODS'!AB$15*10^6&lt;0,0,IF(AND(SUM('Chemicals Calcs'!AG$1:AG28)-'Chem - ODS'!AB$15*10^6&lt;0,SUM('Chemicals Calcs'!AG$2:AG29)-'Chem - ODS'!AB$15*10^6&gt;0),SUM('Chemicals Calcs'!AG$2:AG29)-'Chem - ODS'!AB$15*10^6,'Chemicals Calcs'!AG29))</f>
        <v>0</v>
      </c>
      <c r="AH29" s="210">
        <f ca="1">IF(SUM('Chemicals Calcs'!AH$2:AH29)-'Chem - ODS'!AC$15*10^6&lt;0,0,IF(AND(SUM('Chemicals Calcs'!AH$1:AH28)-'Chem - ODS'!AC$15*10^6&lt;0,SUM('Chemicals Calcs'!AH$2:AH29)-'Chem - ODS'!AC$15*10^6&gt;0),SUM('Chemicals Calcs'!AH$2:AH29)-'Chem - ODS'!AC$15*10^6,'Chemicals Calcs'!AH29))</f>
        <v>0</v>
      </c>
      <c r="AI29" s="210">
        <f ca="1">IF(SUM('Chemicals Calcs'!AI$2:AI29)-'Chem - ODS'!AD$15*10^6&lt;0,0,IF(AND(SUM('Chemicals Calcs'!AI$1:AI28)-'Chem - ODS'!AD$15*10^6&lt;0,SUM('Chemicals Calcs'!AI$2:AI29)-'Chem - ODS'!AD$15*10^6&gt;0),SUM('Chemicals Calcs'!AI$2:AI29)-'Chem - ODS'!AD$15*10^6,'Chemicals Calcs'!AI29))</f>
        <v>0</v>
      </c>
      <c r="AJ29" s="210">
        <f ca="1">IF(SUM('Chemicals Calcs'!AJ$2:AJ29)-'Chem - ODS'!AE$15*10^6&lt;0,0,IF(AND(SUM('Chemicals Calcs'!AJ$1:AJ28)-'Chem - ODS'!AE$15*10^6&lt;0,SUM('Chemicals Calcs'!AJ$2:AJ29)-'Chem - ODS'!AE$15*10^6&gt;0),SUM('Chemicals Calcs'!AJ$2:AJ29)-'Chem - ODS'!AE$15*10^6,'Chemicals Calcs'!AJ29))</f>
        <v>0</v>
      </c>
      <c r="AK29" s="210">
        <f ca="1">IF(SUM('Chemicals Calcs'!AK$2:AK29)-'Chem - ODS'!AF$15*10^6&lt;0,0,IF(AND(SUM('Chemicals Calcs'!AK$1:AK28)-'Chem - ODS'!AF$15*10^6&lt;0,SUM('Chemicals Calcs'!AK$2:AK29)-'Chem - ODS'!AF$15*10^6&gt;0),SUM('Chemicals Calcs'!AK$2:AK29)-'Chem - ODS'!AF$15*10^6,'Chemicals Calcs'!AK29))</f>
        <v>0</v>
      </c>
      <c r="AL29" s="210">
        <f ca="1">IF(SUM('Chemicals Calcs'!AL$2:AL29)-'Chem - ODS'!AG$15*10^6&lt;0,0,IF(AND(SUM('Chemicals Calcs'!AL$1:AL28)-'Chem - ODS'!AG$15*10^6&lt;0,SUM('Chemicals Calcs'!AL$2:AL29)-'Chem - ODS'!AG$15*10^6&gt;0),SUM('Chemicals Calcs'!AL$2:AL29)-'Chem - ODS'!AG$15*10^6,'Chemicals Calcs'!AL29))</f>
        <v>0</v>
      </c>
      <c r="AM29" s="210">
        <f ca="1">IF(SUM('Chemicals Calcs'!AM$2:AM29)-'Chem - ODS'!AH$15*10^6&lt;0,0,IF(AND(SUM('Chemicals Calcs'!AM$1:AM28)-'Chem - ODS'!AH$15*10^6&lt;0,SUM('Chemicals Calcs'!AM$2:AM29)-'Chem - ODS'!AH$15*10^6&gt;0),SUM('Chemicals Calcs'!AM$2:AM29)-'Chem - ODS'!AH$15*10^6,'Chemicals Calcs'!AM29))</f>
        <v>0</v>
      </c>
      <c r="AN29" s="210">
        <f ca="1">IF(SUM('Chemicals Calcs'!AN$2:AN29)-'Chem - ODS'!AI$15*10^6&lt;0,0,IF(AND(SUM('Chemicals Calcs'!AN$1:AN28)-'Chem - ODS'!AI$15*10^6&lt;0,SUM('Chemicals Calcs'!AN$2:AN29)-'Chem - ODS'!AI$15*10^6&gt;0),SUM('Chemicals Calcs'!AN$2:AN29)-'Chem - ODS'!AI$15*10^6,'Chemicals Calcs'!AN29))</f>
        <v>0</v>
      </c>
      <c r="AO29" s="210">
        <f ca="1">IF(SUM('Chemicals Calcs'!AO$2:AO29)-'Chem - ODS'!AJ$15*10^6&lt;0,0,IF(AND(SUM('Chemicals Calcs'!AO$1:AO28)-'Chem - ODS'!AJ$15*10^6&lt;0,SUM('Chemicals Calcs'!AO$2:AO29)-'Chem - ODS'!AJ$15*10^6&gt;0),SUM('Chemicals Calcs'!AO$2:AO29)-'Chem - ODS'!AJ$15*10^6,'Chemicals Calcs'!AO29))</f>
        <v>0</v>
      </c>
      <c r="AP29" s="210">
        <f ca="1">IF(SUM('Chemicals Calcs'!AP$2:AP29)-'Chem - ODS'!AK$15*10^6&lt;0,0,IF(AND(SUM('Chemicals Calcs'!AP$1:AP28)-'Chem - ODS'!AK$15*10^6&lt;0,SUM('Chemicals Calcs'!AP$2:AP29)-'Chem - ODS'!AK$15*10^6&gt;0),SUM('Chemicals Calcs'!AP$2:AP29)-'Chem - ODS'!AK$15*10^6,'Chemicals Calcs'!AP29))</f>
        <v>0</v>
      </c>
    </row>
    <row r="30" spans="1:42">
      <c r="A30" s="74">
        <v>-22</v>
      </c>
      <c r="B30">
        <f ca="1">IF('Chemicals 2010'!$A38="CP",INDIRECT("'Chemicals 2010'!"&amp;'Country Selector'!$B$3&amp;ROW($A38))*10^12,0)</f>
        <v>647183949999.99597</v>
      </c>
      <c r="C30" s="90">
        <f t="shared" ca="1" si="0"/>
        <v>582465554999.99634</v>
      </c>
      <c r="D30" s="90">
        <f t="shared" ca="1" si="0"/>
        <v>517747159999.99677</v>
      </c>
      <c r="E30" s="90">
        <f t="shared" ca="1" si="0"/>
        <v>453028764999.99719</v>
      </c>
      <c r="F30" s="90">
        <f t="shared" ca="1" si="0"/>
        <v>388310369999.99756</v>
      </c>
      <c r="G30" s="210">
        <f ca="1">IF(SUM('Chemicals Calcs'!G$2:G30)-'Chem - ODS'!B$15*10^6&lt;0,0,IF(AND(SUM('Chemicals Calcs'!G$1:G29)-'Chem - ODS'!B$15*10^6&lt;0,SUM('Chemicals Calcs'!G$2:G30)-'Chem - ODS'!B$15*10^6&gt;0),SUM('Chemicals Calcs'!G$2:G30)-'Chem - ODS'!B$15*10^6,'Chemicals Calcs'!G30))</f>
        <v>791525027221.0166</v>
      </c>
      <c r="H30" s="210">
        <f ca="1">IF(SUM('Chemicals Calcs'!H$2:H30)-'Chem - ODS'!C$15*10^6&lt;0,0,IF(AND(SUM('Chemicals Calcs'!H$1:H29)-'Chem - ODS'!C$15*10^6&lt;0,SUM('Chemicals Calcs'!H$2:H30)-'Chem - ODS'!C$15*10^6&gt;0),SUM('Chemicals Calcs'!H$2:H30)-'Chem - ODS'!C$15*10^6,'Chemicals Calcs'!H30))</f>
        <v>0</v>
      </c>
      <c r="I30" s="210">
        <f ca="1">IF(SUM('Chemicals Calcs'!I$2:I30)-'Chem - ODS'!D$15*10^6&lt;0,0,IF(AND(SUM('Chemicals Calcs'!I$1:I29)-'Chem - ODS'!D$15*10^6&lt;0,SUM('Chemicals Calcs'!I$2:I30)-'Chem - ODS'!D$15*10^6&gt;0),SUM('Chemicals Calcs'!I$2:I30)-'Chem - ODS'!D$15*10^6,'Chemicals Calcs'!I30))</f>
        <v>0</v>
      </c>
      <c r="J30" s="210">
        <f ca="1">IF(SUM('Chemicals Calcs'!J$2:J30)-'Chem - ODS'!E$15*10^6&lt;0,0,IF(AND(SUM('Chemicals Calcs'!J$1:J29)-'Chem - ODS'!E$15*10^6&lt;0,SUM('Chemicals Calcs'!J$2:J30)-'Chem - ODS'!E$15*10^6&gt;0),SUM('Chemicals Calcs'!J$2:J30)-'Chem - ODS'!E$15*10^6,'Chemicals Calcs'!J30))</f>
        <v>0</v>
      </c>
      <c r="K30" s="210">
        <f ca="1">IF(SUM('Chemicals Calcs'!K$2:K30)-'Chem - ODS'!F$15*10^6&lt;0,0,IF(AND(SUM('Chemicals Calcs'!K$1:K29)-'Chem - ODS'!F$15*10^6&lt;0,SUM('Chemicals Calcs'!K$2:K30)-'Chem - ODS'!F$15*10^6&gt;0),SUM('Chemicals Calcs'!K$2:K30)-'Chem - ODS'!F$15*10^6,'Chemicals Calcs'!K30))</f>
        <v>0</v>
      </c>
      <c r="L30" s="210">
        <f ca="1">IF(SUM('Chemicals Calcs'!L$2:L30)-'Chem - ODS'!G$15*10^6&lt;0,0,IF(AND(SUM('Chemicals Calcs'!L$1:L29)-'Chem - ODS'!G$15*10^6&lt;0,SUM('Chemicals Calcs'!L$2:L30)-'Chem - ODS'!G$15*10^6&gt;0),SUM('Chemicals Calcs'!L$2:L30)-'Chem - ODS'!G$15*10^6,'Chemicals Calcs'!L30))</f>
        <v>0</v>
      </c>
      <c r="M30" s="210">
        <f ca="1">IF(SUM('Chemicals Calcs'!M$2:M30)-'Chem - ODS'!H$15*10^6&lt;0,0,IF(AND(SUM('Chemicals Calcs'!M$1:M29)-'Chem - ODS'!H$15*10^6&lt;0,SUM('Chemicals Calcs'!M$2:M30)-'Chem - ODS'!H$15*10^6&gt;0),SUM('Chemicals Calcs'!M$2:M30)-'Chem - ODS'!H$15*10^6,'Chemicals Calcs'!M30))</f>
        <v>0</v>
      </c>
      <c r="N30" s="210">
        <f ca="1">IF(SUM('Chemicals Calcs'!N$2:N30)-'Chem - ODS'!I$15*10^6&lt;0,0,IF(AND(SUM('Chemicals Calcs'!N$1:N29)-'Chem - ODS'!I$15*10^6&lt;0,SUM('Chemicals Calcs'!N$2:N30)-'Chem - ODS'!I$15*10^6&gt;0),SUM('Chemicals Calcs'!N$2:N30)-'Chem - ODS'!I$15*10^6,'Chemicals Calcs'!N30))</f>
        <v>0</v>
      </c>
      <c r="O30" s="210">
        <f ca="1">IF(SUM('Chemicals Calcs'!O$2:O30)-'Chem - ODS'!J$15*10^6&lt;0,0,IF(AND(SUM('Chemicals Calcs'!O$1:O29)-'Chem - ODS'!J$15*10^6&lt;0,SUM('Chemicals Calcs'!O$2:O30)-'Chem - ODS'!J$15*10^6&gt;0),SUM('Chemicals Calcs'!O$2:O30)-'Chem - ODS'!J$15*10^6,'Chemicals Calcs'!O30))</f>
        <v>0</v>
      </c>
      <c r="P30" s="210">
        <f ca="1">IF(SUM('Chemicals Calcs'!P$2:P30)-'Chem - ODS'!K$15*10^6&lt;0,0,IF(AND(SUM('Chemicals Calcs'!P$1:P29)-'Chem - ODS'!K$15*10^6&lt;0,SUM('Chemicals Calcs'!P$2:P30)-'Chem - ODS'!K$15*10^6&gt;0),SUM('Chemicals Calcs'!P$2:P30)-'Chem - ODS'!K$15*10^6,'Chemicals Calcs'!P30))</f>
        <v>0</v>
      </c>
      <c r="Q30" s="210">
        <f ca="1">IF(SUM('Chemicals Calcs'!Q$2:Q30)-'Chem - ODS'!L$15*10^6&lt;0,0,IF(AND(SUM('Chemicals Calcs'!Q$1:Q29)-'Chem - ODS'!L$15*10^6&lt;0,SUM('Chemicals Calcs'!Q$2:Q30)-'Chem - ODS'!L$15*10^6&gt;0),SUM('Chemicals Calcs'!Q$2:Q30)-'Chem - ODS'!L$15*10^6,'Chemicals Calcs'!Q30))</f>
        <v>0</v>
      </c>
      <c r="R30" s="210">
        <f ca="1">IF(SUM('Chemicals Calcs'!R$2:R30)-'Chem - ODS'!M$15*10^6&lt;0,0,IF(AND(SUM('Chemicals Calcs'!R$1:R29)-'Chem - ODS'!M$15*10^6&lt;0,SUM('Chemicals Calcs'!R$2:R30)-'Chem - ODS'!M$15*10^6&gt;0),SUM('Chemicals Calcs'!R$2:R30)-'Chem - ODS'!M$15*10^6,'Chemicals Calcs'!R30))</f>
        <v>0</v>
      </c>
      <c r="S30" s="210">
        <f ca="1">IF(SUM('Chemicals Calcs'!S$2:S30)-'Chem - ODS'!N$15*10^6&lt;0,0,IF(AND(SUM('Chemicals Calcs'!S$1:S29)-'Chem - ODS'!N$15*10^6&lt;0,SUM('Chemicals Calcs'!S$2:S30)-'Chem - ODS'!N$15*10^6&gt;0),SUM('Chemicals Calcs'!S$2:S30)-'Chem - ODS'!N$15*10^6,'Chemicals Calcs'!S30))</f>
        <v>0</v>
      </c>
      <c r="T30" s="210">
        <f ca="1">IF(SUM('Chemicals Calcs'!T$2:T30)-'Chem - ODS'!O$15*10^6&lt;0,0,IF(AND(SUM('Chemicals Calcs'!T$1:T29)-'Chem - ODS'!O$15*10^6&lt;0,SUM('Chemicals Calcs'!T$2:T30)-'Chem - ODS'!O$15*10^6&gt;0),SUM('Chemicals Calcs'!T$2:T30)-'Chem - ODS'!O$15*10^6,'Chemicals Calcs'!T30))</f>
        <v>0</v>
      </c>
      <c r="U30" s="210">
        <f ca="1">IF(SUM('Chemicals Calcs'!U$2:U30)-'Chem - ODS'!P$15*10^6&lt;0,0,IF(AND(SUM('Chemicals Calcs'!U$1:U29)-'Chem - ODS'!P$15*10^6&lt;0,SUM('Chemicals Calcs'!U$2:U30)-'Chem - ODS'!P$15*10^6&gt;0),SUM('Chemicals Calcs'!U$2:U30)-'Chem - ODS'!P$15*10^6,'Chemicals Calcs'!U30))</f>
        <v>0</v>
      </c>
      <c r="V30" s="210">
        <f ca="1">IF(SUM('Chemicals Calcs'!V$2:V30)-'Chem - ODS'!Q$15*10^6&lt;0,0,IF(AND(SUM('Chemicals Calcs'!V$1:V29)-'Chem - ODS'!Q$15*10^6&lt;0,SUM('Chemicals Calcs'!V$2:V30)-'Chem - ODS'!Q$15*10^6&gt;0),SUM('Chemicals Calcs'!V$2:V30)-'Chem - ODS'!Q$15*10^6,'Chemicals Calcs'!V30))</f>
        <v>0</v>
      </c>
      <c r="W30" s="210">
        <f ca="1">IF(SUM('Chemicals Calcs'!W$2:W30)-'Chem - ODS'!R$15*10^6&lt;0,0,IF(AND(SUM('Chemicals Calcs'!W$1:W29)-'Chem - ODS'!R$15*10^6&lt;0,SUM('Chemicals Calcs'!W$2:W30)-'Chem - ODS'!R$15*10^6&gt;0),SUM('Chemicals Calcs'!W$2:W30)-'Chem - ODS'!R$15*10^6,'Chemicals Calcs'!W30))</f>
        <v>0</v>
      </c>
      <c r="X30" s="210">
        <f ca="1">IF(SUM('Chemicals Calcs'!X$2:X30)-'Chem - ODS'!S$15*10^6&lt;0,0,IF(AND(SUM('Chemicals Calcs'!X$1:X29)-'Chem - ODS'!S$15*10^6&lt;0,SUM('Chemicals Calcs'!X$2:X30)-'Chem - ODS'!S$15*10^6&gt;0),SUM('Chemicals Calcs'!X$2:X30)-'Chem - ODS'!S$15*10^6,'Chemicals Calcs'!X30))</f>
        <v>0</v>
      </c>
      <c r="Y30" s="210">
        <f ca="1">IF(SUM('Chemicals Calcs'!Y$2:Y30)-'Chem - ODS'!T$15*10^6&lt;0,0,IF(AND(SUM('Chemicals Calcs'!Y$1:Y29)-'Chem - ODS'!T$15*10^6&lt;0,SUM('Chemicals Calcs'!Y$2:Y30)-'Chem - ODS'!T$15*10^6&gt;0),SUM('Chemicals Calcs'!Y$2:Y30)-'Chem - ODS'!T$15*10^6,'Chemicals Calcs'!Y30))</f>
        <v>0</v>
      </c>
      <c r="Z30" s="210">
        <f ca="1">IF(SUM('Chemicals Calcs'!Z$2:Z30)-'Chem - ODS'!U$15*10^6&lt;0,0,IF(AND(SUM('Chemicals Calcs'!Z$1:Z29)-'Chem - ODS'!U$15*10^6&lt;0,SUM('Chemicals Calcs'!Z$2:Z30)-'Chem - ODS'!U$15*10^6&gt;0),SUM('Chemicals Calcs'!Z$2:Z30)-'Chem - ODS'!U$15*10^6,'Chemicals Calcs'!Z30))</f>
        <v>0</v>
      </c>
      <c r="AA30" s="210">
        <f ca="1">IF(SUM('Chemicals Calcs'!AA$2:AA30)-'Chem - ODS'!V$15*10^6&lt;0,0,IF(AND(SUM('Chemicals Calcs'!AA$1:AA29)-'Chem - ODS'!V$15*10^6&lt;0,SUM('Chemicals Calcs'!AA$2:AA30)-'Chem - ODS'!V$15*10^6&gt;0),SUM('Chemicals Calcs'!AA$2:AA30)-'Chem - ODS'!V$15*10^6,'Chemicals Calcs'!AA30))</f>
        <v>0</v>
      </c>
      <c r="AB30" s="210">
        <f ca="1">IF(SUM('Chemicals Calcs'!AB$2:AB30)-'Chem - ODS'!W$15*10^6&lt;0,0,IF(AND(SUM('Chemicals Calcs'!AB$1:AB29)-'Chem - ODS'!W$15*10^6&lt;0,SUM('Chemicals Calcs'!AB$2:AB30)-'Chem - ODS'!W$15*10^6&gt;0),SUM('Chemicals Calcs'!AB$2:AB30)-'Chem - ODS'!W$15*10^6,'Chemicals Calcs'!AB30))</f>
        <v>0</v>
      </c>
      <c r="AC30" s="210">
        <f ca="1">IF(SUM('Chemicals Calcs'!AC$2:AC30)-'Chem - ODS'!X$15*10^6&lt;0,0,IF(AND(SUM('Chemicals Calcs'!AC$1:AC29)-'Chem - ODS'!X$15*10^6&lt;0,SUM('Chemicals Calcs'!AC$2:AC30)-'Chem - ODS'!X$15*10^6&gt;0),SUM('Chemicals Calcs'!AC$2:AC30)-'Chem - ODS'!X$15*10^6,'Chemicals Calcs'!AC30))</f>
        <v>0</v>
      </c>
      <c r="AD30" s="210">
        <f ca="1">IF(SUM('Chemicals Calcs'!AD$2:AD30)-'Chem - ODS'!Y$15*10^6&lt;0,0,IF(AND(SUM('Chemicals Calcs'!AD$1:AD29)-'Chem - ODS'!Y$15*10^6&lt;0,SUM('Chemicals Calcs'!AD$2:AD30)-'Chem - ODS'!Y$15*10^6&gt;0),SUM('Chemicals Calcs'!AD$2:AD30)-'Chem - ODS'!Y$15*10^6,'Chemicals Calcs'!AD30))</f>
        <v>0</v>
      </c>
      <c r="AE30" s="210">
        <f ca="1">IF(SUM('Chemicals Calcs'!AE$2:AE30)-'Chem - ODS'!Z$15*10^6&lt;0,0,IF(AND(SUM('Chemicals Calcs'!AE$1:AE29)-'Chem - ODS'!Z$15*10^6&lt;0,SUM('Chemicals Calcs'!AE$2:AE30)-'Chem - ODS'!Z$15*10^6&gt;0),SUM('Chemicals Calcs'!AE$2:AE30)-'Chem - ODS'!Z$15*10^6,'Chemicals Calcs'!AE30))</f>
        <v>0</v>
      </c>
      <c r="AF30" s="210">
        <f ca="1">IF(SUM('Chemicals Calcs'!AF$2:AF30)-'Chem - ODS'!AA$15*10^6&lt;0,0,IF(AND(SUM('Chemicals Calcs'!AF$1:AF29)-'Chem - ODS'!AA$15*10^6&lt;0,SUM('Chemicals Calcs'!AF$2:AF30)-'Chem - ODS'!AA$15*10^6&gt;0),SUM('Chemicals Calcs'!AF$2:AF30)-'Chem - ODS'!AA$15*10^6,'Chemicals Calcs'!AF30))</f>
        <v>0</v>
      </c>
      <c r="AG30" s="210">
        <f ca="1">IF(SUM('Chemicals Calcs'!AG$2:AG30)-'Chem - ODS'!AB$15*10^6&lt;0,0,IF(AND(SUM('Chemicals Calcs'!AG$1:AG29)-'Chem - ODS'!AB$15*10^6&lt;0,SUM('Chemicals Calcs'!AG$2:AG30)-'Chem - ODS'!AB$15*10^6&gt;0),SUM('Chemicals Calcs'!AG$2:AG30)-'Chem - ODS'!AB$15*10^6,'Chemicals Calcs'!AG30))</f>
        <v>0</v>
      </c>
      <c r="AH30" s="210">
        <f ca="1">IF(SUM('Chemicals Calcs'!AH$2:AH30)-'Chem - ODS'!AC$15*10^6&lt;0,0,IF(AND(SUM('Chemicals Calcs'!AH$1:AH29)-'Chem - ODS'!AC$15*10^6&lt;0,SUM('Chemicals Calcs'!AH$2:AH30)-'Chem - ODS'!AC$15*10^6&gt;0),SUM('Chemicals Calcs'!AH$2:AH30)-'Chem - ODS'!AC$15*10^6,'Chemicals Calcs'!AH30))</f>
        <v>0</v>
      </c>
      <c r="AI30" s="210">
        <f ca="1">IF(SUM('Chemicals Calcs'!AI$2:AI30)-'Chem - ODS'!AD$15*10^6&lt;0,0,IF(AND(SUM('Chemicals Calcs'!AI$1:AI29)-'Chem - ODS'!AD$15*10^6&lt;0,SUM('Chemicals Calcs'!AI$2:AI30)-'Chem - ODS'!AD$15*10^6&gt;0),SUM('Chemicals Calcs'!AI$2:AI30)-'Chem - ODS'!AD$15*10^6,'Chemicals Calcs'!AI30))</f>
        <v>0</v>
      </c>
      <c r="AJ30" s="210">
        <f ca="1">IF(SUM('Chemicals Calcs'!AJ$2:AJ30)-'Chem - ODS'!AE$15*10^6&lt;0,0,IF(AND(SUM('Chemicals Calcs'!AJ$1:AJ29)-'Chem - ODS'!AE$15*10^6&lt;0,SUM('Chemicals Calcs'!AJ$2:AJ30)-'Chem - ODS'!AE$15*10^6&gt;0),SUM('Chemicals Calcs'!AJ$2:AJ30)-'Chem - ODS'!AE$15*10^6,'Chemicals Calcs'!AJ30))</f>
        <v>0</v>
      </c>
      <c r="AK30" s="210">
        <f ca="1">IF(SUM('Chemicals Calcs'!AK$2:AK30)-'Chem - ODS'!AF$15*10^6&lt;0,0,IF(AND(SUM('Chemicals Calcs'!AK$1:AK29)-'Chem - ODS'!AF$15*10^6&lt;0,SUM('Chemicals Calcs'!AK$2:AK30)-'Chem - ODS'!AF$15*10^6&gt;0),SUM('Chemicals Calcs'!AK$2:AK30)-'Chem - ODS'!AF$15*10^6,'Chemicals Calcs'!AK30))</f>
        <v>0</v>
      </c>
      <c r="AL30" s="210">
        <f ca="1">IF(SUM('Chemicals Calcs'!AL$2:AL30)-'Chem - ODS'!AG$15*10^6&lt;0,0,IF(AND(SUM('Chemicals Calcs'!AL$1:AL29)-'Chem - ODS'!AG$15*10^6&lt;0,SUM('Chemicals Calcs'!AL$2:AL30)-'Chem - ODS'!AG$15*10^6&gt;0),SUM('Chemicals Calcs'!AL$2:AL30)-'Chem - ODS'!AG$15*10^6,'Chemicals Calcs'!AL30))</f>
        <v>0</v>
      </c>
      <c r="AM30" s="210">
        <f ca="1">IF(SUM('Chemicals Calcs'!AM$2:AM30)-'Chem - ODS'!AH$15*10^6&lt;0,0,IF(AND(SUM('Chemicals Calcs'!AM$1:AM29)-'Chem - ODS'!AH$15*10^6&lt;0,SUM('Chemicals Calcs'!AM$2:AM30)-'Chem - ODS'!AH$15*10^6&gt;0),SUM('Chemicals Calcs'!AM$2:AM30)-'Chem - ODS'!AH$15*10^6,'Chemicals Calcs'!AM30))</f>
        <v>0</v>
      </c>
      <c r="AN30" s="210">
        <f ca="1">IF(SUM('Chemicals Calcs'!AN$2:AN30)-'Chem - ODS'!AI$15*10^6&lt;0,0,IF(AND(SUM('Chemicals Calcs'!AN$1:AN29)-'Chem - ODS'!AI$15*10^6&lt;0,SUM('Chemicals Calcs'!AN$2:AN30)-'Chem - ODS'!AI$15*10^6&gt;0),SUM('Chemicals Calcs'!AN$2:AN30)-'Chem - ODS'!AI$15*10^6,'Chemicals Calcs'!AN30))</f>
        <v>0</v>
      </c>
      <c r="AO30" s="210">
        <f ca="1">IF(SUM('Chemicals Calcs'!AO$2:AO30)-'Chem - ODS'!AJ$15*10^6&lt;0,0,IF(AND(SUM('Chemicals Calcs'!AO$1:AO29)-'Chem - ODS'!AJ$15*10^6&lt;0,SUM('Chemicals Calcs'!AO$2:AO30)-'Chem - ODS'!AJ$15*10^6&gt;0),SUM('Chemicals Calcs'!AO$2:AO30)-'Chem - ODS'!AJ$15*10^6,'Chemicals Calcs'!AO30))</f>
        <v>0</v>
      </c>
      <c r="AP30" s="210">
        <f ca="1">IF(SUM('Chemicals Calcs'!AP$2:AP30)-'Chem - ODS'!AK$15*10^6&lt;0,0,IF(AND(SUM('Chemicals Calcs'!AP$1:AP29)-'Chem - ODS'!AK$15*10^6&lt;0,SUM('Chemicals Calcs'!AP$2:AP30)-'Chem - ODS'!AK$15*10^6&gt;0),SUM('Chemicals Calcs'!AP$2:AP30)-'Chem - ODS'!AK$15*10^6,'Chemicals Calcs'!AP30))</f>
        <v>0</v>
      </c>
    </row>
    <row r="31" spans="1:42">
      <c r="A31" s="74">
        <v>-21</v>
      </c>
      <c r="B31">
        <f ca="1">IF('Chemicals 2010'!$A39="CP",INDIRECT("'Chemicals 2010'!"&amp;'Country Selector'!$B$3&amp;ROW($A39))*10^12,0)</f>
        <v>0</v>
      </c>
      <c r="C31" s="90">
        <f t="shared" ca="1" si="0"/>
        <v>0</v>
      </c>
      <c r="D31" s="90">
        <f t="shared" ca="1" si="0"/>
        <v>0</v>
      </c>
      <c r="E31" s="90">
        <f t="shared" ca="1" si="0"/>
        <v>0</v>
      </c>
      <c r="F31" s="90">
        <f t="shared" ca="1" si="0"/>
        <v>0</v>
      </c>
      <c r="G31" s="210">
        <f ca="1">IF(SUM('Chemicals Calcs'!G$2:G31)-'Chem - ODS'!B$15*10^6&lt;0,0,IF(AND(SUM('Chemicals Calcs'!G$1:G30)-'Chem - ODS'!B$15*10^6&lt;0,SUM('Chemicals Calcs'!G$2:G31)-'Chem - ODS'!B$15*10^6&gt;0),SUM('Chemicals Calcs'!G$2:G31)-'Chem - ODS'!B$15*10^6,'Chemicals Calcs'!G31))</f>
        <v>0</v>
      </c>
      <c r="H31" s="210">
        <f ca="1">IF(SUM('Chemicals Calcs'!H$2:H31)-'Chem - ODS'!C$15*10^6&lt;0,0,IF(AND(SUM('Chemicals Calcs'!H$1:H30)-'Chem - ODS'!C$15*10^6&lt;0,SUM('Chemicals Calcs'!H$2:H31)-'Chem - ODS'!C$15*10^6&gt;0),SUM('Chemicals Calcs'!H$2:H31)-'Chem - ODS'!C$15*10^6,'Chemicals Calcs'!H31))</f>
        <v>0</v>
      </c>
      <c r="I31" s="210">
        <f ca="1">IF(SUM('Chemicals Calcs'!I$2:I31)-'Chem - ODS'!D$15*10^6&lt;0,0,IF(AND(SUM('Chemicals Calcs'!I$1:I30)-'Chem - ODS'!D$15*10^6&lt;0,SUM('Chemicals Calcs'!I$2:I31)-'Chem - ODS'!D$15*10^6&gt;0),SUM('Chemicals Calcs'!I$2:I31)-'Chem - ODS'!D$15*10^6,'Chemicals Calcs'!I31))</f>
        <v>0</v>
      </c>
      <c r="J31" s="210">
        <f ca="1">IF(SUM('Chemicals Calcs'!J$2:J31)-'Chem - ODS'!E$15*10^6&lt;0,0,IF(AND(SUM('Chemicals Calcs'!J$1:J30)-'Chem - ODS'!E$15*10^6&lt;0,SUM('Chemicals Calcs'!J$2:J31)-'Chem - ODS'!E$15*10^6&gt;0),SUM('Chemicals Calcs'!J$2:J31)-'Chem - ODS'!E$15*10^6,'Chemicals Calcs'!J31))</f>
        <v>0</v>
      </c>
      <c r="K31" s="210">
        <f ca="1">IF(SUM('Chemicals Calcs'!K$2:K31)-'Chem - ODS'!F$15*10^6&lt;0,0,IF(AND(SUM('Chemicals Calcs'!K$1:K30)-'Chem - ODS'!F$15*10^6&lt;0,SUM('Chemicals Calcs'!K$2:K31)-'Chem - ODS'!F$15*10^6&gt;0),SUM('Chemicals Calcs'!K$2:K31)-'Chem - ODS'!F$15*10^6,'Chemicals Calcs'!K31))</f>
        <v>0</v>
      </c>
      <c r="L31" s="210">
        <f ca="1">IF(SUM('Chemicals Calcs'!L$2:L31)-'Chem - ODS'!G$15*10^6&lt;0,0,IF(AND(SUM('Chemicals Calcs'!L$1:L30)-'Chem - ODS'!G$15*10^6&lt;0,SUM('Chemicals Calcs'!L$2:L31)-'Chem - ODS'!G$15*10^6&gt;0),SUM('Chemicals Calcs'!L$2:L31)-'Chem - ODS'!G$15*10^6,'Chemicals Calcs'!L31))</f>
        <v>0</v>
      </c>
      <c r="M31" s="210">
        <f ca="1">IF(SUM('Chemicals Calcs'!M$2:M31)-'Chem - ODS'!H$15*10^6&lt;0,0,IF(AND(SUM('Chemicals Calcs'!M$1:M30)-'Chem - ODS'!H$15*10^6&lt;0,SUM('Chemicals Calcs'!M$2:M31)-'Chem - ODS'!H$15*10^6&gt;0),SUM('Chemicals Calcs'!M$2:M31)-'Chem - ODS'!H$15*10^6,'Chemicals Calcs'!M31))</f>
        <v>0</v>
      </c>
      <c r="N31" s="210">
        <f ca="1">IF(SUM('Chemicals Calcs'!N$2:N31)-'Chem - ODS'!I$15*10^6&lt;0,0,IF(AND(SUM('Chemicals Calcs'!N$1:N30)-'Chem - ODS'!I$15*10^6&lt;0,SUM('Chemicals Calcs'!N$2:N31)-'Chem - ODS'!I$15*10^6&gt;0),SUM('Chemicals Calcs'!N$2:N31)-'Chem - ODS'!I$15*10^6,'Chemicals Calcs'!N31))</f>
        <v>0</v>
      </c>
      <c r="O31" s="210">
        <f ca="1">IF(SUM('Chemicals Calcs'!O$2:O31)-'Chem - ODS'!J$15*10^6&lt;0,0,IF(AND(SUM('Chemicals Calcs'!O$1:O30)-'Chem - ODS'!J$15*10^6&lt;0,SUM('Chemicals Calcs'!O$2:O31)-'Chem - ODS'!J$15*10^6&gt;0),SUM('Chemicals Calcs'!O$2:O31)-'Chem - ODS'!J$15*10^6,'Chemicals Calcs'!O31))</f>
        <v>0</v>
      </c>
      <c r="P31" s="210">
        <f ca="1">IF(SUM('Chemicals Calcs'!P$2:P31)-'Chem - ODS'!K$15*10^6&lt;0,0,IF(AND(SUM('Chemicals Calcs'!P$1:P30)-'Chem - ODS'!K$15*10^6&lt;0,SUM('Chemicals Calcs'!P$2:P31)-'Chem - ODS'!K$15*10^6&gt;0),SUM('Chemicals Calcs'!P$2:P31)-'Chem - ODS'!K$15*10^6,'Chemicals Calcs'!P31))</f>
        <v>0</v>
      </c>
      <c r="Q31" s="210">
        <f ca="1">IF(SUM('Chemicals Calcs'!Q$2:Q31)-'Chem - ODS'!L$15*10^6&lt;0,0,IF(AND(SUM('Chemicals Calcs'!Q$1:Q30)-'Chem - ODS'!L$15*10^6&lt;0,SUM('Chemicals Calcs'!Q$2:Q31)-'Chem - ODS'!L$15*10^6&gt;0),SUM('Chemicals Calcs'!Q$2:Q31)-'Chem - ODS'!L$15*10^6,'Chemicals Calcs'!Q31))</f>
        <v>0</v>
      </c>
      <c r="R31" s="210">
        <f ca="1">IF(SUM('Chemicals Calcs'!R$2:R31)-'Chem - ODS'!M$15*10^6&lt;0,0,IF(AND(SUM('Chemicals Calcs'!R$1:R30)-'Chem - ODS'!M$15*10^6&lt;0,SUM('Chemicals Calcs'!R$2:R31)-'Chem - ODS'!M$15*10^6&gt;0),SUM('Chemicals Calcs'!R$2:R31)-'Chem - ODS'!M$15*10^6,'Chemicals Calcs'!R31))</f>
        <v>0</v>
      </c>
      <c r="S31" s="210">
        <f ca="1">IF(SUM('Chemicals Calcs'!S$2:S31)-'Chem - ODS'!N$15*10^6&lt;0,0,IF(AND(SUM('Chemicals Calcs'!S$1:S30)-'Chem - ODS'!N$15*10^6&lt;0,SUM('Chemicals Calcs'!S$2:S31)-'Chem - ODS'!N$15*10^6&gt;0),SUM('Chemicals Calcs'!S$2:S31)-'Chem - ODS'!N$15*10^6,'Chemicals Calcs'!S31))</f>
        <v>0</v>
      </c>
      <c r="T31" s="210">
        <f ca="1">IF(SUM('Chemicals Calcs'!T$2:T31)-'Chem - ODS'!O$15*10^6&lt;0,0,IF(AND(SUM('Chemicals Calcs'!T$1:T30)-'Chem - ODS'!O$15*10^6&lt;0,SUM('Chemicals Calcs'!T$2:T31)-'Chem - ODS'!O$15*10^6&gt;0),SUM('Chemicals Calcs'!T$2:T31)-'Chem - ODS'!O$15*10^6,'Chemicals Calcs'!T31))</f>
        <v>0</v>
      </c>
      <c r="U31" s="210">
        <f ca="1">IF(SUM('Chemicals Calcs'!U$2:U31)-'Chem - ODS'!P$15*10^6&lt;0,0,IF(AND(SUM('Chemicals Calcs'!U$1:U30)-'Chem - ODS'!P$15*10^6&lt;0,SUM('Chemicals Calcs'!U$2:U31)-'Chem - ODS'!P$15*10^6&gt;0),SUM('Chemicals Calcs'!U$2:U31)-'Chem - ODS'!P$15*10^6,'Chemicals Calcs'!U31))</f>
        <v>0</v>
      </c>
      <c r="V31" s="210">
        <f ca="1">IF(SUM('Chemicals Calcs'!V$2:V31)-'Chem - ODS'!Q$15*10^6&lt;0,0,IF(AND(SUM('Chemicals Calcs'!V$1:V30)-'Chem - ODS'!Q$15*10^6&lt;0,SUM('Chemicals Calcs'!V$2:V31)-'Chem - ODS'!Q$15*10^6&gt;0),SUM('Chemicals Calcs'!V$2:V31)-'Chem - ODS'!Q$15*10^6,'Chemicals Calcs'!V31))</f>
        <v>0</v>
      </c>
      <c r="W31" s="210">
        <f ca="1">IF(SUM('Chemicals Calcs'!W$2:W31)-'Chem - ODS'!R$15*10^6&lt;0,0,IF(AND(SUM('Chemicals Calcs'!W$1:W30)-'Chem - ODS'!R$15*10^6&lt;0,SUM('Chemicals Calcs'!W$2:W31)-'Chem - ODS'!R$15*10^6&gt;0),SUM('Chemicals Calcs'!W$2:W31)-'Chem - ODS'!R$15*10^6,'Chemicals Calcs'!W31))</f>
        <v>0</v>
      </c>
      <c r="X31" s="210">
        <f ca="1">IF(SUM('Chemicals Calcs'!X$2:X31)-'Chem - ODS'!S$15*10^6&lt;0,0,IF(AND(SUM('Chemicals Calcs'!X$1:X30)-'Chem - ODS'!S$15*10^6&lt;0,SUM('Chemicals Calcs'!X$2:X31)-'Chem - ODS'!S$15*10^6&gt;0),SUM('Chemicals Calcs'!X$2:X31)-'Chem - ODS'!S$15*10^6,'Chemicals Calcs'!X31))</f>
        <v>0</v>
      </c>
      <c r="Y31" s="210">
        <f ca="1">IF(SUM('Chemicals Calcs'!Y$2:Y31)-'Chem - ODS'!T$15*10^6&lt;0,0,IF(AND(SUM('Chemicals Calcs'!Y$1:Y30)-'Chem - ODS'!T$15*10^6&lt;0,SUM('Chemicals Calcs'!Y$2:Y31)-'Chem - ODS'!T$15*10^6&gt;0),SUM('Chemicals Calcs'!Y$2:Y31)-'Chem - ODS'!T$15*10^6,'Chemicals Calcs'!Y31))</f>
        <v>0</v>
      </c>
      <c r="Z31" s="210">
        <f ca="1">IF(SUM('Chemicals Calcs'!Z$2:Z31)-'Chem - ODS'!U$15*10^6&lt;0,0,IF(AND(SUM('Chemicals Calcs'!Z$1:Z30)-'Chem - ODS'!U$15*10^6&lt;0,SUM('Chemicals Calcs'!Z$2:Z31)-'Chem - ODS'!U$15*10^6&gt;0),SUM('Chemicals Calcs'!Z$2:Z31)-'Chem - ODS'!U$15*10^6,'Chemicals Calcs'!Z31))</f>
        <v>0</v>
      </c>
      <c r="AA31" s="210">
        <f ca="1">IF(SUM('Chemicals Calcs'!AA$2:AA31)-'Chem - ODS'!V$15*10^6&lt;0,0,IF(AND(SUM('Chemicals Calcs'!AA$1:AA30)-'Chem - ODS'!V$15*10^6&lt;0,SUM('Chemicals Calcs'!AA$2:AA31)-'Chem - ODS'!V$15*10^6&gt;0),SUM('Chemicals Calcs'!AA$2:AA31)-'Chem - ODS'!V$15*10^6,'Chemicals Calcs'!AA31))</f>
        <v>0</v>
      </c>
      <c r="AB31" s="210">
        <f ca="1">IF(SUM('Chemicals Calcs'!AB$2:AB31)-'Chem - ODS'!W$15*10^6&lt;0,0,IF(AND(SUM('Chemicals Calcs'!AB$1:AB30)-'Chem - ODS'!W$15*10^6&lt;0,SUM('Chemicals Calcs'!AB$2:AB31)-'Chem - ODS'!W$15*10^6&gt;0),SUM('Chemicals Calcs'!AB$2:AB31)-'Chem - ODS'!W$15*10^6,'Chemicals Calcs'!AB31))</f>
        <v>0</v>
      </c>
      <c r="AC31" s="210">
        <f ca="1">IF(SUM('Chemicals Calcs'!AC$2:AC31)-'Chem - ODS'!X$15*10^6&lt;0,0,IF(AND(SUM('Chemicals Calcs'!AC$1:AC30)-'Chem - ODS'!X$15*10^6&lt;0,SUM('Chemicals Calcs'!AC$2:AC31)-'Chem - ODS'!X$15*10^6&gt;0),SUM('Chemicals Calcs'!AC$2:AC31)-'Chem - ODS'!X$15*10^6,'Chemicals Calcs'!AC31))</f>
        <v>0</v>
      </c>
      <c r="AD31" s="210">
        <f ca="1">IF(SUM('Chemicals Calcs'!AD$2:AD31)-'Chem - ODS'!Y$15*10^6&lt;0,0,IF(AND(SUM('Chemicals Calcs'!AD$1:AD30)-'Chem - ODS'!Y$15*10^6&lt;0,SUM('Chemicals Calcs'!AD$2:AD31)-'Chem - ODS'!Y$15*10^6&gt;0),SUM('Chemicals Calcs'!AD$2:AD31)-'Chem - ODS'!Y$15*10^6,'Chemicals Calcs'!AD31))</f>
        <v>0</v>
      </c>
      <c r="AE31" s="210">
        <f ca="1">IF(SUM('Chemicals Calcs'!AE$2:AE31)-'Chem - ODS'!Z$15*10^6&lt;0,0,IF(AND(SUM('Chemicals Calcs'!AE$1:AE30)-'Chem - ODS'!Z$15*10^6&lt;0,SUM('Chemicals Calcs'!AE$2:AE31)-'Chem - ODS'!Z$15*10^6&gt;0),SUM('Chemicals Calcs'!AE$2:AE31)-'Chem - ODS'!Z$15*10^6,'Chemicals Calcs'!AE31))</f>
        <v>0</v>
      </c>
      <c r="AF31" s="210">
        <f ca="1">IF(SUM('Chemicals Calcs'!AF$2:AF31)-'Chem - ODS'!AA$15*10^6&lt;0,0,IF(AND(SUM('Chemicals Calcs'!AF$1:AF30)-'Chem - ODS'!AA$15*10^6&lt;0,SUM('Chemicals Calcs'!AF$2:AF31)-'Chem - ODS'!AA$15*10^6&gt;0),SUM('Chemicals Calcs'!AF$2:AF31)-'Chem - ODS'!AA$15*10^6,'Chemicals Calcs'!AF31))</f>
        <v>0</v>
      </c>
      <c r="AG31" s="210">
        <f ca="1">IF(SUM('Chemicals Calcs'!AG$2:AG31)-'Chem - ODS'!AB$15*10^6&lt;0,0,IF(AND(SUM('Chemicals Calcs'!AG$1:AG30)-'Chem - ODS'!AB$15*10^6&lt;0,SUM('Chemicals Calcs'!AG$2:AG31)-'Chem - ODS'!AB$15*10^6&gt;0),SUM('Chemicals Calcs'!AG$2:AG31)-'Chem - ODS'!AB$15*10^6,'Chemicals Calcs'!AG31))</f>
        <v>0</v>
      </c>
      <c r="AH31" s="210">
        <f ca="1">IF(SUM('Chemicals Calcs'!AH$2:AH31)-'Chem - ODS'!AC$15*10^6&lt;0,0,IF(AND(SUM('Chemicals Calcs'!AH$1:AH30)-'Chem - ODS'!AC$15*10^6&lt;0,SUM('Chemicals Calcs'!AH$2:AH31)-'Chem - ODS'!AC$15*10^6&gt;0),SUM('Chemicals Calcs'!AH$2:AH31)-'Chem - ODS'!AC$15*10^6,'Chemicals Calcs'!AH31))</f>
        <v>0</v>
      </c>
      <c r="AI31" s="210">
        <f ca="1">IF(SUM('Chemicals Calcs'!AI$2:AI31)-'Chem - ODS'!AD$15*10^6&lt;0,0,IF(AND(SUM('Chemicals Calcs'!AI$1:AI30)-'Chem - ODS'!AD$15*10^6&lt;0,SUM('Chemicals Calcs'!AI$2:AI31)-'Chem - ODS'!AD$15*10^6&gt;0),SUM('Chemicals Calcs'!AI$2:AI31)-'Chem - ODS'!AD$15*10^6,'Chemicals Calcs'!AI31))</f>
        <v>0</v>
      </c>
      <c r="AJ31" s="210">
        <f ca="1">IF(SUM('Chemicals Calcs'!AJ$2:AJ31)-'Chem - ODS'!AE$15*10^6&lt;0,0,IF(AND(SUM('Chemicals Calcs'!AJ$1:AJ30)-'Chem - ODS'!AE$15*10^6&lt;0,SUM('Chemicals Calcs'!AJ$2:AJ31)-'Chem - ODS'!AE$15*10^6&gt;0),SUM('Chemicals Calcs'!AJ$2:AJ31)-'Chem - ODS'!AE$15*10^6,'Chemicals Calcs'!AJ31))</f>
        <v>0</v>
      </c>
      <c r="AK31" s="210">
        <f ca="1">IF(SUM('Chemicals Calcs'!AK$2:AK31)-'Chem - ODS'!AF$15*10^6&lt;0,0,IF(AND(SUM('Chemicals Calcs'!AK$1:AK30)-'Chem - ODS'!AF$15*10^6&lt;0,SUM('Chemicals Calcs'!AK$2:AK31)-'Chem - ODS'!AF$15*10^6&gt;0),SUM('Chemicals Calcs'!AK$2:AK31)-'Chem - ODS'!AF$15*10^6,'Chemicals Calcs'!AK31))</f>
        <v>0</v>
      </c>
      <c r="AL31" s="210">
        <f ca="1">IF(SUM('Chemicals Calcs'!AL$2:AL31)-'Chem - ODS'!AG$15*10^6&lt;0,0,IF(AND(SUM('Chemicals Calcs'!AL$1:AL30)-'Chem - ODS'!AG$15*10^6&lt;0,SUM('Chemicals Calcs'!AL$2:AL31)-'Chem - ODS'!AG$15*10^6&gt;0),SUM('Chemicals Calcs'!AL$2:AL31)-'Chem - ODS'!AG$15*10^6,'Chemicals Calcs'!AL31))</f>
        <v>0</v>
      </c>
      <c r="AM31" s="210">
        <f ca="1">IF(SUM('Chemicals Calcs'!AM$2:AM31)-'Chem - ODS'!AH$15*10^6&lt;0,0,IF(AND(SUM('Chemicals Calcs'!AM$1:AM30)-'Chem - ODS'!AH$15*10^6&lt;0,SUM('Chemicals Calcs'!AM$2:AM31)-'Chem - ODS'!AH$15*10^6&gt;0),SUM('Chemicals Calcs'!AM$2:AM31)-'Chem - ODS'!AH$15*10^6,'Chemicals Calcs'!AM31))</f>
        <v>0</v>
      </c>
      <c r="AN31" s="210">
        <f ca="1">IF(SUM('Chemicals Calcs'!AN$2:AN31)-'Chem - ODS'!AI$15*10^6&lt;0,0,IF(AND(SUM('Chemicals Calcs'!AN$1:AN30)-'Chem - ODS'!AI$15*10^6&lt;0,SUM('Chemicals Calcs'!AN$2:AN31)-'Chem - ODS'!AI$15*10^6&gt;0),SUM('Chemicals Calcs'!AN$2:AN31)-'Chem - ODS'!AI$15*10^6,'Chemicals Calcs'!AN31))</f>
        <v>0</v>
      </c>
      <c r="AO31" s="210">
        <f ca="1">IF(SUM('Chemicals Calcs'!AO$2:AO31)-'Chem - ODS'!AJ$15*10^6&lt;0,0,IF(AND(SUM('Chemicals Calcs'!AO$1:AO30)-'Chem - ODS'!AJ$15*10^6&lt;0,SUM('Chemicals Calcs'!AO$2:AO31)-'Chem - ODS'!AJ$15*10^6&gt;0),SUM('Chemicals Calcs'!AO$2:AO31)-'Chem - ODS'!AJ$15*10^6,'Chemicals Calcs'!AO31))</f>
        <v>0</v>
      </c>
      <c r="AP31" s="210">
        <f ca="1">IF(SUM('Chemicals Calcs'!AP$2:AP31)-'Chem - ODS'!AK$15*10^6&lt;0,0,IF(AND(SUM('Chemicals Calcs'!AP$1:AP30)-'Chem - ODS'!AK$15*10^6&lt;0,SUM('Chemicals Calcs'!AP$2:AP31)-'Chem - ODS'!AK$15*10^6&gt;0),SUM('Chemicals Calcs'!AP$2:AP31)-'Chem - ODS'!AK$15*10^6,'Chemicals Calcs'!AP31))</f>
        <v>0</v>
      </c>
    </row>
    <row r="32" spans="1:42">
      <c r="A32" s="74">
        <v>-20</v>
      </c>
      <c r="B32">
        <f ca="1">IF('Chemicals 2010'!$A40="CP",INDIRECT("'Chemicals 2010'!"&amp;'Country Selector'!$B$3&amp;ROW($A40))*10^12,0)</f>
        <v>0</v>
      </c>
      <c r="C32" s="90">
        <f t="shared" ca="1" si="0"/>
        <v>0</v>
      </c>
      <c r="D32" s="90">
        <f t="shared" ca="1" si="0"/>
        <v>0</v>
      </c>
      <c r="E32" s="90">
        <f t="shared" ca="1" si="0"/>
        <v>0</v>
      </c>
      <c r="F32" s="90">
        <f t="shared" ca="1" si="0"/>
        <v>0</v>
      </c>
      <c r="G32" s="210">
        <f ca="1">IF(SUM('Chemicals Calcs'!G$2:G32)-'Chem - ODS'!B$15*10^6&lt;0,0,IF(AND(SUM('Chemicals Calcs'!G$1:G31)-'Chem - ODS'!B$15*10^6&lt;0,SUM('Chemicals Calcs'!G$2:G32)-'Chem - ODS'!B$15*10^6&gt;0),SUM('Chemicals Calcs'!G$2:G32)-'Chem - ODS'!B$15*10^6,'Chemicals Calcs'!G32))</f>
        <v>0</v>
      </c>
      <c r="H32" s="210">
        <f ca="1">IF(SUM('Chemicals Calcs'!H$2:H32)-'Chem - ODS'!C$15*10^6&lt;0,0,IF(AND(SUM('Chemicals Calcs'!H$1:H31)-'Chem - ODS'!C$15*10^6&lt;0,SUM('Chemicals Calcs'!H$2:H32)-'Chem - ODS'!C$15*10^6&gt;0),SUM('Chemicals Calcs'!H$2:H32)-'Chem - ODS'!C$15*10^6,'Chemicals Calcs'!H32))</f>
        <v>0</v>
      </c>
      <c r="I32" s="210">
        <f ca="1">IF(SUM('Chemicals Calcs'!I$2:I32)-'Chem - ODS'!D$15*10^6&lt;0,0,IF(AND(SUM('Chemicals Calcs'!I$1:I31)-'Chem - ODS'!D$15*10^6&lt;0,SUM('Chemicals Calcs'!I$2:I32)-'Chem - ODS'!D$15*10^6&gt;0),SUM('Chemicals Calcs'!I$2:I32)-'Chem - ODS'!D$15*10^6,'Chemicals Calcs'!I32))</f>
        <v>0</v>
      </c>
      <c r="J32" s="210">
        <f ca="1">IF(SUM('Chemicals Calcs'!J$2:J32)-'Chem - ODS'!E$15*10^6&lt;0,0,IF(AND(SUM('Chemicals Calcs'!J$1:J31)-'Chem - ODS'!E$15*10^6&lt;0,SUM('Chemicals Calcs'!J$2:J32)-'Chem - ODS'!E$15*10^6&gt;0),SUM('Chemicals Calcs'!J$2:J32)-'Chem - ODS'!E$15*10^6,'Chemicals Calcs'!J32))</f>
        <v>0</v>
      </c>
      <c r="K32" s="210">
        <f ca="1">IF(SUM('Chemicals Calcs'!K$2:K32)-'Chem - ODS'!F$15*10^6&lt;0,0,IF(AND(SUM('Chemicals Calcs'!K$1:K31)-'Chem - ODS'!F$15*10^6&lt;0,SUM('Chemicals Calcs'!K$2:K32)-'Chem - ODS'!F$15*10^6&gt;0),SUM('Chemicals Calcs'!K$2:K32)-'Chem - ODS'!F$15*10^6,'Chemicals Calcs'!K32))</f>
        <v>0</v>
      </c>
      <c r="L32" s="210">
        <f ca="1">IF(SUM('Chemicals Calcs'!L$2:L32)-'Chem - ODS'!G$15*10^6&lt;0,0,IF(AND(SUM('Chemicals Calcs'!L$1:L31)-'Chem - ODS'!G$15*10^6&lt;0,SUM('Chemicals Calcs'!L$2:L32)-'Chem - ODS'!G$15*10^6&gt;0),SUM('Chemicals Calcs'!L$2:L32)-'Chem - ODS'!G$15*10^6,'Chemicals Calcs'!L32))</f>
        <v>0</v>
      </c>
      <c r="M32" s="210">
        <f ca="1">IF(SUM('Chemicals Calcs'!M$2:M32)-'Chem - ODS'!H$15*10^6&lt;0,0,IF(AND(SUM('Chemicals Calcs'!M$1:M31)-'Chem - ODS'!H$15*10^6&lt;0,SUM('Chemicals Calcs'!M$2:M32)-'Chem - ODS'!H$15*10^6&gt;0),SUM('Chemicals Calcs'!M$2:M32)-'Chem - ODS'!H$15*10^6,'Chemicals Calcs'!M32))</f>
        <v>0</v>
      </c>
      <c r="N32" s="210">
        <f ca="1">IF(SUM('Chemicals Calcs'!N$2:N32)-'Chem - ODS'!I$15*10^6&lt;0,0,IF(AND(SUM('Chemicals Calcs'!N$1:N31)-'Chem - ODS'!I$15*10^6&lt;0,SUM('Chemicals Calcs'!N$2:N32)-'Chem - ODS'!I$15*10^6&gt;0),SUM('Chemicals Calcs'!N$2:N32)-'Chem - ODS'!I$15*10^6,'Chemicals Calcs'!N32))</f>
        <v>0</v>
      </c>
      <c r="O32" s="210">
        <f ca="1">IF(SUM('Chemicals Calcs'!O$2:O32)-'Chem - ODS'!J$15*10^6&lt;0,0,IF(AND(SUM('Chemicals Calcs'!O$1:O31)-'Chem - ODS'!J$15*10^6&lt;0,SUM('Chemicals Calcs'!O$2:O32)-'Chem - ODS'!J$15*10^6&gt;0),SUM('Chemicals Calcs'!O$2:O32)-'Chem - ODS'!J$15*10^6,'Chemicals Calcs'!O32))</f>
        <v>0</v>
      </c>
      <c r="P32" s="210">
        <f ca="1">IF(SUM('Chemicals Calcs'!P$2:P32)-'Chem - ODS'!K$15*10^6&lt;0,0,IF(AND(SUM('Chemicals Calcs'!P$1:P31)-'Chem - ODS'!K$15*10^6&lt;0,SUM('Chemicals Calcs'!P$2:P32)-'Chem - ODS'!K$15*10^6&gt;0),SUM('Chemicals Calcs'!P$2:P32)-'Chem - ODS'!K$15*10^6,'Chemicals Calcs'!P32))</f>
        <v>0</v>
      </c>
      <c r="Q32" s="210">
        <f ca="1">IF(SUM('Chemicals Calcs'!Q$2:Q32)-'Chem - ODS'!L$15*10^6&lt;0,0,IF(AND(SUM('Chemicals Calcs'!Q$1:Q31)-'Chem - ODS'!L$15*10^6&lt;0,SUM('Chemicals Calcs'!Q$2:Q32)-'Chem - ODS'!L$15*10^6&gt;0),SUM('Chemicals Calcs'!Q$2:Q32)-'Chem - ODS'!L$15*10^6,'Chemicals Calcs'!Q32))</f>
        <v>0</v>
      </c>
      <c r="R32" s="210">
        <f ca="1">IF(SUM('Chemicals Calcs'!R$2:R32)-'Chem - ODS'!M$15*10^6&lt;0,0,IF(AND(SUM('Chemicals Calcs'!R$1:R31)-'Chem - ODS'!M$15*10^6&lt;0,SUM('Chemicals Calcs'!R$2:R32)-'Chem - ODS'!M$15*10^6&gt;0),SUM('Chemicals Calcs'!R$2:R32)-'Chem - ODS'!M$15*10^6,'Chemicals Calcs'!R32))</f>
        <v>0</v>
      </c>
      <c r="S32" s="210">
        <f ca="1">IF(SUM('Chemicals Calcs'!S$2:S32)-'Chem - ODS'!N$15*10^6&lt;0,0,IF(AND(SUM('Chemicals Calcs'!S$1:S31)-'Chem - ODS'!N$15*10^6&lt;0,SUM('Chemicals Calcs'!S$2:S32)-'Chem - ODS'!N$15*10^6&gt;0),SUM('Chemicals Calcs'!S$2:S32)-'Chem - ODS'!N$15*10^6,'Chemicals Calcs'!S32))</f>
        <v>0</v>
      </c>
      <c r="T32" s="210">
        <f ca="1">IF(SUM('Chemicals Calcs'!T$2:T32)-'Chem - ODS'!O$15*10^6&lt;0,0,IF(AND(SUM('Chemicals Calcs'!T$1:T31)-'Chem - ODS'!O$15*10^6&lt;0,SUM('Chemicals Calcs'!T$2:T32)-'Chem - ODS'!O$15*10^6&gt;0),SUM('Chemicals Calcs'!T$2:T32)-'Chem - ODS'!O$15*10^6,'Chemicals Calcs'!T32))</f>
        <v>0</v>
      </c>
      <c r="U32" s="210">
        <f ca="1">IF(SUM('Chemicals Calcs'!U$2:U32)-'Chem - ODS'!P$15*10^6&lt;0,0,IF(AND(SUM('Chemicals Calcs'!U$1:U31)-'Chem - ODS'!P$15*10^6&lt;0,SUM('Chemicals Calcs'!U$2:U32)-'Chem - ODS'!P$15*10^6&gt;0),SUM('Chemicals Calcs'!U$2:U32)-'Chem - ODS'!P$15*10^6,'Chemicals Calcs'!U32))</f>
        <v>0</v>
      </c>
      <c r="V32" s="210">
        <f ca="1">IF(SUM('Chemicals Calcs'!V$2:V32)-'Chem - ODS'!Q$15*10^6&lt;0,0,IF(AND(SUM('Chemicals Calcs'!V$1:V31)-'Chem - ODS'!Q$15*10^6&lt;0,SUM('Chemicals Calcs'!V$2:V32)-'Chem - ODS'!Q$15*10^6&gt;0),SUM('Chemicals Calcs'!V$2:V32)-'Chem - ODS'!Q$15*10^6,'Chemicals Calcs'!V32))</f>
        <v>0</v>
      </c>
      <c r="W32" s="210">
        <f ca="1">IF(SUM('Chemicals Calcs'!W$2:W32)-'Chem - ODS'!R$15*10^6&lt;0,0,IF(AND(SUM('Chemicals Calcs'!W$1:W31)-'Chem - ODS'!R$15*10^6&lt;0,SUM('Chemicals Calcs'!W$2:W32)-'Chem - ODS'!R$15*10^6&gt;0),SUM('Chemicals Calcs'!W$2:W32)-'Chem - ODS'!R$15*10^6,'Chemicals Calcs'!W32))</f>
        <v>0</v>
      </c>
      <c r="X32" s="210">
        <f ca="1">IF(SUM('Chemicals Calcs'!X$2:X32)-'Chem - ODS'!S$15*10^6&lt;0,0,IF(AND(SUM('Chemicals Calcs'!X$1:X31)-'Chem - ODS'!S$15*10^6&lt;0,SUM('Chemicals Calcs'!X$2:X32)-'Chem - ODS'!S$15*10^6&gt;0),SUM('Chemicals Calcs'!X$2:X32)-'Chem - ODS'!S$15*10^6,'Chemicals Calcs'!X32))</f>
        <v>0</v>
      </c>
      <c r="Y32" s="210">
        <f ca="1">IF(SUM('Chemicals Calcs'!Y$2:Y32)-'Chem - ODS'!T$15*10^6&lt;0,0,IF(AND(SUM('Chemicals Calcs'!Y$1:Y31)-'Chem - ODS'!T$15*10^6&lt;0,SUM('Chemicals Calcs'!Y$2:Y32)-'Chem - ODS'!T$15*10^6&gt;0),SUM('Chemicals Calcs'!Y$2:Y32)-'Chem - ODS'!T$15*10^6,'Chemicals Calcs'!Y32))</f>
        <v>0</v>
      </c>
      <c r="Z32" s="210">
        <f ca="1">IF(SUM('Chemicals Calcs'!Z$2:Z32)-'Chem - ODS'!U$15*10^6&lt;0,0,IF(AND(SUM('Chemicals Calcs'!Z$1:Z31)-'Chem - ODS'!U$15*10^6&lt;0,SUM('Chemicals Calcs'!Z$2:Z32)-'Chem - ODS'!U$15*10^6&gt;0),SUM('Chemicals Calcs'!Z$2:Z32)-'Chem - ODS'!U$15*10^6,'Chemicals Calcs'!Z32))</f>
        <v>0</v>
      </c>
      <c r="AA32" s="210">
        <f ca="1">IF(SUM('Chemicals Calcs'!AA$2:AA32)-'Chem - ODS'!V$15*10^6&lt;0,0,IF(AND(SUM('Chemicals Calcs'!AA$1:AA31)-'Chem - ODS'!V$15*10^6&lt;0,SUM('Chemicals Calcs'!AA$2:AA32)-'Chem - ODS'!V$15*10^6&gt;0),SUM('Chemicals Calcs'!AA$2:AA32)-'Chem - ODS'!V$15*10^6,'Chemicals Calcs'!AA32))</f>
        <v>0</v>
      </c>
      <c r="AB32" s="210">
        <f ca="1">IF(SUM('Chemicals Calcs'!AB$2:AB32)-'Chem - ODS'!W$15*10^6&lt;0,0,IF(AND(SUM('Chemicals Calcs'!AB$1:AB31)-'Chem - ODS'!W$15*10^6&lt;0,SUM('Chemicals Calcs'!AB$2:AB32)-'Chem - ODS'!W$15*10^6&gt;0),SUM('Chemicals Calcs'!AB$2:AB32)-'Chem - ODS'!W$15*10^6,'Chemicals Calcs'!AB32))</f>
        <v>0</v>
      </c>
      <c r="AC32" s="210">
        <f ca="1">IF(SUM('Chemicals Calcs'!AC$2:AC32)-'Chem - ODS'!X$15*10^6&lt;0,0,IF(AND(SUM('Chemicals Calcs'!AC$1:AC31)-'Chem - ODS'!X$15*10^6&lt;0,SUM('Chemicals Calcs'!AC$2:AC32)-'Chem - ODS'!X$15*10^6&gt;0),SUM('Chemicals Calcs'!AC$2:AC32)-'Chem - ODS'!X$15*10^6,'Chemicals Calcs'!AC32))</f>
        <v>0</v>
      </c>
      <c r="AD32" s="210">
        <f ca="1">IF(SUM('Chemicals Calcs'!AD$2:AD32)-'Chem - ODS'!Y$15*10^6&lt;0,0,IF(AND(SUM('Chemicals Calcs'!AD$1:AD31)-'Chem - ODS'!Y$15*10^6&lt;0,SUM('Chemicals Calcs'!AD$2:AD32)-'Chem - ODS'!Y$15*10^6&gt;0),SUM('Chemicals Calcs'!AD$2:AD32)-'Chem - ODS'!Y$15*10^6,'Chemicals Calcs'!AD32))</f>
        <v>0</v>
      </c>
      <c r="AE32" s="210">
        <f ca="1">IF(SUM('Chemicals Calcs'!AE$2:AE32)-'Chem - ODS'!Z$15*10^6&lt;0,0,IF(AND(SUM('Chemicals Calcs'!AE$1:AE31)-'Chem - ODS'!Z$15*10^6&lt;0,SUM('Chemicals Calcs'!AE$2:AE32)-'Chem - ODS'!Z$15*10^6&gt;0),SUM('Chemicals Calcs'!AE$2:AE32)-'Chem - ODS'!Z$15*10^6,'Chemicals Calcs'!AE32))</f>
        <v>0</v>
      </c>
      <c r="AF32" s="210">
        <f ca="1">IF(SUM('Chemicals Calcs'!AF$2:AF32)-'Chem - ODS'!AA$15*10^6&lt;0,0,IF(AND(SUM('Chemicals Calcs'!AF$1:AF31)-'Chem - ODS'!AA$15*10^6&lt;0,SUM('Chemicals Calcs'!AF$2:AF32)-'Chem - ODS'!AA$15*10^6&gt;0),SUM('Chemicals Calcs'!AF$2:AF32)-'Chem - ODS'!AA$15*10^6,'Chemicals Calcs'!AF32))</f>
        <v>0</v>
      </c>
      <c r="AG32" s="210">
        <f ca="1">IF(SUM('Chemicals Calcs'!AG$2:AG32)-'Chem - ODS'!AB$15*10^6&lt;0,0,IF(AND(SUM('Chemicals Calcs'!AG$1:AG31)-'Chem - ODS'!AB$15*10^6&lt;0,SUM('Chemicals Calcs'!AG$2:AG32)-'Chem - ODS'!AB$15*10^6&gt;0),SUM('Chemicals Calcs'!AG$2:AG32)-'Chem - ODS'!AB$15*10^6,'Chemicals Calcs'!AG32))</f>
        <v>0</v>
      </c>
      <c r="AH32" s="210">
        <f ca="1">IF(SUM('Chemicals Calcs'!AH$2:AH32)-'Chem - ODS'!AC$15*10^6&lt;0,0,IF(AND(SUM('Chemicals Calcs'!AH$1:AH31)-'Chem - ODS'!AC$15*10^6&lt;0,SUM('Chemicals Calcs'!AH$2:AH32)-'Chem - ODS'!AC$15*10^6&gt;0),SUM('Chemicals Calcs'!AH$2:AH32)-'Chem - ODS'!AC$15*10^6,'Chemicals Calcs'!AH32))</f>
        <v>0</v>
      </c>
      <c r="AI32" s="210">
        <f ca="1">IF(SUM('Chemicals Calcs'!AI$2:AI32)-'Chem - ODS'!AD$15*10^6&lt;0,0,IF(AND(SUM('Chemicals Calcs'!AI$1:AI31)-'Chem - ODS'!AD$15*10^6&lt;0,SUM('Chemicals Calcs'!AI$2:AI32)-'Chem - ODS'!AD$15*10^6&gt;0),SUM('Chemicals Calcs'!AI$2:AI32)-'Chem - ODS'!AD$15*10^6,'Chemicals Calcs'!AI32))</f>
        <v>0</v>
      </c>
      <c r="AJ32" s="210">
        <f ca="1">IF(SUM('Chemicals Calcs'!AJ$2:AJ32)-'Chem - ODS'!AE$15*10^6&lt;0,0,IF(AND(SUM('Chemicals Calcs'!AJ$1:AJ31)-'Chem - ODS'!AE$15*10^6&lt;0,SUM('Chemicals Calcs'!AJ$2:AJ32)-'Chem - ODS'!AE$15*10^6&gt;0),SUM('Chemicals Calcs'!AJ$2:AJ32)-'Chem - ODS'!AE$15*10^6,'Chemicals Calcs'!AJ32))</f>
        <v>0</v>
      </c>
      <c r="AK32" s="210">
        <f ca="1">IF(SUM('Chemicals Calcs'!AK$2:AK32)-'Chem - ODS'!AF$15*10^6&lt;0,0,IF(AND(SUM('Chemicals Calcs'!AK$1:AK31)-'Chem - ODS'!AF$15*10^6&lt;0,SUM('Chemicals Calcs'!AK$2:AK32)-'Chem - ODS'!AF$15*10^6&gt;0),SUM('Chemicals Calcs'!AK$2:AK32)-'Chem - ODS'!AF$15*10^6,'Chemicals Calcs'!AK32))</f>
        <v>0</v>
      </c>
      <c r="AL32" s="210">
        <f ca="1">IF(SUM('Chemicals Calcs'!AL$2:AL32)-'Chem - ODS'!AG$15*10^6&lt;0,0,IF(AND(SUM('Chemicals Calcs'!AL$1:AL31)-'Chem - ODS'!AG$15*10^6&lt;0,SUM('Chemicals Calcs'!AL$2:AL32)-'Chem - ODS'!AG$15*10^6&gt;0),SUM('Chemicals Calcs'!AL$2:AL32)-'Chem - ODS'!AG$15*10^6,'Chemicals Calcs'!AL32))</f>
        <v>0</v>
      </c>
      <c r="AM32" s="210">
        <f ca="1">IF(SUM('Chemicals Calcs'!AM$2:AM32)-'Chem - ODS'!AH$15*10^6&lt;0,0,IF(AND(SUM('Chemicals Calcs'!AM$1:AM31)-'Chem - ODS'!AH$15*10^6&lt;0,SUM('Chemicals Calcs'!AM$2:AM32)-'Chem - ODS'!AH$15*10^6&gt;0),SUM('Chemicals Calcs'!AM$2:AM32)-'Chem - ODS'!AH$15*10^6,'Chemicals Calcs'!AM32))</f>
        <v>0</v>
      </c>
      <c r="AN32" s="210">
        <f ca="1">IF(SUM('Chemicals Calcs'!AN$2:AN32)-'Chem - ODS'!AI$15*10^6&lt;0,0,IF(AND(SUM('Chemicals Calcs'!AN$1:AN31)-'Chem - ODS'!AI$15*10^6&lt;0,SUM('Chemicals Calcs'!AN$2:AN32)-'Chem - ODS'!AI$15*10^6&gt;0),SUM('Chemicals Calcs'!AN$2:AN32)-'Chem - ODS'!AI$15*10^6,'Chemicals Calcs'!AN32))</f>
        <v>0</v>
      </c>
      <c r="AO32" s="210">
        <f ca="1">IF(SUM('Chemicals Calcs'!AO$2:AO32)-'Chem - ODS'!AJ$15*10^6&lt;0,0,IF(AND(SUM('Chemicals Calcs'!AO$1:AO31)-'Chem - ODS'!AJ$15*10^6&lt;0,SUM('Chemicals Calcs'!AO$2:AO32)-'Chem - ODS'!AJ$15*10^6&gt;0),SUM('Chemicals Calcs'!AO$2:AO32)-'Chem - ODS'!AJ$15*10^6,'Chemicals Calcs'!AO32))</f>
        <v>0</v>
      </c>
      <c r="AP32" s="210">
        <f ca="1">IF(SUM('Chemicals Calcs'!AP$2:AP32)-'Chem - ODS'!AK$15*10^6&lt;0,0,IF(AND(SUM('Chemicals Calcs'!AP$1:AP31)-'Chem - ODS'!AK$15*10^6&lt;0,SUM('Chemicals Calcs'!AP$2:AP32)-'Chem - ODS'!AK$15*10^6&gt;0),SUM('Chemicals Calcs'!AP$2:AP32)-'Chem - ODS'!AK$15*10^6,'Chemicals Calcs'!AP32))</f>
        <v>0</v>
      </c>
    </row>
    <row r="33" spans="1:42">
      <c r="A33" s="74">
        <v>-19</v>
      </c>
      <c r="B33">
        <f ca="1">IF('Chemicals 2010'!$A41="CP",INDIRECT("'Chemicals 2010'!"&amp;'Country Selector'!$B$3&amp;ROW($A41))*10^12,0)</f>
        <v>0</v>
      </c>
      <c r="C33" s="90">
        <f t="shared" ca="1" si="0"/>
        <v>0</v>
      </c>
      <c r="D33" s="90">
        <f t="shared" ca="1" si="0"/>
        <v>0</v>
      </c>
      <c r="E33" s="90">
        <f t="shared" ca="1" si="0"/>
        <v>0</v>
      </c>
      <c r="F33" s="90">
        <f t="shared" ca="1" si="0"/>
        <v>0</v>
      </c>
      <c r="G33" s="210">
        <f ca="1">IF(SUM('Chemicals Calcs'!G$2:G33)-'Chem - ODS'!B$15*10^6&lt;0,0,IF(AND(SUM('Chemicals Calcs'!G$1:G32)-'Chem - ODS'!B$15*10^6&lt;0,SUM('Chemicals Calcs'!G$2:G33)-'Chem - ODS'!B$15*10^6&gt;0),SUM('Chemicals Calcs'!G$2:G33)-'Chem - ODS'!B$15*10^6,'Chemicals Calcs'!G33))</f>
        <v>0</v>
      </c>
      <c r="H33" s="210">
        <f ca="1">IF(SUM('Chemicals Calcs'!H$2:H33)-'Chem - ODS'!C$15*10^6&lt;0,0,IF(AND(SUM('Chemicals Calcs'!H$1:H32)-'Chem - ODS'!C$15*10^6&lt;0,SUM('Chemicals Calcs'!H$2:H33)-'Chem - ODS'!C$15*10^6&gt;0),SUM('Chemicals Calcs'!H$2:H33)-'Chem - ODS'!C$15*10^6,'Chemicals Calcs'!H33))</f>
        <v>0</v>
      </c>
      <c r="I33" s="210">
        <f ca="1">IF(SUM('Chemicals Calcs'!I$2:I33)-'Chem - ODS'!D$15*10^6&lt;0,0,IF(AND(SUM('Chemicals Calcs'!I$1:I32)-'Chem - ODS'!D$15*10^6&lt;0,SUM('Chemicals Calcs'!I$2:I33)-'Chem - ODS'!D$15*10^6&gt;0),SUM('Chemicals Calcs'!I$2:I33)-'Chem - ODS'!D$15*10^6,'Chemicals Calcs'!I33))</f>
        <v>0</v>
      </c>
      <c r="J33" s="210">
        <f ca="1">IF(SUM('Chemicals Calcs'!J$2:J33)-'Chem - ODS'!E$15*10^6&lt;0,0,IF(AND(SUM('Chemicals Calcs'!J$1:J32)-'Chem - ODS'!E$15*10^6&lt;0,SUM('Chemicals Calcs'!J$2:J33)-'Chem - ODS'!E$15*10^6&gt;0),SUM('Chemicals Calcs'!J$2:J33)-'Chem - ODS'!E$15*10^6,'Chemicals Calcs'!J33))</f>
        <v>0</v>
      </c>
      <c r="K33" s="210">
        <f ca="1">IF(SUM('Chemicals Calcs'!K$2:K33)-'Chem - ODS'!F$15*10^6&lt;0,0,IF(AND(SUM('Chemicals Calcs'!K$1:K32)-'Chem - ODS'!F$15*10^6&lt;0,SUM('Chemicals Calcs'!K$2:K33)-'Chem - ODS'!F$15*10^6&gt;0),SUM('Chemicals Calcs'!K$2:K33)-'Chem - ODS'!F$15*10^6,'Chemicals Calcs'!K33))</f>
        <v>0</v>
      </c>
      <c r="L33" s="210">
        <f ca="1">IF(SUM('Chemicals Calcs'!L$2:L33)-'Chem - ODS'!G$15*10^6&lt;0,0,IF(AND(SUM('Chemicals Calcs'!L$1:L32)-'Chem - ODS'!G$15*10^6&lt;0,SUM('Chemicals Calcs'!L$2:L33)-'Chem - ODS'!G$15*10^6&gt;0),SUM('Chemicals Calcs'!L$2:L33)-'Chem - ODS'!G$15*10^6,'Chemicals Calcs'!L33))</f>
        <v>0</v>
      </c>
      <c r="M33" s="210">
        <f ca="1">IF(SUM('Chemicals Calcs'!M$2:M33)-'Chem - ODS'!H$15*10^6&lt;0,0,IF(AND(SUM('Chemicals Calcs'!M$1:M32)-'Chem - ODS'!H$15*10^6&lt;0,SUM('Chemicals Calcs'!M$2:M33)-'Chem - ODS'!H$15*10^6&gt;0),SUM('Chemicals Calcs'!M$2:M33)-'Chem - ODS'!H$15*10^6,'Chemicals Calcs'!M33))</f>
        <v>0</v>
      </c>
      <c r="N33" s="210">
        <f ca="1">IF(SUM('Chemicals Calcs'!N$2:N33)-'Chem - ODS'!I$15*10^6&lt;0,0,IF(AND(SUM('Chemicals Calcs'!N$1:N32)-'Chem - ODS'!I$15*10^6&lt;0,SUM('Chemicals Calcs'!N$2:N33)-'Chem - ODS'!I$15*10^6&gt;0),SUM('Chemicals Calcs'!N$2:N33)-'Chem - ODS'!I$15*10^6,'Chemicals Calcs'!N33))</f>
        <v>0</v>
      </c>
      <c r="O33" s="210">
        <f ca="1">IF(SUM('Chemicals Calcs'!O$2:O33)-'Chem - ODS'!J$15*10^6&lt;0,0,IF(AND(SUM('Chemicals Calcs'!O$1:O32)-'Chem - ODS'!J$15*10^6&lt;0,SUM('Chemicals Calcs'!O$2:O33)-'Chem - ODS'!J$15*10^6&gt;0),SUM('Chemicals Calcs'!O$2:O33)-'Chem - ODS'!J$15*10^6,'Chemicals Calcs'!O33))</f>
        <v>0</v>
      </c>
      <c r="P33" s="210">
        <f ca="1">IF(SUM('Chemicals Calcs'!P$2:P33)-'Chem - ODS'!K$15*10^6&lt;0,0,IF(AND(SUM('Chemicals Calcs'!P$1:P32)-'Chem - ODS'!K$15*10^6&lt;0,SUM('Chemicals Calcs'!P$2:P33)-'Chem - ODS'!K$15*10^6&gt;0),SUM('Chemicals Calcs'!P$2:P33)-'Chem - ODS'!K$15*10^6,'Chemicals Calcs'!P33))</f>
        <v>0</v>
      </c>
      <c r="Q33" s="210">
        <f ca="1">IF(SUM('Chemicals Calcs'!Q$2:Q33)-'Chem - ODS'!L$15*10^6&lt;0,0,IF(AND(SUM('Chemicals Calcs'!Q$1:Q32)-'Chem - ODS'!L$15*10^6&lt;0,SUM('Chemicals Calcs'!Q$2:Q33)-'Chem - ODS'!L$15*10^6&gt;0),SUM('Chemicals Calcs'!Q$2:Q33)-'Chem - ODS'!L$15*10^6,'Chemicals Calcs'!Q33))</f>
        <v>0</v>
      </c>
      <c r="R33" s="210">
        <f ca="1">IF(SUM('Chemicals Calcs'!R$2:R33)-'Chem - ODS'!M$15*10^6&lt;0,0,IF(AND(SUM('Chemicals Calcs'!R$1:R32)-'Chem - ODS'!M$15*10^6&lt;0,SUM('Chemicals Calcs'!R$2:R33)-'Chem - ODS'!M$15*10^6&gt;0),SUM('Chemicals Calcs'!R$2:R33)-'Chem - ODS'!M$15*10^6,'Chemicals Calcs'!R33))</f>
        <v>0</v>
      </c>
      <c r="S33" s="210">
        <f ca="1">IF(SUM('Chemicals Calcs'!S$2:S33)-'Chem - ODS'!N$15*10^6&lt;0,0,IF(AND(SUM('Chemicals Calcs'!S$1:S32)-'Chem - ODS'!N$15*10^6&lt;0,SUM('Chemicals Calcs'!S$2:S33)-'Chem - ODS'!N$15*10^6&gt;0),SUM('Chemicals Calcs'!S$2:S33)-'Chem - ODS'!N$15*10^6,'Chemicals Calcs'!S33))</f>
        <v>0</v>
      </c>
      <c r="T33" s="210">
        <f ca="1">IF(SUM('Chemicals Calcs'!T$2:T33)-'Chem - ODS'!O$15*10^6&lt;0,0,IF(AND(SUM('Chemicals Calcs'!T$1:T32)-'Chem - ODS'!O$15*10^6&lt;0,SUM('Chemicals Calcs'!T$2:T33)-'Chem - ODS'!O$15*10^6&gt;0),SUM('Chemicals Calcs'!T$2:T33)-'Chem - ODS'!O$15*10^6,'Chemicals Calcs'!T33))</f>
        <v>0</v>
      </c>
      <c r="U33" s="210">
        <f ca="1">IF(SUM('Chemicals Calcs'!U$2:U33)-'Chem - ODS'!P$15*10^6&lt;0,0,IF(AND(SUM('Chemicals Calcs'!U$1:U32)-'Chem - ODS'!P$15*10^6&lt;0,SUM('Chemicals Calcs'!U$2:U33)-'Chem - ODS'!P$15*10^6&gt;0),SUM('Chemicals Calcs'!U$2:U33)-'Chem - ODS'!P$15*10^6,'Chemicals Calcs'!U33))</f>
        <v>0</v>
      </c>
      <c r="V33" s="210">
        <f ca="1">IF(SUM('Chemicals Calcs'!V$2:V33)-'Chem - ODS'!Q$15*10^6&lt;0,0,IF(AND(SUM('Chemicals Calcs'!V$1:V32)-'Chem - ODS'!Q$15*10^6&lt;0,SUM('Chemicals Calcs'!V$2:V33)-'Chem - ODS'!Q$15*10^6&gt;0),SUM('Chemicals Calcs'!V$2:V33)-'Chem - ODS'!Q$15*10^6,'Chemicals Calcs'!V33))</f>
        <v>0</v>
      </c>
      <c r="W33" s="210">
        <f ca="1">IF(SUM('Chemicals Calcs'!W$2:W33)-'Chem - ODS'!R$15*10^6&lt;0,0,IF(AND(SUM('Chemicals Calcs'!W$1:W32)-'Chem - ODS'!R$15*10^6&lt;0,SUM('Chemicals Calcs'!W$2:W33)-'Chem - ODS'!R$15*10^6&gt;0),SUM('Chemicals Calcs'!W$2:W33)-'Chem - ODS'!R$15*10^6,'Chemicals Calcs'!W33))</f>
        <v>0</v>
      </c>
      <c r="X33" s="210">
        <f ca="1">IF(SUM('Chemicals Calcs'!X$2:X33)-'Chem - ODS'!S$15*10^6&lt;0,0,IF(AND(SUM('Chemicals Calcs'!X$1:X32)-'Chem - ODS'!S$15*10^6&lt;0,SUM('Chemicals Calcs'!X$2:X33)-'Chem - ODS'!S$15*10^6&gt;0),SUM('Chemicals Calcs'!X$2:X33)-'Chem - ODS'!S$15*10^6,'Chemicals Calcs'!X33))</f>
        <v>0</v>
      </c>
      <c r="Y33" s="210">
        <f ca="1">IF(SUM('Chemicals Calcs'!Y$2:Y33)-'Chem - ODS'!T$15*10^6&lt;0,0,IF(AND(SUM('Chemicals Calcs'!Y$1:Y32)-'Chem - ODS'!T$15*10^6&lt;0,SUM('Chemicals Calcs'!Y$2:Y33)-'Chem - ODS'!T$15*10^6&gt;0),SUM('Chemicals Calcs'!Y$2:Y33)-'Chem - ODS'!T$15*10^6,'Chemicals Calcs'!Y33))</f>
        <v>0</v>
      </c>
      <c r="Z33" s="210">
        <f ca="1">IF(SUM('Chemicals Calcs'!Z$2:Z33)-'Chem - ODS'!U$15*10^6&lt;0,0,IF(AND(SUM('Chemicals Calcs'!Z$1:Z32)-'Chem - ODS'!U$15*10^6&lt;0,SUM('Chemicals Calcs'!Z$2:Z33)-'Chem - ODS'!U$15*10^6&gt;0),SUM('Chemicals Calcs'!Z$2:Z33)-'Chem - ODS'!U$15*10^6,'Chemicals Calcs'!Z33))</f>
        <v>0</v>
      </c>
      <c r="AA33" s="210">
        <f ca="1">IF(SUM('Chemicals Calcs'!AA$2:AA33)-'Chem - ODS'!V$15*10^6&lt;0,0,IF(AND(SUM('Chemicals Calcs'!AA$1:AA32)-'Chem - ODS'!V$15*10^6&lt;0,SUM('Chemicals Calcs'!AA$2:AA33)-'Chem - ODS'!V$15*10^6&gt;0),SUM('Chemicals Calcs'!AA$2:AA33)-'Chem - ODS'!V$15*10^6,'Chemicals Calcs'!AA33))</f>
        <v>0</v>
      </c>
      <c r="AB33" s="210">
        <f ca="1">IF(SUM('Chemicals Calcs'!AB$2:AB33)-'Chem - ODS'!W$15*10^6&lt;0,0,IF(AND(SUM('Chemicals Calcs'!AB$1:AB32)-'Chem - ODS'!W$15*10^6&lt;0,SUM('Chemicals Calcs'!AB$2:AB33)-'Chem - ODS'!W$15*10^6&gt;0),SUM('Chemicals Calcs'!AB$2:AB33)-'Chem - ODS'!W$15*10^6,'Chemicals Calcs'!AB33))</f>
        <v>0</v>
      </c>
      <c r="AC33" s="210">
        <f ca="1">IF(SUM('Chemicals Calcs'!AC$2:AC33)-'Chem - ODS'!X$15*10^6&lt;0,0,IF(AND(SUM('Chemicals Calcs'!AC$1:AC32)-'Chem - ODS'!X$15*10^6&lt;0,SUM('Chemicals Calcs'!AC$2:AC33)-'Chem - ODS'!X$15*10^6&gt;0),SUM('Chemicals Calcs'!AC$2:AC33)-'Chem - ODS'!X$15*10^6,'Chemicals Calcs'!AC33))</f>
        <v>0</v>
      </c>
      <c r="AD33" s="210">
        <f ca="1">IF(SUM('Chemicals Calcs'!AD$2:AD33)-'Chem - ODS'!Y$15*10^6&lt;0,0,IF(AND(SUM('Chemicals Calcs'!AD$1:AD32)-'Chem - ODS'!Y$15*10^6&lt;0,SUM('Chemicals Calcs'!AD$2:AD33)-'Chem - ODS'!Y$15*10^6&gt;0),SUM('Chemicals Calcs'!AD$2:AD33)-'Chem - ODS'!Y$15*10^6,'Chemicals Calcs'!AD33))</f>
        <v>0</v>
      </c>
      <c r="AE33" s="210">
        <f ca="1">IF(SUM('Chemicals Calcs'!AE$2:AE33)-'Chem - ODS'!Z$15*10^6&lt;0,0,IF(AND(SUM('Chemicals Calcs'!AE$1:AE32)-'Chem - ODS'!Z$15*10^6&lt;0,SUM('Chemicals Calcs'!AE$2:AE33)-'Chem - ODS'!Z$15*10^6&gt;0),SUM('Chemicals Calcs'!AE$2:AE33)-'Chem - ODS'!Z$15*10^6,'Chemicals Calcs'!AE33))</f>
        <v>0</v>
      </c>
      <c r="AF33" s="210">
        <f ca="1">IF(SUM('Chemicals Calcs'!AF$2:AF33)-'Chem - ODS'!AA$15*10^6&lt;0,0,IF(AND(SUM('Chemicals Calcs'!AF$1:AF32)-'Chem - ODS'!AA$15*10^6&lt;0,SUM('Chemicals Calcs'!AF$2:AF33)-'Chem - ODS'!AA$15*10^6&gt;0),SUM('Chemicals Calcs'!AF$2:AF33)-'Chem - ODS'!AA$15*10^6,'Chemicals Calcs'!AF33))</f>
        <v>0</v>
      </c>
      <c r="AG33" s="210">
        <f ca="1">IF(SUM('Chemicals Calcs'!AG$2:AG33)-'Chem - ODS'!AB$15*10^6&lt;0,0,IF(AND(SUM('Chemicals Calcs'!AG$1:AG32)-'Chem - ODS'!AB$15*10^6&lt;0,SUM('Chemicals Calcs'!AG$2:AG33)-'Chem - ODS'!AB$15*10^6&gt;0),SUM('Chemicals Calcs'!AG$2:AG33)-'Chem - ODS'!AB$15*10^6,'Chemicals Calcs'!AG33))</f>
        <v>0</v>
      </c>
      <c r="AH33" s="210">
        <f ca="1">IF(SUM('Chemicals Calcs'!AH$2:AH33)-'Chem - ODS'!AC$15*10^6&lt;0,0,IF(AND(SUM('Chemicals Calcs'!AH$1:AH32)-'Chem - ODS'!AC$15*10^6&lt;0,SUM('Chemicals Calcs'!AH$2:AH33)-'Chem - ODS'!AC$15*10^6&gt;0),SUM('Chemicals Calcs'!AH$2:AH33)-'Chem - ODS'!AC$15*10^6,'Chemicals Calcs'!AH33))</f>
        <v>0</v>
      </c>
      <c r="AI33" s="210">
        <f ca="1">IF(SUM('Chemicals Calcs'!AI$2:AI33)-'Chem - ODS'!AD$15*10^6&lt;0,0,IF(AND(SUM('Chemicals Calcs'!AI$1:AI32)-'Chem - ODS'!AD$15*10^6&lt;0,SUM('Chemicals Calcs'!AI$2:AI33)-'Chem - ODS'!AD$15*10^6&gt;0),SUM('Chemicals Calcs'!AI$2:AI33)-'Chem - ODS'!AD$15*10^6,'Chemicals Calcs'!AI33))</f>
        <v>0</v>
      </c>
      <c r="AJ33" s="210">
        <f ca="1">IF(SUM('Chemicals Calcs'!AJ$2:AJ33)-'Chem - ODS'!AE$15*10^6&lt;0,0,IF(AND(SUM('Chemicals Calcs'!AJ$1:AJ32)-'Chem - ODS'!AE$15*10^6&lt;0,SUM('Chemicals Calcs'!AJ$2:AJ33)-'Chem - ODS'!AE$15*10^6&gt;0),SUM('Chemicals Calcs'!AJ$2:AJ33)-'Chem - ODS'!AE$15*10^6,'Chemicals Calcs'!AJ33))</f>
        <v>0</v>
      </c>
      <c r="AK33" s="210">
        <f ca="1">IF(SUM('Chemicals Calcs'!AK$2:AK33)-'Chem - ODS'!AF$15*10^6&lt;0,0,IF(AND(SUM('Chemicals Calcs'!AK$1:AK32)-'Chem - ODS'!AF$15*10^6&lt;0,SUM('Chemicals Calcs'!AK$2:AK33)-'Chem - ODS'!AF$15*10^6&gt;0),SUM('Chemicals Calcs'!AK$2:AK33)-'Chem - ODS'!AF$15*10^6,'Chemicals Calcs'!AK33))</f>
        <v>0</v>
      </c>
      <c r="AL33" s="210">
        <f ca="1">IF(SUM('Chemicals Calcs'!AL$2:AL33)-'Chem - ODS'!AG$15*10^6&lt;0,0,IF(AND(SUM('Chemicals Calcs'!AL$1:AL32)-'Chem - ODS'!AG$15*10^6&lt;0,SUM('Chemicals Calcs'!AL$2:AL33)-'Chem - ODS'!AG$15*10^6&gt;0),SUM('Chemicals Calcs'!AL$2:AL33)-'Chem - ODS'!AG$15*10^6,'Chemicals Calcs'!AL33))</f>
        <v>0</v>
      </c>
      <c r="AM33" s="210">
        <f ca="1">IF(SUM('Chemicals Calcs'!AM$2:AM33)-'Chem - ODS'!AH$15*10^6&lt;0,0,IF(AND(SUM('Chemicals Calcs'!AM$1:AM32)-'Chem - ODS'!AH$15*10^6&lt;0,SUM('Chemicals Calcs'!AM$2:AM33)-'Chem - ODS'!AH$15*10^6&gt;0),SUM('Chemicals Calcs'!AM$2:AM33)-'Chem - ODS'!AH$15*10^6,'Chemicals Calcs'!AM33))</f>
        <v>0</v>
      </c>
      <c r="AN33" s="210">
        <f ca="1">IF(SUM('Chemicals Calcs'!AN$2:AN33)-'Chem - ODS'!AI$15*10^6&lt;0,0,IF(AND(SUM('Chemicals Calcs'!AN$1:AN32)-'Chem - ODS'!AI$15*10^6&lt;0,SUM('Chemicals Calcs'!AN$2:AN33)-'Chem - ODS'!AI$15*10^6&gt;0),SUM('Chemicals Calcs'!AN$2:AN33)-'Chem - ODS'!AI$15*10^6,'Chemicals Calcs'!AN33))</f>
        <v>0</v>
      </c>
      <c r="AO33" s="210">
        <f ca="1">IF(SUM('Chemicals Calcs'!AO$2:AO33)-'Chem - ODS'!AJ$15*10^6&lt;0,0,IF(AND(SUM('Chemicals Calcs'!AO$1:AO32)-'Chem - ODS'!AJ$15*10^6&lt;0,SUM('Chemicals Calcs'!AO$2:AO33)-'Chem - ODS'!AJ$15*10^6&gt;0),SUM('Chemicals Calcs'!AO$2:AO33)-'Chem - ODS'!AJ$15*10^6,'Chemicals Calcs'!AO33))</f>
        <v>0</v>
      </c>
      <c r="AP33" s="210">
        <f ca="1">IF(SUM('Chemicals Calcs'!AP$2:AP33)-'Chem - ODS'!AK$15*10^6&lt;0,0,IF(AND(SUM('Chemicals Calcs'!AP$1:AP32)-'Chem - ODS'!AK$15*10^6&lt;0,SUM('Chemicals Calcs'!AP$2:AP33)-'Chem - ODS'!AK$15*10^6&gt;0),SUM('Chemicals Calcs'!AP$2:AP33)-'Chem - ODS'!AK$15*10^6,'Chemicals Calcs'!AP33))</f>
        <v>0</v>
      </c>
    </row>
    <row r="34" spans="1:42">
      <c r="A34" s="74">
        <v>-18</v>
      </c>
      <c r="B34">
        <f ca="1">IF('Chemicals 2010'!$A42="CP",INDIRECT("'Chemicals 2010'!"&amp;'Country Selector'!$B$3&amp;ROW($A42))*10^12,0)</f>
        <v>0</v>
      </c>
      <c r="C34" s="90">
        <f t="shared" ca="1" si="0"/>
        <v>0</v>
      </c>
      <c r="D34" s="90">
        <f t="shared" ca="1" si="0"/>
        <v>0</v>
      </c>
      <c r="E34" s="90">
        <f t="shared" ca="1" si="0"/>
        <v>0</v>
      </c>
      <c r="F34" s="90">
        <f t="shared" ca="1" si="0"/>
        <v>0</v>
      </c>
      <c r="G34" s="210">
        <f ca="1">IF(SUM('Chemicals Calcs'!G$2:G34)-'Chem - ODS'!B$15*10^6&lt;0,0,IF(AND(SUM('Chemicals Calcs'!G$1:G33)-'Chem - ODS'!B$15*10^6&lt;0,SUM('Chemicals Calcs'!G$2:G34)-'Chem - ODS'!B$15*10^6&gt;0),SUM('Chemicals Calcs'!G$2:G34)-'Chem - ODS'!B$15*10^6,'Chemicals Calcs'!G34))</f>
        <v>0</v>
      </c>
      <c r="H34" s="210">
        <f ca="1">IF(SUM('Chemicals Calcs'!H$2:H34)-'Chem - ODS'!C$15*10^6&lt;0,0,IF(AND(SUM('Chemicals Calcs'!H$1:H33)-'Chem - ODS'!C$15*10^6&lt;0,SUM('Chemicals Calcs'!H$2:H34)-'Chem - ODS'!C$15*10^6&gt;0),SUM('Chemicals Calcs'!H$2:H34)-'Chem - ODS'!C$15*10^6,'Chemicals Calcs'!H34))</f>
        <v>0</v>
      </c>
      <c r="I34" s="210">
        <f ca="1">IF(SUM('Chemicals Calcs'!I$2:I34)-'Chem - ODS'!D$15*10^6&lt;0,0,IF(AND(SUM('Chemicals Calcs'!I$1:I33)-'Chem - ODS'!D$15*10^6&lt;0,SUM('Chemicals Calcs'!I$2:I34)-'Chem - ODS'!D$15*10^6&gt;0),SUM('Chemicals Calcs'!I$2:I34)-'Chem - ODS'!D$15*10^6,'Chemicals Calcs'!I34))</f>
        <v>0</v>
      </c>
      <c r="J34" s="210">
        <f ca="1">IF(SUM('Chemicals Calcs'!J$2:J34)-'Chem - ODS'!E$15*10^6&lt;0,0,IF(AND(SUM('Chemicals Calcs'!J$1:J33)-'Chem - ODS'!E$15*10^6&lt;0,SUM('Chemicals Calcs'!J$2:J34)-'Chem - ODS'!E$15*10^6&gt;0),SUM('Chemicals Calcs'!J$2:J34)-'Chem - ODS'!E$15*10^6,'Chemicals Calcs'!J34))</f>
        <v>0</v>
      </c>
      <c r="K34" s="210">
        <f ca="1">IF(SUM('Chemicals Calcs'!K$2:K34)-'Chem - ODS'!F$15*10^6&lt;0,0,IF(AND(SUM('Chemicals Calcs'!K$1:K33)-'Chem - ODS'!F$15*10^6&lt;0,SUM('Chemicals Calcs'!K$2:K34)-'Chem - ODS'!F$15*10^6&gt;0),SUM('Chemicals Calcs'!K$2:K34)-'Chem - ODS'!F$15*10^6,'Chemicals Calcs'!K34))</f>
        <v>0</v>
      </c>
      <c r="L34" s="210">
        <f ca="1">IF(SUM('Chemicals Calcs'!L$2:L34)-'Chem - ODS'!G$15*10^6&lt;0,0,IF(AND(SUM('Chemicals Calcs'!L$1:L33)-'Chem - ODS'!G$15*10^6&lt;0,SUM('Chemicals Calcs'!L$2:L34)-'Chem - ODS'!G$15*10^6&gt;0),SUM('Chemicals Calcs'!L$2:L34)-'Chem - ODS'!G$15*10^6,'Chemicals Calcs'!L34))</f>
        <v>0</v>
      </c>
      <c r="M34" s="210">
        <f ca="1">IF(SUM('Chemicals Calcs'!M$2:M34)-'Chem - ODS'!H$15*10^6&lt;0,0,IF(AND(SUM('Chemicals Calcs'!M$1:M33)-'Chem - ODS'!H$15*10^6&lt;0,SUM('Chemicals Calcs'!M$2:M34)-'Chem - ODS'!H$15*10^6&gt;0),SUM('Chemicals Calcs'!M$2:M34)-'Chem - ODS'!H$15*10^6,'Chemicals Calcs'!M34))</f>
        <v>0</v>
      </c>
      <c r="N34" s="210">
        <f ca="1">IF(SUM('Chemicals Calcs'!N$2:N34)-'Chem - ODS'!I$15*10^6&lt;0,0,IF(AND(SUM('Chemicals Calcs'!N$1:N33)-'Chem - ODS'!I$15*10^6&lt;0,SUM('Chemicals Calcs'!N$2:N34)-'Chem - ODS'!I$15*10^6&gt;0),SUM('Chemicals Calcs'!N$2:N34)-'Chem - ODS'!I$15*10^6,'Chemicals Calcs'!N34))</f>
        <v>0</v>
      </c>
      <c r="O34" s="210">
        <f ca="1">IF(SUM('Chemicals Calcs'!O$2:O34)-'Chem - ODS'!J$15*10^6&lt;0,0,IF(AND(SUM('Chemicals Calcs'!O$1:O33)-'Chem - ODS'!J$15*10^6&lt;0,SUM('Chemicals Calcs'!O$2:O34)-'Chem - ODS'!J$15*10^6&gt;0),SUM('Chemicals Calcs'!O$2:O34)-'Chem - ODS'!J$15*10^6,'Chemicals Calcs'!O34))</f>
        <v>0</v>
      </c>
      <c r="P34" s="210">
        <f ca="1">IF(SUM('Chemicals Calcs'!P$2:P34)-'Chem - ODS'!K$15*10^6&lt;0,0,IF(AND(SUM('Chemicals Calcs'!P$1:P33)-'Chem - ODS'!K$15*10^6&lt;0,SUM('Chemicals Calcs'!P$2:P34)-'Chem - ODS'!K$15*10^6&gt;0),SUM('Chemicals Calcs'!P$2:P34)-'Chem - ODS'!K$15*10^6,'Chemicals Calcs'!P34))</f>
        <v>0</v>
      </c>
      <c r="Q34" s="210">
        <f ca="1">IF(SUM('Chemicals Calcs'!Q$2:Q34)-'Chem - ODS'!L$15*10^6&lt;0,0,IF(AND(SUM('Chemicals Calcs'!Q$1:Q33)-'Chem - ODS'!L$15*10^6&lt;0,SUM('Chemicals Calcs'!Q$2:Q34)-'Chem - ODS'!L$15*10^6&gt;0),SUM('Chemicals Calcs'!Q$2:Q34)-'Chem - ODS'!L$15*10^6,'Chemicals Calcs'!Q34))</f>
        <v>0</v>
      </c>
      <c r="R34" s="210">
        <f ca="1">IF(SUM('Chemicals Calcs'!R$2:R34)-'Chem - ODS'!M$15*10^6&lt;0,0,IF(AND(SUM('Chemicals Calcs'!R$1:R33)-'Chem - ODS'!M$15*10^6&lt;0,SUM('Chemicals Calcs'!R$2:R34)-'Chem - ODS'!M$15*10^6&gt;0),SUM('Chemicals Calcs'!R$2:R34)-'Chem - ODS'!M$15*10^6,'Chemicals Calcs'!R34))</f>
        <v>0</v>
      </c>
      <c r="S34" s="210">
        <f ca="1">IF(SUM('Chemicals Calcs'!S$2:S34)-'Chem - ODS'!N$15*10^6&lt;0,0,IF(AND(SUM('Chemicals Calcs'!S$1:S33)-'Chem - ODS'!N$15*10^6&lt;0,SUM('Chemicals Calcs'!S$2:S34)-'Chem - ODS'!N$15*10^6&gt;0),SUM('Chemicals Calcs'!S$2:S34)-'Chem - ODS'!N$15*10^6,'Chemicals Calcs'!S34))</f>
        <v>0</v>
      </c>
      <c r="T34" s="210">
        <f ca="1">IF(SUM('Chemicals Calcs'!T$2:T34)-'Chem - ODS'!O$15*10^6&lt;0,0,IF(AND(SUM('Chemicals Calcs'!T$1:T33)-'Chem - ODS'!O$15*10^6&lt;0,SUM('Chemicals Calcs'!T$2:T34)-'Chem - ODS'!O$15*10^6&gt;0),SUM('Chemicals Calcs'!T$2:T34)-'Chem - ODS'!O$15*10^6,'Chemicals Calcs'!T34))</f>
        <v>0</v>
      </c>
      <c r="U34" s="210">
        <f ca="1">IF(SUM('Chemicals Calcs'!U$2:U34)-'Chem - ODS'!P$15*10^6&lt;0,0,IF(AND(SUM('Chemicals Calcs'!U$1:U33)-'Chem - ODS'!P$15*10^6&lt;0,SUM('Chemicals Calcs'!U$2:U34)-'Chem - ODS'!P$15*10^6&gt;0),SUM('Chemicals Calcs'!U$2:U34)-'Chem - ODS'!P$15*10^6,'Chemicals Calcs'!U34))</f>
        <v>0</v>
      </c>
      <c r="V34" s="210">
        <f ca="1">IF(SUM('Chemicals Calcs'!V$2:V34)-'Chem - ODS'!Q$15*10^6&lt;0,0,IF(AND(SUM('Chemicals Calcs'!V$1:V33)-'Chem - ODS'!Q$15*10^6&lt;0,SUM('Chemicals Calcs'!V$2:V34)-'Chem - ODS'!Q$15*10^6&gt;0),SUM('Chemicals Calcs'!V$2:V34)-'Chem - ODS'!Q$15*10^6,'Chemicals Calcs'!V34))</f>
        <v>0</v>
      </c>
      <c r="W34" s="210">
        <f ca="1">IF(SUM('Chemicals Calcs'!W$2:W34)-'Chem - ODS'!R$15*10^6&lt;0,0,IF(AND(SUM('Chemicals Calcs'!W$1:W33)-'Chem - ODS'!R$15*10^6&lt;0,SUM('Chemicals Calcs'!W$2:W34)-'Chem - ODS'!R$15*10^6&gt;0),SUM('Chemicals Calcs'!W$2:W34)-'Chem - ODS'!R$15*10^6,'Chemicals Calcs'!W34))</f>
        <v>0</v>
      </c>
      <c r="X34" s="210">
        <f ca="1">IF(SUM('Chemicals Calcs'!X$2:X34)-'Chem - ODS'!S$15*10^6&lt;0,0,IF(AND(SUM('Chemicals Calcs'!X$1:X33)-'Chem - ODS'!S$15*10^6&lt;0,SUM('Chemicals Calcs'!X$2:X34)-'Chem - ODS'!S$15*10^6&gt;0),SUM('Chemicals Calcs'!X$2:X34)-'Chem - ODS'!S$15*10^6,'Chemicals Calcs'!X34))</f>
        <v>0</v>
      </c>
      <c r="Y34" s="210">
        <f ca="1">IF(SUM('Chemicals Calcs'!Y$2:Y34)-'Chem - ODS'!T$15*10^6&lt;0,0,IF(AND(SUM('Chemicals Calcs'!Y$1:Y33)-'Chem - ODS'!T$15*10^6&lt;0,SUM('Chemicals Calcs'!Y$2:Y34)-'Chem - ODS'!T$15*10^6&gt;0),SUM('Chemicals Calcs'!Y$2:Y34)-'Chem - ODS'!T$15*10^6,'Chemicals Calcs'!Y34))</f>
        <v>0</v>
      </c>
      <c r="Z34" s="210">
        <f ca="1">IF(SUM('Chemicals Calcs'!Z$2:Z34)-'Chem - ODS'!U$15*10^6&lt;0,0,IF(AND(SUM('Chemicals Calcs'!Z$1:Z33)-'Chem - ODS'!U$15*10^6&lt;0,SUM('Chemicals Calcs'!Z$2:Z34)-'Chem - ODS'!U$15*10^6&gt;0),SUM('Chemicals Calcs'!Z$2:Z34)-'Chem - ODS'!U$15*10^6,'Chemicals Calcs'!Z34))</f>
        <v>0</v>
      </c>
      <c r="AA34" s="210">
        <f ca="1">IF(SUM('Chemicals Calcs'!AA$2:AA34)-'Chem - ODS'!V$15*10^6&lt;0,0,IF(AND(SUM('Chemicals Calcs'!AA$1:AA33)-'Chem - ODS'!V$15*10^6&lt;0,SUM('Chemicals Calcs'!AA$2:AA34)-'Chem - ODS'!V$15*10^6&gt;0),SUM('Chemicals Calcs'!AA$2:AA34)-'Chem - ODS'!V$15*10^6,'Chemicals Calcs'!AA34))</f>
        <v>0</v>
      </c>
      <c r="AB34" s="210">
        <f ca="1">IF(SUM('Chemicals Calcs'!AB$2:AB34)-'Chem - ODS'!W$15*10^6&lt;0,0,IF(AND(SUM('Chemicals Calcs'!AB$1:AB33)-'Chem - ODS'!W$15*10^6&lt;0,SUM('Chemicals Calcs'!AB$2:AB34)-'Chem - ODS'!W$15*10^6&gt;0),SUM('Chemicals Calcs'!AB$2:AB34)-'Chem - ODS'!W$15*10^6,'Chemicals Calcs'!AB34))</f>
        <v>0</v>
      </c>
      <c r="AC34" s="210">
        <f ca="1">IF(SUM('Chemicals Calcs'!AC$2:AC34)-'Chem - ODS'!X$15*10^6&lt;0,0,IF(AND(SUM('Chemicals Calcs'!AC$1:AC33)-'Chem - ODS'!X$15*10^6&lt;0,SUM('Chemicals Calcs'!AC$2:AC34)-'Chem - ODS'!X$15*10^6&gt;0),SUM('Chemicals Calcs'!AC$2:AC34)-'Chem - ODS'!X$15*10^6,'Chemicals Calcs'!AC34))</f>
        <v>0</v>
      </c>
      <c r="AD34" s="210">
        <f ca="1">IF(SUM('Chemicals Calcs'!AD$2:AD34)-'Chem - ODS'!Y$15*10^6&lt;0,0,IF(AND(SUM('Chemicals Calcs'!AD$1:AD33)-'Chem - ODS'!Y$15*10^6&lt;0,SUM('Chemicals Calcs'!AD$2:AD34)-'Chem - ODS'!Y$15*10^6&gt;0),SUM('Chemicals Calcs'!AD$2:AD34)-'Chem - ODS'!Y$15*10^6,'Chemicals Calcs'!AD34))</f>
        <v>0</v>
      </c>
      <c r="AE34" s="210">
        <f ca="1">IF(SUM('Chemicals Calcs'!AE$2:AE34)-'Chem - ODS'!Z$15*10^6&lt;0,0,IF(AND(SUM('Chemicals Calcs'!AE$1:AE33)-'Chem - ODS'!Z$15*10^6&lt;0,SUM('Chemicals Calcs'!AE$2:AE34)-'Chem - ODS'!Z$15*10^6&gt;0),SUM('Chemicals Calcs'!AE$2:AE34)-'Chem - ODS'!Z$15*10^6,'Chemicals Calcs'!AE34))</f>
        <v>0</v>
      </c>
      <c r="AF34" s="210">
        <f ca="1">IF(SUM('Chemicals Calcs'!AF$2:AF34)-'Chem - ODS'!AA$15*10^6&lt;0,0,IF(AND(SUM('Chemicals Calcs'!AF$1:AF33)-'Chem - ODS'!AA$15*10^6&lt;0,SUM('Chemicals Calcs'!AF$2:AF34)-'Chem - ODS'!AA$15*10^6&gt;0),SUM('Chemicals Calcs'!AF$2:AF34)-'Chem - ODS'!AA$15*10^6,'Chemicals Calcs'!AF34))</f>
        <v>0</v>
      </c>
      <c r="AG34" s="210">
        <f ca="1">IF(SUM('Chemicals Calcs'!AG$2:AG34)-'Chem - ODS'!AB$15*10^6&lt;0,0,IF(AND(SUM('Chemicals Calcs'!AG$1:AG33)-'Chem - ODS'!AB$15*10^6&lt;0,SUM('Chemicals Calcs'!AG$2:AG34)-'Chem - ODS'!AB$15*10^6&gt;0),SUM('Chemicals Calcs'!AG$2:AG34)-'Chem - ODS'!AB$15*10^6,'Chemicals Calcs'!AG34))</f>
        <v>0</v>
      </c>
      <c r="AH34" s="210">
        <f ca="1">IF(SUM('Chemicals Calcs'!AH$2:AH34)-'Chem - ODS'!AC$15*10^6&lt;0,0,IF(AND(SUM('Chemicals Calcs'!AH$1:AH33)-'Chem - ODS'!AC$15*10^6&lt;0,SUM('Chemicals Calcs'!AH$2:AH34)-'Chem - ODS'!AC$15*10^6&gt;0),SUM('Chemicals Calcs'!AH$2:AH34)-'Chem - ODS'!AC$15*10^6,'Chemicals Calcs'!AH34))</f>
        <v>0</v>
      </c>
      <c r="AI34" s="210">
        <f ca="1">IF(SUM('Chemicals Calcs'!AI$2:AI34)-'Chem - ODS'!AD$15*10^6&lt;0,0,IF(AND(SUM('Chemicals Calcs'!AI$1:AI33)-'Chem - ODS'!AD$15*10^6&lt;0,SUM('Chemicals Calcs'!AI$2:AI34)-'Chem - ODS'!AD$15*10^6&gt;0),SUM('Chemicals Calcs'!AI$2:AI34)-'Chem - ODS'!AD$15*10^6,'Chemicals Calcs'!AI34))</f>
        <v>0</v>
      </c>
      <c r="AJ34" s="210">
        <f ca="1">IF(SUM('Chemicals Calcs'!AJ$2:AJ34)-'Chem - ODS'!AE$15*10^6&lt;0,0,IF(AND(SUM('Chemicals Calcs'!AJ$1:AJ33)-'Chem - ODS'!AE$15*10^6&lt;0,SUM('Chemicals Calcs'!AJ$2:AJ34)-'Chem - ODS'!AE$15*10^6&gt;0),SUM('Chemicals Calcs'!AJ$2:AJ34)-'Chem - ODS'!AE$15*10^6,'Chemicals Calcs'!AJ34))</f>
        <v>0</v>
      </c>
      <c r="AK34" s="210">
        <f ca="1">IF(SUM('Chemicals Calcs'!AK$2:AK34)-'Chem - ODS'!AF$15*10^6&lt;0,0,IF(AND(SUM('Chemicals Calcs'!AK$1:AK33)-'Chem - ODS'!AF$15*10^6&lt;0,SUM('Chemicals Calcs'!AK$2:AK34)-'Chem - ODS'!AF$15*10^6&gt;0),SUM('Chemicals Calcs'!AK$2:AK34)-'Chem - ODS'!AF$15*10^6,'Chemicals Calcs'!AK34))</f>
        <v>0</v>
      </c>
      <c r="AL34" s="210">
        <f ca="1">IF(SUM('Chemicals Calcs'!AL$2:AL34)-'Chem - ODS'!AG$15*10^6&lt;0,0,IF(AND(SUM('Chemicals Calcs'!AL$1:AL33)-'Chem - ODS'!AG$15*10^6&lt;0,SUM('Chemicals Calcs'!AL$2:AL34)-'Chem - ODS'!AG$15*10^6&gt;0),SUM('Chemicals Calcs'!AL$2:AL34)-'Chem - ODS'!AG$15*10^6,'Chemicals Calcs'!AL34))</f>
        <v>0</v>
      </c>
      <c r="AM34" s="210">
        <f ca="1">IF(SUM('Chemicals Calcs'!AM$2:AM34)-'Chem - ODS'!AH$15*10^6&lt;0,0,IF(AND(SUM('Chemicals Calcs'!AM$1:AM33)-'Chem - ODS'!AH$15*10^6&lt;0,SUM('Chemicals Calcs'!AM$2:AM34)-'Chem - ODS'!AH$15*10^6&gt;0),SUM('Chemicals Calcs'!AM$2:AM34)-'Chem - ODS'!AH$15*10^6,'Chemicals Calcs'!AM34))</f>
        <v>0</v>
      </c>
      <c r="AN34" s="210">
        <f ca="1">IF(SUM('Chemicals Calcs'!AN$2:AN34)-'Chem - ODS'!AI$15*10^6&lt;0,0,IF(AND(SUM('Chemicals Calcs'!AN$1:AN33)-'Chem - ODS'!AI$15*10^6&lt;0,SUM('Chemicals Calcs'!AN$2:AN34)-'Chem - ODS'!AI$15*10^6&gt;0),SUM('Chemicals Calcs'!AN$2:AN34)-'Chem - ODS'!AI$15*10^6,'Chemicals Calcs'!AN34))</f>
        <v>0</v>
      </c>
      <c r="AO34" s="210">
        <f ca="1">IF(SUM('Chemicals Calcs'!AO$2:AO34)-'Chem - ODS'!AJ$15*10^6&lt;0,0,IF(AND(SUM('Chemicals Calcs'!AO$1:AO33)-'Chem - ODS'!AJ$15*10^6&lt;0,SUM('Chemicals Calcs'!AO$2:AO34)-'Chem - ODS'!AJ$15*10^6&gt;0),SUM('Chemicals Calcs'!AO$2:AO34)-'Chem - ODS'!AJ$15*10^6,'Chemicals Calcs'!AO34))</f>
        <v>0</v>
      </c>
      <c r="AP34" s="210">
        <f ca="1">IF(SUM('Chemicals Calcs'!AP$2:AP34)-'Chem - ODS'!AK$15*10^6&lt;0,0,IF(AND(SUM('Chemicals Calcs'!AP$1:AP33)-'Chem - ODS'!AK$15*10^6&lt;0,SUM('Chemicals Calcs'!AP$2:AP34)-'Chem - ODS'!AK$15*10^6&gt;0),SUM('Chemicals Calcs'!AP$2:AP34)-'Chem - ODS'!AK$15*10^6,'Chemicals Calcs'!AP34))</f>
        <v>0</v>
      </c>
    </row>
    <row r="35" spans="1:42">
      <c r="A35" s="74">
        <v>-17</v>
      </c>
      <c r="B35">
        <f ca="1">IF('Chemicals 2010'!$A43="CP",INDIRECT("'Chemicals 2010'!"&amp;'Country Selector'!$B$3&amp;ROW($A43))*10^12,0)</f>
        <v>0</v>
      </c>
      <c r="C35" s="90">
        <f t="shared" ref="C35:F63" ca="1" si="2">$B35*($L$1-C$1)/($L$1-$B$1)+$L35*(C$1-$B$1)/($L$1-$B$1)</f>
        <v>0</v>
      </c>
      <c r="D35" s="90">
        <f t="shared" ca="1" si="2"/>
        <v>0</v>
      </c>
      <c r="E35" s="90">
        <f t="shared" ca="1" si="2"/>
        <v>0</v>
      </c>
      <c r="F35" s="90">
        <f t="shared" ca="1" si="2"/>
        <v>0</v>
      </c>
      <c r="G35" s="210">
        <f ca="1">IF(SUM('Chemicals Calcs'!G$2:G35)-'Chem - ODS'!B$15*10^6&lt;0,0,IF(AND(SUM('Chemicals Calcs'!G$1:G34)-'Chem - ODS'!B$15*10^6&lt;0,SUM('Chemicals Calcs'!G$2:G35)-'Chem - ODS'!B$15*10^6&gt;0),SUM('Chemicals Calcs'!G$2:G35)-'Chem - ODS'!B$15*10^6,'Chemicals Calcs'!G35))</f>
        <v>106838857681.39575</v>
      </c>
      <c r="H35" s="210">
        <f ca="1">IF(SUM('Chemicals Calcs'!H$2:H35)-'Chem - ODS'!C$15*10^6&lt;0,0,IF(AND(SUM('Chemicals Calcs'!H$1:H34)-'Chem - ODS'!C$15*10^6&lt;0,SUM('Chemicals Calcs'!H$2:H35)-'Chem - ODS'!C$15*10^6&gt;0),SUM('Chemicals Calcs'!H$2:H35)-'Chem - ODS'!C$15*10^6,'Chemicals Calcs'!H35))</f>
        <v>0</v>
      </c>
      <c r="I35" s="210">
        <f ca="1">IF(SUM('Chemicals Calcs'!I$2:I35)-'Chem - ODS'!D$15*10^6&lt;0,0,IF(AND(SUM('Chemicals Calcs'!I$1:I34)-'Chem - ODS'!D$15*10^6&lt;0,SUM('Chemicals Calcs'!I$2:I35)-'Chem - ODS'!D$15*10^6&gt;0),SUM('Chemicals Calcs'!I$2:I35)-'Chem - ODS'!D$15*10^6,'Chemicals Calcs'!I35))</f>
        <v>0</v>
      </c>
      <c r="J35" s="210">
        <f ca="1">IF(SUM('Chemicals Calcs'!J$2:J35)-'Chem - ODS'!E$15*10^6&lt;0,0,IF(AND(SUM('Chemicals Calcs'!J$1:J34)-'Chem - ODS'!E$15*10^6&lt;0,SUM('Chemicals Calcs'!J$2:J35)-'Chem - ODS'!E$15*10^6&gt;0),SUM('Chemicals Calcs'!J$2:J35)-'Chem - ODS'!E$15*10^6,'Chemicals Calcs'!J35))</f>
        <v>0</v>
      </c>
      <c r="K35" s="210">
        <f ca="1">IF(SUM('Chemicals Calcs'!K$2:K35)-'Chem - ODS'!F$15*10^6&lt;0,0,IF(AND(SUM('Chemicals Calcs'!K$1:K34)-'Chem - ODS'!F$15*10^6&lt;0,SUM('Chemicals Calcs'!K$2:K35)-'Chem - ODS'!F$15*10^6&gt;0),SUM('Chemicals Calcs'!K$2:K35)-'Chem - ODS'!F$15*10^6,'Chemicals Calcs'!K35))</f>
        <v>0</v>
      </c>
      <c r="L35" s="210">
        <f ca="1">IF(SUM('Chemicals Calcs'!L$2:L35)-'Chem - ODS'!G$15*10^6&lt;0,0,IF(AND(SUM('Chemicals Calcs'!L$1:L34)-'Chem - ODS'!G$15*10^6&lt;0,SUM('Chemicals Calcs'!L$2:L35)-'Chem - ODS'!G$15*10^6&gt;0),SUM('Chemicals Calcs'!L$2:L35)-'Chem - ODS'!G$15*10^6,'Chemicals Calcs'!L35))</f>
        <v>0</v>
      </c>
      <c r="M35" s="210">
        <f ca="1">IF(SUM('Chemicals Calcs'!M$2:M35)-'Chem - ODS'!H$15*10^6&lt;0,0,IF(AND(SUM('Chemicals Calcs'!M$1:M34)-'Chem - ODS'!H$15*10^6&lt;0,SUM('Chemicals Calcs'!M$2:M35)-'Chem - ODS'!H$15*10^6&gt;0),SUM('Chemicals Calcs'!M$2:M35)-'Chem - ODS'!H$15*10^6,'Chemicals Calcs'!M35))</f>
        <v>0</v>
      </c>
      <c r="N35" s="210">
        <f ca="1">IF(SUM('Chemicals Calcs'!N$2:N35)-'Chem - ODS'!I$15*10^6&lt;0,0,IF(AND(SUM('Chemicals Calcs'!N$1:N34)-'Chem - ODS'!I$15*10^6&lt;0,SUM('Chemicals Calcs'!N$2:N35)-'Chem - ODS'!I$15*10^6&gt;0),SUM('Chemicals Calcs'!N$2:N35)-'Chem - ODS'!I$15*10^6,'Chemicals Calcs'!N35))</f>
        <v>0</v>
      </c>
      <c r="O35" s="210">
        <f ca="1">IF(SUM('Chemicals Calcs'!O$2:O35)-'Chem - ODS'!J$15*10^6&lt;0,0,IF(AND(SUM('Chemicals Calcs'!O$1:O34)-'Chem - ODS'!J$15*10^6&lt;0,SUM('Chemicals Calcs'!O$2:O35)-'Chem - ODS'!J$15*10^6&gt;0),SUM('Chemicals Calcs'!O$2:O35)-'Chem - ODS'!J$15*10^6,'Chemicals Calcs'!O35))</f>
        <v>0</v>
      </c>
      <c r="P35" s="210">
        <f ca="1">IF(SUM('Chemicals Calcs'!P$2:P35)-'Chem - ODS'!K$15*10^6&lt;0,0,IF(AND(SUM('Chemicals Calcs'!P$1:P34)-'Chem - ODS'!K$15*10^6&lt;0,SUM('Chemicals Calcs'!P$2:P35)-'Chem - ODS'!K$15*10^6&gt;0),SUM('Chemicals Calcs'!P$2:P35)-'Chem - ODS'!K$15*10^6,'Chemicals Calcs'!P35))</f>
        <v>0</v>
      </c>
      <c r="Q35" s="210">
        <f ca="1">IF(SUM('Chemicals Calcs'!Q$2:Q35)-'Chem - ODS'!L$15*10^6&lt;0,0,IF(AND(SUM('Chemicals Calcs'!Q$1:Q34)-'Chem - ODS'!L$15*10^6&lt;0,SUM('Chemicals Calcs'!Q$2:Q35)-'Chem - ODS'!L$15*10^6&gt;0),SUM('Chemicals Calcs'!Q$2:Q35)-'Chem - ODS'!L$15*10^6,'Chemicals Calcs'!Q35))</f>
        <v>0</v>
      </c>
      <c r="R35" s="210">
        <f ca="1">IF(SUM('Chemicals Calcs'!R$2:R35)-'Chem - ODS'!M$15*10^6&lt;0,0,IF(AND(SUM('Chemicals Calcs'!R$1:R34)-'Chem - ODS'!M$15*10^6&lt;0,SUM('Chemicals Calcs'!R$2:R35)-'Chem - ODS'!M$15*10^6&gt;0),SUM('Chemicals Calcs'!R$2:R35)-'Chem - ODS'!M$15*10^6,'Chemicals Calcs'!R35))</f>
        <v>0</v>
      </c>
      <c r="S35" s="210">
        <f ca="1">IF(SUM('Chemicals Calcs'!S$2:S35)-'Chem - ODS'!N$15*10^6&lt;0,0,IF(AND(SUM('Chemicals Calcs'!S$1:S34)-'Chem - ODS'!N$15*10^6&lt;0,SUM('Chemicals Calcs'!S$2:S35)-'Chem - ODS'!N$15*10^6&gt;0),SUM('Chemicals Calcs'!S$2:S35)-'Chem - ODS'!N$15*10^6,'Chemicals Calcs'!S35))</f>
        <v>0</v>
      </c>
      <c r="T35" s="210">
        <f ca="1">IF(SUM('Chemicals Calcs'!T$2:T35)-'Chem - ODS'!O$15*10^6&lt;0,0,IF(AND(SUM('Chemicals Calcs'!T$1:T34)-'Chem - ODS'!O$15*10^6&lt;0,SUM('Chemicals Calcs'!T$2:T35)-'Chem - ODS'!O$15*10^6&gt;0),SUM('Chemicals Calcs'!T$2:T35)-'Chem - ODS'!O$15*10^6,'Chemicals Calcs'!T35))</f>
        <v>0</v>
      </c>
      <c r="U35" s="210">
        <f ca="1">IF(SUM('Chemicals Calcs'!U$2:U35)-'Chem - ODS'!P$15*10^6&lt;0,0,IF(AND(SUM('Chemicals Calcs'!U$1:U34)-'Chem - ODS'!P$15*10^6&lt;0,SUM('Chemicals Calcs'!U$2:U35)-'Chem - ODS'!P$15*10^6&gt;0),SUM('Chemicals Calcs'!U$2:U35)-'Chem - ODS'!P$15*10^6,'Chemicals Calcs'!U35))</f>
        <v>0</v>
      </c>
      <c r="V35" s="210">
        <f ca="1">IF(SUM('Chemicals Calcs'!V$2:V35)-'Chem - ODS'!Q$15*10^6&lt;0,0,IF(AND(SUM('Chemicals Calcs'!V$1:V34)-'Chem - ODS'!Q$15*10^6&lt;0,SUM('Chemicals Calcs'!V$2:V35)-'Chem - ODS'!Q$15*10^6&gt;0),SUM('Chemicals Calcs'!V$2:V35)-'Chem - ODS'!Q$15*10^6,'Chemicals Calcs'!V35))</f>
        <v>0</v>
      </c>
      <c r="W35" s="210">
        <f ca="1">IF(SUM('Chemicals Calcs'!W$2:W35)-'Chem - ODS'!R$15*10^6&lt;0,0,IF(AND(SUM('Chemicals Calcs'!W$1:W34)-'Chem - ODS'!R$15*10^6&lt;0,SUM('Chemicals Calcs'!W$2:W35)-'Chem - ODS'!R$15*10^6&gt;0),SUM('Chemicals Calcs'!W$2:W35)-'Chem - ODS'!R$15*10^6,'Chemicals Calcs'!W35))</f>
        <v>0</v>
      </c>
      <c r="X35" s="210">
        <f ca="1">IF(SUM('Chemicals Calcs'!X$2:X35)-'Chem - ODS'!S$15*10^6&lt;0,0,IF(AND(SUM('Chemicals Calcs'!X$1:X34)-'Chem - ODS'!S$15*10^6&lt;0,SUM('Chemicals Calcs'!X$2:X35)-'Chem - ODS'!S$15*10^6&gt;0),SUM('Chemicals Calcs'!X$2:X35)-'Chem - ODS'!S$15*10^6,'Chemicals Calcs'!X35))</f>
        <v>0</v>
      </c>
      <c r="Y35" s="210">
        <f ca="1">IF(SUM('Chemicals Calcs'!Y$2:Y35)-'Chem - ODS'!T$15*10^6&lt;0,0,IF(AND(SUM('Chemicals Calcs'!Y$1:Y34)-'Chem - ODS'!T$15*10^6&lt;0,SUM('Chemicals Calcs'!Y$2:Y35)-'Chem - ODS'!T$15*10^6&gt;0),SUM('Chemicals Calcs'!Y$2:Y35)-'Chem - ODS'!T$15*10^6,'Chemicals Calcs'!Y35))</f>
        <v>0</v>
      </c>
      <c r="Z35" s="210">
        <f ca="1">IF(SUM('Chemicals Calcs'!Z$2:Z35)-'Chem - ODS'!U$15*10^6&lt;0,0,IF(AND(SUM('Chemicals Calcs'!Z$1:Z34)-'Chem - ODS'!U$15*10^6&lt;0,SUM('Chemicals Calcs'!Z$2:Z35)-'Chem - ODS'!U$15*10^6&gt;0),SUM('Chemicals Calcs'!Z$2:Z35)-'Chem - ODS'!U$15*10^6,'Chemicals Calcs'!Z35))</f>
        <v>0</v>
      </c>
      <c r="AA35" s="210">
        <f ca="1">IF(SUM('Chemicals Calcs'!AA$2:AA35)-'Chem - ODS'!V$15*10^6&lt;0,0,IF(AND(SUM('Chemicals Calcs'!AA$1:AA34)-'Chem - ODS'!V$15*10^6&lt;0,SUM('Chemicals Calcs'!AA$2:AA35)-'Chem - ODS'!V$15*10^6&gt;0),SUM('Chemicals Calcs'!AA$2:AA35)-'Chem - ODS'!V$15*10^6,'Chemicals Calcs'!AA35))</f>
        <v>0</v>
      </c>
      <c r="AB35" s="210">
        <f ca="1">IF(SUM('Chemicals Calcs'!AB$2:AB35)-'Chem - ODS'!W$15*10^6&lt;0,0,IF(AND(SUM('Chemicals Calcs'!AB$1:AB34)-'Chem - ODS'!W$15*10^6&lt;0,SUM('Chemicals Calcs'!AB$2:AB35)-'Chem - ODS'!W$15*10^6&gt;0),SUM('Chemicals Calcs'!AB$2:AB35)-'Chem - ODS'!W$15*10^6,'Chemicals Calcs'!AB35))</f>
        <v>0</v>
      </c>
      <c r="AC35" s="210">
        <f ca="1">IF(SUM('Chemicals Calcs'!AC$2:AC35)-'Chem - ODS'!X$15*10^6&lt;0,0,IF(AND(SUM('Chemicals Calcs'!AC$1:AC34)-'Chem - ODS'!X$15*10^6&lt;0,SUM('Chemicals Calcs'!AC$2:AC35)-'Chem - ODS'!X$15*10^6&gt;0),SUM('Chemicals Calcs'!AC$2:AC35)-'Chem - ODS'!X$15*10^6,'Chemicals Calcs'!AC35))</f>
        <v>0</v>
      </c>
      <c r="AD35" s="210">
        <f ca="1">IF(SUM('Chemicals Calcs'!AD$2:AD35)-'Chem - ODS'!Y$15*10^6&lt;0,0,IF(AND(SUM('Chemicals Calcs'!AD$1:AD34)-'Chem - ODS'!Y$15*10^6&lt;0,SUM('Chemicals Calcs'!AD$2:AD35)-'Chem - ODS'!Y$15*10^6&gt;0),SUM('Chemicals Calcs'!AD$2:AD35)-'Chem - ODS'!Y$15*10^6,'Chemicals Calcs'!AD35))</f>
        <v>0</v>
      </c>
      <c r="AE35" s="210">
        <f ca="1">IF(SUM('Chemicals Calcs'!AE$2:AE35)-'Chem - ODS'!Z$15*10^6&lt;0,0,IF(AND(SUM('Chemicals Calcs'!AE$1:AE34)-'Chem - ODS'!Z$15*10^6&lt;0,SUM('Chemicals Calcs'!AE$2:AE35)-'Chem - ODS'!Z$15*10^6&gt;0),SUM('Chemicals Calcs'!AE$2:AE35)-'Chem - ODS'!Z$15*10^6,'Chemicals Calcs'!AE35))</f>
        <v>0</v>
      </c>
      <c r="AF35" s="210">
        <f ca="1">IF(SUM('Chemicals Calcs'!AF$2:AF35)-'Chem - ODS'!AA$15*10^6&lt;0,0,IF(AND(SUM('Chemicals Calcs'!AF$1:AF34)-'Chem - ODS'!AA$15*10^6&lt;0,SUM('Chemicals Calcs'!AF$2:AF35)-'Chem - ODS'!AA$15*10^6&gt;0),SUM('Chemicals Calcs'!AF$2:AF35)-'Chem - ODS'!AA$15*10^6,'Chemicals Calcs'!AF35))</f>
        <v>0</v>
      </c>
      <c r="AG35" s="210">
        <f ca="1">IF(SUM('Chemicals Calcs'!AG$2:AG35)-'Chem - ODS'!AB$15*10^6&lt;0,0,IF(AND(SUM('Chemicals Calcs'!AG$1:AG34)-'Chem - ODS'!AB$15*10^6&lt;0,SUM('Chemicals Calcs'!AG$2:AG35)-'Chem - ODS'!AB$15*10^6&gt;0),SUM('Chemicals Calcs'!AG$2:AG35)-'Chem - ODS'!AB$15*10^6,'Chemicals Calcs'!AG35))</f>
        <v>0</v>
      </c>
      <c r="AH35" s="210">
        <f ca="1">IF(SUM('Chemicals Calcs'!AH$2:AH35)-'Chem - ODS'!AC$15*10^6&lt;0,0,IF(AND(SUM('Chemicals Calcs'!AH$1:AH34)-'Chem - ODS'!AC$15*10^6&lt;0,SUM('Chemicals Calcs'!AH$2:AH35)-'Chem - ODS'!AC$15*10^6&gt;0),SUM('Chemicals Calcs'!AH$2:AH35)-'Chem - ODS'!AC$15*10^6,'Chemicals Calcs'!AH35))</f>
        <v>0</v>
      </c>
      <c r="AI35" s="210">
        <f ca="1">IF(SUM('Chemicals Calcs'!AI$2:AI35)-'Chem - ODS'!AD$15*10^6&lt;0,0,IF(AND(SUM('Chemicals Calcs'!AI$1:AI34)-'Chem - ODS'!AD$15*10^6&lt;0,SUM('Chemicals Calcs'!AI$2:AI35)-'Chem - ODS'!AD$15*10^6&gt;0),SUM('Chemicals Calcs'!AI$2:AI35)-'Chem - ODS'!AD$15*10^6,'Chemicals Calcs'!AI35))</f>
        <v>0</v>
      </c>
      <c r="AJ35" s="210">
        <f ca="1">IF(SUM('Chemicals Calcs'!AJ$2:AJ35)-'Chem - ODS'!AE$15*10^6&lt;0,0,IF(AND(SUM('Chemicals Calcs'!AJ$1:AJ34)-'Chem - ODS'!AE$15*10^6&lt;0,SUM('Chemicals Calcs'!AJ$2:AJ35)-'Chem - ODS'!AE$15*10^6&gt;0),SUM('Chemicals Calcs'!AJ$2:AJ35)-'Chem - ODS'!AE$15*10^6,'Chemicals Calcs'!AJ35))</f>
        <v>0</v>
      </c>
      <c r="AK35" s="210">
        <f ca="1">IF(SUM('Chemicals Calcs'!AK$2:AK35)-'Chem - ODS'!AF$15*10^6&lt;0,0,IF(AND(SUM('Chemicals Calcs'!AK$1:AK34)-'Chem - ODS'!AF$15*10^6&lt;0,SUM('Chemicals Calcs'!AK$2:AK35)-'Chem - ODS'!AF$15*10^6&gt;0),SUM('Chemicals Calcs'!AK$2:AK35)-'Chem - ODS'!AF$15*10^6,'Chemicals Calcs'!AK35))</f>
        <v>0</v>
      </c>
      <c r="AL35" s="210">
        <f ca="1">IF(SUM('Chemicals Calcs'!AL$2:AL35)-'Chem - ODS'!AG$15*10^6&lt;0,0,IF(AND(SUM('Chemicals Calcs'!AL$1:AL34)-'Chem - ODS'!AG$15*10^6&lt;0,SUM('Chemicals Calcs'!AL$2:AL35)-'Chem - ODS'!AG$15*10^6&gt;0),SUM('Chemicals Calcs'!AL$2:AL35)-'Chem - ODS'!AG$15*10^6,'Chemicals Calcs'!AL35))</f>
        <v>0</v>
      </c>
      <c r="AM35" s="210">
        <f ca="1">IF(SUM('Chemicals Calcs'!AM$2:AM35)-'Chem - ODS'!AH$15*10^6&lt;0,0,IF(AND(SUM('Chemicals Calcs'!AM$1:AM34)-'Chem - ODS'!AH$15*10^6&lt;0,SUM('Chemicals Calcs'!AM$2:AM35)-'Chem - ODS'!AH$15*10^6&gt;0),SUM('Chemicals Calcs'!AM$2:AM35)-'Chem - ODS'!AH$15*10^6,'Chemicals Calcs'!AM35))</f>
        <v>0</v>
      </c>
      <c r="AN35" s="210">
        <f ca="1">IF(SUM('Chemicals Calcs'!AN$2:AN35)-'Chem - ODS'!AI$15*10^6&lt;0,0,IF(AND(SUM('Chemicals Calcs'!AN$1:AN34)-'Chem - ODS'!AI$15*10^6&lt;0,SUM('Chemicals Calcs'!AN$2:AN35)-'Chem - ODS'!AI$15*10^6&gt;0),SUM('Chemicals Calcs'!AN$2:AN35)-'Chem - ODS'!AI$15*10^6,'Chemicals Calcs'!AN35))</f>
        <v>0</v>
      </c>
      <c r="AO35" s="210">
        <f ca="1">IF(SUM('Chemicals Calcs'!AO$2:AO35)-'Chem - ODS'!AJ$15*10^6&lt;0,0,IF(AND(SUM('Chemicals Calcs'!AO$1:AO34)-'Chem - ODS'!AJ$15*10^6&lt;0,SUM('Chemicals Calcs'!AO$2:AO35)-'Chem - ODS'!AJ$15*10^6&gt;0),SUM('Chemicals Calcs'!AO$2:AO35)-'Chem - ODS'!AJ$15*10^6,'Chemicals Calcs'!AO35))</f>
        <v>0</v>
      </c>
      <c r="AP35" s="210">
        <f ca="1">IF(SUM('Chemicals Calcs'!AP$2:AP35)-'Chem - ODS'!AK$15*10^6&lt;0,0,IF(AND(SUM('Chemicals Calcs'!AP$1:AP34)-'Chem - ODS'!AK$15*10^6&lt;0,SUM('Chemicals Calcs'!AP$2:AP35)-'Chem - ODS'!AK$15*10^6&gt;0),SUM('Chemicals Calcs'!AP$2:AP35)-'Chem - ODS'!AK$15*10^6,'Chemicals Calcs'!AP35))</f>
        <v>0</v>
      </c>
    </row>
    <row r="36" spans="1:42">
      <c r="A36" s="74">
        <v>-16</v>
      </c>
      <c r="B36">
        <f ca="1">IF('Chemicals 2010'!$A44="CP",INDIRECT("'Chemicals 2010'!"&amp;'Country Selector'!$B$3&amp;ROW($A44))*10^12,0)</f>
        <v>0</v>
      </c>
      <c r="C36" s="90">
        <f t="shared" ca="1" si="2"/>
        <v>0</v>
      </c>
      <c r="D36" s="90">
        <f t="shared" ca="1" si="2"/>
        <v>0</v>
      </c>
      <c r="E36" s="90">
        <f t="shared" ca="1" si="2"/>
        <v>0</v>
      </c>
      <c r="F36" s="90">
        <f t="shared" ca="1" si="2"/>
        <v>0</v>
      </c>
      <c r="G36" s="210">
        <f ca="1">IF(SUM('Chemicals Calcs'!G$2:G36)-'Chem - ODS'!B$15*10^6&lt;0,0,IF(AND(SUM('Chemicals Calcs'!G$1:G35)-'Chem - ODS'!B$15*10^6&lt;0,SUM('Chemicals Calcs'!G$2:G36)-'Chem - ODS'!B$15*10^6&gt;0),SUM('Chemicals Calcs'!G$2:G36)-'Chem - ODS'!B$15*10^6,'Chemicals Calcs'!G36))</f>
        <v>0</v>
      </c>
      <c r="H36" s="210">
        <f ca="1">IF(SUM('Chemicals Calcs'!H$2:H36)-'Chem - ODS'!C$15*10^6&lt;0,0,IF(AND(SUM('Chemicals Calcs'!H$1:H35)-'Chem - ODS'!C$15*10^6&lt;0,SUM('Chemicals Calcs'!H$2:H36)-'Chem - ODS'!C$15*10^6&gt;0),SUM('Chemicals Calcs'!H$2:H36)-'Chem - ODS'!C$15*10^6,'Chemicals Calcs'!H36))</f>
        <v>0</v>
      </c>
      <c r="I36" s="210">
        <f ca="1">IF(SUM('Chemicals Calcs'!I$2:I36)-'Chem - ODS'!D$15*10^6&lt;0,0,IF(AND(SUM('Chemicals Calcs'!I$1:I35)-'Chem - ODS'!D$15*10^6&lt;0,SUM('Chemicals Calcs'!I$2:I36)-'Chem - ODS'!D$15*10^6&gt;0),SUM('Chemicals Calcs'!I$2:I36)-'Chem - ODS'!D$15*10^6,'Chemicals Calcs'!I36))</f>
        <v>0</v>
      </c>
      <c r="J36" s="210">
        <f ca="1">IF(SUM('Chemicals Calcs'!J$2:J36)-'Chem - ODS'!E$15*10^6&lt;0,0,IF(AND(SUM('Chemicals Calcs'!J$1:J35)-'Chem - ODS'!E$15*10^6&lt;0,SUM('Chemicals Calcs'!J$2:J36)-'Chem - ODS'!E$15*10^6&gt;0),SUM('Chemicals Calcs'!J$2:J36)-'Chem - ODS'!E$15*10^6,'Chemicals Calcs'!J36))</f>
        <v>0</v>
      </c>
      <c r="K36" s="210">
        <f ca="1">IF(SUM('Chemicals Calcs'!K$2:K36)-'Chem - ODS'!F$15*10^6&lt;0,0,IF(AND(SUM('Chemicals Calcs'!K$1:K35)-'Chem - ODS'!F$15*10^6&lt;0,SUM('Chemicals Calcs'!K$2:K36)-'Chem - ODS'!F$15*10^6&gt;0),SUM('Chemicals Calcs'!K$2:K36)-'Chem - ODS'!F$15*10^6,'Chemicals Calcs'!K36))</f>
        <v>0</v>
      </c>
      <c r="L36" s="210">
        <f ca="1">IF(SUM('Chemicals Calcs'!L$2:L36)-'Chem - ODS'!G$15*10^6&lt;0,0,IF(AND(SUM('Chemicals Calcs'!L$1:L35)-'Chem - ODS'!G$15*10^6&lt;0,SUM('Chemicals Calcs'!L$2:L36)-'Chem - ODS'!G$15*10^6&gt;0),SUM('Chemicals Calcs'!L$2:L36)-'Chem - ODS'!G$15*10^6,'Chemicals Calcs'!L36))</f>
        <v>0</v>
      </c>
      <c r="M36" s="210">
        <f ca="1">IF(SUM('Chemicals Calcs'!M$2:M36)-'Chem - ODS'!H$15*10^6&lt;0,0,IF(AND(SUM('Chemicals Calcs'!M$1:M35)-'Chem - ODS'!H$15*10^6&lt;0,SUM('Chemicals Calcs'!M$2:M36)-'Chem - ODS'!H$15*10^6&gt;0),SUM('Chemicals Calcs'!M$2:M36)-'Chem - ODS'!H$15*10^6,'Chemicals Calcs'!M36))</f>
        <v>0</v>
      </c>
      <c r="N36" s="210">
        <f ca="1">IF(SUM('Chemicals Calcs'!N$2:N36)-'Chem - ODS'!I$15*10^6&lt;0,0,IF(AND(SUM('Chemicals Calcs'!N$1:N35)-'Chem - ODS'!I$15*10^6&lt;0,SUM('Chemicals Calcs'!N$2:N36)-'Chem - ODS'!I$15*10^6&gt;0),SUM('Chemicals Calcs'!N$2:N36)-'Chem - ODS'!I$15*10^6,'Chemicals Calcs'!N36))</f>
        <v>0</v>
      </c>
      <c r="O36" s="210">
        <f ca="1">IF(SUM('Chemicals Calcs'!O$2:O36)-'Chem - ODS'!J$15*10^6&lt;0,0,IF(AND(SUM('Chemicals Calcs'!O$1:O35)-'Chem - ODS'!J$15*10^6&lt;0,SUM('Chemicals Calcs'!O$2:O36)-'Chem - ODS'!J$15*10^6&gt;0),SUM('Chemicals Calcs'!O$2:O36)-'Chem - ODS'!J$15*10^6,'Chemicals Calcs'!O36))</f>
        <v>0</v>
      </c>
      <c r="P36" s="210">
        <f ca="1">IF(SUM('Chemicals Calcs'!P$2:P36)-'Chem - ODS'!K$15*10^6&lt;0,0,IF(AND(SUM('Chemicals Calcs'!P$1:P35)-'Chem - ODS'!K$15*10^6&lt;0,SUM('Chemicals Calcs'!P$2:P36)-'Chem - ODS'!K$15*10^6&gt;0),SUM('Chemicals Calcs'!P$2:P36)-'Chem - ODS'!K$15*10^6,'Chemicals Calcs'!P36))</f>
        <v>0</v>
      </c>
      <c r="Q36" s="210">
        <f ca="1">IF(SUM('Chemicals Calcs'!Q$2:Q36)-'Chem - ODS'!L$15*10^6&lt;0,0,IF(AND(SUM('Chemicals Calcs'!Q$1:Q35)-'Chem - ODS'!L$15*10^6&lt;0,SUM('Chemicals Calcs'!Q$2:Q36)-'Chem - ODS'!L$15*10^6&gt;0),SUM('Chemicals Calcs'!Q$2:Q36)-'Chem - ODS'!L$15*10^6,'Chemicals Calcs'!Q36))</f>
        <v>0</v>
      </c>
      <c r="R36" s="210">
        <f ca="1">IF(SUM('Chemicals Calcs'!R$2:R36)-'Chem - ODS'!M$15*10^6&lt;0,0,IF(AND(SUM('Chemicals Calcs'!R$1:R35)-'Chem - ODS'!M$15*10^6&lt;0,SUM('Chemicals Calcs'!R$2:R36)-'Chem - ODS'!M$15*10^6&gt;0),SUM('Chemicals Calcs'!R$2:R36)-'Chem - ODS'!M$15*10^6,'Chemicals Calcs'!R36))</f>
        <v>0</v>
      </c>
      <c r="S36" s="210">
        <f ca="1">IF(SUM('Chemicals Calcs'!S$2:S36)-'Chem - ODS'!N$15*10^6&lt;0,0,IF(AND(SUM('Chemicals Calcs'!S$1:S35)-'Chem - ODS'!N$15*10^6&lt;0,SUM('Chemicals Calcs'!S$2:S36)-'Chem - ODS'!N$15*10^6&gt;0),SUM('Chemicals Calcs'!S$2:S36)-'Chem - ODS'!N$15*10^6,'Chemicals Calcs'!S36))</f>
        <v>0</v>
      </c>
      <c r="T36" s="210">
        <f ca="1">IF(SUM('Chemicals Calcs'!T$2:T36)-'Chem - ODS'!O$15*10^6&lt;0,0,IF(AND(SUM('Chemicals Calcs'!T$1:T35)-'Chem - ODS'!O$15*10^6&lt;0,SUM('Chemicals Calcs'!T$2:T36)-'Chem - ODS'!O$15*10^6&gt;0),SUM('Chemicals Calcs'!T$2:T36)-'Chem - ODS'!O$15*10^6,'Chemicals Calcs'!T36))</f>
        <v>0</v>
      </c>
      <c r="U36" s="210">
        <f ca="1">IF(SUM('Chemicals Calcs'!U$2:U36)-'Chem - ODS'!P$15*10^6&lt;0,0,IF(AND(SUM('Chemicals Calcs'!U$1:U35)-'Chem - ODS'!P$15*10^6&lt;0,SUM('Chemicals Calcs'!U$2:U36)-'Chem - ODS'!P$15*10^6&gt;0),SUM('Chemicals Calcs'!U$2:U36)-'Chem - ODS'!P$15*10^6,'Chemicals Calcs'!U36))</f>
        <v>0</v>
      </c>
      <c r="V36" s="210">
        <f ca="1">IF(SUM('Chemicals Calcs'!V$2:V36)-'Chem - ODS'!Q$15*10^6&lt;0,0,IF(AND(SUM('Chemicals Calcs'!V$1:V35)-'Chem - ODS'!Q$15*10^6&lt;0,SUM('Chemicals Calcs'!V$2:V36)-'Chem - ODS'!Q$15*10^6&gt;0),SUM('Chemicals Calcs'!V$2:V36)-'Chem - ODS'!Q$15*10^6,'Chemicals Calcs'!V36))</f>
        <v>0</v>
      </c>
      <c r="W36" s="210">
        <f ca="1">IF(SUM('Chemicals Calcs'!W$2:W36)-'Chem - ODS'!R$15*10^6&lt;0,0,IF(AND(SUM('Chemicals Calcs'!W$1:W35)-'Chem - ODS'!R$15*10^6&lt;0,SUM('Chemicals Calcs'!W$2:W36)-'Chem - ODS'!R$15*10^6&gt;0),SUM('Chemicals Calcs'!W$2:W36)-'Chem - ODS'!R$15*10^6,'Chemicals Calcs'!W36))</f>
        <v>0</v>
      </c>
      <c r="X36" s="210">
        <f ca="1">IF(SUM('Chemicals Calcs'!X$2:X36)-'Chem - ODS'!S$15*10^6&lt;0,0,IF(AND(SUM('Chemicals Calcs'!X$1:X35)-'Chem - ODS'!S$15*10^6&lt;0,SUM('Chemicals Calcs'!X$2:X36)-'Chem - ODS'!S$15*10^6&gt;0),SUM('Chemicals Calcs'!X$2:X36)-'Chem - ODS'!S$15*10^6,'Chemicals Calcs'!X36))</f>
        <v>0</v>
      </c>
      <c r="Y36" s="210">
        <f ca="1">IF(SUM('Chemicals Calcs'!Y$2:Y36)-'Chem - ODS'!T$15*10^6&lt;0,0,IF(AND(SUM('Chemicals Calcs'!Y$1:Y35)-'Chem - ODS'!T$15*10^6&lt;0,SUM('Chemicals Calcs'!Y$2:Y36)-'Chem - ODS'!T$15*10^6&gt;0),SUM('Chemicals Calcs'!Y$2:Y36)-'Chem - ODS'!T$15*10^6,'Chemicals Calcs'!Y36))</f>
        <v>0</v>
      </c>
      <c r="Z36" s="210">
        <f ca="1">IF(SUM('Chemicals Calcs'!Z$2:Z36)-'Chem - ODS'!U$15*10^6&lt;0,0,IF(AND(SUM('Chemicals Calcs'!Z$1:Z35)-'Chem - ODS'!U$15*10^6&lt;0,SUM('Chemicals Calcs'!Z$2:Z36)-'Chem - ODS'!U$15*10^6&gt;0),SUM('Chemicals Calcs'!Z$2:Z36)-'Chem - ODS'!U$15*10^6,'Chemicals Calcs'!Z36))</f>
        <v>0</v>
      </c>
      <c r="AA36" s="210">
        <f ca="1">IF(SUM('Chemicals Calcs'!AA$2:AA36)-'Chem - ODS'!V$15*10^6&lt;0,0,IF(AND(SUM('Chemicals Calcs'!AA$1:AA35)-'Chem - ODS'!V$15*10^6&lt;0,SUM('Chemicals Calcs'!AA$2:AA36)-'Chem - ODS'!V$15*10^6&gt;0),SUM('Chemicals Calcs'!AA$2:AA36)-'Chem - ODS'!V$15*10^6,'Chemicals Calcs'!AA36))</f>
        <v>0</v>
      </c>
      <c r="AB36" s="210">
        <f ca="1">IF(SUM('Chemicals Calcs'!AB$2:AB36)-'Chem - ODS'!W$15*10^6&lt;0,0,IF(AND(SUM('Chemicals Calcs'!AB$1:AB35)-'Chem - ODS'!W$15*10^6&lt;0,SUM('Chemicals Calcs'!AB$2:AB36)-'Chem - ODS'!W$15*10^6&gt;0),SUM('Chemicals Calcs'!AB$2:AB36)-'Chem - ODS'!W$15*10^6,'Chemicals Calcs'!AB36))</f>
        <v>0</v>
      </c>
      <c r="AC36" s="210">
        <f ca="1">IF(SUM('Chemicals Calcs'!AC$2:AC36)-'Chem - ODS'!X$15*10^6&lt;0,0,IF(AND(SUM('Chemicals Calcs'!AC$1:AC35)-'Chem - ODS'!X$15*10^6&lt;0,SUM('Chemicals Calcs'!AC$2:AC36)-'Chem - ODS'!X$15*10^6&gt;0),SUM('Chemicals Calcs'!AC$2:AC36)-'Chem - ODS'!X$15*10^6,'Chemicals Calcs'!AC36))</f>
        <v>0</v>
      </c>
      <c r="AD36" s="210">
        <f ca="1">IF(SUM('Chemicals Calcs'!AD$2:AD36)-'Chem - ODS'!Y$15*10^6&lt;0,0,IF(AND(SUM('Chemicals Calcs'!AD$1:AD35)-'Chem - ODS'!Y$15*10^6&lt;0,SUM('Chemicals Calcs'!AD$2:AD36)-'Chem - ODS'!Y$15*10^6&gt;0),SUM('Chemicals Calcs'!AD$2:AD36)-'Chem - ODS'!Y$15*10^6,'Chemicals Calcs'!AD36))</f>
        <v>0</v>
      </c>
      <c r="AE36" s="210">
        <f ca="1">IF(SUM('Chemicals Calcs'!AE$2:AE36)-'Chem - ODS'!Z$15*10^6&lt;0,0,IF(AND(SUM('Chemicals Calcs'!AE$1:AE35)-'Chem - ODS'!Z$15*10^6&lt;0,SUM('Chemicals Calcs'!AE$2:AE36)-'Chem - ODS'!Z$15*10^6&gt;0),SUM('Chemicals Calcs'!AE$2:AE36)-'Chem - ODS'!Z$15*10^6,'Chemicals Calcs'!AE36))</f>
        <v>0</v>
      </c>
      <c r="AF36" s="210">
        <f ca="1">IF(SUM('Chemicals Calcs'!AF$2:AF36)-'Chem - ODS'!AA$15*10^6&lt;0,0,IF(AND(SUM('Chemicals Calcs'!AF$1:AF35)-'Chem - ODS'!AA$15*10^6&lt;0,SUM('Chemicals Calcs'!AF$2:AF36)-'Chem - ODS'!AA$15*10^6&gt;0),SUM('Chemicals Calcs'!AF$2:AF36)-'Chem - ODS'!AA$15*10^6,'Chemicals Calcs'!AF36))</f>
        <v>0</v>
      </c>
      <c r="AG36" s="210">
        <f ca="1">IF(SUM('Chemicals Calcs'!AG$2:AG36)-'Chem - ODS'!AB$15*10^6&lt;0,0,IF(AND(SUM('Chemicals Calcs'!AG$1:AG35)-'Chem - ODS'!AB$15*10^6&lt;0,SUM('Chemicals Calcs'!AG$2:AG36)-'Chem - ODS'!AB$15*10^6&gt;0),SUM('Chemicals Calcs'!AG$2:AG36)-'Chem - ODS'!AB$15*10^6,'Chemicals Calcs'!AG36))</f>
        <v>0</v>
      </c>
      <c r="AH36" s="210">
        <f ca="1">IF(SUM('Chemicals Calcs'!AH$2:AH36)-'Chem - ODS'!AC$15*10^6&lt;0,0,IF(AND(SUM('Chemicals Calcs'!AH$1:AH35)-'Chem - ODS'!AC$15*10^6&lt;0,SUM('Chemicals Calcs'!AH$2:AH36)-'Chem - ODS'!AC$15*10^6&gt;0),SUM('Chemicals Calcs'!AH$2:AH36)-'Chem - ODS'!AC$15*10^6,'Chemicals Calcs'!AH36))</f>
        <v>0</v>
      </c>
      <c r="AI36" s="210">
        <f ca="1">IF(SUM('Chemicals Calcs'!AI$2:AI36)-'Chem - ODS'!AD$15*10^6&lt;0,0,IF(AND(SUM('Chemicals Calcs'!AI$1:AI35)-'Chem - ODS'!AD$15*10^6&lt;0,SUM('Chemicals Calcs'!AI$2:AI36)-'Chem - ODS'!AD$15*10^6&gt;0),SUM('Chemicals Calcs'!AI$2:AI36)-'Chem - ODS'!AD$15*10^6,'Chemicals Calcs'!AI36))</f>
        <v>0</v>
      </c>
      <c r="AJ36" s="210">
        <f ca="1">IF(SUM('Chemicals Calcs'!AJ$2:AJ36)-'Chem - ODS'!AE$15*10^6&lt;0,0,IF(AND(SUM('Chemicals Calcs'!AJ$1:AJ35)-'Chem - ODS'!AE$15*10^6&lt;0,SUM('Chemicals Calcs'!AJ$2:AJ36)-'Chem - ODS'!AE$15*10^6&gt;0),SUM('Chemicals Calcs'!AJ$2:AJ36)-'Chem - ODS'!AE$15*10^6,'Chemicals Calcs'!AJ36))</f>
        <v>0</v>
      </c>
      <c r="AK36" s="210">
        <f ca="1">IF(SUM('Chemicals Calcs'!AK$2:AK36)-'Chem - ODS'!AF$15*10^6&lt;0,0,IF(AND(SUM('Chemicals Calcs'!AK$1:AK35)-'Chem - ODS'!AF$15*10^6&lt;0,SUM('Chemicals Calcs'!AK$2:AK36)-'Chem - ODS'!AF$15*10^6&gt;0),SUM('Chemicals Calcs'!AK$2:AK36)-'Chem - ODS'!AF$15*10^6,'Chemicals Calcs'!AK36))</f>
        <v>0</v>
      </c>
      <c r="AL36" s="210">
        <f ca="1">IF(SUM('Chemicals Calcs'!AL$2:AL36)-'Chem - ODS'!AG$15*10^6&lt;0,0,IF(AND(SUM('Chemicals Calcs'!AL$1:AL35)-'Chem - ODS'!AG$15*10^6&lt;0,SUM('Chemicals Calcs'!AL$2:AL36)-'Chem - ODS'!AG$15*10^6&gt;0),SUM('Chemicals Calcs'!AL$2:AL36)-'Chem - ODS'!AG$15*10^6,'Chemicals Calcs'!AL36))</f>
        <v>0</v>
      </c>
      <c r="AM36" s="210">
        <f ca="1">IF(SUM('Chemicals Calcs'!AM$2:AM36)-'Chem - ODS'!AH$15*10^6&lt;0,0,IF(AND(SUM('Chemicals Calcs'!AM$1:AM35)-'Chem - ODS'!AH$15*10^6&lt;0,SUM('Chemicals Calcs'!AM$2:AM36)-'Chem - ODS'!AH$15*10^6&gt;0),SUM('Chemicals Calcs'!AM$2:AM36)-'Chem - ODS'!AH$15*10^6,'Chemicals Calcs'!AM36))</f>
        <v>0</v>
      </c>
      <c r="AN36" s="210">
        <f ca="1">IF(SUM('Chemicals Calcs'!AN$2:AN36)-'Chem - ODS'!AI$15*10^6&lt;0,0,IF(AND(SUM('Chemicals Calcs'!AN$1:AN35)-'Chem - ODS'!AI$15*10^6&lt;0,SUM('Chemicals Calcs'!AN$2:AN36)-'Chem - ODS'!AI$15*10^6&gt;0),SUM('Chemicals Calcs'!AN$2:AN36)-'Chem - ODS'!AI$15*10^6,'Chemicals Calcs'!AN36))</f>
        <v>0</v>
      </c>
      <c r="AO36" s="210">
        <f ca="1">IF(SUM('Chemicals Calcs'!AO$2:AO36)-'Chem - ODS'!AJ$15*10^6&lt;0,0,IF(AND(SUM('Chemicals Calcs'!AO$1:AO35)-'Chem - ODS'!AJ$15*10^6&lt;0,SUM('Chemicals Calcs'!AO$2:AO36)-'Chem - ODS'!AJ$15*10^6&gt;0),SUM('Chemicals Calcs'!AO$2:AO36)-'Chem - ODS'!AJ$15*10^6,'Chemicals Calcs'!AO36))</f>
        <v>0</v>
      </c>
      <c r="AP36" s="210">
        <f ca="1">IF(SUM('Chemicals Calcs'!AP$2:AP36)-'Chem - ODS'!AK$15*10^6&lt;0,0,IF(AND(SUM('Chemicals Calcs'!AP$1:AP35)-'Chem - ODS'!AK$15*10^6&lt;0,SUM('Chemicals Calcs'!AP$2:AP36)-'Chem - ODS'!AK$15*10^6&gt;0),SUM('Chemicals Calcs'!AP$2:AP36)-'Chem - ODS'!AK$15*10^6,'Chemicals Calcs'!AP36))</f>
        <v>0</v>
      </c>
    </row>
    <row r="37" spans="1:42">
      <c r="A37" s="74">
        <v>-15</v>
      </c>
      <c r="B37">
        <f ca="1">IF('Chemicals 2010'!$A45="CP",INDIRECT("'Chemicals 2010'!"&amp;'Country Selector'!$B$3&amp;ROW($A45))*10^12,0)</f>
        <v>0</v>
      </c>
      <c r="C37" s="90">
        <f t="shared" ca="1" si="2"/>
        <v>0</v>
      </c>
      <c r="D37" s="90">
        <f t="shared" ca="1" si="2"/>
        <v>0</v>
      </c>
      <c r="E37" s="90">
        <f t="shared" ca="1" si="2"/>
        <v>0</v>
      </c>
      <c r="F37" s="90">
        <f t="shared" ca="1" si="2"/>
        <v>0</v>
      </c>
      <c r="G37" s="210">
        <f ca="1">IF(SUM('Chemicals Calcs'!G$2:G37)-'Chem - ODS'!B$15*10^6&lt;0,0,IF(AND(SUM('Chemicals Calcs'!G$1:G36)-'Chem - ODS'!B$15*10^6&lt;0,SUM('Chemicals Calcs'!G$2:G37)-'Chem - ODS'!B$15*10^6&gt;0),SUM('Chemicals Calcs'!G$2:G37)-'Chem - ODS'!B$15*10^6,'Chemicals Calcs'!G37))</f>
        <v>0</v>
      </c>
      <c r="H37" s="210">
        <f ca="1">IF(SUM('Chemicals Calcs'!H$2:H37)-'Chem - ODS'!C$15*10^6&lt;0,0,IF(AND(SUM('Chemicals Calcs'!H$1:H36)-'Chem - ODS'!C$15*10^6&lt;0,SUM('Chemicals Calcs'!H$2:H37)-'Chem - ODS'!C$15*10^6&gt;0),SUM('Chemicals Calcs'!H$2:H37)-'Chem - ODS'!C$15*10^6,'Chemicals Calcs'!H37))</f>
        <v>0</v>
      </c>
      <c r="I37" s="210">
        <f ca="1">IF(SUM('Chemicals Calcs'!I$2:I37)-'Chem - ODS'!D$15*10^6&lt;0,0,IF(AND(SUM('Chemicals Calcs'!I$1:I36)-'Chem - ODS'!D$15*10^6&lt;0,SUM('Chemicals Calcs'!I$2:I37)-'Chem - ODS'!D$15*10^6&gt;0),SUM('Chemicals Calcs'!I$2:I37)-'Chem - ODS'!D$15*10^6,'Chemicals Calcs'!I37))</f>
        <v>0</v>
      </c>
      <c r="J37" s="210">
        <f ca="1">IF(SUM('Chemicals Calcs'!J$2:J37)-'Chem - ODS'!E$15*10^6&lt;0,0,IF(AND(SUM('Chemicals Calcs'!J$1:J36)-'Chem - ODS'!E$15*10^6&lt;0,SUM('Chemicals Calcs'!J$2:J37)-'Chem - ODS'!E$15*10^6&gt;0),SUM('Chemicals Calcs'!J$2:J37)-'Chem - ODS'!E$15*10^6,'Chemicals Calcs'!J37))</f>
        <v>0</v>
      </c>
      <c r="K37" s="210">
        <f ca="1">IF(SUM('Chemicals Calcs'!K$2:K37)-'Chem - ODS'!F$15*10^6&lt;0,0,IF(AND(SUM('Chemicals Calcs'!K$1:K36)-'Chem - ODS'!F$15*10^6&lt;0,SUM('Chemicals Calcs'!K$2:K37)-'Chem - ODS'!F$15*10^6&gt;0),SUM('Chemicals Calcs'!K$2:K37)-'Chem - ODS'!F$15*10^6,'Chemicals Calcs'!K37))</f>
        <v>0</v>
      </c>
      <c r="L37" s="210">
        <f ca="1">IF(SUM('Chemicals Calcs'!L$2:L37)-'Chem - ODS'!G$15*10^6&lt;0,0,IF(AND(SUM('Chemicals Calcs'!L$1:L36)-'Chem - ODS'!G$15*10^6&lt;0,SUM('Chemicals Calcs'!L$2:L37)-'Chem - ODS'!G$15*10^6&gt;0),SUM('Chemicals Calcs'!L$2:L37)-'Chem - ODS'!G$15*10^6,'Chemicals Calcs'!L37))</f>
        <v>0</v>
      </c>
      <c r="M37" s="210">
        <f ca="1">IF(SUM('Chemicals Calcs'!M$2:M37)-'Chem - ODS'!H$15*10^6&lt;0,0,IF(AND(SUM('Chemicals Calcs'!M$1:M36)-'Chem - ODS'!H$15*10^6&lt;0,SUM('Chemicals Calcs'!M$2:M37)-'Chem - ODS'!H$15*10^6&gt;0),SUM('Chemicals Calcs'!M$2:M37)-'Chem - ODS'!H$15*10^6,'Chemicals Calcs'!M37))</f>
        <v>0</v>
      </c>
      <c r="N37" s="210">
        <f ca="1">IF(SUM('Chemicals Calcs'!N$2:N37)-'Chem - ODS'!I$15*10^6&lt;0,0,IF(AND(SUM('Chemicals Calcs'!N$1:N36)-'Chem - ODS'!I$15*10^6&lt;0,SUM('Chemicals Calcs'!N$2:N37)-'Chem - ODS'!I$15*10^6&gt;0),SUM('Chemicals Calcs'!N$2:N37)-'Chem - ODS'!I$15*10^6,'Chemicals Calcs'!N37))</f>
        <v>0</v>
      </c>
      <c r="O37" s="210">
        <f ca="1">IF(SUM('Chemicals Calcs'!O$2:O37)-'Chem - ODS'!J$15*10^6&lt;0,0,IF(AND(SUM('Chemicals Calcs'!O$1:O36)-'Chem - ODS'!J$15*10^6&lt;0,SUM('Chemicals Calcs'!O$2:O37)-'Chem - ODS'!J$15*10^6&gt;0),SUM('Chemicals Calcs'!O$2:O37)-'Chem - ODS'!J$15*10^6,'Chemicals Calcs'!O37))</f>
        <v>0</v>
      </c>
      <c r="P37" s="210">
        <f ca="1">IF(SUM('Chemicals Calcs'!P$2:P37)-'Chem - ODS'!K$15*10^6&lt;0,0,IF(AND(SUM('Chemicals Calcs'!P$1:P36)-'Chem - ODS'!K$15*10^6&lt;0,SUM('Chemicals Calcs'!P$2:P37)-'Chem - ODS'!K$15*10^6&gt;0),SUM('Chemicals Calcs'!P$2:P37)-'Chem - ODS'!K$15*10^6,'Chemicals Calcs'!P37))</f>
        <v>0</v>
      </c>
      <c r="Q37" s="210">
        <f ca="1">IF(SUM('Chemicals Calcs'!Q$2:Q37)-'Chem - ODS'!L$15*10^6&lt;0,0,IF(AND(SUM('Chemicals Calcs'!Q$1:Q36)-'Chem - ODS'!L$15*10^6&lt;0,SUM('Chemicals Calcs'!Q$2:Q37)-'Chem - ODS'!L$15*10^6&gt;0),SUM('Chemicals Calcs'!Q$2:Q37)-'Chem - ODS'!L$15*10^6,'Chemicals Calcs'!Q37))</f>
        <v>0</v>
      </c>
      <c r="R37" s="210">
        <f ca="1">IF(SUM('Chemicals Calcs'!R$2:R37)-'Chem - ODS'!M$15*10^6&lt;0,0,IF(AND(SUM('Chemicals Calcs'!R$1:R36)-'Chem - ODS'!M$15*10^6&lt;0,SUM('Chemicals Calcs'!R$2:R37)-'Chem - ODS'!M$15*10^6&gt;0),SUM('Chemicals Calcs'!R$2:R37)-'Chem - ODS'!M$15*10^6,'Chemicals Calcs'!R37))</f>
        <v>0</v>
      </c>
      <c r="S37" s="210">
        <f ca="1">IF(SUM('Chemicals Calcs'!S$2:S37)-'Chem - ODS'!N$15*10^6&lt;0,0,IF(AND(SUM('Chemicals Calcs'!S$1:S36)-'Chem - ODS'!N$15*10^6&lt;0,SUM('Chemicals Calcs'!S$2:S37)-'Chem - ODS'!N$15*10^6&gt;0),SUM('Chemicals Calcs'!S$2:S37)-'Chem - ODS'!N$15*10^6,'Chemicals Calcs'!S37))</f>
        <v>0</v>
      </c>
      <c r="T37" s="210">
        <f ca="1">IF(SUM('Chemicals Calcs'!T$2:T37)-'Chem - ODS'!O$15*10^6&lt;0,0,IF(AND(SUM('Chemicals Calcs'!T$1:T36)-'Chem - ODS'!O$15*10^6&lt;0,SUM('Chemicals Calcs'!T$2:T37)-'Chem - ODS'!O$15*10^6&gt;0),SUM('Chemicals Calcs'!T$2:T37)-'Chem - ODS'!O$15*10^6,'Chemicals Calcs'!T37))</f>
        <v>0</v>
      </c>
      <c r="U37" s="210">
        <f ca="1">IF(SUM('Chemicals Calcs'!U$2:U37)-'Chem - ODS'!P$15*10^6&lt;0,0,IF(AND(SUM('Chemicals Calcs'!U$1:U36)-'Chem - ODS'!P$15*10^6&lt;0,SUM('Chemicals Calcs'!U$2:U37)-'Chem - ODS'!P$15*10^6&gt;0),SUM('Chemicals Calcs'!U$2:U37)-'Chem - ODS'!P$15*10^6,'Chemicals Calcs'!U37))</f>
        <v>0</v>
      </c>
      <c r="V37" s="210">
        <f ca="1">IF(SUM('Chemicals Calcs'!V$2:V37)-'Chem - ODS'!Q$15*10^6&lt;0,0,IF(AND(SUM('Chemicals Calcs'!V$1:V36)-'Chem - ODS'!Q$15*10^6&lt;0,SUM('Chemicals Calcs'!V$2:V37)-'Chem - ODS'!Q$15*10^6&gt;0),SUM('Chemicals Calcs'!V$2:V37)-'Chem - ODS'!Q$15*10^6,'Chemicals Calcs'!V37))</f>
        <v>0</v>
      </c>
      <c r="W37" s="210">
        <f ca="1">IF(SUM('Chemicals Calcs'!W$2:W37)-'Chem - ODS'!R$15*10^6&lt;0,0,IF(AND(SUM('Chemicals Calcs'!W$1:W36)-'Chem - ODS'!R$15*10^6&lt;0,SUM('Chemicals Calcs'!W$2:W37)-'Chem - ODS'!R$15*10^6&gt;0),SUM('Chemicals Calcs'!W$2:W37)-'Chem - ODS'!R$15*10^6,'Chemicals Calcs'!W37))</f>
        <v>0</v>
      </c>
      <c r="X37" s="210">
        <f ca="1">IF(SUM('Chemicals Calcs'!X$2:X37)-'Chem - ODS'!S$15*10^6&lt;0,0,IF(AND(SUM('Chemicals Calcs'!X$1:X36)-'Chem - ODS'!S$15*10^6&lt;0,SUM('Chemicals Calcs'!X$2:X37)-'Chem - ODS'!S$15*10^6&gt;0),SUM('Chemicals Calcs'!X$2:X37)-'Chem - ODS'!S$15*10^6,'Chemicals Calcs'!X37))</f>
        <v>0</v>
      </c>
      <c r="Y37" s="210">
        <f ca="1">IF(SUM('Chemicals Calcs'!Y$2:Y37)-'Chem - ODS'!T$15*10^6&lt;0,0,IF(AND(SUM('Chemicals Calcs'!Y$1:Y36)-'Chem - ODS'!T$15*10^6&lt;0,SUM('Chemicals Calcs'!Y$2:Y37)-'Chem - ODS'!T$15*10^6&gt;0),SUM('Chemicals Calcs'!Y$2:Y37)-'Chem - ODS'!T$15*10^6,'Chemicals Calcs'!Y37))</f>
        <v>0</v>
      </c>
      <c r="Z37" s="210">
        <f ca="1">IF(SUM('Chemicals Calcs'!Z$2:Z37)-'Chem - ODS'!U$15*10^6&lt;0,0,IF(AND(SUM('Chemicals Calcs'!Z$1:Z36)-'Chem - ODS'!U$15*10^6&lt;0,SUM('Chemicals Calcs'!Z$2:Z37)-'Chem - ODS'!U$15*10^6&gt;0),SUM('Chemicals Calcs'!Z$2:Z37)-'Chem - ODS'!U$15*10^6,'Chemicals Calcs'!Z37))</f>
        <v>0</v>
      </c>
      <c r="AA37" s="210">
        <f ca="1">IF(SUM('Chemicals Calcs'!AA$2:AA37)-'Chem - ODS'!V$15*10^6&lt;0,0,IF(AND(SUM('Chemicals Calcs'!AA$1:AA36)-'Chem - ODS'!V$15*10^6&lt;0,SUM('Chemicals Calcs'!AA$2:AA37)-'Chem - ODS'!V$15*10^6&gt;0),SUM('Chemicals Calcs'!AA$2:AA37)-'Chem - ODS'!V$15*10^6,'Chemicals Calcs'!AA37))</f>
        <v>0</v>
      </c>
      <c r="AB37" s="210">
        <f ca="1">IF(SUM('Chemicals Calcs'!AB$2:AB37)-'Chem - ODS'!W$15*10^6&lt;0,0,IF(AND(SUM('Chemicals Calcs'!AB$1:AB36)-'Chem - ODS'!W$15*10^6&lt;0,SUM('Chemicals Calcs'!AB$2:AB37)-'Chem - ODS'!W$15*10^6&gt;0),SUM('Chemicals Calcs'!AB$2:AB37)-'Chem - ODS'!W$15*10^6,'Chemicals Calcs'!AB37))</f>
        <v>0</v>
      </c>
      <c r="AC37" s="210">
        <f ca="1">IF(SUM('Chemicals Calcs'!AC$2:AC37)-'Chem - ODS'!X$15*10^6&lt;0,0,IF(AND(SUM('Chemicals Calcs'!AC$1:AC36)-'Chem - ODS'!X$15*10^6&lt;0,SUM('Chemicals Calcs'!AC$2:AC37)-'Chem - ODS'!X$15*10^6&gt;0),SUM('Chemicals Calcs'!AC$2:AC37)-'Chem - ODS'!X$15*10^6,'Chemicals Calcs'!AC37))</f>
        <v>0</v>
      </c>
      <c r="AD37" s="210">
        <f ca="1">IF(SUM('Chemicals Calcs'!AD$2:AD37)-'Chem - ODS'!Y$15*10^6&lt;0,0,IF(AND(SUM('Chemicals Calcs'!AD$1:AD36)-'Chem - ODS'!Y$15*10^6&lt;0,SUM('Chemicals Calcs'!AD$2:AD37)-'Chem - ODS'!Y$15*10^6&gt;0),SUM('Chemicals Calcs'!AD$2:AD37)-'Chem - ODS'!Y$15*10^6,'Chemicals Calcs'!AD37))</f>
        <v>0</v>
      </c>
      <c r="AE37" s="210">
        <f ca="1">IF(SUM('Chemicals Calcs'!AE$2:AE37)-'Chem - ODS'!Z$15*10^6&lt;0,0,IF(AND(SUM('Chemicals Calcs'!AE$1:AE36)-'Chem - ODS'!Z$15*10^6&lt;0,SUM('Chemicals Calcs'!AE$2:AE37)-'Chem - ODS'!Z$15*10^6&gt;0),SUM('Chemicals Calcs'!AE$2:AE37)-'Chem - ODS'!Z$15*10^6,'Chemicals Calcs'!AE37))</f>
        <v>0</v>
      </c>
      <c r="AF37" s="210">
        <f ca="1">IF(SUM('Chemicals Calcs'!AF$2:AF37)-'Chem - ODS'!AA$15*10^6&lt;0,0,IF(AND(SUM('Chemicals Calcs'!AF$1:AF36)-'Chem - ODS'!AA$15*10^6&lt;0,SUM('Chemicals Calcs'!AF$2:AF37)-'Chem - ODS'!AA$15*10^6&gt;0),SUM('Chemicals Calcs'!AF$2:AF37)-'Chem - ODS'!AA$15*10^6,'Chemicals Calcs'!AF37))</f>
        <v>0</v>
      </c>
      <c r="AG37" s="210">
        <f ca="1">IF(SUM('Chemicals Calcs'!AG$2:AG37)-'Chem - ODS'!AB$15*10^6&lt;0,0,IF(AND(SUM('Chemicals Calcs'!AG$1:AG36)-'Chem - ODS'!AB$15*10^6&lt;0,SUM('Chemicals Calcs'!AG$2:AG37)-'Chem - ODS'!AB$15*10^6&gt;0),SUM('Chemicals Calcs'!AG$2:AG37)-'Chem - ODS'!AB$15*10^6,'Chemicals Calcs'!AG37))</f>
        <v>0</v>
      </c>
      <c r="AH37" s="210">
        <f ca="1">IF(SUM('Chemicals Calcs'!AH$2:AH37)-'Chem - ODS'!AC$15*10^6&lt;0,0,IF(AND(SUM('Chemicals Calcs'!AH$1:AH36)-'Chem - ODS'!AC$15*10^6&lt;0,SUM('Chemicals Calcs'!AH$2:AH37)-'Chem - ODS'!AC$15*10^6&gt;0),SUM('Chemicals Calcs'!AH$2:AH37)-'Chem - ODS'!AC$15*10^6,'Chemicals Calcs'!AH37))</f>
        <v>0</v>
      </c>
      <c r="AI37" s="210">
        <f ca="1">IF(SUM('Chemicals Calcs'!AI$2:AI37)-'Chem - ODS'!AD$15*10^6&lt;0,0,IF(AND(SUM('Chemicals Calcs'!AI$1:AI36)-'Chem - ODS'!AD$15*10^6&lt;0,SUM('Chemicals Calcs'!AI$2:AI37)-'Chem - ODS'!AD$15*10^6&gt;0),SUM('Chemicals Calcs'!AI$2:AI37)-'Chem - ODS'!AD$15*10^6,'Chemicals Calcs'!AI37))</f>
        <v>0</v>
      </c>
      <c r="AJ37" s="210">
        <f ca="1">IF(SUM('Chemicals Calcs'!AJ$2:AJ37)-'Chem - ODS'!AE$15*10^6&lt;0,0,IF(AND(SUM('Chemicals Calcs'!AJ$1:AJ36)-'Chem - ODS'!AE$15*10^6&lt;0,SUM('Chemicals Calcs'!AJ$2:AJ37)-'Chem - ODS'!AE$15*10^6&gt;0),SUM('Chemicals Calcs'!AJ$2:AJ37)-'Chem - ODS'!AE$15*10^6,'Chemicals Calcs'!AJ37))</f>
        <v>0</v>
      </c>
      <c r="AK37" s="210">
        <f ca="1">IF(SUM('Chemicals Calcs'!AK$2:AK37)-'Chem - ODS'!AF$15*10^6&lt;0,0,IF(AND(SUM('Chemicals Calcs'!AK$1:AK36)-'Chem - ODS'!AF$15*10^6&lt;0,SUM('Chemicals Calcs'!AK$2:AK37)-'Chem - ODS'!AF$15*10^6&gt;0),SUM('Chemicals Calcs'!AK$2:AK37)-'Chem - ODS'!AF$15*10^6,'Chemicals Calcs'!AK37))</f>
        <v>0</v>
      </c>
      <c r="AL37" s="210">
        <f ca="1">IF(SUM('Chemicals Calcs'!AL$2:AL37)-'Chem - ODS'!AG$15*10^6&lt;0,0,IF(AND(SUM('Chemicals Calcs'!AL$1:AL36)-'Chem - ODS'!AG$15*10^6&lt;0,SUM('Chemicals Calcs'!AL$2:AL37)-'Chem - ODS'!AG$15*10^6&gt;0),SUM('Chemicals Calcs'!AL$2:AL37)-'Chem - ODS'!AG$15*10^6,'Chemicals Calcs'!AL37))</f>
        <v>0</v>
      </c>
      <c r="AM37" s="210">
        <f ca="1">IF(SUM('Chemicals Calcs'!AM$2:AM37)-'Chem - ODS'!AH$15*10^6&lt;0,0,IF(AND(SUM('Chemicals Calcs'!AM$1:AM36)-'Chem - ODS'!AH$15*10^6&lt;0,SUM('Chemicals Calcs'!AM$2:AM37)-'Chem - ODS'!AH$15*10^6&gt;0),SUM('Chemicals Calcs'!AM$2:AM37)-'Chem - ODS'!AH$15*10^6,'Chemicals Calcs'!AM37))</f>
        <v>0</v>
      </c>
      <c r="AN37" s="210">
        <f ca="1">IF(SUM('Chemicals Calcs'!AN$2:AN37)-'Chem - ODS'!AI$15*10^6&lt;0,0,IF(AND(SUM('Chemicals Calcs'!AN$1:AN36)-'Chem - ODS'!AI$15*10^6&lt;0,SUM('Chemicals Calcs'!AN$2:AN37)-'Chem - ODS'!AI$15*10^6&gt;0),SUM('Chemicals Calcs'!AN$2:AN37)-'Chem - ODS'!AI$15*10^6,'Chemicals Calcs'!AN37))</f>
        <v>0</v>
      </c>
      <c r="AO37" s="210">
        <f ca="1">IF(SUM('Chemicals Calcs'!AO$2:AO37)-'Chem - ODS'!AJ$15*10^6&lt;0,0,IF(AND(SUM('Chemicals Calcs'!AO$1:AO36)-'Chem - ODS'!AJ$15*10^6&lt;0,SUM('Chemicals Calcs'!AO$2:AO37)-'Chem - ODS'!AJ$15*10^6&gt;0),SUM('Chemicals Calcs'!AO$2:AO37)-'Chem - ODS'!AJ$15*10^6,'Chemicals Calcs'!AO37))</f>
        <v>0</v>
      </c>
      <c r="AP37" s="210">
        <f ca="1">IF(SUM('Chemicals Calcs'!AP$2:AP37)-'Chem - ODS'!AK$15*10^6&lt;0,0,IF(AND(SUM('Chemicals Calcs'!AP$1:AP36)-'Chem - ODS'!AK$15*10^6&lt;0,SUM('Chemicals Calcs'!AP$2:AP37)-'Chem - ODS'!AK$15*10^6&gt;0),SUM('Chemicals Calcs'!AP$2:AP37)-'Chem - ODS'!AK$15*10^6,'Chemicals Calcs'!AP37))</f>
        <v>0</v>
      </c>
    </row>
    <row r="38" spans="1:42">
      <c r="A38" s="74">
        <v>-14</v>
      </c>
      <c r="B38">
        <f ca="1">IF('Chemicals 2010'!$A46="CP",INDIRECT("'Chemicals 2010'!"&amp;'Country Selector'!$B$3&amp;ROW($A46))*10^12,0)</f>
        <v>0</v>
      </c>
      <c r="C38" s="90">
        <f t="shared" ca="1" si="2"/>
        <v>0</v>
      </c>
      <c r="D38" s="90">
        <f t="shared" ca="1" si="2"/>
        <v>0</v>
      </c>
      <c r="E38" s="90">
        <f t="shared" ca="1" si="2"/>
        <v>0</v>
      </c>
      <c r="F38" s="90">
        <f t="shared" ca="1" si="2"/>
        <v>0</v>
      </c>
      <c r="G38" s="210">
        <f ca="1">IF(SUM('Chemicals Calcs'!G$2:G38)-'Chem - ODS'!B$15*10^6&lt;0,0,IF(AND(SUM('Chemicals Calcs'!G$1:G37)-'Chem - ODS'!B$15*10^6&lt;0,SUM('Chemicals Calcs'!G$2:G38)-'Chem - ODS'!B$15*10^6&gt;0),SUM('Chemicals Calcs'!G$2:G38)-'Chem - ODS'!B$15*10^6,'Chemicals Calcs'!G38))</f>
        <v>0</v>
      </c>
      <c r="H38" s="210">
        <f ca="1">IF(SUM('Chemicals Calcs'!H$2:H38)-'Chem - ODS'!C$15*10^6&lt;0,0,IF(AND(SUM('Chemicals Calcs'!H$1:H37)-'Chem - ODS'!C$15*10^6&lt;0,SUM('Chemicals Calcs'!H$2:H38)-'Chem - ODS'!C$15*10^6&gt;0),SUM('Chemicals Calcs'!H$2:H38)-'Chem - ODS'!C$15*10^6,'Chemicals Calcs'!H38))</f>
        <v>0</v>
      </c>
      <c r="I38" s="210">
        <f ca="1">IF(SUM('Chemicals Calcs'!I$2:I38)-'Chem - ODS'!D$15*10^6&lt;0,0,IF(AND(SUM('Chemicals Calcs'!I$1:I37)-'Chem - ODS'!D$15*10^6&lt;0,SUM('Chemicals Calcs'!I$2:I38)-'Chem - ODS'!D$15*10^6&gt;0),SUM('Chemicals Calcs'!I$2:I38)-'Chem - ODS'!D$15*10^6,'Chemicals Calcs'!I38))</f>
        <v>0</v>
      </c>
      <c r="J38" s="210">
        <f ca="1">IF(SUM('Chemicals Calcs'!J$2:J38)-'Chem - ODS'!E$15*10^6&lt;0,0,IF(AND(SUM('Chemicals Calcs'!J$1:J37)-'Chem - ODS'!E$15*10^6&lt;0,SUM('Chemicals Calcs'!J$2:J38)-'Chem - ODS'!E$15*10^6&gt;0),SUM('Chemicals Calcs'!J$2:J38)-'Chem - ODS'!E$15*10^6,'Chemicals Calcs'!J38))</f>
        <v>0</v>
      </c>
      <c r="K38" s="210">
        <f ca="1">IF(SUM('Chemicals Calcs'!K$2:K38)-'Chem - ODS'!F$15*10^6&lt;0,0,IF(AND(SUM('Chemicals Calcs'!K$1:K37)-'Chem - ODS'!F$15*10^6&lt;0,SUM('Chemicals Calcs'!K$2:K38)-'Chem - ODS'!F$15*10^6&gt;0),SUM('Chemicals Calcs'!K$2:K38)-'Chem - ODS'!F$15*10^6,'Chemicals Calcs'!K38))</f>
        <v>0</v>
      </c>
      <c r="L38" s="210">
        <f ca="1">IF(SUM('Chemicals Calcs'!L$2:L38)-'Chem - ODS'!G$15*10^6&lt;0,0,IF(AND(SUM('Chemicals Calcs'!L$1:L37)-'Chem - ODS'!G$15*10^6&lt;0,SUM('Chemicals Calcs'!L$2:L38)-'Chem - ODS'!G$15*10^6&gt;0),SUM('Chemicals Calcs'!L$2:L38)-'Chem - ODS'!G$15*10^6,'Chemicals Calcs'!L38))</f>
        <v>0</v>
      </c>
      <c r="M38" s="210">
        <f ca="1">IF(SUM('Chemicals Calcs'!M$2:M38)-'Chem - ODS'!H$15*10^6&lt;0,0,IF(AND(SUM('Chemicals Calcs'!M$1:M37)-'Chem - ODS'!H$15*10^6&lt;0,SUM('Chemicals Calcs'!M$2:M38)-'Chem - ODS'!H$15*10^6&gt;0),SUM('Chemicals Calcs'!M$2:M38)-'Chem - ODS'!H$15*10^6,'Chemicals Calcs'!M38))</f>
        <v>0</v>
      </c>
      <c r="N38" s="210">
        <f ca="1">IF(SUM('Chemicals Calcs'!N$2:N38)-'Chem - ODS'!I$15*10^6&lt;0,0,IF(AND(SUM('Chemicals Calcs'!N$1:N37)-'Chem - ODS'!I$15*10^6&lt;0,SUM('Chemicals Calcs'!N$2:N38)-'Chem - ODS'!I$15*10^6&gt;0),SUM('Chemicals Calcs'!N$2:N38)-'Chem - ODS'!I$15*10^6,'Chemicals Calcs'!N38))</f>
        <v>0</v>
      </c>
      <c r="O38" s="210">
        <f ca="1">IF(SUM('Chemicals Calcs'!O$2:O38)-'Chem - ODS'!J$15*10^6&lt;0,0,IF(AND(SUM('Chemicals Calcs'!O$1:O37)-'Chem - ODS'!J$15*10^6&lt;0,SUM('Chemicals Calcs'!O$2:O38)-'Chem - ODS'!J$15*10^6&gt;0),SUM('Chemicals Calcs'!O$2:O38)-'Chem - ODS'!J$15*10^6,'Chemicals Calcs'!O38))</f>
        <v>0</v>
      </c>
      <c r="P38" s="210">
        <f ca="1">IF(SUM('Chemicals Calcs'!P$2:P38)-'Chem - ODS'!K$15*10^6&lt;0,0,IF(AND(SUM('Chemicals Calcs'!P$1:P37)-'Chem - ODS'!K$15*10^6&lt;0,SUM('Chemicals Calcs'!P$2:P38)-'Chem - ODS'!K$15*10^6&gt;0),SUM('Chemicals Calcs'!P$2:P38)-'Chem - ODS'!K$15*10^6,'Chemicals Calcs'!P38))</f>
        <v>0</v>
      </c>
      <c r="Q38" s="210">
        <f ca="1">IF(SUM('Chemicals Calcs'!Q$2:Q38)-'Chem - ODS'!L$15*10^6&lt;0,0,IF(AND(SUM('Chemicals Calcs'!Q$1:Q37)-'Chem - ODS'!L$15*10^6&lt;0,SUM('Chemicals Calcs'!Q$2:Q38)-'Chem - ODS'!L$15*10^6&gt;0),SUM('Chemicals Calcs'!Q$2:Q38)-'Chem - ODS'!L$15*10^6,'Chemicals Calcs'!Q38))</f>
        <v>0</v>
      </c>
      <c r="R38" s="210">
        <f ca="1">IF(SUM('Chemicals Calcs'!R$2:R38)-'Chem - ODS'!M$15*10^6&lt;0,0,IF(AND(SUM('Chemicals Calcs'!R$1:R37)-'Chem - ODS'!M$15*10^6&lt;0,SUM('Chemicals Calcs'!R$2:R38)-'Chem - ODS'!M$15*10^6&gt;0),SUM('Chemicals Calcs'!R$2:R38)-'Chem - ODS'!M$15*10^6,'Chemicals Calcs'!R38))</f>
        <v>0</v>
      </c>
      <c r="S38" s="210">
        <f ca="1">IF(SUM('Chemicals Calcs'!S$2:S38)-'Chem - ODS'!N$15*10^6&lt;0,0,IF(AND(SUM('Chemicals Calcs'!S$1:S37)-'Chem - ODS'!N$15*10^6&lt;0,SUM('Chemicals Calcs'!S$2:S38)-'Chem - ODS'!N$15*10^6&gt;0),SUM('Chemicals Calcs'!S$2:S38)-'Chem - ODS'!N$15*10^6,'Chemicals Calcs'!S38))</f>
        <v>0</v>
      </c>
      <c r="T38" s="210">
        <f ca="1">IF(SUM('Chemicals Calcs'!T$2:T38)-'Chem - ODS'!O$15*10^6&lt;0,0,IF(AND(SUM('Chemicals Calcs'!T$1:T37)-'Chem - ODS'!O$15*10^6&lt;0,SUM('Chemicals Calcs'!T$2:T38)-'Chem - ODS'!O$15*10^6&gt;0),SUM('Chemicals Calcs'!T$2:T38)-'Chem - ODS'!O$15*10^6,'Chemicals Calcs'!T38))</f>
        <v>0</v>
      </c>
      <c r="U38" s="210">
        <f ca="1">IF(SUM('Chemicals Calcs'!U$2:U38)-'Chem - ODS'!P$15*10^6&lt;0,0,IF(AND(SUM('Chemicals Calcs'!U$1:U37)-'Chem - ODS'!P$15*10^6&lt;0,SUM('Chemicals Calcs'!U$2:U38)-'Chem - ODS'!P$15*10^6&gt;0),SUM('Chemicals Calcs'!U$2:U38)-'Chem - ODS'!P$15*10^6,'Chemicals Calcs'!U38))</f>
        <v>0</v>
      </c>
      <c r="V38" s="210">
        <f ca="1">IF(SUM('Chemicals Calcs'!V$2:V38)-'Chem - ODS'!Q$15*10^6&lt;0,0,IF(AND(SUM('Chemicals Calcs'!V$1:V37)-'Chem - ODS'!Q$15*10^6&lt;0,SUM('Chemicals Calcs'!V$2:V38)-'Chem - ODS'!Q$15*10^6&gt;0),SUM('Chemicals Calcs'!V$2:V38)-'Chem - ODS'!Q$15*10^6,'Chemicals Calcs'!V38))</f>
        <v>0</v>
      </c>
      <c r="W38" s="210">
        <f ca="1">IF(SUM('Chemicals Calcs'!W$2:W38)-'Chem - ODS'!R$15*10^6&lt;0,0,IF(AND(SUM('Chemicals Calcs'!W$1:W37)-'Chem - ODS'!R$15*10^6&lt;0,SUM('Chemicals Calcs'!W$2:W38)-'Chem - ODS'!R$15*10^6&gt;0),SUM('Chemicals Calcs'!W$2:W38)-'Chem - ODS'!R$15*10^6,'Chemicals Calcs'!W38))</f>
        <v>0</v>
      </c>
      <c r="X38" s="210">
        <f ca="1">IF(SUM('Chemicals Calcs'!X$2:X38)-'Chem - ODS'!S$15*10^6&lt;0,0,IF(AND(SUM('Chemicals Calcs'!X$1:X37)-'Chem - ODS'!S$15*10^6&lt;0,SUM('Chemicals Calcs'!X$2:X38)-'Chem - ODS'!S$15*10^6&gt;0),SUM('Chemicals Calcs'!X$2:X38)-'Chem - ODS'!S$15*10^6,'Chemicals Calcs'!X38))</f>
        <v>0</v>
      </c>
      <c r="Y38" s="210">
        <f ca="1">IF(SUM('Chemicals Calcs'!Y$2:Y38)-'Chem - ODS'!T$15*10^6&lt;0,0,IF(AND(SUM('Chemicals Calcs'!Y$1:Y37)-'Chem - ODS'!T$15*10^6&lt;0,SUM('Chemicals Calcs'!Y$2:Y38)-'Chem - ODS'!T$15*10^6&gt;0),SUM('Chemicals Calcs'!Y$2:Y38)-'Chem - ODS'!T$15*10^6,'Chemicals Calcs'!Y38))</f>
        <v>0</v>
      </c>
      <c r="Z38" s="210">
        <f ca="1">IF(SUM('Chemicals Calcs'!Z$2:Z38)-'Chem - ODS'!U$15*10^6&lt;0,0,IF(AND(SUM('Chemicals Calcs'!Z$1:Z37)-'Chem - ODS'!U$15*10^6&lt;0,SUM('Chemicals Calcs'!Z$2:Z38)-'Chem - ODS'!U$15*10^6&gt;0),SUM('Chemicals Calcs'!Z$2:Z38)-'Chem - ODS'!U$15*10^6,'Chemicals Calcs'!Z38))</f>
        <v>0</v>
      </c>
      <c r="AA38" s="210">
        <f ca="1">IF(SUM('Chemicals Calcs'!AA$2:AA38)-'Chem - ODS'!V$15*10^6&lt;0,0,IF(AND(SUM('Chemicals Calcs'!AA$1:AA37)-'Chem - ODS'!V$15*10^6&lt;0,SUM('Chemicals Calcs'!AA$2:AA38)-'Chem - ODS'!V$15*10^6&gt;0),SUM('Chemicals Calcs'!AA$2:AA38)-'Chem - ODS'!V$15*10^6,'Chemicals Calcs'!AA38))</f>
        <v>0</v>
      </c>
      <c r="AB38" s="210">
        <f ca="1">IF(SUM('Chemicals Calcs'!AB$2:AB38)-'Chem - ODS'!W$15*10^6&lt;0,0,IF(AND(SUM('Chemicals Calcs'!AB$1:AB37)-'Chem - ODS'!W$15*10^6&lt;0,SUM('Chemicals Calcs'!AB$2:AB38)-'Chem - ODS'!W$15*10^6&gt;0),SUM('Chemicals Calcs'!AB$2:AB38)-'Chem - ODS'!W$15*10^6,'Chemicals Calcs'!AB38))</f>
        <v>0</v>
      </c>
      <c r="AC38" s="210">
        <f ca="1">IF(SUM('Chemicals Calcs'!AC$2:AC38)-'Chem - ODS'!X$15*10^6&lt;0,0,IF(AND(SUM('Chemicals Calcs'!AC$1:AC37)-'Chem - ODS'!X$15*10^6&lt;0,SUM('Chemicals Calcs'!AC$2:AC38)-'Chem - ODS'!X$15*10^6&gt;0),SUM('Chemicals Calcs'!AC$2:AC38)-'Chem - ODS'!X$15*10^6,'Chemicals Calcs'!AC38))</f>
        <v>0</v>
      </c>
      <c r="AD38" s="210">
        <f ca="1">IF(SUM('Chemicals Calcs'!AD$2:AD38)-'Chem - ODS'!Y$15*10^6&lt;0,0,IF(AND(SUM('Chemicals Calcs'!AD$1:AD37)-'Chem - ODS'!Y$15*10^6&lt;0,SUM('Chemicals Calcs'!AD$2:AD38)-'Chem - ODS'!Y$15*10^6&gt;0),SUM('Chemicals Calcs'!AD$2:AD38)-'Chem - ODS'!Y$15*10^6,'Chemicals Calcs'!AD38))</f>
        <v>0</v>
      </c>
      <c r="AE38" s="210">
        <f ca="1">IF(SUM('Chemicals Calcs'!AE$2:AE38)-'Chem - ODS'!Z$15*10^6&lt;0,0,IF(AND(SUM('Chemicals Calcs'!AE$1:AE37)-'Chem - ODS'!Z$15*10^6&lt;0,SUM('Chemicals Calcs'!AE$2:AE38)-'Chem - ODS'!Z$15*10^6&gt;0),SUM('Chemicals Calcs'!AE$2:AE38)-'Chem - ODS'!Z$15*10^6,'Chemicals Calcs'!AE38))</f>
        <v>0</v>
      </c>
      <c r="AF38" s="210">
        <f ca="1">IF(SUM('Chemicals Calcs'!AF$2:AF38)-'Chem - ODS'!AA$15*10^6&lt;0,0,IF(AND(SUM('Chemicals Calcs'!AF$1:AF37)-'Chem - ODS'!AA$15*10^6&lt;0,SUM('Chemicals Calcs'!AF$2:AF38)-'Chem - ODS'!AA$15*10^6&gt;0),SUM('Chemicals Calcs'!AF$2:AF38)-'Chem - ODS'!AA$15*10^6,'Chemicals Calcs'!AF38))</f>
        <v>0</v>
      </c>
      <c r="AG38" s="210">
        <f ca="1">IF(SUM('Chemicals Calcs'!AG$2:AG38)-'Chem - ODS'!AB$15*10^6&lt;0,0,IF(AND(SUM('Chemicals Calcs'!AG$1:AG37)-'Chem - ODS'!AB$15*10^6&lt;0,SUM('Chemicals Calcs'!AG$2:AG38)-'Chem - ODS'!AB$15*10^6&gt;0),SUM('Chemicals Calcs'!AG$2:AG38)-'Chem - ODS'!AB$15*10^6,'Chemicals Calcs'!AG38))</f>
        <v>0</v>
      </c>
      <c r="AH38" s="210">
        <f ca="1">IF(SUM('Chemicals Calcs'!AH$2:AH38)-'Chem - ODS'!AC$15*10^6&lt;0,0,IF(AND(SUM('Chemicals Calcs'!AH$1:AH37)-'Chem - ODS'!AC$15*10^6&lt;0,SUM('Chemicals Calcs'!AH$2:AH38)-'Chem - ODS'!AC$15*10^6&gt;0),SUM('Chemicals Calcs'!AH$2:AH38)-'Chem - ODS'!AC$15*10^6,'Chemicals Calcs'!AH38))</f>
        <v>0</v>
      </c>
      <c r="AI38" s="210">
        <f ca="1">IF(SUM('Chemicals Calcs'!AI$2:AI38)-'Chem - ODS'!AD$15*10^6&lt;0,0,IF(AND(SUM('Chemicals Calcs'!AI$1:AI37)-'Chem - ODS'!AD$15*10^6&lt;0,SUM('Chemicals Calcs'!AI$2:AI38)-'Chem - ODS'!AD$15*10^6&gt;0),SUM('Chemicals Calcs'!AI$2:AI38)-'Chem - ODS'!AD$15*10^6,'Chemicals Calcs'!AI38))</f>
        <v>0</v>
      </c>
      <c r="AJ38" s="210">
        <f ca="1">IF(SUM('Chemicals Calcs'!AJ$2:AJ38)-'Chem - ODS'!AE$15*10^6&lt;0,0,IF(AND(SUM('Chemicals Calcs'!AJ$1:AJ37)-'Chem - ODS'!AE$15*10^6&lt;0,SUM('Chemicals Calcs'!AJ$2:AJ38)-'Chem - ODS'!AE$15*10^6&gt;0),SUM('Chemicals Calcs'!AJ$2:AJ38)-'Chem - ODS'!AE$15*10^6,'Chemicals Calcs'!AJ38))</f>
        <v>0</v>
      </c>
      <c r="AK38" s="210">
        <f ca="1">IF(SUM('Chemicals Calcs'!AK$2:AK38)-'Chem - ODS'!AF$15*10^6&lt;0,0,IF(AND(SUM('Chemicals Calcs'!AK$1:AK37)-'Chem - ODS'!AF$15*10^6&lt;0,SUM('Chemicals Calcs'!AK$2:AK38)-'Chem - ODS'!AF$15*10^6&gt;0),SUM('Chemicals Calcs'!AK$2:AK38)-'Chem - ODS'!AF$15*10^6,'Chemicals Calcs'!AK38))</f>
        <v>0</v>
      </c>
      <c r="AL38" s="210">
        <f ca="1">IF(SUM('Chemicals Calcs'!AL$2:AL38)-'Chem - ODS'!AG$15*10^6&lt;0,0,IF(AND(SUM('Chemicals Calcs'!AL$1:AL37)-'Chem - ODS'!AG$15*10^6&lt;0,SUM('Chemicals Calcs'!AL$2:AL38)-'Chem - ODS'!AG$15*10^6&gt;0),SUM('Chemicals Calcs'!AL$2:AL38)-'Chem - ODS'!AG$15*10^6,'Chemicals Calcs'!AL38))</f>
        <v>0</v>
      </c>
      <c r="AM38" s="210">
        <f ca="1">IF(SUM('Chemicals Calcs'!AM$2:AM38)-'Chem - ODS'!AH$15*10^6&lt;0,0,IF(AND(SUM('Chemicals Calcs'!AM$1:AM37)-'Chem - ODS'!AH$15*10^6&lt;0,SUM('Chemicals Calcs'!AM$2:AM38)-'Chem - ODS'!AH$15*10^6&gt;0),SUM('Chemicals Calcs'!AM$2:AM38)-'Chem - ODS'!AH$15*10^6,'Chemicals Calcs'!AM38))</f>
        <v>0</v>
      </c>
      <c r="AN38" s="210">
        <f ca="1">IF(SUM('Chemicals Calcs'!AN$2:AN38)-'Chem - ODS'!AI$15*10^6&lt;0,0,IF(AND(SUM('Chemicals Calcs'!AN$1:AN37)-'Chem - ODS'!AI$15*10^6&lt;0,SUM('Chemicals Calcs'!AN$2:AN38)-'Chem - ODS'!AI$15*10^6&gt;0),SUM('Chemicals Calcs'!AN$2:AN38)-'Chem - ODS'!AI$15*10^6,'Chemicals Calcs'!AN38))</f>
        <v>0</v>
      </c>
      <c r="AO38" s="210">
        <f ca="1">IF(SUM('Chemicals Calcs'!AO$2:AO38)-'Chem - ODS'!AJ$15*10^6&lt;0,0,IF(AND(SUM('Chemicals Calcs'!AO$1:AO37)-'Chem - ODS'!AJ$15*10^6&lt;0,SUM('Chemicals Calcs'!AO$2:AO38)-'Chem - ODS'!AJ$15*10^6&gt;0),SUM('Chemicals Calcs'!AO$2:AO38)-'Chem - ODS'!AJ$15*10^6,'Chemicals Calcs'!AO38))</f>
        <v>0</v>
      </c>
      <c r="AP38" s="210">
        <f ca="1">IF(SUM('Chemicals Calcs'!AP$2:AP38)-'Chem - ODS'!AK$15*10^6&lt;0,0,IF(AND(SUM('Chemicals Calcs'!AP$1:AP37)-'Chem - ODS'!AK$15*10^6&lt;0,SUM('Chemicals Calcs'!AP$2:AP38)-'Chem - ODS'!AK$15*10^6&gt;0),SUM('Chemicals Calcs'!AP$2:AP38)-'Chem - ODS'!AK$15*10^6,'Chemicals Calcs'!AP38))</f>
        <v>0</v>
      </c>
    </row>
    <row r="39" spans="1:42">
      <c r="A39" s="74">
        <v>-13</v>
      </c>
      <c r="B39">
        <f ca="1">IF('Chemicals 2010'!$A47="CP",INDIRECT("'Chemicals 2010'!"&amp;'Country Selector'!$B$3&amp;ROW($A47))*10^12,0)</f>
        <v>0</v>
      </c>
      <c r="C39" s="90">
        <f t="shared" ca="1" si="2"/>
        <v>0</v>
      </c>
      <c r="D39" s="90">
        <f t="shared" ca="1" si="2"/>
        <v>0</v>
      </c>
      <c r="E39" s="90">
        <f t="shared" ca="1" si="2"/>
        <v>0</v>
      </c>
      <c r="F39" s="90">
        <f t="shared" ca="1" si="2"/>
        <v>0</v>
      </c>
      <c r="G39" s="210">
        <f ca="1">IF(SUM('Chemicals Calcs'!G$2:G39)-'Chem - ODS'!B$15*10^6&lt;0,0,IF(AND(SUM('Chemicals Calcs'!G$1:G38)-'Chem - ODS'!B$15*10^6&lt;0,SUM('Chemicals Calcs'!G$2:G39)-'Chem - ODS'!B$15*10^6&gt;0),SUM('Chemicals Calcs'!G$2:G39)-'Chem - ODS'!B$15*10^6,'Chemicals Calcs'!G39))</f>
        <v>0</v>
      </c>
      <c r="H39" s="210">
        <f ca="1">IF(SUM('Chemicals Calcs'!H$2:H39)-'Chem - ODS'!C$15*10^6&lt;0,0,IF(AND(SUM('Chemicals Calcs'!H$1:H38)-'Chem - ODS'!C$15*10^6&lt;0,SUM('Chemicals Calcs'!H$2:H39)-'Chem - ODS'!C$15*10^6&gt;0),SUM('Chemicals Calcs'!H$2:H39)-'Chem - ODS'!C$15*10^6,'Chemicals Calcs'!H39))</f>
        <v>0</v>
      </c>
      <c r="I39" s="210">
        <f ca="1">IF(SUM('Chemicals Calcs'!I$2:I39)-'Chem - ODS'!D$15*10^6&lt;0,0,IF(AND(SUM('Chemicals Calcs'!I$1:I38)-'Chem - ODS'!D$15*10^6&lt;0,SUM('Chemicals Calcs'!I$2:I39)-'Chem - ODS'!D$15*10^6&gt;0),SUM('Chemicals Calcs'!I$2:I39)-'Chem - ODS'!D$15*10^6,'Chemicals Calcs'!I39))</f>
        <v>0</v>
      </c>
      <c r="J39" s="210">
        <f ca="1">IF(SUM('Chemicals Calcs'!J$2:J39)-'Chem - ODS'!E$15*10^6&lt;0,0,IF(AND(SUM('Chemicals Calcs'!J$1:J38)-'Chem - ODS'!E$15*10^6&lt;0,SUM('Chemicals Calcs'!J$2:J39)-'Chem - ODS'!E$15*10^6&gt;0),SUM('Chemicals Calcs'!J$2:J39)-'Chem - ODS'!E$15*10^6,'Chemicals Calcs'!J39))</f>
        <v>0</v>
      </c>
      <c r="K39" s="210">
        <f ca="1">IF(SUM('Chemicals Calcs'!K$2:K39)-'Chem - ODS'!F$15*10^6&lt;0,0,IF(AND(SUM('Chemicals Calcs'!K$1:K38)-'Chem - ODS'!F$15*10^6&lt;0,SUM('Chemicals Calcs'!K$2:K39)-'Chem - ODS'!F$15*10^6&gt;0),SUM('Chemicals Calcs'!K$2:K39)-'Chem - ODS'!F$15*10^6,'Chemicals Calcs'!K39))</f>
        <v>0</v>
      </c>
      <c r="L39" s="210">
        <f ca="1">IF(SUM('Chemicals Calcs'!L$2:L39)-'Chem - ODS'!G$15*10^6&lt;0,0,IF(AND(SUM('Chemicals Calcs'!L$1:L38)-'Chem - ODS'!G$15*10^6&lt;0,SUM('Chemicals Calcs'!L$2:L39)-'Chem - ODS'!G$15*10^6&gt;0),SUM('Chemicals Calcs'!L$2:L39)-'Chem - ODS'!G$15*10^6,'Chemicals Calcs'!L39))</f>
        <v>0</v>
      </c>
      <c r="M39" s="210">
        <f ca="1">IF(SUM('Chemicals Calcs'!M$2:M39)-'Chem - ODS'!H$15*10^6&lt;0,0,IF(AND(SUM('Chemicals Calcs'!M$1:M38)-'Chem - ODS'!H$15*10^6&lt;0,SUM('Chemicals Calcs'!M$2:M39)-'Chem - ODS'!H$15*10^6&gt;0),SUM('Chemicals Calcs'!M$2:M39)-'Chem - ODS'!H$15*10^6,'Chemicals Calcs'!M39))</f>
        <v>0</v>
      </c>
      <c r="N39" s="210">
        <f ca="1">IF(SUM('Chemicals Calcs'!N$2:N39)-'Chem - ODS'!I$15*10^6&lt;0,0,IF(AND(SUM('Chemicals Calcs'!N$1:N38)-'Chem - ODS'!I$15*10^6&lt;0,SUM('Chemicals Calcs'!N$2:N39)-'Chem - ODS'!I$15*10^6&gt;0),SUM('Chemicals Calcs'!N$2:N39)-'Chem - ODS'!I$15*10^6,'Chemicals Calcs'!N39))</f>
        <v>0</v>
      </c>
      <c r="O39" s="210">
        <f ca="1">IF(SUM('Chemicals Calcs'!O$2:O39)-'Chem - ODS'!J$15*10^6&lt;0,0,IF(AND(SUM('Chemicals Calcs'!O$1:O38)-'Chem - ODS'!J$15*10^6&lt;0,SUM('Chemicals Calcs'!O$2:O39)-'Chem - ODS'!J$15*10^6&gt;0),SUM('Chemicals Calcs'!O$2:O39)-'Chem - ODS'!J$15*10^6,'Chemicals Calcs'!O39))</f>
        <v>0</v>
      </c>
      <c r="P39" s="210">
        <f ca="1">IF(SUM('Chemicals Calcs'!P$2:P39)-'Chem - ODS'!K$15*10^6&lt;0,0,IF(AND(SUM('Chemicals Calcs'!P$1:P38)-'Chem - ODS'!K$15*10^6&lt;0,SUM('Chemicals Calcs'!P$2:P39)-'Chem - ODS'!K$15*10^6&gt;0),SUM('Chemicals Calcs'!P$2:P39)-'Chem - ODS'!K$15*10^6,'Chemicals Calcs'!P39))</f>
        <v>0</v>
      </c>
      <c r="Q39" s="210">
        <f ca="1">IF(SUM('Chemicals Calcs'!Q$2:Q39)-'Chem - ODS'!L$15*10^6&lt;0,0,IF(AND(SUM('Chemicals Calcs'!Q$1:Q38)-'Chem - ODS'!L$15*10^6&lt;0,SUM('Chemicals Calcs'!Q$2:Q39)-'Chem - ODS'!L$15*10^6&gt;0),SUM('Chemicals Calcs'!Q$2:Q39)-'Chem - ODS'!L$15*10^6,'Chemicals Calcs'!Q39))</f>
        <v>0</v>
      </c>
      <c r="R39" s="210">
        <f ca="1">IF(SUM('Chemicals Calcs'!R$2:R39)-'Chem - ODS'!M$15*10^6&lt;0,0,IF(AND(SUM('Chemicals Calcs'!R$1:R38)-'Chem - ODS'!M$15*10^6&lt;0,SUM('Chemicals Calcs'!R$2:R39)-'Chem - ODS'!M$15*10^6&gt;0),SUM('Chemicals Calcs'!R$2:R39)-'Chem - ODS'!M$15*10^6,'Chemicals Calcs'!R39))</f>
        <v>0</v>
      </c>
      <c r="S39" s="210">
        <f ca="1">IF(SUM('Chemicals Calcs'!S$2:S39)-'Chem - ODS'!N$15*10^6&lt;0,0,IF(AND(SUM('Chemicals Calcs'!S$1:S38)-'Chem - ODS'!N$15*10^6&lt;0,SUM('Chemicals Calcs'!S$2:S39)-'Chem - ODS'!N$15*10^6&gt;0),SUM('Chemicals Calcs'!S$2:S39)-'Chem - ODS'!N$15*10^6,'Chemicals Calcs'!S39))</f>
        <v>0</v>
      </c>
      <c r="T39" s="210">
        <f ca="1">IF(SUM('Chemicals Calcs'!T$2:T39)-'Chem - ODS'!O$15*10^6&lt;0,0,IF(AND(SUM('Chemicals Calcs'!T$1:T38)-'Chem - ODS'!O$15*10^6&lt;0,SUM('Chemicals Calcs'!T$2:T39)-'Chem - ODS'!O$15*10^6&gt;0),SUM('Chemicals Calcs'!T$2:T39)-'Chem - ODS'!O$15*10^6,'Chemicals Calcs'!T39))</f>
        <v>0</v>
      </c>
      <c r="U39" s="210">
        <f ca="1">IF(SUM('Chemicals Calcs'!U$2:U39)-'Chem - ODS'!P$15*10^6&lt;0,0,IF(AND(SUM('Chemicals Calcs'!U$1:U38)-'Chem - ODS'!P$15*10^6&lt;0,SUM('Chemicals Calcs'!U$2:U39)-'Chem - ODS'!P$15*10^6&gt;0),SUM('Chemicals Calcs'!U$2:U39)-'Chem - ODS'!P$15*10^6,'Chemicals Calcs'!U39))</f>
        <v>0</v>
      </c>
      <c r="V39" s="210">
        <f ca="1">IF(SUM('Chemicals Calcs'!V$2:V39)-'Chem - ODS'!Q$15*10^6&lt;0,0,IF(AND(SUM('Chemicals Calcs'!V$1:V38)-'Chem - ODS'!Q$15*10^6&lt;0,SUM('Chemicals Calcs'!V$2:V39)-'Chem - ODS'!Q$15*10^6&gt;0),SUM('Chemicals Calcs'!V$2:V39)-'Chem - ODS'!Q$15*10^6,'Chemicals Calcs'!V39))</f>
        <v>0</v>
      </c>
      <c r="W39" s="210">
        <f ca="1">IF(SUM('Chemicals Calcs'!W$2:W39)-'Chem - ODS'!R$15*10^6&lt;0,0,IF(AND(SUM('Chemicals Calcs'!W$1:W38)-'Chem - ODS'!R$15*10^6&lt;0,SUM('Chemicals Calcs'!W$2:W39)-'Chem - ODS'!R$15*10^6&gt;0),SUM('Chemicals Calcs'!W$2:W39)-'Chem - ODS'!R$15*10^6,'Chemicals Calcs'!W39))</f>
        <v>0</v>
      </c>
      <c r="X39" s="210">
        <f ca="1">IF(SUM('Chemicals Calcs'!X$2:X39)-'Chem - ODS'!S$15*10^6&lt;0,0,IF(AND(SUM('Chemicals Calcs'!X$1:X38)-'Chem - ODS'!S$15*10^6&lt;0,SUM('Chemicals Calcs'!X$2:X39)-'Chem - ODS'!S$15*10^6&gt;0),SUM('Chemicals Calcs'!X$2:X39)-'Chem - ODS'!S$15*10^6,'Chemicals Calcs'!X39))</f>
        <v>0</v>
      </c>
      <c r="Y39" s="210">
        <f ca="1">IF(SUM('Chemicals Calcs'!Y$2:Y39)-'Chem - ODS'!T$15*10^6&lt;0,0,IF(AND(SUM('Chemicals Calcs'!Y$1:Y38)-'Chem - ODS'!T$15*10^6&lt;0,SUM('Chemicals Calcs'!Y$2:Y39)-'Chem - ODS'!T$15*10^6&gt;0),SUM('Chemicals Calcs'!Y$2:Y39)-'Chem - ODS'!T$15*10^6,'Chemicals Calcs'!Y39))</f>
        <v>0</v>
      </c>
      <c r="Z39" s="210">
        <f ca="1">IF(SUM('Chemicals Calcs'!Z$2:Z39)-'Chem - ODS'!U$15*10^6&lt;0,0,IF(AND(SUM('Chemicals Calcs'!Z$1:Z38)-'Chem - ODS'!U$15*10^6&lt;0,SUM('Chemicals Calcs'!Z$2:Z39)-'Chem - ODS'!U$15*10^6&gt;0),SUM('Chemicals Calcs'!Z$2:Z39)-'Chem - ODS'!U$15*10^6,'Chemicals Calcs'!Z39))</f>
        <v>0</v>
      </c>
      <c r="AA39" s="210">
        <f ca="1">IF(SUM('Chemicals Calcs'!AA$2:AA39)-'Chem - ODS'!V$15*10^6&lt;0,0,IF(AND(SUM('Chemicals Calcs'!AA$1:AA38)-'Chem - ODS'!V$15*10^6&lt;0,SUM('Chemicals Calcs'!AA$2:AA39)-'Chem - ODS'!V$15*10^6&gt;0),SUM('Chemicals Calcs'!AA$2:AA39)-'Chem - ODS'!V$15*10^6,'Chemicals Calcs'!AA39))</f>
        <v>0</v>
      </c>
      <c r="AB39" s="210">
        <f ca="1">IF(SUM('Chemicals Calcs'!AB$2:AB39)-'Chem - ODS'!W$15*10^6&lt;0,0,IF(AND(SUM('Chemicals Calcs'!AB$1:AB38)-'Chem - ODS'!W$15*10^6&lt;0,SUM('Chemicals Calcs'!AB$2:AB39)-'Chem - ODS'!W$15*10^6&gt;0),SUM('Chemicals Calcs'!AB$2:AB39)-'Chem - ODS'!W$15*10^6,'Chemicals Calcs'!AB39))</f>
        <v>0</v>
      </c>
      <c r="AC39" s="210">
        <f ca="1">IF(SUM('Chemicals Calcs'!AC$2:AC39)-'Chem - ODS'!X$15*10^6&lt;0,0,IF(AND(SUM('Chemicals Calcs'!AC$1:AC38)-'Chem - ODS'!X$15*10^6&lt;0,SUM('Chemicals Calcs'!AC$2:AC39)-'Chem - ODS'!X$15*10^6&gt;0),SUM('Chemicals Calcs'!AC$2:AC39)-'Chem - ODS'!X$15*10^6,'Chemicals Calcs'!AC39))</f>
        <v>0</v>
      </c>
      <c r="AD39" s="210">
        <f ca="1">IF(SUM('Chemicals Calcs'!AD$2:AD39)-'Chem - ODS'!Y$15*10^6&lt;0,0,IF(AND(SUM('Chemicals Calcs'!AD$1:AD38)-'Chem - ODS'!Y$15*10^6&lt;0,SUM('Chemicals Calcs'!AD$2:AD39)-'Chem - ODS'!Y$15*10^6&gt;0),SUM('Chemicals Calcs'!AD$2:AD39)-'Chem - ODS'!Y$15*10^6,'Chemicals Calcs'!AD39))</f>
        <v>0</v>
      </c>
      <c r="AE39" s="210">
        <f ca="1">IF(SUM('Chemicals Calcs'!AE$2:AE39)-'Chem - ODS'!Z$15*10^6&lt;0,0,IF(AND(SUM('Chemicals Calcs'!AE$1:AE38)-'Chem - ODS'!Z$15*10^6&lt;0,SUM('Chemicals Calcs'!AE$2:AE39)-'Chem - ODS'!Z$15*10^6&gt;0),SUM('Chemicals Calcs'!AE$2:AE39)-'Chem - ODS'!Z$15*10^6,'Chemicals Calcs'!AE39))</f>
        <v>0</v>
      </c>
      <c r="AF39" s="210">
        <f ca="1">IF(SUM('Chemicals Calcs'!AF$2:AF39)-'Chem - ODS'!AA$15*10^6&lt;0,0,IF(AND(SUM('Chemicals Calcs'!AF$1:AF38)-'Chem - ODS'!AA$15*10^6&lt;0,SUM('Chemicals Calcs'!AF$2:AF39)-'Chem - ODS'!AA$15*10^6&gt;0),SUM('Chemicals Calcs'!AF$2:AF39)-'Chem - ODS'!AA$15*10^6,'Chemicals Calcs'!AF39))</f>
        <v>0</v>
      </c>
      <c r="AG39" s="210">
        <f ca="1">IF(SUM('Chemicals Calcs'!AG$2:AG39)-'Chem - ODS'!AB$15*10^6&lt;0,0,IF(AND(SUM('Chemicals Calcs'!AG$1:AG38)-'Chem - ODS'!AB$15*10^6&lt;0,SUM('Chemicals Calcs'!AG$2:AG39)-'Chem - ODS'!AB$15*10^6&gt;0),SUM('Chemicals Calcs'!AG$2:AG39)-'Chem - ODS'!AB$15*10^6,'Chemicals Calcs'!AG39))</f>
        <v>0</v>
      </c>
      <c r="AH39" s="210">
        <f ca="1">IF(SUM('Chemicals Calcs'!AH$2:AH39)-'Chem - ODS'!AC$15*10^6&lt;0,0,IF(AND(SUM('Chemicals Calcs'!AH$1:AH38)-'Chem - ODS'!AC$15*10^6&lt;0,SUM('Chemicals Calcs'!AH$2:AH39)-'Chem - ODS'!AC$15*10^6&gt;0),SUM('Chemicals Calcs'!AH$2:AH39)-'Chem - ODS'!AC$15*10^6,'Chemicals Calcs'!AH39))</f>
        <v>0</v>
      </c>
      <c r="AI39" s="210">
        <f ca="1">IF(SUM('Chemicals Calcs'!AI$2:AI39)-'Chem - ODS'!AD$15*10^6&lt;0,0,IF(AND(SUM('Chemicals Calcs'!AI$1:AI38)-'Chem - ODS'!AD$15*10^6&lt;0,SUM('Chemicals Calcs'!AI$2:AI39)-'Chem - ODS'!AD$15*10^6&gt;0),SUM('Chemicals Calcs'!AI$2:AI39)-'Chem - ODS'!AD$15*10^6,'Chemicals Calcs'!AI39))</f>
        <v>0</v>
      </c>
      <c r="AJ39" s="210">
        <f ca="1">IF(SUM('Chemicals Calcs'!AJ$2:AJ39)-'Chem - ODS'!AE$15*10^6&lt;0,0,IF(AND(SUM('Chemicals Calcs'!AJ$1:AJ38)-'Chem - ODS'!AE$15*10^6&lt;0,SUM('Chemicals Calcs'!AJ$2:AJ39)-'Chem - ODS'!AE$15*10^6&gt;0),SUM('Chemicals Calcs'!AJ$2:AJ39)-'Chem - ODS'!AE$15*10^6,'Chemicals Calcs'!AJ39))</f>
        <v>0</v>
      </c>
      <c r="AK39" s="210">
        <f ca="1">IF(SUM('Chemicals Calcs'!AK$2:AK39)-'Chem - ODS'!AF$15*10^6&lt;0,0,IF(AND(SUM('Chemicals Calcs'!AK$1:AK38)-'Chem - ODS'!AF$15*10^6&lt;0,SUM('Chemicals Calcs'!AK$2:AK39)-'Chem - ODS'!AF$15*10^6&gt;0),SUM('Chemicals Calcs'!AK$2:AK39)-'Chem - ODS'!AF$15*10^6,'Chemicals Calcs'!AK39))</f>
        <v>0</v>
      </c>
      <c r="AL39" s="210">
        <f ca="1">IF(SUM('Chemicals Calcs'!AL$2:AL39)-'Chem - ODS'!AG$15*10^6&lt;0,0,IF(AND(SUM('Chemicals Calcs'!AL$1:AL38)-'Chem - ODS'!AG$15*10^6&lt;0,SUM('Chemicals Calcs'!AL$2:AL39)-'Chem - ODS'!AG$15*10^6&gt;0),SUM('Chemicals Calcs'!AL$2:AL39)-'Chem - ODS'!AG$15*10^6,'Chemicals Calcs'!AL39))</f>
        <v>0</v>
      </c>
      <c r="AM39" s="210">
        <f ca="1">IF(SUM('Chemicals Calcs'!AM$2:AM39)-'Chem - ODS'!AH$15*10^6&lt;0,0,IF(AND(SUM('Chemicals Calcs'!AM$1:AM38)-'Chem - ODS'!AH$15*10^6&lt;0,SUM('Chemicals Calcs'!AM$2:AM39)-'Chem - ODS'!AH$15*10^6&gt;0),SUM('Chemicals Calcs'!AM$2:AM39)-'Chem - ODS'!AH$15*10^6,'Chemicals Calcs'!AM39))</f>
        <v>0</v>
      </c>
      <c r="AN39" s="210">
        <f ca="1">IF(SUM('Chemicals Calcs'!AN$2:AN39)-'Chem - ODS'!AI$15*10^6&lt;0,0,IF(AND(SUM('Chemicals Calcs'!AN$1:AN38)-'Chem - ODS'!AI$15*10^6&lt;0,SUM('Chemicals Calcs'!AN$2:AN39)-'Chem - ODS'!AI$15*10^6&gt;0),SUM('Chemicals Calcs'!AN$2:AN39)-'Chem - ODS'!AI$15*10^6,'Chemicals Calcs'!AN39))</f>
        <v>0</v>
      </c>
      <c r="AO39" s="210">
        <f ca="1">IF(SUM('Chemicals Calcs'!AO$2:AO39)-'Chem - ODS'!AJ$15*10^6&lt;0,0,IF(AND(SUM('Chemicals Calcs'!AO$1:AO38)-'Chem - ODS'!AJ$15*10^6&lt;0,SUM('Chemicals Calcs'!AO$2:AO39)-'Chem - ODS'!AJ$15*10^6&gt;0),SUM('Chemicals Calcs'!AO$2:AO39)-'Chem - ODS'!AJ$15*10^6,'Chemicals Calcs'!AO39))</f>
        <v>0</v>
      </c>
      <c r="AP39" s="210">
        <f ca="1">IF(SUM('Chemicals Calcs'!AP$2:AP39)-'Chem - ODS'!AK$15*10^6&lt;0,0,IF(AND(SUM('Chemicals Calcs'!AP$1:AP38)-'Chem - ODS'!AK$15*10^6&lt;0,SUM('Chemicals Calcs'!AP$2:AP39)-'Chem - ODS'!AK$15*10^6&gt;0),SUM('Chemicals Calcs'!AP$2:AP39)-'Chem - ODS'!AK$15*10^6,'Chemicals Calcs'!AP39))</f>
        <v>0</v>
      </c>
    </row>
    <row r="40" spans="1:42">
      <c r="A40" s="74">
        <v>-12</v>
      </c>
      <c r="B40">
        <f ca="1">IF('Chemicals 2010'!$A48="CP",INDIRECT("'Chemicals 2010'!"&amp;'Country Selector'!$B$3&amp;ROW($A48))*10^12,0)</f>
        <v>126223983962.50067</v>
      </c>
      <c r="C40" s="90">
        <f t="shared" ca="1" si="2"/>
        <v>113601585566.25061</v>
      </c>
      <c r="D40" s="90">
        <f t="shared" ca="1" si="2"/>
        <v>100979187170.00053</v>
      </c>
      <c r="E40" s="90">
        <f t="shared" ca="1" si="2"/>
        <v>88356788773.750458</v>
      </c>
      <c r="F40" s="90">
        <f t="shared" ca="1" si="2"/>
        <v>75734390377.500397</v>
      </c>
      <c r="G40" s="210">
        <f ca="1">IF(SUM('Chemicals Calcs'!G$2:G40)-'Chem - ODS'!B$15*10^6&lt;0,0,IF(AND(SUM('Chemicals Calcs'!G$1:G39)-'Chem - ODS'!B$15*10^6&lt;0,SUM('Chemicals Calcs'!G$2:G40)-'Chem - ODS'!B$15*10^6&gt;0),SUM('Chemicals Calcs'!G$2:G40)-'Chem - ODS'!B$15*10^6,'Chemicals Calcs'!G40))</f>
        <v>390536909731.36456</v>
      </c>
      <c r="H40" s="210">
        <f ca="1">IF(SUM('Chemicals Calcs'!H$2:H40)-'Chem - ODS'!C$15*10^6&lt;0,0,IF(AND(SUM('Chemicals Calcs'!H$1:H39)-'Chem - ODS'!C$15*10^6&lt;0,SUM('Chemicals Calcs'!H$2:H40)-'Chem - ODS'!C$15*10^6&gt;0),SUM('Chemicals Calcs'!H$2:H40)-'Chem - ODS'!C$15*10^6,'Chemicals Calcs'!H40))</f>
        <v>0</v>
      </c>
      <c r="I40" s="210">
        <f ca="1">IF(SUM('Chemicals Calcs'!I$2:I40)-'Chem - ODS'!D$15*10^6&lt;0,0,IF(AND(SUM('Chemicals Calcs'!I$1:I39)-'Chem - ODS'!D$15*10^6&lt;0,SUM('Chemicals Calcs'!I$2:I40)-'Chem - ODS'!D$15*10^6&gt;0),SUM('Chemicals Calcs'!I$2:I40)-'Chem - ODS'!D$15*10^6,'Chemicals Calcs'!I40))</f>
        <v>0</v>
      </c>
      <c r="J40" s="210">
        <f ca="1">IF(SUM('Chemicals Calcs'!J$2:J40)-'Chem - ODS'!E$15*10^6&lt;0,0,IF(AND(SUM('Chemicals Calcs'!J$1:J39)-'Chem - ODS'!E$15*10^6&lt;0,SUM('Chemicals Calcs'!J$2:J40)-'Chem - ODS'!E$15*10^6&gt;0),SUM('Chemicals Calcs'!J$2:J40)-'Chem - ODS'!E$15*10^6,'Chemicals Calcs'!J40))</f>
        <v>0</v>
      </c>
      <c r="K40" s="210">
        <f ca="1">IF(SUM('Chemicals Calcs'!K$2:K40)-'Chem - ODS'!F$15*10^6&lt;0,0,IF(AND(SUM('Chemicals Calcs'!K$1:K39)-'Chem - ODS'!F$15*10^6&lt;0,SUM('Chemicals Calcs'!K$2:K40)-'Chem - ODS'!F$15*10^6&gt;0),SUM('Chemicals Calcs'!K$2:K40)-'Chem - ODS'!F$15*10^6,'Chemicals Calcs'!K40))</f>
        <v>0</v>
      </c>
      <c r="L40" s="210">
        <f ca="1">IF(SUM('Chemicals Calcs'!L$2:L40)-'Chem - ODS'!G$15*10^6&lt;0,0,IF(AND(SUM('Chemicals Calcs'!L$1:L39)-'Chem - ODS'!G$15*10^6&lt;0,SUM('Chemicals Calcs'!L$2:L40)-'Chem - ODS'!G$15*10^6&gt;0),SUM('Chemicals Calcs'!L$2:L40)-'Chem - ODS'!G$15*10^6,'Chemicals Calcs'!L40))</f>
        <v>0</v>
      </c>
      <c r="M40" s="210">
        <f ca="1">IF(SUM('Chemicals Calcs'!M$2:M40)-'Chem - ODS'!H$15*10^6&lt;0,0,IF(AND(SUM('Chemicals Calcs'!M$1:M39)-'Chem - ODS'!H$15*10^6&lt;0,SUM('Chemicals Calcs'!M$2:M40)-'Chem - ODS'!H$15*10^6&gt;0),SUM('Chemicals Calcs'!M$2:M40)-'Chem - ODS'!H$15*10^6,'Chemicals Calcs'!M40))</f>
        <v>0</v>
      </c>
      <c r="N40" s="210">
        <f ca="1">IF(SUM('Chemicals Calcs'!N$2:N40)-'Chem - ODS'!I$15*10^6&lt;0,0,IF(AND(SUM('Chemicals Calcs'!N$1:N39)-'Chem - ODS'!I$15*10^6&lt;0,SUM('Chemicals Calcs'!N$2:N40)-'Chem - ODS'!I$15*10^6&gt;0),SUM('Chemicals Calcs'!N$2:N40)-'Chem - ODS'!I$15*10^6,'Chemicals Calcs'!N40))</f>
        <v>0</v>
      </c>
      <c r="O40" s="210">
        <f ca="1">IF(SUM('Chemicals Calcs'!O$2:O40)-'Chem - ODS'!J$15*10^6&lt;0,0,IF(AND(SUM('Chemicals Calcs'!O$1:O39)-'Chem - ODS'!J$15*10^6&lt;0,SUM('Chemicals Calcs'!O$2:O40)-'Chem - ODS'!J$15*10^6&gt;0),SUM('Chemicals Calcs'!O$2:O40)-'Chem - ODS'!J$15*10^6,'Chemicals Calcs'!O40))</f>
        <v>0</v>
      </c>
      <c r="P40" s="210">
        <f ca="1">IF(SUM('Chemicals Calcs'!P$2:P40)-'Chem - ODS'!K$15*10^6&lt;0,0,IF(AND(SUM('Chemicals Calcs'!P$1:P39)-'Chem - ODS'!K$15*10^6&lt;0,SUM('Chemicals Calcs'!P$2:P40)-'Chem - ODS'!K$15*10^6&gt;0),SUM('Chemicals Calcs'!P$2:P40)-'Chem - ODS'!K$15*10^6,'Chemicals Calcs'!P40))</f>
        <v>0</v>
      </c>
      <c r="Q40" s="210">
        <f ca="1">IF(SUM('Chemicals Calcs'!Q$2:Q40)-'Chem - ODS'!L$15*10^6&lt;0,0,IF(AND(SUM('Chemicals Calcs'!Q$1:Q39)-'Chem - ODS'!L$15*10^6&lt;0,SUM('Chemicals Calcs'!Q$2:Q40)-'Chem - ODS'!L$15*10^6&gt;0),SUM('Chemicals Calcs'!Q$2:Q40)-'Chem - ODS'!L$15*10^6,'Chemicals Calcs'!Q40))</f>
        <v>0</v>
      </c>
      <c r="R40" s="210">
        <f ca="1">IF(SUM('Chemicals Calcs'!R$2:R40)-'Chem - ODS'!M$15*10^6&lt;0,0,IF(AND(SUM('Chemicals Calcs'!R$1:R39)-'Chem - ODS'!M$15*10^6&lt;0,SUM('Chemicals Calcs'!R$2:R40)-'Chem - ODS'!M$15*10^6&gt;0),SUM('Chemicals Calcs'!R$2:R40)-'Chem - ODS'!M$15*10^6,'Chemicals Calcs'!R40))</f>
        <v>0</v>
      </c>
      <c r="S40" s="210">
        <f ca="1">IF(SUM('Chemicals Calcs'!S$2:S40)-'Chem - ODS'!N$15*10^6&lt;0,0,IF(AND(SUM('Chemicals Calcs'!S$1:S39)-'Chem - ODS'!N$15*10^6&lt;0,SUM('Chemicals Calcs'!S$2:S40)-'Chem - ODS'!N$15*10^6&gt;0),SUM('Chemicals Calcs'!S$2:S40)-'Chem - ODS'!N$15*10^6,'Chemicals Calcs'!S40))</f>
        <v>0</v>
      </c>
      <c r="T40" s="210">
        <f ca="1">IF(SUM('Chemicals Calcs'!T$2:T40)-'Chem - ODS'!O$15*10^6&lt;0,0,IF(AND(SUM('Chemicals Calcs'!T$1:T39)-'Chem - ODS'!O$15*10^6&lt;0,SUM('Chemicals Calcs'!T$2:T40)-'Chem - ODS'!O$15*10^6&gt;0),SUM('Chemicals Calcs'!T$2:T40)-'Chem - ODS'!O$15*10^6,'Chemicals Calcs'!T40))</f>
        <v>0</v>
      </c>
      <c r="U40" s="210">
        <f ca="1">IF(SUM('Chemicals Calcs'!U$2:U40)-'Chem - ODS'!P$15*10^6&lt;0,0,IF(AND(SUM('Chemicals Calcs'!U$1:U39)-'Chem - ODS'!P$15*10^6&lt;0,SUM('Chemicals Calcs'!U$2:U40)-'Chem - ODS'!P$15*10^6&gt;0),SUM('Chemicals Calcs'!U$2:U40)-'Chem - ODS'!P$15*10^6,'Chemicals Calcs'!U40))</f>
        <v>0</v>
      </c>
      <c r="V40" s="210">
        <f ca="1">IF(SUM('Chemicals Calcs'!V$2:V40)-'Chem - ODS'!Q$15*10^6&lt;0,0,IF(AND(SUM('Chemicals Calcs'!V$1:V39)-'Chem - ODS'!Q$15*10^6&lt;0,SUM('Chemicals Calcs'!V$2:V40)-'Chem - ODS'!Q$15*10^6&gt;0),SUM('Chemicals Calcs'!V$2:V40)-'Chem - ODS'!Q$15*10^6,'Chemicals Calcs'!V40))</f>
        <v>0</v>
      </c>
      <c r="W40" s="210">
        <f ca="1">IF(SUM('Chemicals Calcs'!W$2:W40)-'Chem - ODS'!R$15*10^6&lt;0,0,IF(AND(SUM('Chemicals Calcs'!W$1:W39)-'Chem - ODS'!R$15*10^6&lt;0,SUM('Chemicals Calcs'!W$2:W40)-'Chem - ODS'!R$15*10^6&gt;0),SUM('Chemicals Calcs'!W$2:W40)-'Chem - ODS'!R$15*10^6,'Chemicals Calcs'!W40))</f>
        <v>0</v>
      </c>
      <c r="X40" s="210">
        <f ca="1">IF(SUM('Chemicals Calcs'!X$2:X40)-'Chem - ODS'!S$15*10^6&lt;0,0,IF(AND(SUM('Chemicals Calcs'!X$1:X39)-'Chem - ODS'!S$15*10^6&lt;0,SUM('Chemicals Calcs'!X$2:X40)-'Chem - ODS'!S$15*10^6&gt;0),SUM('Chemicals Calcs'!X$2:X40)-'Chem - ODS'!S$15*10^6,'Chemicals Calcs'!X40))</f>
        <v>0</v>
      </c>
      <c r="Y40" s="210">
        <f ca="1">IF(SUM('Chemicals Calcs'!Y$2:Y40)-'Chem - ODS'!T$15*10^6&lt;0,0,IF(AND(SUM('Chemicals Calcs'!Y$1:Y39)-'Chem - ODS'!T$15*10^6&lt;0,SUM('Chemicals Calcs'!Y$2:Y40)-'Chem - ODS'!T$15*10^6&gt;0),SUM('Chemicals Calcs'!Y$2:Y40)-'Chem - ODS'!T$15*10^6,'Chemicals Calcs'!Y40))</f>
        <v>0</v>
      </c>
      <c r="Z40" s="210">
        <f ca="1">IF(SUM('Chemicals Calcs'!Z$2:Z40)-'Chem - ODS'!U$15*10^6&lt;0,0,IF(AND(SUM('Chemicals Calcs'!Z$1:Z39)-'Chem - ODS'!U$15*10^6&lt;0,SUM('Chemicals Calcs'!Z$2:Z40)-'Chem - ODS'!U$15*10^6&gt;0),SUM('Chemicals Calcs'!Z$2:Z40)-'Chem - ODS'!U$15*10^6,'Chemicals Calcs'!Z40))</f>
        <v>0</v>
      </c>
      <c r="AA40" s="210">
        <f ca="1">IF(SUM('Chemicals Calcs'!AA$2:AA40)-'Chem - ODS'!V$15*10^6&lt;0,0,IF(AND(SUM('Chemicals Calcs'!AA$1:AA39)-'Chem - ODS'!V$15*10^6&lt;0,SUM('Chemicals Calcs'!AA$2:AA40)-'Chem - ODS'!V$15*10^6&gt;0),SUM('Chemicals Calcs'!AA$2:AA40)-'Chem - ODS'!V$15*10^6,'Chemicals Calcs'!AA40))</f>
        <v>0</v>
      </c>
      <c r="AB40" s="210">
        <f ca="1">IF(SUM('Chemicals Calcs'!AB$2:AB40)-'Chem - ODS'!W$15*10^6&lt;0,0,IF(AND(SUM('Chemicals Calcs'!AB$1:AB39)-'Chem - ODS'!W$15*10^6&lt;0,SUM('Chemicals Calcs'!AB$2:AB40)-'Chem - ODS'!W$15*10^6&gt;0),SUM('Chemicals Calcs'!AB$2:AB40)-'Chem - ODS'!W$15*10^6,'Chemicals Calcs'!AB40))</f>
        <v>0</v>
      </c>
      <c r="AC40" s="210">
        <f ca="1">IF(SUM('Chemicals Calcs'!AC$2:AC40)-'Chem - ODS'!X$15*10^6&lt;0,0,IF(AND(SUM('Chemicals Calcs'!AC$1:AC39)-'Chem - ODS'!X$15*10^6&lt;0,SUM('Chemicals Calcs'!AC$2:AC40)-'Chem - ODS'!X$15*10^6&gt;0),SUM('Chemicals Calcs'!AC$2:AC40)-'Chem - ODS'!X$15*10^6,'Chemicals Calcs'!AC40))</f>
        <v>0</v>
      </c>
      <c r="AD40" s="210">
        <f ca="1">IF(SUM('Chemicals Calcs'!AD$2:AD40)-'Chem - ODS'!Y$15*10^6&lt;0,0,IF(AND(SUM('Chemicals Calcs'!AD$1:AD39)-'Chem - ODS'!Y$15*10^6&lt;0,SUM('Chemicals Calcs'!AD$2:AD40)-'Chem - ODS'!Y$15*10^6&gt;0),SUM('Chemicals Calcs'!AD$2:AD40)-'Chem - ODS'!Y$15*10^6,'Chemicals Calcs'!AD40))</f>
        <v>0</v>
      </c>
      <c r="AE40" s="210">
        <f ca="1">IF(SUM('Chemicals Calcs'!AE$2:AE40)-'Chem - ODS'!Z$15*10^6&lt;0,0,IF(AND(SUM('Chemicals Calcs'!AE$1:AE39)-'Chem - ODS'!Z$15*10^6&lt;0,SUM('Chemicals Calcs'!AE$2:AE40)-'Chem - ODS'!Z$15*10^6&gt;0),SUM('Chemicals Calcs'!AE$2:AE40)-'Chem - ODS'!Z$15*10^6,'Chemicals Calcs'!AE40))</f>
        <v>0</v>
      </c>
      <c r="AF40" s="210">
        <f ca="1">IF(SUM('Chemicals Calcs'!AF$2:AF40)-'Chem - ODS'!AA$15*10^6&lt;0,0,IF(AND(SUM('Chemicals Calcs'!AF$1:AF39)-'Chem - ODS'!AA$15*10^6&lt;0,SUM('Chemicals Calcs'!AF$2:AF40)-'Chem - ODS'!AA$15*10^6&gt;0),SUM('Chemicals Calcs'!AF$2:AF40)-'Chem - ODS'!AA$15*10^6,'Chemicals Calcs'!AF40))</f>
        <v>0</v>
      </c>
      <c r="AG40" s="210">
        <f ca="1">IF(SUM('Chemicals Calcs'!AG$2:AG40)-'Chem - ODS'!AB$15*10^6&lt;0,0,IF(AND(SUM('Chemicals Calcs'!AG$1:AG39)-'Chem - ODS'!AB$15*10^6&lt;0,SUM('Chemicals Calcs'!AG$2:AG40)-'Chem - ODS'!AB$15*10^6&gt;0),SUM('Chemicals Calcs'!AG$2:AG40)-'Chem - ODS'!AB$15*10^6,'Chemicals Calcs'!AG40))</f>
        <v>0</v>
      </c>
      <c r="AH40" s="210">
        <f ca="1">IF(SUM('Chemicals Calcs'!AH$2:AH40)-'Chem - ODS'!AC$15*10^6&lt;0,0,IF(AND(SUM('Chemicals Calcs'!AH$1:AH39)-'Chem - ODS'!AC$15*10^6&lt;0,SUM('Chemicals Calcs'!AH$2:AH40)-'Chem - ODS'!AC$15*10^6&gt;0),SUM('Chemicals Calcs'!AH$2:AH40)-'Chem - ODS'!AC$15*10^6,'Chemicals Calcs'!AH40))</f>
        <v>0</v>
      </c>
      <c r="AI40" s="210">
        <f ca="1">IF(SUM('Chemicals Calcs'!AI$2:AI40)-'Chem - ODS'!AD$15*10^6&lt;0,0,IF(AND(SUM('Chemicals Calcs'!AI$1:AI39)-'Chem - ODS'!AD$15*10^6&lt;0,SUM('Chemicals Calcs'!AI$2:AI40)-'Chem - ODS'!AD$15*10^6&gt;0),SUM('Chemicals Calcs'!AI$2:AI40)-'Chem - ODS'!AD$15*10^6,'Chemicals Calcs'!AI40))</f>
        <v>0</v>
      </c>
      <c r="AJ40" s="210">
        <f ca="1">IF(SUM('Chemicals Calcs'!AJ$2:AJ40)-'Chem - ODS'!AE$15*10^6&lt;0,0,IF(AND(SUM('Chemicals Calcs'!AJ$1:AJ39)-'Chem - ODS'!AE$15*10^6&lt;0,SUM('Chemicals Calcs'!AJ$2:AJ40)-'Chem - ODS'!AE$15*10^6&gt;0),SUM('Chemicals Calcs'!AJ$2:AJ40)-'Chem - ODS'!AE$15*10^6,'Chemicals Calcs'!AJ40))</f>
        <v>0</v>
      </c>
      <c r="AK40" s="210">
        <f ca="1">IF(SUM('Chemicals Calcs'!AK$2:AK40)-'Chem - ODS'!AF$15*10^6&lt;0,0,IF(AND(SUM('Chemicals Calcs'!AK$1:AK39)-'Chem - ODS'!AF$15*10^6&lt;0,SUM('Chemicals Calcs'!AK$2:AK40)-'Chem - ODS'!AF$15*10^6&gt;0),SUM('Chemicals Calcs'!AK$2:AK40)-'Chem - ODS'!AF$15*10^6,'Chemicals Calcs'!AK40))</f>
        <v>0</v>
      </c>
      <c r="AL40" s="210">
        <f ca="1">IF(SUM('Chemicals Calcs'!AL$2:AL40)-'Chem - ODS'!AG$15*10^6&lt;0,0,IF(AND(SUM('Chemicals Calcs'!AL$1:AL39)-'Chem - ODS'!AG$15*10^6&lt;0,SUM('Chemicals Calcs'!AL$2:AL40)-'Chem - ODS'!AG$15*10^6&gt;0),SUM('Chemicals Calcs'!AL$2:AL40)-'Chem - ODS'!AG$15*10^6,'Chemicals Calcs'!AL40))</f>
        <v>0</v>
      </c>
      <c r="AM40" s="210">
        <f ca="1">IF(SUM('Chemicals Calcs'!AM$2:AM40)-'Chem - ODS'!AH$15*10^6&lt;0,0,IF(AND(SUM('Chemicals Calcs'!AM$1:AM39)-'Chem - ODS'!AH$15*10^6&lt;0,SUM('Chemicals Calcs'!AM$2:AM40)-'Chem - ODS'!AH$15*10^6&gt;0),SUM('Chemicals Calcs'!AM$2:AM40)-'Chem - ODS'!AH$15*10^6,'Chemicals Calcs'!AM40))</f>
        <v>0</v>
      </c>
      <c r="AN40" s="210">
        <f ca="1">IF(SUM('Chemicals Calcs'!AN$2:AN40)-'Chem - ODS'!AI$15*10^6&lt;0,0,IF(AND(SUM('Chemicals Calcs'!AN$1:AN39)-'Chem - ODS'!AI$15*10^6&lt;0,SUM('Chemicals Calcs'!AN$2:AN40)-'Chem - ODS'!AI$15*10^6&gt;0),SUM('Chemicals Calcs'!AN$2:AN40)-'Chem - ODS'!AI$15*10^6,'Chemicals Calcs'!AN40))</f>
        <v>0</v>
      </c>
      <c r="AO40" s="210">
        <f ca="1">IF(SUM('Chemicals Calcs'!AO$2:AO40)-'Chem - ODS'!AJ$15*10^6&lt;0,0,IF(AND(SUM('Chemicals Calcs'!AO$1:AO39)-'Chem - ODS'!AJ$15*10^6&lt;0,SUM('Chemicals Calcs'!AO$2:AO40)-'Chem - ODS'!AJ$15*10^6&gt;0),SUM('Chemicals Calcs'!AO$2:AO40)-'Chem - ODS'!AJ$15*10^6,'Chemicals Calcs'!AO40))</f>
        <v>0</v>
      </c>
      <c r="AP40" s="210">
        <f ca="1">IF(SUM('Chemicals Calcs'!AP$2:AP40)-'Chem - ODS'!AK$15*10^6&lt;0,0,IF(AND(SUM('Chemicals Calcs'!AP$1:AP39)-'Chem - ODS'!AK$15*10^6&lt;0,SUM('Chemicals Calcs'!AP$2:AP40)-'Chem - ODS'!AK$15*10^6&gt;0),SUM('Chemicals Calcs'!AP$2:AP40)-'Chem - ODS'!AK$15*10^6,'Chemicals Calcs'!AP40))</f>
        <v>0</v>
      </c>
    </row>
    <row r="41" spans="1:42">
      <c r="A41" s="74">
        <v>-11</v>
      </c>
      <c r="B41">
        <f ca="1">IF('Chemicals 2010'!$A49="CP",INDIRECT("'Chemicals 2010'!"&amp;'Country Selector'!$B$3&amp;ROW($A49))*10^12,0)</f>
        <v>0</v>
      </c>
      <c r="C41" s="90">
        <f t="shared" ca="1" si="2"/>
        <v>0</v>
      </c>
      <c r="D41" s="90">
        <f t="shared" ca="1" si="2"/>
        <v>0</v>
      </c>
      <c r="E41" s="90">
        <f t="shared" ca="1" si="2"/>
        <v>0</v>
      </c>
      <c r="F41" s="90">
        <f t="shared" ca="1" si="2"/>
        <v>0</v>
      </c>
      <c r="G41" s="210">
        <f ca="1">IF(SUM('Chemicals Calcs'!G$2:G41)-'Chem - ODS'!B$15*10^6&lt;0,0,IF(AND(SUM('Chemicals Calcs'!G$1:G40)-'Chem - ODS'!B$15*10^6&lt;0,SUM('Chemicals Calcs'!G$2:G41)-'Chem - ODS'!B$15*10^6&gt;0),SUM('Chemicals Calcs'!G$2:G41)-'Chem - ODS'!B$15*10^6,'Chemicals Calcs'!G41))</f>
        <v>0</v>
      </c>
      <c r="H41" s="210">
        <f ca="1">IF(SUM('Chemicals Calcs'!H$2:H41)-'Chem - ODS'!C$15*10^6&lt;0,0,IF(AND(SUM('Chemicals Calcs'!H$1:H40)-'Chem - ODS'!C$15*10^6&lt;0,SUM('Chemicals Calcs'!H$2:H41)-'Chem - ODS'!C$15*10^6&gt;0),SUM('Chemicals Calcs'!H$2:H41)-'Chem - ODS'!C$15*10^6,'Chemicals Calcs'!H41))</f>
        <v>0</v>
      </c>
      <c r="I41" s="210">
        <f ca="1">IF(SUM('Chemicals Calcs'!I$2:I41)-'Chem - ODS'!D$15*10^6&lt;0,0,IF(AND(SUM('Chemicals Calcs'!I$1:I40)-'Chem - ODS'!D$15*10^6&lt;0,SUM('Chemicals Calcs'!I$2:I41)-'Chem - ODS'!D$15*10^6&gt;0),SUM('Chemicals Calcs'!I$2:I41)-'Chem - ODS'!D$15*10^6,'Chemicals Calcs'!I41))</f>
        <v>0</v>
      </c>
      <c r="J41" s="210">
        <f ca="1">IF(SUM('Chemicals Calcs'!J$2:J41)-'Chem - ODS'!E$15*10^6&lt;0,0,IF(AND(SUM('Chemicals Calcs'!J$1:J40)-'Chem - ODS'!E$15*10^6&lt;0,SUM('Chemicals Calcs'!J$2:J41)-'Chem - ODS'!E$15*10^6&gt;0),SUM('Chemicals Calcs'!J$2:J41)-'Chem - ODS'!E$15*10^6,'Chemicals Calcs'!J41))</f>
        <v>0</v>
      </c>
      <c r="K41" s="210">
        <f ca="1">IF(SUM('Chemicals Calcs'!K$2:K41)-'Chem - ODS'!F$15*10^6&lt;0,0,IF(AND(SUM('Chemicals Calcs'!K$1:K40)-'Chem - ODS'!F$15*10^6&lt;0,SUM('Chemicals Calcs'!K$2:K41)-'Chem - ODS'!F$15*10^6&gt;0),SUM('Chemicals Calcs'!K$2:K41)-'Chem - ODS'!F$15*10^6,'Chemicals Calcs'!K41))</f>
        <v>0</v>
      </c>
      <c r="L41" s="210">
        <f ca="1">IF(SUM('Chemicals Calcs'!L$2:L41)-'Chem - ODS'!G$15*10^6&lt;0,0,IF(AND(SUM('Chemicals Calcs'!L$1:L40)-'Chem - ODS'!G$15*10^6&lt;0,SUM('Chemicals Calcs'!L$2:L41)-'Chem - ODS'!G$15*10^6&gt;0),SUM('Chemicals Calcs'!L$2:L41)-'Chem - ODS'!G$15*10^6,'Chemicals Calcs'!L41))</f>
        <v>0</v>
      </c>
      <c r="M41" s="210">
        <f ca="1">IF(SUM('Chemicals Calcs'!M$2:M41)-'Chem - ODS'!H$15*10^6&lt;0,0,IF(AND(SUM('Chemicals Calcs'!M$1:M40)-'Chem - ODS'!H$15*10^6&lt;0,SUM('Chemicals Calcs'!M$2:M41)-'Chem - ODS'!H$15*10^6&gt;0),SUM('Chemicals Calcs'!M$2:M41)-'Chem - ODS'!H$15*10^6,'Chemicals Calcs'!M41))</f>
        <v>0</v>
      </c>
      <c r="N41" s="210">
        <f ca="1">IF(SUM('Chemicals Calcs'!N$2:N41)-'Chem - ODS'!I$15*10^6&lt;0,0,IF(AND(SUM('Chemicals Calcs'!N$1:N40)-'Chem - ODS'!I$15*10^6&lt;0,SUM('Chemicals Calcs'!N$2:N41)-'Chem - ODS'!I$15*10^6&gt;0),SUM('Chemicals Calcs'!N$2:N41)-'Chem - ODS'!I$15*10^6,'Chemicals Calcs'!N41))</f>
        <v>0</v>
      </c>
      <c r="O41" s="210">
        <f ca="1">IF(SUM('Chemicals Calcs'!O$2:O41)-'Chem - ODS'!J$15*10^6&lt;0,0,IF(AND(SUM('Chemicals Calcs'!O$1:O40)-'Chem - ODS'!J$15*10^6&lt;0,SUM('Chemicals Calcs'!O$2:O41)-'Chem - ODS'!J$15*10^6&gt;0),SUM('Chemicals Calcs'!O$2:O41)-'Chem - ODS'!J$15*10^6,'Chemicals Calcs'!O41))</f>
        <v>0</v>
      </c>
      <c r="P41" s="210">
        <f ca="1">IF(SUM('Chemicals Calcs'!P$2:P41)-'Chem - ODS'!K$15*10^6&lt;0,0,IF(AND(SUM('Chemicals Calcs'!P$1:P40)-'Chem - ODS'!K$15*10^6&lt;0,SUM('Chemicals Calcs'!P$2:P41)-'Chem - ODS'!K$15*10^6&gt;0),SUM('Chemicals Calcs'!P$2:P41)-'Chem - ODS'!K$15*10^6,'Chemicals Calcs'!P41))</f>
        <v>0</v>
      </c>
      <c r="Q41" s="210">
        <f ca="1">IF(SUM('Chemicals Calcs'!Q$2:Q41)-'Chem - ODS'!L$15*10^6&lt;0,0,IF(AND(SUM('Chemicals Calcs'!Q$1:Q40)-'Chem - ODS'!L$15*10^6&lt;0,SUM('Chemicals Calcs'!Q$2:Q41)-'Chem - ODS'!L$15*10^6&gt;0),SUM('Chemicals Calcs'!Q$2:Q41)-'Chem - ODS'!L$15*10^6,'Chemicals Calcs'!Q41))</f>
        <v>0</v>
      </c>
      <c r="R41" s="210">
        <f ca="1">IF(SUM('Chemicals Calcs'!R$2:R41)-'Chem - ODS'!M$15*10^6&lt;0,0,IF(AND(SUM('Chemicals Calcs'!R$1:R40)-'Chem - ODS'!M$15*10^6&lt;0,SUM('Chemicals Calcs'!R$2:R41)-'Chem - ODS'!M$15*10^6&gt;0),SUM('Chemicals Calcs'!R$2:R41)-'Chem - ODS'!M$15*10^6,'Chemicals Calcs'!R41))</f>
        <v>0</v>
      </c>
      <c r="S41" s="210">
        <f ca="1">IF(SUM('Chemicals Calcs'!S$2:S41)-'Chem - ODS'!N$15*10^6&lt;0,0,IF(AND(SUM('Chemicals Calcs'!S$1:S40)-'Chem - ODS'!N$15*10^6&lt;0,SUM('Chemicals Calcs'!S$2:S41)-'Chem - ODS'!N$15*10^6&gt;0),SUM('Chemicals Calcs'!S$2:S41)-'Chem - ODS'!N$15*10^6,'Chemicals Calcs'!S41))</f>
        <v>0</v>
      </c>
      <c r="T41" s="210">
        <f ca="1">IF(SUM('Chemicals Calcs'!T$2:T41)-'Chem - ODS'!O$15*10^6&lt;0,0,IF(AND(SUM('Chemicals Calcs'!T$1:T40)-'Chem - ODS'!O$15*10^6&lt;0,SUM('Chemicals Calcs'!T$2:T41)-'Chem - ODS'!O$15*10^6&gt;0),SUM('Chemicals Calcs'!T$2:T41)-'Chem - ODS'!O$15*10^6,'Chemicals Calcs'!T41))</f>
        <v>0</v>
      </c>
      <c r="U41" s="210">
        <f ca="1">IF(SUM('Chemicals Calcs'!U$2:U41)-'Chem - ODS'!P$15*10^6&lt;0,0,IF(AND(SUM('Chemicals Calcs'!U$1:U40)-'Chem - ODS'!P$15*10^6&lt;0,SUM('Chemicals Calcs'!U$2:U41)-'Chem - ODS'!P$15*10^6&gt;0),SUM('Chemicals Calcs'!U$2:U41)-'Chem - ODS'!P$15*10^6,'Chemicals Calcs'!U41))</f>
        <v>0</v>
      </c>
      <c r="V41" s="210">
        <f ca="1">IF(SUM('Chemicals Calcs'!V$2:V41)-'Chem - ODS'!Q$15*10^6&lt;0,0,IF(AND(SUM('Chemicals Calcs'!V$1:V40)-'Chem - ODS'!Q$15*10^6&lt;0,SUM('Chemicals Calcs'!V$2:V41)-'Chem - ODS'!Q$15*10^6&gt;0),SUM('Chemicals Calcs'!V$2:V41)-'Chem - ODS'!Q$15*10^6,'Chemicals Calcs'!V41))</f>
        <v>0</v>
      </c>
      <c r="W41" s="210">
        <f ca="1">IF(SUM('Chemicals Calcs'!W$2:W41)-'Chem - ODS'!R$15*10^6&lt;0,0,IF(AND(SUM('Chemicals Calcs'!W$1:W40)-'Chem - ODS'!R$15*10^6&lt;0,SUM('Chemicals Calcs'!W$2:W41)-'Chem - ODS'!R$15*10^6&gt;0),SUM('Chemicals Calcs'!W$2:W41)-'Chem - ODS'!R$15*10^6,'Chemicals Calcs'!W41))</f>
        <v>0</v>
      </c>
      <c r="X41" s="210">
        <f ca="1">IF(SUM('Chemicals Calcs'!X$2:X41)-'Chem - ODS'!S$15*10^6&lt;0,0,IF(AND(SUM('Chemicals Calcs'!X$1:X40)-'Chem - ODS'!S$15*10^6&lt;0,SUM('Chemicals Calcs'!X$2:X41)-'Chem - ODS'!S$15*10^6&gt;0),SUM('Chemicals Calcs'!X$2:X41)-'Chem - ODS'!S$15*10^6,'Chemicals Calcs'!X41))</f>
        <v>0</v>
      </c>
      <c r="Y41" s="210">
        <f ca="1">IF(SUM('Chemicals Calcs'!Y$2:Y41)-'Chem - ODS'!T$15*10^6&lt;0,0,IF(AND(SUM('Chemicals Calcs'!Y$1:Y40)-'Chem - ODS'!T$15*10^6&lt;0,SUM('Chemicals Calcs'!Y$2:Y41)-'Chem - ODS'!T$15*10^6&gt;0),SUM('Chemicals Calcs'!Y$2:Y41)-'Chem - ODS'!T$15*10^6,'Chemicals Calcs'!Y41))</f>
        <v>0</v>
      </c>
      <c r="Z41" s="210">
        <f ca="1">IF(SUM('Chemicals Calcs'!Z$2:Z41)-'Chem - ODS'!U$15*10^6&lt;0,0,IF(AND(SUM('Chemicals Calcs'!Z$1:Z40)-'Chem - ODS'!U$15*10^6&lt;0,SUM('Chemicals Calcs'!Z$2:Z41)-'Chem - ODS'!U$15*10^6&gt;0),SUM('Chemicals Calcs'!Z$2:Z41)-'Chem - ODS'!U$15*10^6,'Chemicals Calcs'!Z41))</f>
        <v>0</v>
      </c>
      <c r="AA41" s="210">
        <f ca="1">IF(SUM('Chemicals Calcs'!AA$2:AA41)-'Chem - ODS'!V$15*10^6&lt;0,0,IF(AND(SUM('Chemicals Calcs'!AA$1:AA40)-'Chem - ODS'!V$15*10^6&lt;0,SUM('Chemicals Calcs'!AA$2:AA41)-'Chem - ODS'!V$15*10^6&gt;0),SUM('Chemicals Calcs'!AA$2:AA41)-'Chem - ODS'!V$15*10^6,'Chemicals Calcs'!AA41))</f>
        <v>0</v>
      </c>
      <c r="AB41" s="210">
        <f ca="1">IF(SUM('Chemicals Calcs'!AB$2:AB41)-'Chem - ODS'!W$15*10^6&lt;0,0,IF(AND(SUM('Chemicals Calcs'!AB$1:AB40)-'Chem - ODS'!W$15*10^6&lt;0,SUM('Chemicals Calcs'!AB$2:AB41)-'Chem - ODS'!W$15*10^6&gt;0),SUM('Chemicals Calcs'!AB$2:AB41)-'Chem - ODS'!W$15*10^6,'Chemicals Calcs'!AB41))</f>
        <v>0</v>
      </c>
      <c r="AC41" s="210">
        <f ca="1">IF(SUM('Chemicals Calcs'!AC$2:AC41)-'Chem - ODS'!X$15*10^6&lt;0,0,IF(AND(SUM('Chemicals Calcs'!AC$1:AC40)-'Chem - ODS'!X$15*10^6&lt;0,SUM('Chemicals Calcs'!AC$2:AC41)-'Chem - ODS'!X$15*10^6&gt;0),SUM('Chemicals Calcs'!AC$2:AC41)-'Chem - ODS'!X$15*10^6,'Chemicals Calcs'!AC41))</f>
        <v>0</v>
      </c>
      <c r="AD41" s="210">
        <f ca="1">IF(SUM('Chemicals Calcs'!AD$2:AD41)-'Chem - ODS'!Y$15*10^6&lt;0,0,IF(AND(SUM('Chemicals Calcs'!AD$1:AD40)-'Chem - ODS'!Y$15*10^6&lt;0,SUM('Chemicals Calcs'!AD$2:AD41)-'Chem - ODS'!Y$15*10^6&gt;0),SUM('Chemicals Calcs'!AD$2:AD41)-'Chem - ODS'!Y$15*10^6,'Chemicals Calcs'!AD41))</f>
        <v>0</v>
      </c>
      <c r="AE41" s="210">
        <f ca="1">IF(SUM('Chemicals Calcs'!AE$2:AE41)-'Chem - ODS'!Z$15*10^6&lt;0,0,IF(AND(SUM('Chemicals Calcs'!AE$1:AE40)-'Chem - ODS'!Z$15*10^6&lt;0,SUM('Chemicals Calcs'!AE$2:AE41)-'Chem - ODS'!Z$15*10^6&gt;0),SUM('Chemicals Calcs'!AE$2:AE41)-'Chem - ODS'!Z$15*10^6,'Chemicals Calcs'!AE41))</f>
        <v>0</v>
      </c>
      <c r="AF41" s="210">
        <f ca="1">IF(SUM('Chemicals Calcs'!AF$2:AF41)-'Chem - ODS'!AA$15*10^6&lt;0,0,IF(AND(SUM('Chemicals Calcs'!AF$1:AF40)-'Chem - ODS'!AA$15*10^6&lt;0,SUM('Chemicals Calcs'!AF$2:AF41)-'Chem - ODS'!AA$15*10^6&gt;0),SUM('Chemicals Calcs'!AF$2:AF41)-'Chem - ODS'!AA$15*10^6,'Chemicals Calcs'!AF41))</f>
        <v>0</v>
      </c>
      <c r="AG41" s="210">
        <f ca="1">IF(SUM('Chemicals Calcs'!AG$2:AG41)-'Chem - ODS'!AB$15*10^6&lt;0,0,IF(AND(SUM('Chemicals Calcs'!AG$1:AG40)-'Chem - ODS'!AB$15*10^6&lt;0,SUM('Chemicals Calcs'!AG$2:AG41)-'Chem - ODS'!AB$15*10^6&gt;0),SUM('Chemicals Calcs'!AG$2:AG41)-'Chem - ODS'!AB$15*10^6,'Chemicals Calcs'!AG41))</f>
        <v>0</v>
      </c>
      <c r="AH41" s="210">
        <f ca="1">IF(SUM('Chemicals Calcs'!AH$2:AH41)-'Chem - ODS'!AC$15*10^6&lt;0,0,IF(AND(SUM('Chemicals Calcs'!AH$1:AH40)-'Chem - ODS'!AC$15*10^6&lt;0,SUM('Chemicals Calcs'!AH$2:AH41)-'Chem - ODS'!AC$15*10^6&gt;0),SUM('Chemicals Calcs'!AH$2:AH41)-'Chem - ODS'!AC$15*10^6,'Chemicals Calcs'!AH41))</f>
        <v>0</v>
      </c>
      <c r="AI41" s="210">
        <f ca="1">IF(SUM('Chemicals Calcs'!AI$2:AI41)-'Chem - ODS'!AD$15*10^6&lt;0,0,IF(AND(SUM('Chemicals Calcs'!AI$1:AI40)-'Chem - ODS'!AD$15*10^6&lt;0,SUM('Chemicals Calcs'!AI$2:AI41)-'Chem - ODS'!AD$15*10^6&gt;0),SUM('Chemicals Calcs'!AI$2:AI41)-'Chem - ODS'!AD$15*10^6,'Chemicals Calcs'!AI41))</f>
        <v>0</v>
      </c>
      <c r="AJ41" s="210">
        <f ca="1">IF(SUM('Chemicals Calcs'!AJ$2:AJ41)-'Chem - ODS'!AE$15*10^6&lt;0,0,IF(AND(SUM('Chemicals Calcs'!AJ$1:AJ40)-'Chem - ODS'!AE$15*10^6&lt;0,SUM('Chemicals Calcs'!AJ$2:AJ41)-'Chem - ODS'!AE$15*10^6&gt;0),SUM('Chemicals Calcs'!AJ$2:AJ41)-'Chem - ODS'!AE$15*10^6,'Chemicals Calcs'!AJ41))</f>
        <v>0</v>
      </c>
      <c r="AK41" s="210">
        <f ca="1">IF(SUM('Chemicals Calcs'!AK$2:AK41)-'Chem - ODS'!AF$15*10^6&lt;0,0,IF(AND(SUM('Chemicals Calcs'!AK$1:AK40)-'Chem - ODS'!AF$15*10^6&lt;0,SUM('Chemicals Calcs'!AK$2:AK41)-'Chem - ODS'!AF$15*10^6&gt;0),SUM('Chemicals Calcs'!AK$2:AK41)-'Chem - ODS'!AF$15*10^6,'Chemicals Calcs'!AK41))</f>
        <v>0</v>
      </c>
      <c r="AL41" s="210">
        <f ca="1">IF(SUM('Chemicals Calcs'!AL$2:AL41)-'Chem - ODS'!AG$15*10^6&lt;0,0,IF(AND(SUM('Chemicals Calcs'!AL$1:AL40)-'Chem - ODS'!AG$15*10^6&lt;0,SUM('Chemicals Calcs'!AL$2:AL41)-'Chem - ODS'!AG$15*10^6&gt;0),SUM('Chemicals Calcs'!AL$2:AL41)-'Chem - ODS'!AG$15*10^6,'Chemicals Calcs'!AL41))</f>
        <v>0</v>
      </c>
      <c r="AM41" s="210">
        <f ca="1">IF(SUM('Chemicals Calcs'!AM$2:AM41)-'Chem - ODS'!AH$15*10^6&lt;0,0,IF(AND(SUM('Chemicals Calcs'!AM$1:AM40)-'Chem - ODS'!AH$15*10^6&lt;0,SUM('Chemicals Calcs'!AM$2:AM41)-'Chem - ODS'!AH$15*10^6&gt;0),SUM('Chemicals Calcs'!AM$2:AM41)-'Chem - ODS'!AH$15*10^6,'Chemicals Calcs'!AM41))</f>
        <v>0</v>
      </c>
      <c r="AN41" s="210">
        <f ca="1">IF(SUM('Chemicals Calcs'!AN$2:AN41)-'Chem - ODS'!AI$15*10^6&lt;0,0,IF(AND(SUM('Chemicals Calcs'!AN$1:AN40)-'Chem - ODS'!AI$15*10^6&lt;0,SUM('Chemicals Calcs'!AN$2:AN41)-'Chem - ODS'!AI$15*10^6&gt;0),SUM('Chemicals Calcs'!AN$2:AN41)-'Chem - ODS'!AI$15*10^6,'Chemicals Calcs'!AN41))</f>
        <v>0</v>
      </c>
      <c r="AO41" s="210">
        <f ca="1">IF(SUM('Chemicals Calcs'!AO$2:AO41)-'Chem - ODS'!AJ$15*10^6&lt;0,0,IF(AND(SUM('Chemicals Calcs'!AO$1:AO40)-'Chem - ODS'!AJ$15*10^6&lt;0,SUM('Chemicals Calcs'!AO$2:AO41)-'Chem - ODS'!AJ$15*10^6&gt;0),SUM('Chemicals Calcs'!AO$2:AO41)-'Chem - ODS'!AJ$15*10^6,'Chemicals Calcs'!AO41))</f>
        <v>0</v>
      </c>
      <c r="AP41" s="210">
        <f ca="1">IF(SUM('Chemicals Calcs'!AP$2:AP41)-'Chem - ODS'!AK$15*10^6&lt;0,0,IF(AND(SUM('Chemicals Calcs'!AP$1:AP40)-'Chem - ODS'!AK$15*10^6&lt;0,SUM('Chemicals Calcs'!AP$2:AP41)-'Chem - ODS'!AK$15*10^6&gt;0),SUM('Chemicals Calcs'!AP$2:AP41)-'Chem - ODS'!AK$15*10^6,'Chemicals Calcs'!AP41))</f>
        <v>0</v>
      </c>
    </row>
    <row r="42" spans="1:42">
      <c r="A42" s="74">
        <v>-10</v>
      </c>
      <c r="B42">
        <f ca="1">IF('Chemicals 2010'!$A50="CP",INDIRECT("'Chemicals 2010'!"&amp;'Country Selector'!$B$3&amp;ROW($A50))*10^12,0)</f>
        <v>0</v>
      </c>
      <c r="C42" s="90">
        <f t="shared" ca="1" si="2"/>
        <v>0</v>
      </c>
      <c r="D42" s="90">
        <f t="shared" ca="1" si="2"/>
        <v>0</v>
      </c>
      <c r="E42" s="90">
        <f t="shared" ca="1" si="2"/>
        <v>0</v>
      </c>
      <c r="F42" s="90">
        <f t="shared" ca="1" si="2"/>
        <v>0</v>
      </c>
      <c r="G42" s="210">
        <f ca="1">IF(SUM('Chemicals Calcs'!G$2:G42)-'Chem - ODS'!B$15*10^6&lt;0,0,IF(AND(SUM('Chemicals Calcs'!G$1:G41)-'Chem - ODS'!B$15*10^6&lt;0,SUM('Chemicals Calcs'!G$2:G42)-'Chem - ODS'!B$15*10^6&gt;0),SUM('Chemicals Calcs'!G$2:G42)-'Chem - ODS'!B$15*10^6,'Chemicals Calcs'!G42))</f>
        <v>0</v>
      </c>
      <c r="H42" s="210">
        <f ca="1">IF(SUM('Chemicals Calcs'!H$2:H42)-'Chem - ODS'!C$15*10^6&lt;0,0,IF(AND(SUM('Chemicals Calcs'!H$1:H41)-'Chem - ODS'!C$15*10^6&lt;0,SUM('Chemicals Calcs'!H$2:H42)-'Chem - ODS'!C$15*10^6&gt;0),SUM('Chemicals Calcs'!H$2:H42)-'Chem - ODS'!C$15*10^6,'Chemicals Calcs'!H42))</f>
        <v>0</v>
      </c>
      <c r="I42" s="210">
        <f ca="1">IF(SUM('Chemicals Calcs'!I$2:I42)-'Chem - ODS'!D$15*10^6&lt;0,0,IF(AND(SUM('Chemicals Calcs'!I$1:I41)-'Chem - ODS'!D$15*10^6&lt;0,SUM('Chemicals Calcs'!I$2:I42)-'Chem - ODS'!D$15*10^6&gt;0),SUM('Chemicals Calcs'!I$2:I42)-'Chem - ODS'!D$15*10^6,'Chemicals Calcs'!I42))</f>
        <v>0</v>
      </c>
      <c r="J42" s="210">
        <f ca="1">IF(SUM('Chemicals Calcs'!J$2:J42)-'Chem - ODS'!E$15*10^6&lt;0,0,IF(AND(SUM('Chemicals Calcs'!J$1:J41)-'Chem - ODS'!E$15*10^6&lt;0,SUM('Chemicals Calcs'!J$2:J42)-'Chem - ODS'!E$15*10^6&gt;0),SUM('Chemicals Calcs'!J$2:J42)-'Chem - ODS'!E$15*10^6,'Chemicals Calcs'!J42))</f>
        <v>0</v>
      </c>
      <c r="K42" s="210">
        <f ca="1">IF(SUM('Chemicals Calcs'!K$2:K42)-'Chem - ODS'!F$15*10^6&lt;0,0,IF(AND(SUM('Chemicals Calcs'!K$1:K41)-'Chem - ODS'!F$15*10^6&lt;0,SUM('Chemicals Calcs'!K$2:K42)-'Chem - ODS'!F$15*10^6&gt;0),SUM('Chemicals Calcs'!K$2:K42)-'Chem - ODS'!F$15*10^6,'Chemicals Calcs'!K42))</f>
        <v>0</v>
      </c>
      <c r="L42" s="210">
        <f ca="1">IF(SUM('Chemicals Calcs'!L$2:L42)-'Chem - ODS'!G$15*10^6&lt;0,0,IF(AND(SUM('Chemicals Calcs'!L$1:L41)-'Chem - ODS'!G$15*10^6&lt;0,SUM('Chemicals Calcs'!L$2:L42)-'Chem - ODS'!G$15*10^6&gt;0),SUM('Chemicals Calcs'!L$2:L42)-'Chem - ODS'!G$15*10^6,'Chemicals Calcs'!L42))</f>
        <v>0</v>
      </c>
      <c r="M42" s="210">
        <f ca="1">IF(SUM('Chemicals Calcs'!M$2:M42)-'Chem - ODS'!H$15*10^6&lt;0,0,IF(AND(SUM('Chemicals Calcs'!M$1:M41)-'Chem - ODS'!H$15*10^6&lt;0,SUM('Chemicals Calcs'!M$2:M42)-'Chem - ODS'!H$15*10^6&gt;0),SUM('Chemicals Calcs'!M$2:M42)-'Chem - ODS'!H$15*10^6,'Chemicals Calcs'!M42))</f>
        <v>0</v>
      </c>
      <c r="N42" s="210">
        <f ca="1">IF(SUM('Chemicals Calcs'!N$2:N42)-'Chem - ODS'!I$15*10^6&lt;0,0,IF(AND(SUM('Chemicals Calcs'!N$1:N41)-'Chem - ODS'!I$15*10^6&lt;0,SUM('Chemicals Calcs'!N$2:N42)-'Chem - ODS'!I$15*10^6&gt;0),SUM('Chemicals Calcs'!N$2:N42)-'Chem - ODS'!I$15*10^6,'Chemicals Calcs'!N42))</f>
        <v>0</v>
      </c>
      <c r="O42" s="210">
        <f ca="1">IF(SUM('Chemicals Calcs'!O$2:O42)-'Chem - ODS'!J$15*10^6&lt;0,0,IF(AND(SUM('Chemicals Calcs'!O$1:O41)-'Chem - ODS'!J$15*10^6&lt;0,SUM('Chemicals Calcs'!O$2:O42)-'Chem - ODS'!J$15*10^6&gt;0),SUM('Chemicals Calcs'!O$2:O42)-'Chem - ODS'!J$15*10^6,'Chemicals Calcs'!O42))</f>
        <v>0</v>
      </c>
      <c r="P42" s="210">
        <f ca="1">IF(SUM('Chemicals Calcs'!P$2:P42)-'Chem - ODS'!K$15*10^6&lt;0,0,IF(AND(SUM('Chemicals Calcs'!P$1:P41)-'Chem - ODS'!K$15*10^6&lt;0,SUM('Chemicals Calcs'!P$2:P42)-'Chem - ODS'!K$15*10^6&gt;0),SUM('Chemicals Calcs'!P$2:P42)-'Chem - ODS'!K$15*10^6,'Chemicals Calcs'!P42))</f>
        <v>0</v>
      </c>
      <c r="Q42" s="210">
        <f ca="1">IF(SUM('Chemicals Calcs'!Q$2:Q42)-'Chem - ODS'!L$15*10^6&lt;0,0,IF(AND(SUM('Chemicals Calcs'!Q$1:Q41)-'Chem - ODS'!L$15*10^6&lt;0,SUM('Chemicals Calcs'!Q$2:Q42)-'Chem - ODS'!L$15*10^6&gt;0),SUM('Chemicals Calcs'!Q$2:Q42)-'Chem - ODS'!L$15*10^6,'Chemicals Calcs'!Q42))</f>
        <v>0</v>
      </c>
      <c r="R42" s="210">
        <f ca="1">IF(SUM('Chemicals Calcs'!R$2:R42)-'Chem - ODS'!M$15*10^6&lt;0,0,IF(AND(SUM('Chemicals Calcs'!R$1:R41)-'Chem - ODS'!M$15*10^6&lt;0,SUM('Chemicals Calcs'!R$2:R42)-'Chem - ODS'!M$15*10^6&gt;0),SUM('Chemicals Calcs'!R$2:R42)-'Chem - ODS'!M$15*10^6,'Chemicals Calcs'!R42))</f>
        <v>0</v>
      </c>
      <c r="S42" s="210">
        <f ca="1">IF(SUM('Chemicals Calcs'!S$2:S42)-'Chem - ODS'!N$15*10^6&lt;0,0,IF(AND(SUM('Chemicals Calcs'!S$1:S41)-'Chem - ODS'!N$15*10^6&lt;0,SUM('Chemicals Calcs'!S$2:S42)-'Chem - ODS'!N$15*10^6&gt;0),SUM('Chemicals Calcs'!S$2:S42)-'Chem - ODS'!N$15*10^6,'Chemicals Calcs'!S42))</f>
        <v>0</v>
      </c>
      <c r="T42" s="210">
        <f ca="1">IF(SUM('Chemicals Calcs'!T$2:T42)-'Chem - ODS'!O$15*10^6&lt;0,0,IF(AND(SUM('Chemicals Calcs'!T$1:T41)-'Chem - ODS'!O$15*10^6&lt;0,SUM('Chemicals Calcs'!T$2:T42)-'Chem - ODS'!O$15*10^6&gt;0),SUM('Chemicals Calcs'!T$2:T42)-'Chem - ODS'!O$15*10^6,'Chemicals Calcs'!T42))</f>
        <v>0</v>
      </c>
      <c r="U42" s="210">
        <f ca="1">IF(SUM('Chemicals Calcs'!U$2:U42)-'Chem - ODS'!P$15*10^6&lt;0,0,IF(AND(SUM('Chemicals Calcs'!U$1:U41)-'Chem - ODS'!P$15*10^6&lt;0,SUM('Chemicals Calcs'!U$2:U42)-'Chem - ODS'!P$15*10^6&gt;0),SUM('Chemicals Calcs'!U$2:U42)-'Chem - ODS'!P$15*10^6,'Chemicals Calcs'!U42))</f>
        <v>0</v>
      </c>
      <c r="V42" s="210">
        <f ca="1">IF(SUM('Chemicals Calcs'!V$2:V42)-'Chem - ODS'!Q$15*10^6&lt;0,0,IF(AND(SUM('Chemicals Calcs'!V$1:V41)-'Chem - ODS'!Q$15*10^6&lt;0,SUM('Chemicals Calcs'!V$2:V42)-'Chem - ODS'!Q$15*10^6&gt;0),SUM('Chemicals Calcs'!V$2:V42)-'Chem - ODS'!Q$15*10^6,'Chemicals Calcs'!V42))</f>
        <v>0</v>
      </c>
      <c r="W42" s="210">
        <f ca="1">IF(SUM('Chemicals Calcs'!W$2:W42)-'Chem - ODS'!R$15*10^6&lt;0,0,IF(AND(SUM('Chemicals Calcs'!W$1:W41)-'Chem - ODS'!R$15*10^6&lt;0,SUM('Chemicals Calcs'!W$2:W42)-'Chem - ODS'!R$15*10^6&gt;0),SUM('Chemicals Calcs'!W$2:W42)-'Chem - ODS'!R$15*10^6,'Chemicals Calcs'!W42))</f>
        <v>0</v>
      </c>
      <c r="X42" s="210">
        <f ca="1">IF(SUM('Chemicals Calcs'!X$2:X42)-'Chem - ODS'!S$15*10^6&lt;0,0,IF(AND(SUM('Chemicals Calcs'!X$1:X41)-'Chem - ODS'!S$15*10^6&lt;0,SUM('Chemicals Calcs'!X$2:X42)-'Chem - ODS'!S$15*10^6&gt;0),SUM('Chemicals Calcs'!X$2:X42)-'Chem - ODS'!S$15*10^6,'Chemicals Calcs'!X42))</f>
        <v>0</v>
      </c>
      <c r="Y42" s="210">
        <f ca="1">IF(SUM('Chemicals Calcs'!Y$2:Y42)-'Chem - ODS'!T$15*10^6&lt;0,0,IF(AND(SUM('Chemicals Calcs'!Y$1:Y41)-'Chem - ODS'!T$15*10^6&lt;0,SUM('Chemicals Calcs'!Y$2:Y42)-'Chem - ODS'!T$15*10^6&gt;0),SUM('Chemicals Calcs'!Y$2:Y42)-'Chem - ODS'!T$15*10^6,'Chemicals Calcs'!Y42))</f>
        <v>0</v>
      </c>
      <c r="Z42" s="210">
        <f ca="1">IF(SUM('Chemicals Calcs'!Z$2:Z42)-'Chem - ODS'!U$15*10^6&lt;0,0,IF(AND(SUM('Chemicals Calcs'!Z$1:Z41)-'Chem - ODS'!U$15*10^6&lt;0,SUM('Chemicals Calcs'!Z$2:Z42)-'Chem - ODS'!U$15*10^6&gt;0),SUM('Chemicals Calcs'!Z$2:Z42)-'Chem - ODS'!U$15*10^6,'Chemicals Calcs'!Z42))</f>
        <v>0</v>
      </c>
      <c r="AA42" s="210">
        <f ca="1">IF(SUM('Chemicals Calcs'!AA$2:AA42)-'Chem - ODS'!V$15*10^6&lt;0,0,IF(AND(SUM('Chemicals Calcs'!AA$1:AA41)-'Chem - ODS'!V$15*10^6&lt;0,SUM('Chemicals Calcs'!AA$2:AA42)-'Chem - ODS'!V$15*10^6&gt;0),SUM('Chemicals Calcs'!AA$2:AA42)-'Chem - ODS'!V$15*10^6,'Chemicals Calcs'!AA42))</f>
        <v>0</v>
      </c>
      <c r="AB42" s="210">
        <f ca="1">IF(SUM('Chemicals Calcs'!AB$2:AB42)-'Chem - ODS'!W$15*10^6&lt;0,0,IF(AND(SUM('Chemicals Calcs'!AB$1:AB41)-'Chem - ODS'!W$15*10^6&lt;0,SUM('Chemicals Calcs'!AB$2:AB42)-'Chem - ODS'!W$15*10^6&gt;0),SUM('Chemicals Calcs'!AB$2:AB42)-'Chem - ODS'!W$15*10^6,'Chemicals Calcs'!AB42))</f>
        <v>0</v>
      </c>
      <c r="AC42" s="210">
        <f ca="1">IF(SUM('Chemicals Calcs'!AC$2:AC42)-'Chem - ODS'!X$15*10^6&lt;0,0,IF(AND(SUM('Chemicals Calcs'!AC$1:AC41)-'Chem - ODS'!X$15*10^6&lt;0,SUM('Chemicals Calcs'!AC$2:AC42)-'Chem - ODS'!X$15*10^6&gt;0),SUM('Chemicals Calcs'!AC$2:AC42)-'Chem - ODS'!X$15*10^6,'Chemicals Calcs'!AC42))</f>
        <v>0</v>
      </c>
      <c r="AD42" s="210">
        <f ca="1">IF(SUM('Chemicals Calcs'!AD$2:AD42)-'Chem - ODS'!Y$15*10^6&lt;0,0,IF(AND(SUM('Chemicals Calcs'!AD$1:AD41)-'Chem - ODS'!Y$15*10^6&lt;0,SUM('Chemicals Calcs'!AD$2:AD42)-'Chem - ODS'!Y$15*10^6&gt;0),SUM('Chemicals Calcs'!AD$2:AD42)-'Chem - ODS'!Y$15*10^6,'Chemicals Calcs'!AD42))</f>
        <v>0</v>
      </c>
      <c r="AE42" s="210">
        <f ca="1">IF(SUM('Chemicals Calcs'!AE$2:AE42)-'Chem - ODS'!Z$15*10^6&lt;0,0,IF(AND(SUM('Chemicals Calcs'!AE$1:AE41)-'Chem - ODS'!Z$15*10^6&lt;0,SUM('Chemicals Calcs'!AE$2:AE42)-'Chem - ODS'!Z$15*10^6&gt;0),SUM('Chemicals Calcs'!AE$2:AE42)-'Chem - ODS'!Z$15*10^6,'Chemicals Calcs'!AE42))</f>
        <v>0</v>
      </c>
      <c r="AF42" s="210">
        <f ca="1">IF(SUM('Chemicals Calcs'!AF$2:AF42)-'Chem - ODS'!AA$15*10^6&lt;0,0,IF(AND(SUM('Chemicals Calcs'!AF$1:AF41)-'Chem - ODS'!AA$15*10^6&lt;0,SUM('Chemicals Calcs'!AF$2:AF42)-'Chem - ODS'!AA$15*10^6&gt;0),SUM('Chemicals Calcs'!AF$2:AF42)-'Chem - ODS'!AA$15*10^6,'Chemicals Calcs'!AF42))</f>
        <v>0</v>
      </c>
      <c r="AG42" s="210">
        <f ca="1">IF(SUM('Chemicals Calcs'!AG$2:AG42)-'Chem - ODS'!AB$15*10^6&lt;0,0,IF(AND(SUM('Chemicals Calcs'!AG$1:AG41)-'Chem - ODS'!AB$15*10^6&lt;0,SUM('Chemicals Calcs'!AG$2:AG42)-'Chem - ODS'!AB$15*10^6&gt;0),SUM('Chemicals Calcs'!AG$2:AG42)-'Chem - ODS'!AB$15*10^6,'Chemicals Calcs'!AG42))</f>
        <v>0</v>
      </c>
      <c r="AH42" s="210">
        <f ca="1">IF(SUM('Chemicals Calcs'!AH$2:AH42)-'Chem - ODS'!AC$15*10^6&lt;0,0,IF(AND(SUM('Chemicals Calcs'!AH$1:AH41)-'Chem - ODS'!AC$15*10^6&lt;0,SUM('Chemicals Calcs'!AH$2:AH42)-'Chem - ODS'!AC$15*10^6&gt;0),SUM('Chemicals Calcs'!AH$2:AH42)-'Chem - ODS'!AC$15*10^6,'Chemicals Calcs'!AH42))</f>
        <v>0</v>
      </c>
      <c r="AI42" s="210">
        <f ca="1">IF(SUM('Chemicals Calcs'!AI$2:AI42)-'Chem - ODS'!AD$15*10^6&lt;0,0,IF(AND(SUM('Chemicals Calcs'!AI$1:AI41)-'Chem - ODS'!AD$15*10^6&lt;0,SUM('Chemicals Calcs'!AI$2:AI42)-'Chem - ODS'!AD$15*10^6&gt;0),SUM('Chemicals Calcs'!AI$2:AI42)-'Chem - ODS'!AD$15*10^6,'Chemicals Calcs'!AI42))</f>
        <v>0</v>
      </c>
      <c r="AJ42" s="210">
        <f ca="1">IF(SUM('Chemicals Calcs'!AJ$2:AJ42)-'Chem - ODS'!AE$15*10^6&lt;0,0,IF(AND(SUM('Chemicals Calcs'!AJ$1:AJ41)-'Chem - ODS'!AE$15*10^6&lt;0,SUM('Chemicals Calcs'!AJ$2:AJ42)-'Chem - ODS'!AE$15*10^6&gt;0),SUM('Chemicals Calcs'!AJ$2:AJ42)-'Chem - ODS'!AE$15*10^6,'Chemicals Calcs'!AJ42))</f>
        <v>0</v>
      </c>
      <c r="AK42" s="210">
        <f ca="1">IF(SUM('Chemicals Calcs'!AK$2:AK42)-'Chem - ODS'!AF$15*10^6&lt;0,0,IF(AND(SUM('Chemicals Calcs'!AK$1:AK41)-'Chem - ODS'!AF$15*10^6&lt;0,SUM('Chemicals Calcs'!AK$2:AK42)-'Chem - ODS'!AF$15*10^6&gt;0),SUM('Chemicals Calcs'!AK$2:AK42)-'Chem - ODS'!AF$15*10^6,'Chemicals Calcs'!AK42))</f>
        <v>0</v>
      </c>
      <c r="AL42" s="210">
        <f ca="1">IF(SUM('Chemicals Calcs'!AL$2:AL42)-'Chem - ODS'!AG$15*10^6&lt;0,0,IF(AND(SUM('Chemicals Calcs'!AL$1:AL41)-'Chem - ODS'!AG$15*10^6&lt;0,SUM('Chemicals Calcs'!AL$2:AL42)-'Chem - ODS'!AG$15*10^6&gt;0),SUM('Chemicals Calcs'!AL$2:AL42)-'Chem - ODS'!AG$15*10^6,'Chemicals Calcs'!AL42))</f>
        <v>0</v>
      </c>
      <c r="AM42" s="210">
        <f ca="1">IF(SUM('Chemicals Calcs'!AM$2:AM42)-'Chem - ODS'!AH$15*10^6&lt;0,0,IF(AND(SUM('Chemicals Calcs'!AM$1:AM41)-'Chem - ODS'!AH$15*10^6&lt;0,SUM('Chemicals Calcs'!AM$2:AM42)-'Chem - ODS'!AH$15*10^6&gt;0),SUM('Chemicals Calcs'!AM$2:AM42)-'Chem - ODS'!AH$15*10^6,'Chemicals Calcs'!AM42))</f>
        <v>0</v>
      </c>
      <c r="AN42" s="210">
        <f ca="1">IF(SUM('Chemicals Calcs'!AN$2:AN42)-'Chem - ODS'!AI$15*10^6&lt;0,0,IF(AND(SUM('Chemicals Calcs'!AN$1:AN41)-'Chem - ODS'!AI$15*10^6&lt;0,SUM('Chemicals Calcs'!AN$2:AN42)-'Chem - ODS'!AI$15*10^6&gt;0),SUM('Chemicals Calcs'!AN$2:AN42)-'Chem - ODS'!AI$15*10^6,'Chemicals Calcs'!AN42))</f>
        <v>0</v>
      </c>
      <c r="AO42" s="210">
        <f ca="1">IF(SUM('Chemicals Calcs'!AO$2:AO42)-'Chem - ODS'!AJ$15*10^6&lt;0,0,IF(AND(SUM('Chemicals Calcs'!AO$1:AO41)-'Chem - ODS'!AJ$15*10^6&lt;0,SUM('Chemicals Calcs'!AO$2:AO42)-'Chem - ODS'!AJ$15*10^6&gt;0),SUM('Chemicals Calcs'!AO$2:AO42)-'Chem - ODS'!AJ$15*10^6,'Chemicals Calcs'!AO42))</f>
        <v>0</v>
      </c>
      <c r="AP42" s="210">
        <f ca="1">IF(SUM('Chemicals Calcs'!AP$2:AP42)-'Chem - ODS'!AK$15*10^6&lt;0,0,IF(AND(SUM('Chemicals Calcs'!AP$1:AP41)-'Chem - ODS'!AK$15*10^6&lt;0,SUM('Chemicals Calcs'!AP$2:AP42)-'Chem - ODS'!AK$15*10^6&gt;0),SUM('Chemicals Calcs'!AP$2:AP42)-'Chem - ODS'!AK$15*10^6,'Chemicals Calcs'!AP42))</f>
        <v>0</v>
      </c>
    </row>
    <row r="43" spans="1:42">
      <c r="A43" s="74">
        <v>-9</v>
      </c>
      <c r="B43">
        <f ca="1">IF('Chemicals 2010'!$A51="CP",INDIRECT("'Chemicals 2010'!"&amp;'Country Selector'!$B$3&amp;ROW($A51))*10^12,0)</f>
        <v>0</v>
      </c>
      <c r="C43" s="90">
        <f t="shared" ca="1" si="2"/>
        <v>0</v>
      </c>
      <c r="D43" s="90">
        <f t="shared" ca="1" si="2"/>
        <v>0</v>
      </c>
      <c r="E43" s="90">
        <f t="shared" ca="1" si="2"/>
        <v>0</v>
      </c>
      <c r="F43" s="90">
        <f t="shared" ca="1" si="2"/>
        <v>0</v>
      </c>
      <c r="G43" s="210">
        <f ca="1">IF(SUM('Chemicals Calcs'!G$2:G43)-'Chem - ODS'!B$15*10^6&lt;0,0,IF(AND(SUM('Chemicals Calcs'!G$1:G42)-'Chem - ODS'!B$15*10^6&lt;0,SUM('Chemicals Calcs'!G$2:G43)-'Chem - ODS'!B$15*10^6&gt;0),SUM('Chemicals Calcs'!G$2:G43)-'Chem - ODS'!B$15*10^6,'Chemicals Calcs'!G43))</f>
        <v>0</v>
      </c>
      <c r="H43" s="210">
        <f ca="1">IF(SUM('Chemicals Calcs'!H$2:H43)-'Chem - ODS'!C$15*10^6&lt;0,0,IF(AND(SUM('Chemicals Calcs'!H$1:H42)-'Chem - ODS'!C$15*10^6&lt;0,SUM('Chemicals Calcs'!H$2:H43)-'Chem - ODS'!C$15*10^6&gt;0),SUM('Chemicals Calcs'!H$2:H43)-'Chem - ODS'!C$15*10^6,'Chemicals Calcs'!H43))</f>
        <v>0</v>
      </c>
      <c r="I43" s="210">
        <f ca="1">IF(SUM('Chemicals Calcs'!I$2:I43)-'Chem - ODS'!D$15*10^6&lt;0,0,IF(AND(SUM('Chemicals Calcs'!I$1:I42)-'Chem - ODS'!D$15*10^6&lt;0,SUM('Chemicals Calcs'!I$2:I43)-'Chem - ODS'!D$15*10^6&gt;0),SUM('Chemicals Calcs'!I$2:I43)-'Chem - ODS'!D$15*10^6,'Chemicals Calcs'!I43))</f>
        <v>0</v>
      </c>
      <c r="J43" s="210">
        <f ca="1">IF(SUM('Chemicals Calcs'!J$2:J43)-'Chem - ODS'!E$15*10^6&lt;0,0,IF(AND(SUM('Chemicals Calcs'!J$1:J42)-'Chem - ODS'!E$15*10^6&lt;0,SUM('Chemicals Calcs'!J$2:J43)-'Chem - ODS'!E$15*10^6&gt;0),SUM('Chemicals Calcs'!J$2:J43)-'Chem - ODS'!E$15*10^6,'Chemicals Calcs'!J43))</f>
        <v>0</v>
      </c>
      <c r="K43" s="210">
        <f ca="1">IF(SUM('Chemicals Calcs'!K$2:K43)-'Chem - ODS'!F$15*10^6&lt;0,0,IF(AND(SUM('Chemicals Calcs'!K$1:K42)-'Chem - ODS'!F$15*10^6&lt;0,SUM('Chemicals Calcs'!K$2:K43)-'Chem - ODS'!F$15*10^6&gt;0),SUM('Chemicals Calcs'!K$2:K43)-'Chem - ODS'!F$15*10^6,'Chemicals Calcs'!K43))</f>
        <v>0</v>
      </c>
      <c r="L43" s="210">
        <f ca="1">IF(SUM('Chemicals Calcs'!L$2:L43)-'Chem - ODS'!G$15*10^6&lt;0,0,IF(AND(SUM('Chemicals Calcs'!L$1:L42)-'Chem - ODS'!G$15*10^6&lt;0,SUM('Chemicals Calcs'!L$2:L43)-'Chem - ODS'!G$15*10^6&gt;0),SUM('Chemicals Calcs'!L$2:L43)-'Chem - ODS'!G$15*10^6,'Chemicals Calcs'!L43))</f>
        <v>0</v>
      </c>
      <c r="M43" s="210">
        <f ca="1">IF(SUM('Chemicals Calcs'!M$2:M43)-'Chem - ODS'!H$15*10^6&lt;0,0,IF(AND(SUM('Chemicals Calcs'!M$1:M42)-'Chem - ODS'!H$15*10^6&lt;0,SUM('Chemicals Calcs'!M$2:M43)-'Chem - ODS'!H$15*10^6&gt;0),SUM('Chemicals Calcs'!M$2:M43)-'Chem - ODS'!H$15*10^6,'Chemicals Calcs'!M43))</f>
        <v>0</v>
      </c>
      <c r="N43" s="210">
        <f ca="1">IF(SUM('Chemicals Calcs'!N$2:N43)-'Chem - ODS'!I$15*10^6&lt;0,0,IF(AND(SUM('Chemicals Calcs'!N$1:N42)-'Chem - ODS'!I$15*10^6&lt;0,SUM('Chemicals Calcs'!N$2:N43)-'Chem - ODS'!I$15*10^6&gt;0),SUM('Chemicals Calcs'!N$2:N43)-'Chem - ODS'!I$15*10^6,'Chemicals Calcs'!N43))</f>
        <v>0</v>
      </c>
      <c r="O43" s="210">
        <f ca="1">IF(SUM('Chemicals Calcs'!O$2:O43)-'Chem - ODS'!J$15*10^6&lt;0,0,IF(AND(SUM('Chemicals Calcs'!O$1:O42)-'Chem - ODS'!J$15*10^6&lt;0,SUM('Chemicals Calcs'!O$2:O43)-'Chem - ODS'!J$15*10^6&gt;0),SUM('Chemicals Calcs'!O$2:O43)-'Chem - ODS'!J$15*10^6,'Chemicals Calcs'!O43))</f>
        <v>0</v>
      </c>
      <c r="P43" s="210">
        <f ca="1">IF(SUM('Chemicals Calcs'!P$2:P43)-'Chem - ODS'!K$15*10^6&lt;0,0,IF(AND(SUM('Chemicals Calcs'!P$1:P42)-'Chem - ODS'!K$15*10^6&lt;0,SUM('Chemicals Calcs'!P$2:P43)-'Chem - ODS'!K$15*10^6&gt;0),SUM('Chemicals Calcs'!P$2:P43)-'Chem - ODS'!K$15*10^6,'Chemicals Calcs'!P43))</f>
        <v>0</v>
      </c>
      <c r="Q43" s="210">
        <f ca="1">IF(SUM('Chemicals Calcs'!Q$2:Q43)-'Chem - ODS'!L$15*10^6&lt;0,0,IF(AND(SUM('Chemicals Calcs'!Q$1:Q42)-'Chem - ODS'!L$15*10^6&lt;0,SUM('Chemicals Calcs'!Q$2:Q43)-'Chem - ODS'!L$15*10^6&gt;0),SUM('Chemicals Calcs'!Q$2:Q43)-'Chem - ODS'!L$15*10^6,'Chemicals Calcs'!Q43))</f>
        <v>0</v>
      </c>
      <c r="R43" s="210">
        <f ca="1">IF(SUM('Chemicals Calcs'!R$2:R43)-'Chem - ODS'!M$15*10^6&lt;0,0,IF(AND(SUM('Chemicals Calcs'!R$1:R42)-'Chem - ODS'!M$15*10^6&lt;0,SUM('Chemicals Calcs'!R$2:R43)-'Chem - ODS'!M$15*10^6&gt;0),SUM('Chemicals Calcs'!R$2:R43)-'Chem - ODS'!M$15*10^6,'Chemicals Calcs'!R43))</f>
        <v>0</v>
      </c>
      <c r="S43" s="210">
        <f ca="1">IF(SUM('Chemicals Calcs'!S$2:S43)-'Chem - ODS'!N$15*10^6&lt;0,0,IF(AND(SUM('Chemicals Calcs'!S$1:S42)-'Chem - ODS'!N$15*10^6&lt;0,SUM('Chemicals Calcs'!S$2:S43)-'Chem - ODS'!N$15*10^6&gt;0),SUM('Chemicals Calcs'!S$2:S43)-'Chem - ODS'!N$15*10^6,'Chemicals Calcs'!S43))</f>
        <v>0</v>
      </c>
      <c r="T43" s="210">
        <f ca="1">IF(SUM('Chemicals Calcs'!T$2:T43)-'Chem - ODS'!O$15*10^6&lt;0,0,IF(AND(SUM('Chemicals Calcs'!T$1:T42)-'Chem - ODS'!O$15*10^6&lt;0,SUM('Chemicals Calcs'!T$2:T43)-'Chem - ODS'!O$15*10^6&gt;0),SUM('Chemicals Calcs'!T$2:T43)-'Chem - ODS'!O$15*10^6,'Chemicals Calcs'!T43))</f>
        <v>0</v>
      </c>
      <c r="U43" s="210">
        <f ca="1">IF(SUM('Chemicals Calcs'!U$2:U43)-'Chem - ODS'!P$15*10^6&lt;0,0,IF(AND(SUM('Chemicals Calcs'!U$1:U42)-'Chem - ODS'!P$15*10^6&lt;0,SUM('Chemicals Calcs'!U$2:U43)-'Chem - ODS'!P$15*10^6&gt;0),SUM('Chemicals Calcs'!U$2:U43)-'Chem - ODS'!P$15*10^6,'Chemicals Calcs'!U43))</f>
        <v>0</v>
      </c>
      <c r="V43" s="210">
        <f ca="1">IF(SUM('Chemicals Calcs'!V$2:V43)-'Chem - ODS'!Q$15*10^6&lt;0,0,IF(AND(SUM('Chemicals Calcs'!V$1:V42)-'Chem - ODS'!Q$15*10^6&lt;0,SUM('Chemicals Calcs'!V$2:V43)-'Chem - ODS'!Q$15*10^6&gt;0),SUM('Chemicals Calcs'!V$2:V43)-'Chem - ODS'!Q$15*10^6,'Chemicals Calcs'!V43))</f>
        <v>0</v>
      </c>
      <c r="W43" s="210">
        <f ca="1">IF(SUM('Chemicals Calcs'!W$2:W43)-'Chem - ODS'!R$15*10^6&lt;0,0,IF(AND(SUM('Chemicals Calcs'!W$1:W42)-'Chem - ODS'!R$15*10^6&lt;0,SUM('Chemicals Calcs'!W$2:W43)-'Chem - ODS'!R$15*10^6&gt;0),SUM('Chemicals Calcs'!W$2:W43)-'Chem - ODS'!R$15*10^6,'Chemicals Calcs'!W43))</f>
        <v>0</v>
      </c>
      <c r="X43" s="210">
        <f ca="1">IF(SUM('Chemicals Calcs'!X$2:X43)-'Chem - ODS'!S$15*10^6&lt;0,0,IF(AND(SUM('Chemicals Calcs'!X$1:X42)-'Chem - ODS'!S$15*10^6&lt;0,SUM('Chemicals Calcs'!X$2:X43)-'Chem - ODS'!S$15*10^6&gt;0),SUM('Chemicals Calcs'!X$2:X43)-'Chem - ODS'!S$15*10^6,'Chemicals Calcs'!X43))</f>
        <v>0</v>
      </c>
      <c r="Y43" s="210">
        <f ca="1">IF(SUM('Chemicals Calcs'!Y$2:Y43)-'Chem - ODS'!T$15*10^6&lt;0,0,IF(AND(SUM('Chemicals Calcs'!Y$1:Y42)-'Chem - ODS'!T$15*10^6&lt;0,SUM('Chemicals Calcs'!Y$2:Y43)-'Chem - ODS'!T$15*10^6&gt;0),SUM('Chemicals Calcs'!Y$2:Y43)-'Chem - ODS'!T$15*10^6,'Chemicals Calcs'!Y43))</f>
        <v>0</v>
      </c>
      <c r="Z43" s="210">
        <f ca="1">IF(SUM('Chemicals Calcs'!Z$2:Z43)-'Chem - ODS'!U$15*10^6&lt;0,0,IF(AND(SUM('Chemicals Calcs'!Z$1:Z42)-'Chem - ODS'!U$15*10^6&lt;0,SUM('Chemicals Calcs'!Z$2:Z43)-'Chem - ODS'!U$15*10^6&gt;0),SUM('Chemicals Calcs'!Z$2:Z43)-'Chem - ODS'!U$15*10^6,'Chemicals Calcs'!Z43))</f>
        <v>0</v>
      </c>
      <c r="AA43" s="210">
        <f ca="1">IF(SUM('Chemicals Calcs'!AA$2:AA43)-'Chem - ODS'!V$15*10^6&lt;0,0,IF(AND(SUM('Chemicals Calcs'!AA$1:AA42)-'Chem - ODS'!V$15*10^6&lt;0,SUM('Chemicals Calcs'!AA$2:AA43)-'Chem - ODS'!V$15*10^6&gt;0),SUM('Chemicals Calcs'!AA$2:AA43)-'Chem - ODS'!V$15*10^6,'Chemicals Calcs'!AA43))</f>
        <v>0</v>
      </c>
      <c r="AB43" s="210">
        <f ca="1">IF(SUM('Chemicals Calcs'!AB$2:AB43)-'Chem - ODS'!W$15*10^6&lt;0,0,IF(AND(SUM('Chemicals Calcs'!AB$1:AB42)-'Chem - ODS'!W$15*10^6&lt;0,SUM('Chemicals Calcs'!AB$2:AB43)-'Chem - ODS'!W$15*10^6&gt;0),SUM('Chemicals Calcs'!AB$2:AB43)-'Chem - ODS'!W$15*10^6,'Chemicals Calcs'!AB43))</f>
        <v>0</v>
      </c>
      <c r="AC43" s="210">
        <f ca="1">IF(SUM('Chemicals Calcs'!AC$2:AC43)-'Chem - ODS'!X$15*10^6&lt;0,0,IF(AND(SUM('Chemicals Calcs'!AC$1:AC42)-'Chem - ODS'!X$15*10^6&lt;0,SUM('Chemicals Calcs'!AC$2:AC43)-'Chem - ODS'!X$15*10^6&gt;0),SUM('Chemicals Calcs'!AC$2:AC43)-'Chem - ODS'!X$15*10^6,'Chemicals Calcs'!AC43))</f>
        <v>0</v>
      </c>
      <c r="AD43" s="210">
        <f ca="1">IF(SUM('Chemicals Calcs'!AD$2:AD43)-'Chem - ODS'!Y$15*10^6&lt;0,0,IF(AND(SUM('Chemicals Calcs'!AD$1:AD42)-'Chem - ODS'!Y$15*10^6&lt;0,SUM('Chemicals Calcs'!AD$2:AD43)-'Chem - ODS'!Y$15*10^6&gt;0),SUM('Chemicals Calcs'!AD$2:AD43)-'Chem - ODS'!Y$15*10^6,'Chemicals Calcs'!AD43))</f>
        <v>0</v>
      </c>
      <c r="AE43" s="210">
        <f ca="1">IF(SUM('Chemicals Calcs'!AE$2:AE43)-'Chem - ODS'!Z$15*10^6&lt;0,0,IF(AND(SUM('Chemicals Calcs'!AE$1:AE42)-'Chem - ODS'!Z$15*10^6&lt;0,SUM('Chemicals Calcs'!AE$2:AE43)-'Chem - ODS'!Z$15*10^6&gt;0),SUM('Chemicals Calcs'!AE$2:AE43)-'Chem - ODS'!Z$15*10^6,'Chemicals Calcs'!AE43))</f>
        <v>0</v>
      </c>
      <c r="AF43" s="210">
        <f ca="1">IF(SUM('Chemicals Calcs'!AF$2:AF43)-'Chem - ODS'!AA$15*10^6&lt;0,0,IF(AND(SUM('Chemicals Calcs'!AF$1:AF42)-'Chem - ODS'!AA$15*10^6&lt;0,SUM('Chemicals Calcs'!AF$2:AF43)-'Chem - ODS'!AA$15*10^6&gt;0),SUM('Chemicals Calcs'!AF$2:AF43)-'Chem - ODS'!AA$15*10^6,'Chemicals Calcs'!AF43))</f>
        <v>0</v>
      </c>
      <c r="AG43" s="210">
        <f ca="1">IF(SUM('Chemicals Calcs'!AG$2:AG43)-'Chem - ODS'!AB$15*10^6&lt;0,0,IF(AND(SUM('Chemicals Calcs'!AG$1:AG42)-'Chem - ODS'!AB$15*10^6&lt;0,SUM('Chemicals Calcs'!AG$2:AG43)-'Chem - ODS'!AB$15*10^6&gt;0),SUM('Chemicals Calcs'!AG$2:AG43)-'Chem - ODS'!AB$15*10^6,'Chemicals Calcs'!AG43))</f>
        <v>0</v>
      </c>
      <c r="AH43" s="210">
        <f ca="1">IF(SUM('Chemicals Calcs'!AH$2:AH43)-'Chem - ODS'!AC$15*10^6&lt;0,0,IF(AND(SUM('Chemicals Calcs'!AH$1:AH42)-'Chem - ODS'!AC$15*10^6&lt;0,SUM('Chemicals Calcs'!AH$2:AH43)-'Chem - ODS'!AC$15*10^6&gt;0),SUM('Chemicals Calcs'!AH$2:AH43)-'Chem - ODS'!AC$15*10^6,'Chemicals Calcs'!AH43))</f>
        <v>0</v>
      </c>
      <c r="AI43" s="210">
        <f ca="1">IF(SUM('Chemicals Calcs'!AI$2:AI43)-'Chem - ODS'!AD$15*10^6&lt;0,0,IF(AND(SUM('Chemicals Calcs'!AI$1:AI42)-'Chem - ODS'!AD$15*10^6&lt;0,SUM('Chemicals Calcs'!AI$2:AI43)-'Chem - ODS'!AD$15*10^6&gt;0),SUM('Chemicals Calcs'!AI$2:AI43)-'Chem - ODS'!AD$15*10^6,'Chemicals Calcs'!AI43))</f>
        <v>0</v>
      </c>
      <c r="AJ43" s="210">
        <f ca="1">IF(SUM('Chemicals Calcs'!AJ$2:AJ43)-'Chem - ODS'!AE$15*10^6&lt;0,0,IF(AND(SUM('Chemicals Calcs'!AJ$1:AJ42)-'Chem - ODS'!AE$15*10^6&lt;0,SUM('Chemicals Calcs'!AJ$2:AJ43)-'Chem - ODS'!AE$15*10^6&gt;0),SUM('Chemicals Calcs'!AJ$2:AJ43)-'Chem - ODS'!AE$15*10^6,'Chemicals Calcs'!AJ43))</f>
        <v>0</v>
      </c>
      <c r="AK43" s="210">
        <f ca="1">IF(SUM('Chemicals Calcs'!AK$2:AK43)-'Chem - ODS'!AF$15*10^6&lt;0,0,IF(AND(SUM('Chemicals Calcs'!AK$1:AK42)-'Chem - ODS'!AF$15*10^6&lt;0,SUM('Chemicals Calcs'!AK$2:AK43)-'Chem - ODS'!AF$15*10^6&gt;0),SUM('Chemicals Calcs'!AK$2:AK43)-'Chem - ODS'!AF$15*10^6,'Chemicals Calcs'!AK43))</f>
        <v>0</v>
      </c>
      <c r="AL43" s="210">
        <f ca="1">IF(SUM('Chemicals Calcs'!AL$2:AL43)-'Chem - ODS'!AG$15*10^6&lt;0,0,IF(AND(SUM('Chemicals Calcs'!AL$1:AL42)-'Chem - ODS'!AG$15*10^6&lt;0,SUM('Chemicals Calcs'!AL$2:AL43)-'Chem - ODS'!AG$15*10^6&gt;0),SUM('Chemicals Calcs'!AL$2:AL43)-'Chem - ODS'!AG$15*10^6,'Chemicals Calcs'!AL43))</f>
        <v>0</v>
      </c>
      <c r="AM43" s="210">
        <f ca="1">IF(SUM('Chemicals Calcs'!AM$2:AM43)-'Chem - ODS'!AH$15*10^6&lt;0,0,IF(AND(SUM('Chemicals Calcs'!AM$1:AM42)-'Chem - ODS'!AH$15*10^6&lt;0,SUM('Chemicals Calcs'!AM$2:AM43)-'Chem - ODS'!AH$15*10^6&gt;0),SUM('Chemicals Calcs'!AM$2:AM43)-'Chem - ODS'!AH$15*10^6,'Chemicals Calcs'!AM43))</f>
        <v>0</v>
      </c>
      <c r="AN43" s="210">
        <f ca="1">IF(SUM('Chemicals Calcs'!AN$2:AN43)-'Chem - ODS'!AI$15*10^6&lt;0,0,IF(AND(SUM('Chemicals Calcs'!AN$1:AN42)-'Chem - ODS'!AI$15*10^6&lt;0,SUM('Chemicals Calcs'!AN$2:AN43)-'Chem - ODS'!AI$15*10^6&gt;0),SUM('Chemicals Calcs'!AN$2:AN43)-'Chem - ODS'!AI$15*10^6,'Chemicals Calcs'!AN43))</f>
        <v>0</v>
      </c>
      <c r="AO43" s="210">
        <f ca="1">IF(SUM('Chemicals Calcs'!AO$2:AO43)-'Chem - ODS'!AJ$15*10^6&lt;0,0,IF(AND(SUM('Chemicals Calcs'!AO$1:AO42)-'Chem - ODS'!AJ$15*10^6&lt;0,SUM('Chemicals Calcs'!AO$2:AO43)-'Chem - ODS'!AJ$15*10^6&gt;0),SUM('Chemicals Calcs'!AO$2:AO43)-'Chem - ODS'!AJ$15*10^6,'Chemicals Calcs'!AO43))</f>
        <v>0</v>
      </c>
      <c r="AP43" s="210">
        <f ca="1">IF(SUM('Chemicals Calcs'!AP$2:AP43)-'Chem - ODS'!AK$15*10^6&lt;0,0,IF(AND(SUM('Chemicals Calcs'!AP$1:AP42)-'Chem - ODS'!AK$15*10^6&lt;0,SUM('Chemicals Calcs'!AP$2:AP43)-'Chem - ODS'!AK$15*10^6&gt;0),SUM('Chemicals Calcs'!AP$2:AP43)-'Chem - ODS'!AK$15*10^6,'Chemicals Calcs'!AP43))</f>
        <v>0</v>
      </c>
    </row>
    <row r="44" spans="1:42">
      <c r="A44" s="74">
        <v>-8</v>
      </c>
      <c r="B44">
        <f ca="1">IF('Chemicals 2010'!$A52="CP",INDIRECT("'Chemicals 2010'!"&amp;'Country Selector'!$B$3&amp;ROW($A52))*10^12,0)</f>
        <v>0</v>
      </c>
      <c r="C44" s="90">
        <f t="shared" ca="1" si="2"/>
        <v>0</v>
      </c>
      <c r="D44" s="90">
        <f t="shared" ca="1" si="2"/>
        <v>0</v>
      </c>
      <c r="E44" s="90">
        <f t="shared" ca="1" si="2"/>
        <v>0</v>
      </c>
      <c r="F44" s="90">
        <f t="shared" ca="1" si="2"/>
        <v>0</v>
      </c>
      <c r="G44" s="210">
        <f ca="1">IF(SUM('Chemicals Calcs'!G$2:G44)-'Chem - ODS'!B$15*10^6&lt;0,0,IF(AND(SUM('Chemicals Calcs'!G$1:G43)-'Chem - ODS'!B$15*10^6&lt;0,SUM('Chemicals Calcs'!G$2:G44)-'Chem - ODS'!B$15*10^6&gt;0),SUM('Chemicals Calcs'!G$2:G44)-'Chem - ODS'!B$15*10^6,'Chemicals Calcs'!G44))</f>
        <v>4618427678803.5469</v>
      </c>
      <c r="H44" s="210">
        <f ca="1">IF(SUM('Chemicals Calcs'!H$2:H44)-'Chem - ODS'!C$15*10^6&lt;0,0,IF(AND(SUM('Chemicals Calcs'!H$1:H43)-'Chem - ODS'!C$15*10^6&lt;0,SUM('Chemicals Calcs'!H$2:H44)-'Chem - ODS'!C$15*10^6&gt;0),SUM('Chemicals Calcs'!H$2:H44)-'Chem - ODS'!C$15*10^6,'Chemicals Calcs'!H44))</f>
        <v>1534112581332.2891</v>
      </c>
      <c r="I44" s="210">
        <f ca="1">IF(SUM('Chemicals Calcs'!I$2:I44)-'Chem - ODS'!D$15*10^6&lt;0,0,IF(AND(SUM('Chemicals Calcs'!I$1:I43)-'Chem - ODS'!D$15*10^6&lt;0,SUM('Chemicals Calcs'!I$2:I44)-'Chem - ODS'!D$15*10^6&gt;0),SUM('Chemicals Calcs'!I$2:I44)-'Chem - ODS'!D$15*10^6,'Chemicals Calcs'!I44))</f>
        <v>0</v>
      </c>
      <c r="J44" s="210">
        <f ca="1">IF(SUM('Chemicals Calcs'!J$2:J44)-'Chem - ODS'!E$15*10^6&lt;0,0,IF(AND(SUM('Chemicals Calcs'!J$1:J43)-'Chem - ODS'!E$15*10^6&lt;0,SUM('Chemicals Calcs'!J$2:J44)-'Chem - ODS'!E$15*10^6&gt;0),SUM('Chemicals Calcs'!J$2:J44)-'Chem - ODS'!E$15*10^6,'Chemicals Calcs'!J44))</f>
        <v>0</v>
      </c>
      <c r="K44" s="210">
        <f ca="1">IF(SUM('Chemicals Calcs'!K$2:K44)-'Chem - ODS'!F$15*10^6&lt;0,0,IF(AND(SUM('Chemicals Calcs'!K$1:K43)-'Chem - ODS'!F$15*10^6&lt;0,SUM('Chemicals Calcs'!K$2:K44)-'Chem - ODS'!F$15*10^6&gt;0),SUM('Chemicals Calcs'!K$2:K44)-'Chem - ODS'!F$15*10^6,'Chemicals Calcs'!K44))</f>
        <v>0</v>
      </c>
      <c r="L44" s="210">
        <f ca="1">IF(SUM('Chemicals Calcs'!L$2:L44)-'Chem - ODS'!G$15*10^6&lt;0,0,IF(AND(SUM('Chemicals Calcs'!L$1:L43)-'Chem - ODS'!G$15*10^6&lt;0,SUM('Chemicals Calcs'!L$2:L44)-'Chem - ODS'!G$15*10^6&gt;0),SUM('Chemicals Calcs'!L$2:L44)-'Chem - ODS'!G$15*10^6,'Chemicals Calcs'!L44))</f>
        <v>0</v>
      </c>
      <c r="M44" s="210">
        <f ca="1">IF(SUM('Chemicals Calcs'!M$2:M44)-'Chem - ODS'!H$15*10^6&lt;0,0,IF(AND(SUM('Chemicals Calcs'!M$1:M43)-'Chem - ODS'!H$15*10^6&lt;0,SUM('Chemicals Calcs'!M$2:M44)-'Chem - ODS'!H$15*10^6&gt;0),SUM('Chemicals Calcs'!M$2:M44)-'Chem - ODS'!H$15*10^6,'Chemicals Calcs'!M44))</f>
        <v>0</v>
      </c>
      <c r="N44" s="210">
        <f ca="1">IF(SUM('Chemicals Calcs'!N$2:N44)-'Chem - ODS'!I$15*10^6&lt;0,0,IF(AND(SUM('Chemicals Calcs'!N$1:N43)-'Chem - ODS'!I$15*10^6&lt;0,SUM('Chemicals Calcs'!N$2:N44)-'Chem - ODS'!I$15*10^6&gt;0),SUM('Chemicals Calcs'!N$2:N44)-'Chem - ODS'!I$15*10^6,'Chemicals Calcs'!N44))</f>
        <v>0</v>
      </c>
      <c r="O44" s="210">
        <f ca="1">IF(SUM('Chemicals Calcs'!O$2:O44)-'Chem - ODS'!J$15*10^6&lt;0,0,IF(AND(SUM('Chemicals Calcs'!O$1:O43)-'Chem - ODS'!J$15*10^6&lt;0,SUM('Chemicals Calcs'!O$2:O44)-'Chem - ODS'!J$15*10^6&gt;0),SUM('Chemicals Calcs'!O$2:O44)-'Chem - ODS'!J$15*10^6,'Chemicals Calcs'!O44))</f>
        <v>0</v>
      </c>
      <c r="P44" s="210">
        <f ca="1">IF(SUM('Chemicals Calcs'!P$2:P44)-'Chem - ODS'!K$15*10^6&lt;0,0,IF(AND(SUM('Chemicals Calcs'!P$1:P43)-'Chem - ODS'!K$15*10^6&lt;0,SUM('Chemicals Calcs'!P$2:P44)-'Chem - ODS'!K$15*10^6&gt;0),SUM('Chemicals Calcs'!P$2:P44)-'Chem - ODS'!K$15*10^6,'Chemicals Calcs'!P44))</f>
        <v>0</v>
      </c>
      <c r="Q44" s="210">
        <f ca="1">IF(SUM('Chemicals Calcs'!Q$2:Q44)-'Chem - ODS'!L$15*10^6&lt;0,0,IF(AND(SUM('Chemicals Calcs'!Q$1:Q43)-'Chem - ODS'!L$15*10^6&lt;0,SUM('Chemicals Calcs'!Q$2:Q44)-'Chem - ODS'!L$15*10^6&gt;0),SUM('Chemicals Calcs'!Q$2:Q44)-'Chem - ODS'!L$15*10^6,'Chemicals Calcs'!Q44))</f>
        <v>0</v>
      </c>
      <c r="R44" s="210">
        <f ca="1">IF(SUM('Chemicals Calcs'!R$2:R44)-'Chem - ODS'!M$15*10^6&lt;0,0,IF(AND(SUM('Chemicals Calcs'!R$1:R43)-'Chem - ODS'!M$15*10^6&lt;0,SUM('Chemicals Calcs'!R$2:R44)-'Chem - ODS'!M$15*10^6&gt;0),SUM('Chemicals Calcs'!R$2:R44)-'Chem - ODS'!M$15*10^6,'Chemicals Calcs'!R44))</f>
        <v>0</v>
      </c>
      <c r="S44" s="210">
        <f ca="1">IF(SUM('Chemicals Calcs'!S$2:S44)-'Chem - ODS'!N$15*10^6&lt;0,0,IF(AND(SUM('Chemicals Calcs'!S$1:S43)-'Chem - ODS'!N$15*10^6&lt;0,SUM('Chemicals Calcs'!S$2:S44)-'Chem - ODS'!N$15*10^6&gt;0),SUM('Chemicals Calcs'!S$2:S44)-'Chem - ODS'!N$15*10^6,'Chemicals Calcs'!S44))</f>
        <v>0</v>
      </c>
      <c r="T44" s="210">
        <f ca="1">IF(SUM('Chemicals Calcs'!T$2:T44)-'Chem - ODS'!O$15*10^6&lt;0,0,IF(AND(SUM('Chemicals Calcs'!T$1:T43)-'Chem - ODS'!O$15*10^6&lt;0,SUM('Chemicals Calcs'!T$2:T44)-'Chem - ODS'!O$15*10^6&gt;0),SUM('Chemicals Calcs'!T$2:T44)-'Chem - ODS'!O$15*10^6,'Chemicals Calcs'!T44))</f>
        <v>0</v>
      </c>
      <c r="U44" s="210">
        <f ca="1">IF(SUM('Chemicals Calcs'!U$2:U44)-'Chem - ODS'!P$15*10^6&lt;0,0,IF(AND(SUM('Chemicals Calcs'!U$1:U43)-'Chem - ODS'!P$15*10^6&lt;0,SUM('Chemicals Calcs'!U$2:U44)-'Chem - ODS'!P$15*10^6&gt;0),SUM('Chemicals Calcs'!U$2:U44)-'Chem - ODS'!P$15*10^6,'Chemicals Calcs'!U44))</f>
        <v>0</v>
      </c>
      <c r="V44" s="210">
        <f ca="1">IF(SUM('Chemicals Calcs'!V$2:V44)-'Chem - ODS'!Q$15*10^6&lt;0,0,IF(AND(SUM('Chemicals Calcs'!V$1:V43)-'Chem - ODS'!Q$15*10^6&lt;0,SUM('Chemicals Calcs'!V$2:V44)-'Chem - ODS'!Q$15*10^6&gt;0),SUM('Chemicals Calcs'!V$2:V44)-'Chem - ODS'!Q$15*10^6,'Chemicals Calcs'!V44))</f>
        <v>0</v>
      </c>
      <c r="W44" s="210">
        <f ca="1">IF(SUM('Chemicals Calcs'!W$2:W44)-'Chem - ODS'!R$15*10^6&lt;0,0,IF(AND(SUM('Chemicals Calcs'!W$1:W43)-'Chem - ODS'!R$15*10^6&lt;0,SUM('Chemicals Calcs'!W$2:W44)-'Chem - ODS'!R$15*10^6&gt;0),SUM('Chemicals Calcs'!W$2:W44)-'Chem - ODS'!R$15*10^6,'Chemicals Calcs'!W44))</f>
        <v>0</v>
      </c>
      <c r="X44" s="210">
        <f ca="1">IF(SUM('Chemicals Calcs'!X$2:X44)-'Chem - ODS'!S$15*10^6&lt;0,0,IF(AND(SUM('Chemicals Calcs'!X$1:X43)-'Chem - ODS'!S$15*10^6&lt;0,SUM('Chemicals Calcs'!X$2:X44)-'Chem - ODS'!S$15*10^6&gt;0),SUM('Chemicals Calcs'!X$2:X44)-'Chem - ODS'!S$15*10^6,'Chemicals Calcs'!X44))</f>
        <v>0</v>
      </c>
      <c r="Y44" s="210">
        <f ca="1">IF(SUM('Chemicals Calcs'!Y$2:Y44)-'Chem - ODS'!T$15*10^6&lt;0,0,IF(AND(SUM('Chemicals Calcs'!Y$1:Y43)-'Chem - ODS'!T$15*10^6&lt;0,SUM('Chemicals Calcs'!Y$2:Y44)-'Chem - ODS'!T$15*10^6&gt;0),SUM('Chemicals Calcs'!Y$2:Y44)-'Chem - ODS'!T$15*10^6,'Chemicals Calcs'!Y44))</f>
        <v>0</v>
      </c>
      <c r="Z44" s="210">
        <f ca="1">IF(SUM('Chemicals Calcs'!Z$2:Z44)-'Chem - ODS'!U$15*10^6&lt;0,0,IF(AND(SUM('Chemicals Calcs'!Z$1:Z43)-'Chem - ODS'!U$15*10^6&lt;0,SUM('Chemicals Calcs'!Z$2:Z44)-'Chem - ODS'!U$15*10^6&gt;0),SUM('Chemicals Calcs'!Z$2:Z44)-'Chem - ODS'!U$15*10^6,'Chemicals Calcs'!Z44))</f>
        <v>0</v>
      </c>
      <c r="AA44" s="210">
        <f ca="1">IF(SUM('Chemicals Calcs'!AA$2:AA44)-'Chem - ODS'!V$15*10^6&lt;0,0,IF(AND(SUM('Chemicals Calcs'!AA$1:AA43)-'Chem - ODS'!V$15*10^6&lt;0,SUM('Chemicals Calcs'!AA$2:AA44)-'Chem - ODS'!V$15*10^6&gt;0),SUM('Chemicals Calcs'!AA$2:AA44)-'Chem - ODS'!V$15*10^6,'Chemicals Calcs'!AA44))</f>
        <v>0</v>
      </c>
      <c r="AB44" s="210">
        <f ca="1">IF(SUM('Chemicals Calcs'!AB$2:AB44)-'Chem - ODS'!W$15*10^6&lt;0,0,IF(AND(SUM('Chemicals Calcs'!AB$1:AB43)-'Chem - ODS'!W$15*10^6&lt;0,SUM('Chemicals Calcs'!AB$2:AB44)-'Chem - ODS'!W$15*10^6&gt;0),SUM('Chemicals Calcs'!AB$2:AB44)-'Chem - ODS'!W$15*10^6,'Chemicals Calcs'!AB44))</f>
        <v>0</v>
      </c>
      <c r="AC44" s="210">
        <f ca="1">IF(SUM('Chemicals Calcs'!AC$2:AC44)-'Chem - ODS'!X$15*10^6&lt;0,0,IF(AND(SUM('Chemicals Calcs'!AC$1:AC43)-'Chem - ODS'!X$15*10^6&lt;0,SUM('Chemicals Calcs'!AC$2:AC44)-'Chem - ODS'!X$15*10^6&gt;0),SUM('Chemicals Calcs'!AC$2:AC44)-'Chem - ODS'!X$15*10^6,'Chemicals Calcs'!AC44))</f>
        <v>0</v>
      </c>
      <c r="AD44" s="210">
        <f ca="1">IF(SUM('Chemicals Calcs'!AD$2:AD44)-'Chem - ODS'!Y$15*10^6&lt;0,0,IF(AND(SUM('Chemicals Calcs'!AD$1:AD43)-'Chem - ODS'!Y$15*10^6&lt;0,SUM('Chemicals Calcs'!AD$2:AD44)-'Chem - ODS'!Y$15*10^6&gt;0),SUM('Chemicals Calcs'!AD$2:AD44)-'Chem - ODS'!Y$15*10^6,'Chemicals Calcs'!AD44))</f>
        <v>0</v>
      </c>
      <c r="AE44" s="210">
        <f ca="1">IF(SUM('Chemicals Calcs'!AE$2:AE44)-'Chem - ODS'!Z$15*10^6&lt;0,0,IF(AND(SUM('Chemicals Calcs'!AE$1:AE43)-'Chem - ODS'!Z$15*10^6&lt;0,SUM('Chemicals Calcs'!AE$2:AE44)-'Chem - ODS'!Z$15*10^6&gt;0),SUM('Chemicals Calcs'!AE$2:AE44)-'Chem - ODS'!Z$15*10^6,'Chemicals Calcs'!AE44))</f>
        <v>0</v>
      </c>
      <c r="AF44" s="210">
        <f ca="1">IF(SUM('Chemicals Calcs'!AF$2:AF44)-'Chem - ODS'!AA$15*10^6&lt;0,0,IF(AND(SUM('Chemicals Calcs'!AF$1:AF43)-'Chem - ODS'!AA$15*10^6&lt;0,SUM('Chemicals Calcs'!AF$2:AF44)-'Chem - ODS'!AA$15*10^6&gt;0),SUM('Chemicals Calcs'!AF$2:AF44)-'Chem - ODS'!AA$15*10^6,'Chemicals Calcs'!AF44))</f>
        <v>0</v>
      </c>
      <c r="AG44" s="210">
        <f ca="1">IF(SUM('Chemicals Calcs'!AG$2:AG44)-'Chem - ODS'!AB$15*10^6&lt;0,0,IF(AND(SUM('Chemicals Calcs'!AG$1:AG43)-'Chem - ODS'!AB$15*10^6&lt;0,SUM('Chemicals Calcs'!AG$2:AG44)-'Chem - ODS'!AB$15*10^6&gt;0),SUM('Chemicals Calcs'!AG$2:AG44)-'Chem - ODS'!AB$15*10^6,'Chemicals Calcs'!AG44))</f>
        <v>0</v>
      </c>
      <c r="AH44" s="210">
        <f ca="1">IF(SUM('Chemicals Calcs'!AH$2:AH44)-'Chem - ODS'!AC$15*10^6&lt;0,0,IF(AND(SUM('Chemicals Calcs'!AH$1:AH43)-'Chem - ODS'!AC$15*10^6&lt;0,SUM('Chemicals Calcs'!AH$2:AH44)-'Chem - ODS'!AC$15*10^6&gt;0),SUM('Chemicals Calcs'!AH$2:AH44)-'Chem - ODS'!AC$15*10^6,'Chemicals Calcs'!AH44))</f>
        <v>0</v>
      </c>
      <c r="AI44" s="210">
        <f ca="1">IF(SUM('Chemicals Calcs'!AI$2:AI44)-'Chem - ODS'!AD$15*10^6&lt;0,0,IF(AND(SUM('Chemicals Calcs'!AI$1:AI43)-'Chem - ODS'!AD$15*10^6&lt;0,SUM('Chemicals Calcs'!AI$2:AI44)-'Chem - ODS'!AD$15*10^6&gt;0),SUM('Chemicals Calcs'!AI$2:AI44)-'Chem - ODS'!AD$15*10^6,'Chemicals Calcs'!AI44))</f>
        <v>0</v>
      </c>
      <c r="AJ44" s="210">
        <f ca="1">IF(SUM('Chemicals Calcs'!AJ$2:AJ44)-'Chem - ODS'!AE$15*10^6&lt;0,0,IF(AND(SUM('Chemicals Calcs'!AJ$1:AJ43)-'Chem - ODS'!AE$15*10^6&lt;0,SUM('Chemicals Calcs'!AJ$2:AJ44)-'Chem - ODS'!AE$15*10^6&gt;0),SUM('Chemicals Calcs'!AJ$2:AJ44)-'Chem - ODS'!AE$15*10^6,'Chemicals Calcs'!AJ44))</f>
        <v>0</v>
      </c>
      <c r="AK44" s="210">
        <f ca="1">IF(SUM('Chemicals Calcs'!AK$2:AK44)-'Chem - ODS'!AF$15*10^6&lt;0,0,IF(AND(SUM('Chemicals Calcs'!AK$1:AK43)-'Chem - ODS'!AF$15*10^6&lt;0,SUM('Chemicals Calcs'!AK$2:AK44)-'Chem - ODS'!AF$15*10^6&gt;0),SUM('Chemicals Calcs'!AK$2:AK44)-'Chem - ODS'!AF$15*10^6,'Chemicals Calcs'!AK44))</f>
        <v>0</v>
      </c>
      <c r="AL44" s="210">
        <f ca="1">IF(SUM('Chemicals Calcs'!AL$2:AL44)-'Chem - ODS'!AG$15*10^6&lt;0,0,IF(AND(SUM('Chemicals Calcs'!AL$1:AL43)-'Chem - ODS'!AG$15*10^6&lt;0,SUM('Chemicals Calcs'!AL$2:AL44)-'Chem - ODS'!AG$15*10^6&gt;0),SUM('Chemicals Calcs'!AL$2:AL44)-'Chem - ODS'!AG$15*10^6,'Chemicals Calcs'!AL44))</f>
        <v>0</v>
      </c>
      <c r="AM44" s="210">
        <f ca="1">IF(SUM('Chemicals Calcs'!AM$2:AM44)-'Chem - ODS'!AH$15*10^6&lt;0,0,IF(AND(SUM('Chemicals Calcs'!AM$1:AM43)-'Chem - ODS'!AH$15*10^6&lt;0,SUM('Chemicals Calcs'!AM$2:AM44)-'Chem - ODS'!AH$15*10^6&gt;0),SUM('Chemicals Calcs'!AM$2:AM44)-'Chem - ODS'!AH$15*10^6,'Chemicals Calcs'!AM44))</f>
        <v>0</v>
      </c>
      <c r="AN44" s="210">
        <f ca="1">IF(SUM('Chemicals Calcs'!AN$2:AN44)-'Chem - ODS'!AI$15*10^6&lt;0,0,IF(AND(SUM('Chemicals Calcs'!AN$1:AN43)-'Chem - ODS'!AI$15*10^6&lt;0,SUM('Chemicals Calcs'!AN$2:AN44)-'Chem - ODS'!AI$15*10^6&gt;0),SUM('Chemicals Calcs'!AN$2:AN44)-'Chem - ODS'!AI$15*10^6,'Chemicals Calcs'!AN44))</f>
        <v>0</v>
      </c>
      <c r="AO44" s="210">
        <f ca="1">IF(SUM('Chemicals Calcs'!AO$2:AO44)-'Chem - ODS'!AJ$15*10^6&lt;0,0,IF(AND(SUM('Chemicals Calcs'!AO$1:AO43)-'Chem - ODS'!AJ$15*10^6&lt;0,SUM('Chemicals Calcs'!AO$2:AO44)-'Chem - ODS'!AJ$15*10^6&gt;0),SUM('Chemicals Calcs'!AO$2:AO44)-'Chem - ODS'!AJ$15*10^6,'Chemicals Calcs'!AO44))</f>
        <v>0</v>
      </c>
      <c r="AP44" s="210">
        <f ca="1">IF(SUM('Chemicals Calcs'!AP$2:AP44)-'Chem - ODS'!AK$15*10^6&lt;0,0,IF(AND(SUM('Chemicals Calcs'!AP$1:AP43)-'Chem - ODS'!AK$15*10^6&lt;0,SUM('Chemicals Calcs'!AP$2:AP44)-'Chem - ODS'!AK$15*10^6&gt;0),SUM('Chemicals Calcs'!AP$2:AP44)-'Chem - ODS'!AK$15*10^6,'Chemicals Calcs'!AP44))</f>
        <v>0</v>
      </c>
    </row>
    <row r="45" spans="1:42">
      <c r="A45" s="74">
        <v>-7</v>
      </c>
      <c r="B45">
        <f ca="1">IF('Chemicals 2010'!$A53="CP",INDIRECT("'Chemicals 2010'!"&amp;'Country Selector'!$B$3&amp;ROW($A53))*10^12,0)</f>
        <v>0</v>
      </c>
      <c r="C45" s="90">
        <f t="shared" ca="1" si="2"/>
        <v>0</v>
      </c>
      <c r="D45" s="90">
        <f t="shared" ca="1" si="2"/>
        <v>0</v>
      </c>
      <c r="E45" s="90">
        <f t="shared" ca="1" si="2"/>
        <v>0</v>
      </c>
      <c r="F45" s="90">
        <f t="shared" ca="1" si="2"/>
        <v>0</v>
      </c>
      <c r="G45" s="210">
        <f ca="1">IF(SUM('Chemicals Calcs'!G$2:G45)-'Chem - ODS'!B$15*10^6&lt;0,0,IF(AND(SUM('Chemicals Calcs'!G$1:G44)-'Chem - ODS'!B$15*10^6&lt;0,SUM('Chemicals Calcs'!G$2:G45)-'Chem - ODS'!B$15*10^6&gt;0),SUM('Chemicals Calcs'!G$2:G45)-'Chem - ODS'!B$15*10^6,'Chemicals Calcs'!G45))</f>
        <v>0</v>
      </c>
      <c r="H45" s="210">
        <f ca="1">IF(SUM('Chemicals Calcs'!H$2:H45)-'Chem - ODS'!C$15*10^6&lt;0,0,IF(AND(SUM('Chemicals Calcs'!H$1:H44)-'Chem - ODS'!C$15*10^6&lt;0,SUM('Chemicals Calcs'!H$2:H45)-'Chem - ODS'!C$15*10^6&gt;0),SUM('Chemicals Calcs'!H$2:H45)-'Chem - ODS'!C$15*10^6,'Chemicals Calcs'!H45))</f>
        <v>0</v>
      </c>
      <c r="I45" s="210">
        <f ca="1">IF(SUM('Chemicals Calcs'!I$2:I45)-'Chem - ODS'!D$15*10^6&lt;0,0,IF(AND(SUM('Chemicals Calcs'!I$1:I44)-'Chem - ODS'!D$15*10^6&lt;0,SUM('Chemicals Calcs'!I$2:I45)-'Chem - ODS'!D$15*10^6&gt;0),SUM('Chemicals Calcs'!I$2:I45)-'Chem - ODS'!D$15*10^6,'Chemicals Calcs'!I45))</f>
        <v>0</v>
      </c>
      <c r="J45" s="210">
        <f ca="1">IF(SUM('Chemicals Calcs'!J$2:J45)-'Chem - ODS'!E$15*10^6&lt;0,0,IF(AND(SUM('Chemicals Calcs'!J$1:J44)-'Chem - ODS'!E$15*10^6&lt;0,SUM('Chemicals Calcs'!J$2:J45)-'Chem - ODS'!E$15*10^6&gt;0),SUM('Chemicals Calcs'!J$2:J45)-'Chem - ODS'!E$15*10^6,'Chemicals Calcs'!J45))</f>
        <v>0</v>
      </c>
      <c r="K45" s="210">
        <f ca="1">IF(SUM('Chemicals Calcs'!K$2:K45)-'Chem - ODS'!F$15*10^6&lt;0,0,IF(AND(SUM('Chemicals Calcs'!K$1:K44)-'Chem - ODS'!F$15*10^6&lt;0,SUM('Chemicals Calcs'!K$2:K45)-'Chem - ODS'!F$15*10^6&gt;0),SUM('Chemicals Calcs'!K$2:K45)-'Chem - ODS'!F$15*10^6,'Chemicals Calcs'!K45))</f>
        <v>0</v>
      </c>
      <c r="L45" s="210">
        <f ca="1">IF(SUM('Chemicals Calcs'!L$2:L45)-'Chem - ODS'!G$15*10^6&lt;0,0,IF(AND(SUM('Chemicals Calcs'!L$1:L44)-'Chem - ODS'!G$15*10^6&lt;0,SUM('Chemicals Calcs'!L$2:L45)-'Chem - ODS'!G$15*10^6&gt;0),SUM('Chemicals Calcs'!L$2:L45)-'Chem - ODS'!G$15*10^6,'Chemicals Calcs'!L45))</f>
        <v>0</v>
      </c>
      <c r="M45" s="210">
        <f ca="1">IF(SUM('Chemicals Calcs'!M$2:M45)-'Chem - ODS'!H$15*10^6&lt;0,0,IF(AND(SUM('Chemicals Calcs'!M$1:M44)-'Chem - ODS'!H$15*10^6&lt;0,SUM('Chemicals Calcs'!M$2:M45)-'Chem - ODS'!H$15*10^6&gt;0),SUM('Chemicals Calcs'!M$2:M45)-'Chem - ODS'!H$15*10^6,'Chemicals Calcs'!M45))</f>
        <v>0</v>
      </c>
      <c r="N45" s="210">
        <f ca="1">IF(SUM('Chemicals Calcs'!N$2:N45)-'Chem - ODS'!I$15*10^6&lt;0,0,IF(AND(SUM('Chemicals Calcs'!N$1:N44)-'Chem - ODS'!I$15*10^6&lt;0,SUM('Chemicals Calcs'!N$2:N45)-'Chem - ODS'!I$15*10^6&gt;0),SUM('Chemicals Calcs'!N$2:N45)-'Chem - ODS'!I$15*10^6,'Chemicals Calcs'!N45))</f>
        <v>0</v>
      </c>
      <c r="O45" s="210">
        <f ca="1">IF(SUM('Chemicals Calcs'!O$2:O45)-'Chem - ODS'!J$15*10^6&lt;0,0,IF(AND(SUM('Chemicals Calcs'!O$1:O44)-'Chem - ODS'!J$15*10^6&lt;0,SUM('Chemicals Calcs'!O$2:O45)-'Chem - ODS'!J$15*10^6&gt;0),SUM('Chemicals Calcs'!O$2:O45)-'Chem - ODS'!J$15*10^6,'Chemicals Calcs'!O45))</f>
        <v>0</v>
      </c>
      <c r="P45" s="210">
        <f ca="1">IF(SUM('Chemicals Calcs'!P$2:P45)-'Chem - ODS'!K$15*10^6&lt;0,0,IF(AND(SUM('Chemicals Calcs'!P$1:P44)-'Chem - ODS'!K$15*10^6&lt;0,SUM('Chemicals Calcs'!P$2:P45)-'Chem - ODS'!K$15*10^6&gt;0),SUM('Chemicals Calcs'!P$2:P45)-'Chem - ODS'!K$15*10^6,'Chemicals Calcs'!P45))</f>
        <v>0</v>
      </c>
      <c r="Q45" s="210">
        <f ca="1">IF(SUM('Chemicals Calcs'!Q$2:Q45)-'Chem - ODS'!L$15*10^6&lt;0,0,IF(AND(SUM('Chemicals Calcs'!Q$1:Q44)-'Chem - ODS'!L$15*10^6&lt;0,SUM('Chemicals Calcs'!Q$2:Q45)-'Chem - ODS'!L$15*10^6&gt;0),SUM('Chemicals Calcs'!Q$2:Q45)-'Chem - ODS'!L$15*10^6,'Chemicals Calcs'!Q45))</f>
        <v>0</v>
      </c>
      <c r="R45" s="210">
        <f ca="1">IF(SUM('Chemicals Calcs'!R$2:R45)-'Chem - ODS'!M$15*10^6&lt;0,0,IF(AND(SUM('Chemicals Calcs'!R$1:R44)-'Chem - ODS'!M$15*10^6&lt;0,SUM('Chemicals Calcs'!R$2:R45)-'Chem - ODS'!M$15*10^6&gt;0),SUM('Chemicals Calcs'!R$2:R45)-'Chem - ODS'!M$15*10^6,'Chemicals Calcs'!R45))</f>
        <v>0</v>
      </c>
      <c r="S45" s="210">
        <f ca="1">IF(SUM('Chemicals Calcs'!S$2:S45)-'Chem - ODS'!N$15*10^6&lt;0,0,IF(AND(SUM('Chemicals Calcs'!S$1:S44)-'Chem - ODS'!N$15*10^6&lt;0,SUM('Chemicals Calcs'!S$2:S45)-'Chem - ODS'!N$15*10^6&gt;0),SUM('Chemicals Calcs'!S$2:S45)-'Chem - ODS'!N$15*10^6,'Chemicals Calcs'!S45))</f>
        <v>0</v>
      </c>
      <c r="T45" s="210">
        <f ca="1">IF(SUM('Chemicals Calcs'!T$2:T45)-'Chem - ODS'!O$15*10^6&lt;0,0,IF(AND(SUM('Chemicals Calcs'!T$1:T44)-'Chem - ODS'!O$15*10^6&lt;0,SUM('Chemicals Calcs'!T$2:T45)-'Chem - ODS'!O$15*10^6&gt;0),SUM('Chemicals Calcs'!T$2:T45)-'Chem - ODS'!O$15*10^6,'Chemicals Calcs'!T45))</f>
        <v>0</v>
      </c>
      <c r="U45" s="210">
        <f ca="1">IF(SUM('Chemicals Calcs'!U$2:U45)-'Chem - ODS'!P$15*10^6&lt;0,0,IF(AND(SUM('Chemicals Calcs'!U$1:U44)-'Chem - ODS'!P$15*10^6&lt;0,SUM('Chemicals Calcs'!U$2:U45)-'Chem - ODS'!P$15*10^6&gt;0),SUM('Chemicals Calcs'!U$2:U45)-'Chem - ODS'!P$15*10^6,'Chemicals Calcs'!U45))</f>
        <v>0</v>
      </c>
      <c r="V45" s="210">
        <f ca="1">IF(SUM('Chemicals Calcs'!V$2:V45)-'Chem - ODS'!Q$15*10^6&lt;0,0,IF(AND(SUM('Chemicals Calcs'!V$1:V44)-'Chem - ODS'!Q$15*10^6&lt;0,SUM('Chemicals Calcs'!V$2:V45)-'Chem - ODS'!Q$15*10^6&gt;0),SUM('Chemicals Calcs'!V$2:V45)-'Chem - ODS'!Q$15*10^6,'Chemicals Calcs'!V45))</f>
        <v>0</v>
      </c>
      <c r="W45" s="210">
        <f ca="1">IF(SUM('Chemicals Calcs'!W$2:W45)-'Chem - ODS'!R$15*10^6&lt;0,0,IF(AND(SUM('Chemicals Calcs'!W$1:W44)-'Chem - ODS'!R$15*10^6&lt;0,SUM('Chemicals Calcs'!W$2:W45)-'Chem - ODS'!R$15*10^6&gt;0),SUM('Chemicals Calcs'!W$2:W45)-'Chem - ODS'!R$15*10^6,'Chemicals Calcs'!W45))</f>
        <v>0</v>
      </c>
      <c r="X45" s="210">
        <f ca="1">IF(SUM('Chemicals Calcs'!X$2:X45)-'Chem - ODS'!S$15*10^6&lt;0,0,IF(AND(SUM('Chemicals Calcs'!X$1:X44)-'Chem - ODS'!S$15*10^6&lt;0,SUM('Chemicals Calcs'!X$2:X45)-'Chem - ODS'!S$15*10^6&gt;0),SUM('Chemicals Calcs'!X$2:X45)-'Chem - ODS'!S$15*10^6,'Chemicals Calcs'!X45))</f>
        <v>0</v>
      </c>
      <c r="Y45" s="210">
        <f ca="1">IF(SUM('Chemicals Calcs'!Y$2:Y45)-'Chem - ODS'!T$15*10^6&lt;0,0,IF(AND(SUM('Chemicals Calcs'!Y$1:Y44)-'Chem - ODS'!T$15*10^6&lt;0,SUM('Chemicals Calcs'!Y$2:Y45)-'Chem - ODS'!T$15*10^6&gt;0),SUM('Chemicals Calcs'!Y$2:Y45)-'Chem - ODS'!T$15*10^6,'Chemicals Calcs'!Y45))</f>
        <v>0</v>
      </c>
      <c r="Z45" s="210">
        <f ca="1">IF(SUM('Chemicals Calcs'!Z$2:Z45)-'Chem - ODS'!U$15*10^6&lt;0,0,IF(AND(SUM('Chemicals Calcs'!Z$1:Z44)-'Chem - ODS'!U$15*10^6&lt;0,SUM('Chemicals Calcs'!Z$2:Z45)-'Chem - ODS'!U$15*10^6&gt;0),SUM('Chemicals Calcs'!Z$2:Z45)-'Chem - ODS'!U$15*10^6,'Chemicals Calcs'!Z45))</f>
        <v>0</v>
      </c>
      <c r="AA45" s="210">
        <f ca="1">IF(SUM('Chemicals Calcs'!AA$2:AA45)-'Chem - ODS'!V$15*10^6&lt;0,0,IF(AND(SUM('Chemicals Calcs'!AA$1:AA44)-'Chem - ODS'!V$15*10^6&lt;0,SUM('Chemicals Calcs'!AA$2:AA45)-'Chem - ODS'!V$15*10^6&gt;0),SUM('Chemicals Calcs'!AA$2:AA45)-'Chem - ODS'!V$15*10^6,'Chemicals Calcs'!AA45))</f>
        <v>0</v>
      </c>
      <c r="AB45" s="210">
        <f ca="1">IF(SUM('Chemicals Calcs'!AB$2:AB45)-'Chem - ODS'!W$15*10^6&lt;0,0,IF(AND(SUM('Chemicals Calcs'!AB$1:AB44)-'Chem - ODS'!W$15*10^6&lt;0,SUM('Chemicals Calcs'!AB$2:AB45)-'Chem - ODS'!W$15*10^6&gt;0),SUM('Chemicals Calcs'!AB$2:AB45)-'Chem - ODS'!W$15*10^6,'Chemicals Calcs'!AB45))</f>
        <v>0</v>
      </c>
      <c r="AC45" s="210">
        <f ca="1">IF(SUM('Chemicals Calcs'!AC$2:AC45)-'Chem - ODS'!X$15*10^6&lt;0,0,IF(AND(SUM('Chemicals Calcs'!AC$1:AC44)-'Chem - ODS'!X$15*10^6&lt;0,SUM('Chemicals Calcs'!AC$2:AC45)-'Chem - ODS'!X$15*10^6&gt;0),SUM('Chemicals Calcs'!AC$2:AC45)-'Chem - ODS'!X$15*10^6,'Chemicals Calcs'!AC45))</f>
        <v>0</v>
      </c>
      <c r="AD45" s="210">
        <f ca="1">IF(SUM('Chemicals Calcs'!AD$2:AD45)-'Chem - ODS'!Y$15*10^6&lt;0,0,IF(AND(SUM('Chemicals Calcs'!AD$1:AD44)-'Chem - ODS'!Y$15*10^6&lt;0,SUM('Chemicals Calcs'!AD$2:AD45)-'Chem - ODS'!Y$15*10^6&gt;0),SUM('Chemicals Calcs'!AD$2:AD45)-'Chem - ODS'!Y$15*10^6,'Chemicals Calcs'!AD45))</f>
        <v>0</v>
      </c>
      <c r="AE45" s="210">
        <f ca="1">IF(SUM('Chemicals Calcs'!AE$2:AE45)-'Chem - ODS'!Z$15*10^6&lt;0,0,IF(AND(SUM('Chemicals Calcs'!AE$1:AE44)-'Chem - ODS'!Z$15*10^6&lt;0,SUM('Chemicals Calcs'!AE$2:AE45)-'Chem - ODS'!Z$15*10^6&gt;0),SUM('Chemicals Calcs'!AE$2:AE45)-'Chem - ODS'!Z$15*10^6,'Chemicals Calcs'!AE45))</f>
        <v>0</v>
      </c>
      <c r="AF45" s="210">
        <f ca="1">IF(SUM('Chemicals Calcs'!AF$2:AF45)-'Chem - ODS'!AA$15*10^6&lt;0,0,IF(AND(SUM('Chemicals Calcs'!AF$1:AF44)-'Chem - ODS'!AA$15*10^6&lt;0,SUM('Chemicals Calcs'!AF$2:AF45)-'Chem - ODS'!AA$15*10^6&gt;0),SUM('Chemicals Calcs'!AF$2:AF45)-'Chem - ODS'!AA$15*10^6,'Chemicals Calcs'!AF45))</f>
        <v>0</v>
      </c>
      <c r="AG45" s="210">
        <f ca="1">IF(SUM('Chemicals Calcs'!AG$2:AG45)-'Chem - ODS'!AB$15*10^6&lt;0,0,IF(AND(SUM('Chemicals Calcs'!AG$1:AG44)-'Chem - ODS'!AB$15*10^6&lt;0,SUM('Chemicals Calcs'!AG$2:AG45)-'Chem - ODS'!AB$15*10^6&gt;0),SUM('Chemicals Calcs'!AG$2:AG45)-'Chem - ODS'!AB$15*10^6,'Chemicals Calcs'!AG45))</f>
        <v>0</v>
      </c>
      <c r="AH45" s="210">
        <f ca="1">IF(SUM('Chemicals Calcs'!AH$2:AH45)-'Chem - ODS'!AC$15*10^6&lt;0,0,IF(AND(SUM('Chemicals Calcs'!AH$1:AH44)-'Chem - ODS'!AC$15*10^6&lt;0,SUM('Chemicals Calcs'!AH$2:AH45)-'Chem - ODS'!AC$15*10^6&gt;0),SUM('Chemicals Calcs'!AH$2:AH45)-'Chem - ODS'!AC$15*10^6,'Chemicals Calcs'!AH45))</f>
        <v>0</v>
      </c>
      <c r="AI45" s="210">
        <f ca="1">IF(SUM('Chemicals Calcs'!AI$2:AI45)-'Chem - ODS'!AD$15*10^6&lt;0,0,IF(AND(SUM('Chemicals Calcs'!AI$1:AI44)-'Chem - ODS'!AD$15*10^6&lt;0,SUM('Chemicals Calcs'!AI$2:AI45)-'Chem - ODS'!AD$15*10^6&gt;0),SUM('Chemicals Calcs'!AI$2:AI45)-'Chem - ODS'!AD$15*10^6,'Chemicals Calcs'!AI45))</f>
        <v>0</v>
      </c>
      <c r="AJ45" s="210">
        <f ca="1">IF(SUM('Chemicals Calcs'!AJ$2:AJ45)-'Chem - ODS'!AE$15*10^6&lt;0,0,IF(AND(SUM('Chemicals Calcs'!AJ$1:AJ44)-'Chem - ODS'!AE$15*10^6&lt;0,SUM('Chemicals Calcs'!AJ$2:AJ45)-'Chem - ODS'!AE$15*10^6&gt;0),SUM('Chemicals Calcs'!AJ$2:AJ45)-'Chem - ODS'!AE$15*10^6,'Chemicals Calcs'!AJ45))</f>
        <v>0</v>
      </c>
      <c r="AK45" s="210">
        <f ca="1">IF(SUM('Chemicals Calcs'!AK$2:AK45)-'Chem - ODS'!AF$15*10^6&lt;0,0,IF(AND(SUM('Chemicals Calcs'!AK$1:AK44)-'Chem - ODS'!AF$15*10^6&lt;0,SUM('Chemicals Calcs'!AK$2:AK45)-'Chem - ODS'!AF$15*10^6&gt;0),SUM('Chemicals Calcs'!AK$2:AK45)-'Chem - ODS'!AF$15*10^6,'Chemicals Calcs'!AK45))</f>
        <v>0</v>
      </c>
      <c r="AL45" s="210">
        <f ca="1">IF(SUM('Chemicals Calcs'!AL$2:AL45)-'Chem - ODS'!AG$15*10^6&lt;0,0,IF(AND(SUM('Chemicals Calcs'!AL$1:AL44)-'Chem - ODS'!AG$15*10^6&lt;0,SUM('Chemicals Calcs'!AL$2:AL45)-'Chem - ODS'!AG$15*10^6&gt;0),SUM('Chemicals Calcs'!AL$2:AL45)-'Chem - ODS'!AG$15*10^6,'Chemicals Calcs'!AL45))</f>
        <v>0</v>
      </c>
      <c r="AM45" s="210">
        <f ca="1">IF(SUM('Chemicals Calcs'!AM$2:AM45)-'Chem - ODS'!AH$15*10^6&lt;0,0,IF(AND(SUM('Chemicals Calcs'!AM$1:AM44)-'Chem - ODS'!AH$15*10^6&lt;0,SUM('Chemicals Calcs'!AM$2:AM45)-'Chem - ODS'!AH$15*10^6&gt;0),SUM('Chemicals Calcs'!AM$2:AM45)-'Chem - ODS'!AH$15*10^6,'Chemicals Calcs'!AM45))</f>
        <v>0</v>
      </c>
      <c r="AN45" s="210">
        <f ca="1">IF(SUM('Chemicals Calcs'!AN$2:AN45)-'Chem - ODS'!AI$15*10^6&lt;0,0,IF(AND(SUM('Chemicals Calcs'!AN$1:AN44)-'Chem - ODS'!AI$15*10^6&lt;0,SUM('Chemicals Calcs'!AN$2:AN45)-'Chem - ODS'!AI$15*10^6&gt;0),SUM('Chemicals Calcs'!AN$2:AN45)-'Chem - ODS'!AI$15*10^6,'Chemicals Calcs'!AN45))</f>
        <v>0</v>
      </c>
      <c r="AO45" s="210">
        <f ca="1">IF(SUM('Chemicals Calcs'!AO$2:AO45)-'Chem - ODS'!AJ$15*10^6&lt;0,0,IF(AND(SUM('Chemicals Calcs'!AO$1:AO44)-'Chem - ODS'!AJ$15*10^6&lt;0,SUM('Chemicals Calcs'!AO$2:AO45)-'Chem - ODS'!AJ$15*10^6&gt;0),SUM('Chemicals Calcs'!AO$2:AO45)-'Chem - ODS'!AJ$15*10^6,'Chemicals Calcs'!AO45))</f>
        <v>0</v>
      </c>
      <c r="AP45" s="210">
        <f ca="1">IF(SUM('Chemicals Calcs'!AP$2:AP45)-'Chem - ODS'!AK$15*10^6&lt;0,0,IF(AND(SUM('Chemicals Calcs'!AP$1:AP44)-'Chem - ODS'!AK$15*10^6&lt;0,SUM('Chemicals Calcs'!AP$2:AP45)-'Chem - ODS'!AK$15*10^6&gt;0),SUM('Chemicals Calcs'!AP$2:AP45)-'Chem - ODS'!AK$15*10^6,'Chemicals Calcs'!AP45))</f>
        <v>0</v>
      </c>
    </row>
    <row r="46" spans="1:42">
      <c r="A46" s="74">
        <v>-6</v>
      </c>
      <c r="B46">
        <f ca="1">IF('Chemicals 2010'!$A54="CP",INDIRECT("'Chemicals 2010'!"&amp;'Country Selector'!$B$3&amp;ROW($A54))*10^12,0)</f>
        <v>0</v>
      </c>
      <c r="C46" s="90">
        <f t="shared" ca="1" si="2"/>
        <v>0</v>
      </c>
      <c r="D46" s="90">
        <f t="shared" ca="1" si="2"/>
        <v>0</v>
      </c>
      <c r="E46" s="90">
        <f t="shared" ca="1" si="2"/>
        <v>0</v>
      </c>
      <c r="F46" s="90">
        <f t="shared" ca="1" si="2"/>
        <v>0</v>
      </c>
      <c r="G46" s="210">
        <f ca="1">IF(SUM('Chemicals Calcs'!G$2:G46)-'Chem - ODS'!B$15*10^6&lt;0,0,IF(AND(SUM('Chemicals Calcs'!G$1:G45)-'Chem - ODS'!B$15*10^6&lt;0,SUM('Chemicals Calcs'!G$2:G46)-'Chem - ODS'!B$15*10^6&gt;0),SUM('Chemicals Calcs'!G$2:G46)-'Chem - ODS'!B$15*10^6,'Chemicals Calcs'!G46))</f>
        <v>3325202479119.3022</v>
      </c>
      <c r="H46" s="210">
        <f ca="1">IF(SUM('Chemicals Calcs'!H$2:H46)-'Chem - ODS'!C$15*10^6&lt;0,0,IF(AND(SUM('Chemicals Calcs'!H$1:H45)-'Chem - ODS'!C$15*10^6&lt;0,SUM('Chemicals Calcs'!H$2:H46)-'Chem - ODS'!C$15*10^6&gt;0),SUM('Chemicals Calcs'!H$2:H46)-'Chem - ODS'!C$15*10^6,'Chemicals Calcs'!H46))</f>
        <v>3990242974943.1626</v>
      </c>
      <c r="I46" s="210">
        <f ca="1">IF(SUM('Chemicals Calcs'!I$2:I46)-'Chem - ODS'!D$15*10^6&lt;0,0,IF(AND(SUM('Chemicals Calcs'!I$1:I45)-'Chem - ODS'!D$15*10^6&lt;0,SUM('Chemicals Calcs'!I$2:I46)-'Chem - ODS'!D$15*10^6&gt;0),SUM('Chemicals Calcs'!I$2:I46)-'Chem - ODS'!D$15*10^6,'Chemicals Calcs'!I46))</f>
        <v>1816180159994.2773</v>
      </c>
      <c r="J46" s="210">
        <f ca="1">IF(SUM('Chemicals Calcs'!J$2:J46)-'Chem - ODS'!E$15*10^6&lt;0,0,IF(AND(SUM('Chemicals Calcs'!J$1:J45)-'Chem - ODS'!E$15*10^6&lt;0,SUM('Chemicals Calcs'!J$2:J46)-'Chem - ODS'!E$15*10^6&gt;0),SUM('Chemicals Calcs'!J$2:J46)-'Chem - ODS'!E$15*10^6,'Chemicals Calcs'!J46))</f>
        <v>0</v>
      </c>
      <c r="K46" s="210">
        <f ca="1">IF(SUM('Chemicals Calcs'!K$2:K46)-'Chem - ODS'!F$15*10^6&lt;0,0,IF(AND(SUM('Chemicals Calcs'!K$1:K45)-'Chem - ODS'!F$15*10^6&lt;0,SUM('Chemicals Calcs'!K$2:K46)-'Chem - ODS'!F$15*10^6&gt;0),SUM('Chemicals Calcs'!K$2:K46)-'Chem - ODS'!F$15*10^6,'Chemicals Calcs'!K46))</f>
        <v>0</v>
      </c>
      <c r="L46" s="210">
        <f ca="1">IF(SUM('Chemicals Calcs'!L$2:L46)-'Chem - ODS'!G$15*10^6&lt;0,0,IF(AND(SUM('Chemicals Calcs'!L$1:L45)-'Chem - ODS'!G$15*10^6&lt;0,SUM('Chemicals Calcs'!L$2:L46)-'Chem - ODS'!G$15*10^6&gt;0),SUM('Chemicals Calcs'!L$2:L46)-'Chem - ODS'!G$15*10^6,'Chemicals Calcs'!L46))</f>
        <v>0</v>
      </c>
      <c r="M46" s="210">
        <f ca="1">IF(SUM('Chemicals Calcs'!M$2:M46)-'Chem - ODS'!H$15*10^6&lt;0,0,IF(AND(SUM('Chemicals Calcs'!M$1:M45)-'Chem - ODS'!H$15*10^6&lt;0,SUM('Chemicals Calcs'!M$2:M46)-'Chem - ODS'!H$15*10^6&gt;0),SUM('Chemicals Calcs'!M$2:M46)-'Chem - ODS'!H$15*10^6,'Chemicals Calcs'!M46))</f>
        <v>0</v>
      </c>
      <c r="N46" s="210">
        <f ca="1">IF(SUM('Chemicals Calcs'!N$2:N46)-'Chem - ODS'!I$15*10^6&lt;0,0,IF(AND(SUM('Chemicals Calcs'!N$1:N45)-'Chem - ODS'!I$15*10^6&lt;0,SUM('Chemicals Calcs'!N$2:N46)-'Chem - ODS'!I$15*10^6&gt;0),SUM('Chemicals Calcs'!N$2:N46)-'Chem - ODS'!I$15*10^6,'Chemicals Calcs'!N46))</f>
        <v>0</v>
      </c>
      <c r="O46" s="210">
        <f ca="1">IF(SUM('Chemicals Calcs'!O$2:O46)-'Chem - ODS'!J$15*10^6&lt;0,0,IF(AND(SUM('Chemicals Calcs'!O$1:O45)-'Chem - ODS'!J$15*10^6&lt;0,SUM('Chemicals Calcs'!O$2:O46)-'Chem - ODS'!J$15*10^6&gt;0),SUM('Chemicals Calcs'!O$2:O46)-'Chem - ODS'!J$15*10^6,'Chemicals Calcs'!O46))</f>
        <v>1698798666361.1406</v>
      </c>
      <c r="P46" s="210">
        <f ca="1">IF(SUM('Chemicals Calcs'!P$2:P46)-'Chem - ODS'!K$15*10^6&lt;0,0,IF(AND(SUM('Chemicals Calcs'!P$1:P45)-'Chem - ODS'!K$15*10^6&lt;0,SUM('Chemicals Calcs'!P$2:P46)-'Chem - ODS'!K$15*10^6&gt;0),SUM('Chemicals Calcs'!P$2:P46)-'Chem - ODS'!K$15*10^6,'Chemicals Calcs'!P46))</f>
        <v>5367846898099.1484</v>
      </c>
      <c r="Q46" s="210">
        <f ca="1">IF(SUM('Chemicals Calcs'!Q$2:Q46)-'Chem - ODS'!L$15*10^6&lt;0,0,IF(AND(SUM('Chemicals Calcs'!Q$1:Q45)-'Chem - ODS'!L$15*10^6&lt;0,SUM('Chemicals Calcs'!Q$2:Q46)-'Chem - ODS'!L$15*10^6&gt;0),SUM('Chemicals Calcs'!Q$2:Q46)-'Chem - ODS'!L$15*10^6,'Chemicals Calcs'!Q46))</f>
        <v>9036895129840.7812</v>
      </c>
      <c r="R46" s="210">
        <f ca="1">IF(SUM('Chemicals Calcs'!R$2:R46)-'Chem - ODS'!M$15*10^6&lt;0,0,IF(AND(SUM('Chemicals Calcs'!R$1:R45)-'Chem - ODS'!M$15*10^6&lt;0,SUM('Chemicals Calcs'!R$2:R46)-'Chem - ODS'!M$15*10^6&gt;0),SUM('Chemicals Calcs'!R$2:R46)-'Chem - ODS'!M$15*10^6,'Chemicals Calcs'!R46))</f>
        <v>11905943361577.703</v>
      </c>
      <c r="S46" s="210">
        <f ca="1">IF(SUM('Chemicals Calcs'!S$2:S46)-'Chem - ODS'!N$15*10^6&lt;0,0,IF(AND(SUM('Chemicals Calcs'!S$1:S45)-'Chem - ODS'!N$15*10^6&lt;0,SUM('Chemicals Calcs'!S$2:S46)-'Chem - ODS'!N$15*10^6&gt;0),SUM('Chemicals Calcs'!S$2:S46)-'Chem - ODS'!N$15*10^6,'Chemicals Calcs'!S46))</f>
        <v>14774991593317.797</v>
      </c>
      <c r="T46" s="210">
        <f ca="1">IF(SUM('Chemicals Calcs'!T$2:T46)-'Chem - ODS'!O$15*10^6&lt;0,0,IF(AND(SUM('Chemicals Calcs'!T$1:T45)-'Chem - ODS'!O$15*10^6&lt;0,SUM('Chemicals Calcs'!T$2:T46)-'Chem - ODS'!O$15*10^6&gt;0),SUM('Chemicals Calcs'!T$2:T46)-'Chem - ODS'!O$15*10^6,'Chemicals Calcs'!T46))</f>
        <v>17644039825054.266</v>
      </c>
      <c r="U46" s="210">
        <f ca="1">IF(SUM('Chemicals Calcs'!U$2:U46)-'Chem - ODS'!P$15*10^6&lt;0,0,IF(AND(SUM('Chemicals Calcs'!U$1:U45)-'Chem - ODS'!P$15*10^6&lt;0,SUM('Chemicals Calcs'!U$2:U46)-'Chem - ODS'!P$15*10^6&gt;0),SUM('Chemicals Calcs'!U$2:U46)-'Chem - ODS'!P$15*10^6,'Chemicals Calcs'!U46))</f>
        <v>20513088056790.687</v>
      </c>
      <c r="V46" s="210">
        <f ca="1">IF(SUM('Chemicals Calcs'!V$2:V46)-'Chem - ODS'!Q$15*10^6&lt;0,0,IF(AND(SUM('Chemicals Calcs'!V$1:V45)-'Chem - ODS'!Q$15*10^6&lt;0,SUM('Chemicals Calcs'!V$2:V46)-'Chem - ODS'!Q$15*10^6&gt;0),SUM('Chemicals Calcs'!V$2:V46)-'Chem - ODS'!Q$15*10^6,'Chemicals Calcs'!V46))</f>
        <v>23382136288530.812</v>
      </c>
      <c r="W46" s="210">
        <f ca="1">IF(SUM('Chemicals Calcs'!W$2:W46)-'Chem - ODS'!R$15*10^6&lt;0,0,IF(AND(SUM('Chemicals Calcs'!W$1:W45)-'Chem - ODS'!R$15*10^6&lt;0,SUM('Chemicals Calcs'!W$2:W46)-'Chem - ODS'!R$15*10^6&gt;0),SUM('Chemicals Calcs'!W$2:W46)-'Chem - ODS'!R$15*10^6,'Chemicals Calcs'!W46))</f>
        <v>21464434446832.984</v>
      </c>
      <c r="X46" s="210">
        <f ca="1">IF(SUM('Chemicals Calcs'!X$2:X46)-'Chem - ODS'!S$15*10^6&lt;0,0,IF(AND(SUM('Chemicals Calcs'!X$1:X45)-'Chem - ODS'!S$15*10^6&lt;0,SUM('Chemicals Calcs'!X$2:X46)-'Chem - ODS'!S$15*10^6&gt;0),SUM('Chemicals Calcs'!X$2:X46)-'Chem - ODS'!S$15*10^6,'Chemicals Calcs'!X46))</f>
        <v>19546732605129.797</v>
      </c>
      <c r="Y46" s="210">
        <f ca="1">IF(SUM('Chemicals Calcs'!Y$2:Y46)-'Chem - ODS'!T$15*10^6&lt;0,0,IF(AND(SUM('Chemicals Calcs'!Y$1:Y45)-'Chem - ODS'!T$15*10^6&lt;0,SUM('Chemicals Calcs'!Y$2:Y46)-'Chem - ODS'!T$15*10^6&gt;0),SUM('Chemicals Calcs'!Y$2:Y46)-'Chem - ODS'!T$15*10^6,'Chemicals Calcs'!Y46))</f>
        <v>17629030763430.172</v>
      </c>
      <c r="Z46" s="210">
        <f ca="1">IF(SUM('Chemicals Calcs'!Z$2:Z46)-'Chem - ODS'!U$15*10^6&lt;0,0,IF(AND(SUM('Chemicals Calcs'!Z$1:Z45)-'Chem - ODS'!U$15*10^6&lt;0,SUM('Chemicals Calcs'!Z$2:Z46)-'Chem - ODS'!U$15*10^6&gt;0),SUM('Chemicals Calcs'!Z$2:Z46)-'Chem - ODS'!U$15*10^6,'Chemicals Calcs'!Z46))</f>
        <v>15711328921730.609</v>
      </c>
      <c r="AA46" s="210">
        <f ca="1">IF(SUM('Chemicals Calcs'!AA$2:AA46)-'Chem - ODS'!V$15*10^6&lt;0,0,IF(AND(SUM('Chemicals Calcs'!AA$1:AA45)-'Chem - ODS'!V$15*10^6&lt;0,SUM('Chemicals Calcs'!AA$2:AA46)-'Chem - ODS'!V$15*10^6&gt;0),SUM('Chemicals Calcs'!AA$2:AA46)-'Chem - ODS'!V$15*10^6,'Chemicals Calcs'!AA46))</f>
        <v>13793627080027.375</v>
      </c>
      <c r="AB46" s="210">
        <f ca="1">IF(SUM('Chemicals Calcs'!AB$2:AB46)-'Chem - ODS'!W$15*10^6&lt;0,0,IF(AND(SUM('Chemicals Calcs'!AB$1:AB45)-'Chem - ODS'!W$15*10^6&lt;0,SUM('Chemicals Calcs'!AB$2:AB46)-'Chem - ODS'!W$15*10^6&gt;0),SUM('Chemicals Calcs'!AB$2:AB46)-'Chem - ODS'!W$15*10^6,'Chemicals Calcs'!AB46))</f>
        <v>13475925238324.547</v>
      </c>
      <c r="AC46" s="210">
        <f ca="1">IF(SUM('Chemicals Calcs'!AC$2:AC46)-'Chem - ODS'!X$15*10^6&lt;0,0,IF(AND(SUM('Chemicals Calcs'!AC$1:AC45)-'Chem - ODS'!X$15*10^6&lt;0,SUM('Chemicals Calcs'!AC$2:AC46)-'Chem - ODS'!X$15*10^6&gt;0),SUM('Chemicals Calcs'!AC$2:AC46)-'Chem - ODS'!X$15*10^6,'Chemicals Calcs'!AC46))</f>
        <v>13158223396625.281</v>
      </c>
      <c r="AD46" s="210">
        <f ca="1">IF(SUM('Chemicals Calcs'!AD$2:AD46)-'Chem - ODS'!Y$15*10^6&lt;0,0,IF(AND(SUM('Chemicals Calcs'!AD$1:AD45)-'Chem - ODS'!Y$15*10^6&lt;0,SUM('Chemicals Calcs'!AD$2:AD46)-'Chem - ODS'!Y$15*10^6&gt;0),SUM('Chemicals Calcs'!AD$2:AD46)-'Chem - ODS'!Y$15*10^6,'Chemicals Calcs'!AD46))</f>
        <v>12840521554924.234</v>
      </c>
      <c r="AE46" s="210">
        <f ca="1">IF(SUM('Chemicals Calcs'!AE$2:AE46)-'Chem - ODS'!Z$15*10^6&lt;0,0,IF(AND(SUM('Chemicals Calcs'!AE$1:AE45)-'Chem - ODS'!Z$15*10^6&lt;0,SUM('Chemicals Calcs'!AE$2:AE46)-'Chem - ODS'!Z$15*10^6&gt;0),SUM('Chemicals Calcs'!AE$2:AE46)-'Chem - ODS'!Z$15*10^6,'Chemicals Calcs'!AE46))</f>
        <v>12522819713223.187</v>
      </c>
      <c r="AF46" s="210">
        <f ca="1">IF(SUM('Chemicals Calcs'!AF$2:AF46)-'Chem - ODS'!AA$15*10^6&lt;0,0,IF(AND(SUM('Chemicals Calcs'!AF$1:AF45)-'Chem - ODS'!AA$15*10^6&lt;0,SUM('Chemicals Calcs'!AF$2:AF46)-'Chem - ODS'!AA$15*10^6&gt;0),SUM('Chemicals Calcs'!AF$2:AF46)-'Chem - ODS'!AA$15*10^6,'Chemicals Calcs'!AF46))</f>
        <v>12205117871523.937</v>
      </c>
      <c r="AG46" s="210">
        <f ca="1">IF(SUM('Chemicals Calcs'!AG$2:AG46)-'Chem - ODS'!AB$15*10^6&lt;0,0,IF(AND(SUM('Chemicals Calcs'!AG$1:AG45)-'Chem - ODS'!AB$15*10^6&lt;0,SUM('Chemicals Calcs'!AG$2:AG46)-'Chem - ODS'!AB$15*10^6&gt;0),SUM('Chemicals Calcs'!AG$2:AG46)-'Chem - ODS'!AB$15*10^6,'Chemicals Calcs'!AG46))</f>
        <v>12287416029822.531</v>
      </c>
      <c r="AH46" s="210">
        <f ca="1">IF(SUM('Chemicals Calcs'!AH$2:AH46)-'Chem - ODS'!AC$15*10^6&lt;0,0,IF(AND(SUM('Chemicals Calcs'!AH$1:AH45)-'Chem - ODS'!AC$15*10^6&lt;0,SUM('Chemicals Calcs'!AH$2:AH46)-'Chem - ODS'!AC$15*10^6&gt;0),SUM('Chemicals Calcs'!AH$2:AH46)-'Chem - ODS'!AC$15*10^6,'Chemicals Calcs'!AH46))</f>
        <v>12369714188122.906</v>
      </c>
      <c r="AI46" s="210">
        <f ca="1">IF(SUM('Chemicals Calcs'!AI$2:AI46)-'Chem - ODS'!AD$15*10^6&lt;0,0,IF(AND(SUM('Chemicals Calcs'!AI$1:AI45)-'Chem - ODS'!AD$15*10^6&lt;0,SUM('Chemicals Calcs'!AI$2:AI46)-'Chem - ODS'!AD$15*10^6&gt;0),SUM('Chemicals Calcs'!AI$2:AI46)-'Chem - ODS'!AD$15*10^6,'Chemicals Calcs'!AI46))</f>
        <v>12452012346421.531</v>
      </c>
      <c r="AJ46" s="210">
        <f ca="1">IF(SUM('Chemicals Calcs'!AJ$2:AJ46)-'Chem - ODS'!AE$15*10^6&lt;0,0,IF(AND(SUM('Chemicals Calcs'!AJ$1:AJ45)-'Chem - ODS'!AE$15*10^6&lt;0,SUM('Chemicals Calcs'!AJ$2:AJ46)-'Chem - ODS'!AE$15*10^6&gt;0),SUM('Chemicals Calcs'!AJ$2:AJ46)-'Chem - ODS'!AE$15*10^6,'Chemicals Calcs'!AJ46))</f>
        <v>12534310504720.156</v>
      </c>
      <c r="AK46" s="210">
        <f ca="1">IF(SUM('Chemicals Calcs'!AK$2:AK46)-'Chem - ODS'!AF$15*10^6&lt;0,0,IF(AND(SUM('Chemicals Calcs'!AK$1:AK45)-'Chem - ODS'!AF$15*10^6&lt;0,SUM('Chemicals Calcs'!AK$2:AK46)-'Chem - ODS'!AF$15*10^6&gt;0),SUM('Chemicals Calcs'!AK$2:AK46)-'Chem - ODS'!AF$15*10^6,'Chemicals Calcs'!AK46))</f>
        <v>12616608663020.562</v>
      </c>
      <c r="AL46" s="210">
        <f ca="1">IF(SUM('Chemicals Calcs'!AL$2:AL46)-'Chem - ODS'!AG$15*10^6&lt;0,0,IF(AND(SUM('Chemicals Calcs'!AL$1:AL45)-'Chem - ODS'!AG$15*10^6&lt;0,SUM('Chemicals Calcs'!AL$2:AL46)-'Chem - ODS'!AG$15*10^6&gt;0),SUM('Chemicals Calcs'!AL$2:AL46)-'Chem - ODS'!AG$15*10^6,'Chemicals Calcs'!AL46))</f>
        <v>12898906821319.844</v>
      </c>
      <c r="AM46" s="210">
        <f ca="1">IF(SUM('Chemicals Calcs'!AM$2:AM46)-'Chem - ODS'!AH$15*10^6&lt;0,0,IF(AND(SUM('Chemicals Calcs'!AM$1:AM45)-'Chem - ODS'!AH$15*10^6&lt;0,SUM('Chemicals Calcs'!AM$2:AM46)-'Chem - ODS'!AH$15*10^6&gt;0),SUM('Chemicals Calcs'!AM$2:AM46)-'Chem - ODS'!AH$15*10^6,'Chemicals Calcs'!AM46))</f>
        <v>13181204979619.156</v>
      </c>
      <c r="AN46" s="210">
        <f ca="1">IF(SUM('Chemicals Calcs'!AN$2:AN46)-'Chem - ODS'!AI$15*10^6&lt;0,0,IF(AND(SUM('Chemicals Calcs'!AN$1:AN45)-'Chem - ODS'!AI$15*10^6&lt;0,SUM('Chemicals Calcs'!AN$2:AN46)-'Chem - ODS'!AI$15*10^6&gt;0),SUM('Chemicals Calcs'!AN$2:AN46)-'Chem - ODS'!AI$15*10^6,'Chemicals Calcs'!AN46))</f>
        <v>13463503137918.469</v>
      </c>
      <c r="AO46" s="210">
        <f ca="1">IF(SUM('Chemicals Calcs'!AO$2:AO46)-'Chem - ODS'!AJ$15*10^6&lt;0,0,IF(AND(SUM('Chemicals Calcs'!AO$1:AO45)-'Chem - ODS'!AJ$15*10^6&lt;0,SUM('Chemicals Calcs'!AO$2:AO46)-'Chem - ODS'!AJ$15*10^6&gt;0),SUM('Chemicals Calcs'!AO$2:AO46)-'Chem - ODS'!AJ$15*10^6,'Chemicals Calcs'!AO46))</f>
        <v>13745801296217.781</v>
      </c>
      <c r="AP46" s="210">
        <f ca="1">IF(SUM('Chemicals Calcs'!AP$2:AP46)-'Chem - ODS'!AK$15*10^6&lt;0,0,IF(AND(SUM('Chemicals Calcs'!AP$1:AP45)-'Chem - ODS'!AK$15*10^6&lt;0,SUM('Chemicals Calcs'!AP$2:AP46)-'Chem - ODS'!AK$15*10^6&gt;0),SUM('Chemicals Calcs'!AP$2:AP46)-'Chem - ODS'!AK$15*10^6,'Chemicals Calcs'!AP46))</f>
        <v>14028099454517.125</v>
      </c>
    </row>
    <row r="47" spans="1:42">
      <c r="A47" s="74">
        <v>-5</v>
      </c>
      <c r="B47">
        <f ca="1">IF('Chemicals 2010'!$A55="CP",INDIRECT("'Chemicals 2010'!"&amp;'Country Selector'!$B$3&amp;ROW($A55))*10^12,0)</f>
        <v>0</v>
      </c>
      <c r="C47" s="90">
        <f t="shared" ca="1" si="2"/>
        <v>0</v>
      </c>
      <c r="D47" s="90">
        <f t="shared" ca="1" si="2"/>
        <v>0</v>
      </c>
      <c r="E47" s="90">
        <f t="shared" ca="1" si="2"/>
        <v>0</v>
      </c>
      <c r="F47" s="90">
        <f t="shared" ca="1" si="2"/>
        <v>0</v>
      </c>
      <c r="G47" s="210">
        <f ca="1">IF(SUM('Chemicals Calcs'!G$2:G47)-'Chem - ODS'!B$15*10^6&lt;0,0,IF(AND(SUM('Chemicals Calcs'!G$1:G46)-'Chem - ODS'!B$15*10^6&lt;0,SUM('Chemicals Calcs'!G$2:G47)-'Chem - ODS'!B$15*10^6&gt;0),SUM('Chemicals Calcs'!G$2:G47)-'Chem - ODS'!B$15*10^6,'Chemicals Calcs'!G47))</f>
        <v>0</v>
      </c>
      <c r="H47" s="210">
        <f ca="1">IF(SUM('Chemicals Calcs'!H$2:H47)-'Chem - ODS'!C$15*10^6&lt;0,0,IF(AND(SUM('Chemicals Calcs'!H$1:H46)-'Chem - ODS'!C$15*10^6&lt;0,SUM('Chemicals Calcs'!H$2:H47)-'Chem - ODS'!C$15*10^6&gt;0),SUM('Chemicals Calcs'!H$2:H47)-'Chem - ODS'!C$15*10^6,'Chemicals Calcs'!H47))</f>
        <v>0</v>
      </c>
      <c r="I47" s="210">
        <f ca="1">IF(SUM('Chemicals Calcs'!I$2:I47)-'Chem - ODS'!D$15*10^6&lt;0,0,IF(AND(SUM('Chemicals Calcs'!I$1:I46)-'Chem - ODS'!D$15*10^6&lt;0,SUM('Chemicals Calcs'!I$2:I47)-'Chem - ODS'!D$15*10^6&gt;0),SUM('Chemicals Calcs'!I$2:I47)-'Chem - ODS'!D$15*10^6,'Chemicals Calcs'!I47))</f>
        <v>0</v>
      </c>
      <c r="J47" s="210">
        <f ca="1">IF(SUM('Chemicals Calcs'!J$2:J47)-'Chem - ODS'!E$15*10^6&lt;0,0,IF(AND(SUM('Chemicals Calcs'!J$1:J46)-'Chem - ODS'!E$15*10^6&lt;0,SUM('Chemicals Calcs'!J$2:J47)-'Chem - ODS'!E$15*10^6&gt;0),SUM('Chemicals Calcs'!J$2:J47)-'Chem - ODS'!E$15*10^6,'Chemicals Calcs'!J47))</f>
        <v>0</v>
      </c>
      <c r="K47" s="210">
        <f ca="1">IF(SUM('Chemicals Calcs'!K$2:K47)-'Chem - ODS'!F$15*10^6&lt;0,0,IF(AND(SUM('Chemicals Calcs'!K$1:K46)-'Chem - ODS'!F$15*10^6&lt;0,SUM('Chemicals Calcs'!K$2:K47)-'Chem - ODS'!F$15*10^6&gt;0),SUM('Chemicals Calcs'!K$2:K47)-'Chem - ODS'!F$15*10^6,'Chemicals Calcs'!K47))</f>
        <v>0</v>
      </c>
      <c r="L47" s="210">
        <f ca="1">IF(SUM('Chemicals Calcs'!L$2:L47)-'Chem - ODS'!G$15*10^6&lt;0,0,IF(AND(SUM('Chemicals Calcs'!L$1:L46)-'Chem - ODS'!G$15*10^6&lt;0,SUM('Chemicals Calcs'!L$2:L47)-'Chem - ODS'!G$15*10^6&gt;0),SUM('Chemicals Calcs'!L$2:L47)-'Chem - ODS'!G$15*10^6,'Chemicals Calcs'!L47))</f>
        <v>0</v>
      </c>
      <c r="M47" s="210">
        <f ca="1">IF(SUM('Chemicals Calcs'!M$2:M47)-'Chem - ODS'!H$15*10^6&lt;0,0,IF(AND(SUM('Chemicals Calcs'!M$1:M46)-'Chem - ODS'!H$15*10^6&lt;0,SUM('Chemicals Calcs'!M$2:M47)-'Chem - ODS'!H$15*10^6&gt;0),SUM('Chemicals Calcs'!M$2:M47)-'Chem - ODS'!H$15*10^6,'Chemicals Calcs'!M47))</f>
        <v>0</v>
      </c>
      <c r="N47" s="210">
        <f ca="1">IF(SUM('Chemicals Calcs'!N$2:N47)-'Chem - ODS'!I$15*10^6&lt;0,0,IF(AND(SUM('Chemicals Calcs'!N$1:N46)-'Chem - ODS'!I$15*10^6&lt;0,SUM('Chemicals Calcs'!N$2:N47)-'Chem - ODS'!I$15*10^6&gt;0),SUM('Chemicals Calcs'!N$2:N47)-'Chem - ODS'!I$15*10^6,'Chemicals Calcs'!N47))</f>
        <v>0</v>
      </c>
      <c r="O47" s="210">
        <f ca="1">IF(SUM('Chemicals Calcs'!O$2:O47)-'Chem - ODS'!J$15*10^6&lt;0,0,IF(AND(SUM('Chemicals Calcs'!O$1:O46)-'Chem - ODS'!J$15*10^6&lt;0,SUM('Chemicals Calcs'!O$2:O47)-'Chem - ODS'!J$15*10^6&gt;0),SUM('Chemicals Calcs'!O$2:O47)-'Chem - ODS'!J$15*10^6,'Chemicals Calcs'!O47))</f>
        <v>0</v>
      </c>
      <c r="P47" s="210">
        <f ca="1">IF(SUM('Chemicals Calcs'!P$2:P47)-'Chem - ODS'!K$15*10^6&lt;0,0,IF(AND(SUM('Chemicals Calcs'!P$1:P46)-'Chem - ODS'!K$15*10^6&lt;0,SUM('Chemicals Calcs'!P$2:P47)-'Chem - ODS'!K$15*10^6&gt;0),SUM('Chemicals Calcs'!P$2:P47)-'Chem - ODS'!K$15*10^6,'Chemicals Calcs'!P47))</f>
        <v>0</v>
      </c>
      <c r="Q47" s="210">
        <f ca="1">IF(SUM('Chemicals Calcs'!Q$2:Q47)-'Chem - ODS'!L$15*10^6&lt;0,0,IF(AND(SUM('Chemicals Calcs'!Q$1:Q46)-'Chem - ODS'!L$15*10^6&lt;0,SUM('Chemicals Calcs'!Q$2:Q47)-'Chem - ODS'!L$15*10^6&gt;0),SUM('Chemicals Calcs'!Q$2:Q47)-'Chem - ODS'!L$15*10^6,'Chemicals Calcs'!Q47))</f>
        <v>0</v>
      </c>
      <c r="R47" s="210">
        <f ca="1">IF(SUM('Chemicals Calcs'!R$2:R47)-'Chem - ODS'!M$15*10^6&lt;0,0,IF(AND(SUM('Chemicals Calcs'!R$1:R46)-'Chem - ODS'!M$15*10^6&lt;0,SUM('Chemicals Calcs'!R$2:R47)-'Chem - ODS'!M$15*10^6&gt;0),SUM('Chemicals Calcs'!R$2:R47)-'Chem - ODS'!M$15*10^6,'Chemicals Calcs'!R47))</f>
        <v>0</v>
      </c>
      <c r="S47" s="210">
        <f ca="1">IF(SUM('Chemicals Calcs'!S$2:S47)-'Chem - ODS'!N$15*10^6&lt;0,0,IF(AND(SUM('Chemicals Calcs'!S$1:S46)-'Chem - ODS'!N$15*10^6&lt;0,SUM('Chemicals Calcs'!S$2:S47)-'Chem - ODS'!N$15*10^6&gt;0),SUM('Chemicals Calcs'!S$2:S47)-'Chem - ODS'!N$15*10^6,'Chemicals Calcs'!S47))</f>
        <v>0</v>
      </c>
      <c r="T47" s="210">
        <f ca="1">IF(SUM('Chemicals Calcs'!T$2:T47)-'Chem - ODS'!O$15*10^6&lt;0,0,IF(AND(SUM('Chemicals Calcs'!T$1:T46)-'Chem - ODS'!O$15*10^6&lt;0,SUM('Chemicals Calcs'!T$2:T47)-'Chem - ODS'!O$15*10^6&gt;0),SUM('Chemicals Calcs'!T$2:T47)-'Chem - ODS'!O$15*10^6,'Chemicals Calcs'!T47))</f>
        <v>0</v>
      </c>
      <c r="U47" s="210">
        <f ca="1">IF(SUM('Chemicals Calcs'!U$2:U47)-'Chem - ODS'!P$15*10^6&lt;0,0,IF(AND(SUM('Chemicals Calcs'!U$1:U46)-'Chem - ODS'!P$15*10^6&lt;0,SUM('Chemicals Calcs'!U$2:U47)-'Chem - ODS'!P$15*10^6&gt;0),SUM('Chemicals Calcs'!U$2:U47)-'Chem - ODS'!P$15*10^6,'Chemicals Calcs'!U47))</f>
        <v>0</v>
      </c>
      <c r="V47" s="210">
        <f ca="1">IF(SUM('Chemicals Calcs'!V$2:V47)-'Chem - ODS'!Q$15*10^6&lt;0,0,IF(AND(SUM('Chemicals Calcs'!V$1:V46)-'Chem - ODS'!Q$15*10^6&lt;0,SUM('Chemicals Calcs'!V$2:V47)-'Chem - ODS'!Q$15*10^6&gt;0),SUM('Chemicals Calcs'!V$2:V47)-'Chem - ODS'!Q$15*10^6,'Chemicals Calcs'!V47))</f>
        <v>0</v>
      </c>
      <c r="W47" s="210">
        <f ca="1">IF(SUM('Chemicals Calcs'!W$2:W47)-'Chem - ODS'!R$15*10^6&lt;0,0,IF(AND(SUM('Chemicals Calcs'!W$1:W46)-'Chem - ODS'!R$15*10^6&lt;0,SUM('Chemicals Calcs'!W$2:W47)-'Chem - ODS'!R$15*10^6&gt;0),SUM('Chemicals Calcs'!W$2:W47)-'Chem - ODS'!R$15*10^6,'Chemicals Calcs'!W47))</f>
        <v>0</v>
      </c>
      <c r="X47" s="210">
        <f ca="1">IF(SUM('Chemicals Calcs'!X$2:X47)-'Chem - ODS'!S$15*10^6&lt;0,0,IF(AND(SUM('Chemicals Calcs'!X$1:X46)-'Chem - ODS'!S$15*10^6&lt;0,SUM('Chemicals Calcs'!X$2:X47)-'Chem - ODS'!S$15*10^6&gt;0),SUM('Chemicals Calcs'!X$2:X47)-'Chem - ODS'!S$15*10^6,'Chemicals Calcs'!X47))</f>
        <v>0</v>
      </c>
      <c r="Y47" s="210">
        <f ca="1">IF(SUM('Chemicals Calcs'!Y$2:Y47)-'Chem - ODS'!T$15*10^6&lt;0,0,IF(AND(SUM('Chemicals Calcs'!Y$1:Y46)-'Chem - ODS'!T$15*10^6&lt;0,SUM('Chemicals Calcs'!Y$2:Y47)-'Chem - ODS'!T$15*10^6&gt;0),SUM('Chemicals Calcs'!Y$2:Y47)-'Chem - ODS'!T$15*10^6,'Chemicals Calcs'!Y47))</f>
        <v>0</v>
      </c>
      <c r="Z47" s="210">
        <f ca="1">IF(SUM('Chemicals Calcs'!Z$2:Z47)-'Chem - ODS'!U$15*10^6&lt;0,0,IF(AND(SUM('Chemicals Calcs'!Z$1:Z46)-'Chem - ODS'!U$15*10^6&lt;0,SUM('Chemicals Calcs'!Z$2:Z47)-'Chem - ODS'!U$15*10^6&gt;0),SUM('Chemicals Calcs'!Z$2:Z47)-'Chem - ODS'!U$15*10^6,'Chemicals Calcs'!Z47))</f>
        <v>0</v>
      </c>
      <c r="AA47" s="210">
        <f ca="1">IF(SUM('Chemicals Calcs'!AA$2:AA47)-'Chem - ODS'!V$15*10^6&lt;0,0,IF(AND(SUM('Chemicals Calcs'!AA$1:AA46)-'Chem - ODS'!V$15*10^6&lt;0,SUM('Chemicals Calcs'!AA$2:AA47)-'Chem - ODS'!V$15*10^6&gt;0),SUM('Chemicals Calcs'!AA$2:AA47)-'Chem - ODS'!V$15*10^6,'Chemicals Calcs'!AA47))</f>
        <v>0</v>
      </c>
      <c r="AB47" s="210">
        <f ca="1">IF(SUM('Chemicals Calcs'!AB$2:AB47)-'Chem - ODS'!W$15*10^6&lt;0,0,IF(AND(SUM('Chemicals Calcs'!AB$1:AB46)-'Chem - ODS'!W$15*10^6&lt;0,SUM('Chemicals Calcs'!AB$2:AB47)-'Chem - ODS'!W$15*10^6&gt;0),SUM('Chemicals Calcs'!AB$2:AB47)-'Chem - ODS'!W$15*10^6,'Chemicals Calcs'!AB47))</f>
        <v>0</v>
      </c>
      <c r="AC47" s="210">
        <f ca="1">IF(SUM('Chemicals Calcs'!AC$2:AC47)-'Chem - ODS'!X$15*10^6&lt;0,0,IF(AND(SUM('Chemicals Calcs'!AC$1:AC46)-'Chem - ODS'!X$15*10^6&lt;0,SUM('Chemicals Calcs'!AC$2:AC47)-'Chem - ODS'!X$15*10^6&gt;0),SUM('Chemicals Calcs'!AC$2:AC47)-'Chem - ODS'!X$15*10^6,'Chemicals Calcs'!AC47))</f>
        <v>0</v>
      </c>
      <c r="AD47" s="210">
        <f ca="1">IF(SUM('Chemicals Calcs'!AD$2:AD47)-'Chem - ODS'!Y$15*10^6&lt;0,0,IF(AND(SUM('Chemicals Calcs'!AD$1:AD46)-'Chem - ODS'!Y$15*10^6&lt;0,SUM('Chemicals Calcs'!AD$2:AD47)-'Chem - ODS'!Y$15*10^6&gt;0),SUM('Chemicals Calcs'!AD$2:AD47)-'Chem - ODS'!Y$15*10^6,'Chemicals Calcs'!AD47))</f>
        <v>0</v>
      </c>
      <c r="AE47" s="210">
        <f ca="1">IF(SUM('Chemicals Calcs'!AE$2:AE47)-'Chem - ODS'!Z$15*10^6&lt;0,0,IF(AND(SUM('Chemicals Calcs'!AE$1:AE46)-'Chem - ODS'!Z$15*10^6&lt;0,SUM('Chemicals Calcs'!AE$2:AE47)-'Chem - ODS'!Z$15*10^6&gt;0),SUM('Chemicals Calcs'!AE$2:AE47)-'Chem - ODS'!Z$15*10^6,'Chemicals Calcs'!AE47))</f>
        <v>0</v>
      </c>
      <c r="AF47" s="210">
        <f ca="1">IF(SUM('Chemicals Calcs'!AF$2:AF47)-'Chem - ODS'!AA$15*10^6&lt;0,0,IF(AND(SUM('Chemicals Calcs'!AF$1:AF46)-'Chem - ODS'!AA$15*10^6&lt;0,SUM('Chemicals Calcs'!AF$2:AF47)-'Chem - ODS'!AA$15*10^6&gt;0),SUM('Chemicals Calcs'!AF$2:AF47)-'Chem - ODS'!AA$15*10^6,'Chemicals Calcs'!AF47))</f>
        <v>0</v>
      </c>
      <c r="AG47" s="210">
        <f ca="1">IF(SUM('Chemicals Calcs'!AG$2:AG47)-'Chem - ODS'!AB$15*10^6&lt;0,0,IF(AND(SUM('Chemicals Calcs'!AG$1:AG46)-'Chem - ODS'!AB$15*10^6&lt;0,SUM('Chemicals Calcs'!AG$2:AG47)-'Chem - ODS'!AB$15*10^6&gt;0),SUM('Chemicals Calcs'!AG$2:AG47)-'Chem - ODS'!AB$15*10^6,'Chemicals Calcs'!AG47))</f>
        <v>0</v>
      </c>
      <c r="AH47" s="210">
        <f ca="1">IF(SUM('Chemicals Calcs'!AH$2:AH47)-'Chem - ODS'!AC$15*10^6&lt;0,0,IF(AND(SUM('Chemicals Calcs'!AH$1:AH46)-'Chem - ODS'!AC$15*10^6&lt;0,SUM('Chemicals Calcs'!AH$2:AH47)-'Chem - ODS'!AC$15*10^6&gt;0),SUM('Chemicals Calcs'!AH$2:AH47)-'Chem - ODS'!AC$15*10^6,'Chemicals Calcs'!AH47))</f>
        <v>0</v>
      </c>
      <c r="AI47" s="210">
        <f ca="1">IF(SUM('Chemicals Calcs'!AI$2:AI47)-'Chem - ODS'!AD$15*10^6&lt;0,0,IF(AND(SUM('Chemicals Calcs'!AI$1:AI46)-'Chem - ODS'!AD$15*10^6&lt;0,SUM('Chemicals Calcs'!AI$2:AI47)-'Chem - ODS'!AD$15*10^6&gt;0),SUM('Chemicals Calcs'!AI$2:AI47)-'Chem - ODS'!AD$15*10^6,'Chemicals Calcs'!AI47))</f>
        <v>0</v>
      </c>
      <c r="AJ47" s="210">
        <f ca="1">IF(SUM('Chemicals Calcs'!AJ$2:AJ47)-'Chem - ODS'!AE$15*10^6&lt;0,0,IF(AND(SUM('Chemicals Calcs'!AJ$1:AJ46)-'Chem - ODS'!AE$15*10^6&lt;0,SUM('Chemicals Calcs'!AJ$2:AJ47)-'Chem - ODS'!AE$15*10^6&gt;0),SUM('Chemicals Calcs'!AJ$2:AJ47)-'Chem - ODS'!AE$15*10^6,'Chemicals Calcs'!AJ47))</f>
        <v>0</v>
      </c>
      <c r="AK47" s="210">
        <f ca="1">IF(SUM('Chemicals Calcs'!AK$2:AK47)-'Chem - ODS'!AF$15*10^6&lt;0,0,IF(AND(SUM('Chemicals Calcs'!AK$1:AK46)-'Chem - ODS'!AF$15*10^6&lt;0,SUM('Chemicals Calcs'!AK$2:AK47)-'Chem - ODS'!AF$15*10^6&gt;0),SUM('Chemicals Calcs'!AK$2:AK47)-'Chem - ODS'!AF$15*10^6,'Chemicals Calcs'!AK47))</f>
        <v>0</v>
      </c>
      <c r="AL47" s="210">
        <f ca="1">IF(SUM('Chemicals Calcs'!AL$2:AL47)-'Chem - ODS'!AG$15*10^6&lt;0,0,IF(AND(SUM('Chemicals Calcs'!AL$1:AL46)-'Chem - ODS'!AG$15*10^6&lt;0,SUM('Chemicals Calcs'!AL$2:AL47)-'Chem - ODS'!AG$15*10^6&gt;0),SUM('Chemicals Calcs'!AL$2:AL47)-'Chem - ODS'!AG$15*10^6,'Chemicals Calcs'!AL47))</f>
        <v>0</v>
      </c>
      <c r="AM47" s="210">
        <f ca="1">IF(SUM('Chemicals Calcs'!AM$2:AM47)-'Chem - ODS'!AH$15*10^6&lt;0,0,IF(AND(SUM('Chemicals Calcs'!AM$1:AM46)-'Chem - ODS'!AH$15*10^6&lt;0,SUM('Chemicals Calcs'!AM$2:AM47)-'Chem - ODS'!AH$15*10^6&gt;0),SUM('Chemicals Calcs'!AM$2:AM47)-'Chem - ODS'!AH$15*10^6,'Chemicals Calcs'!AM47))</f>
        <v>0</v>
      </c>
      <c r="AN47" s="210">
        <f ca="1">IF(SUM('Chemicals Calcs'!AN$2:AN47)-'Chem - ODS'!AI$15*10^6&lt;0,0,IF(AND(SUM('Chemicals Calcs'!AN$1:AN46)-'Chem - ODS'!AI$15*10^6&lt;0,SUM('Chemicals Calcs'!AN$2:AN47)-'Chem - ODS'!AI$15*10^6&gt;0),SUM('Chemicals Calcs'!AN$2:AN47)-'Chem - ODS'!AI$15*10^6,'Chemicals Calcs'!AN47))</f>
        <v>0</v>
      </c>
      <c r="AO47" s="210">
        <f ca="1">IF(SUM('Chemicals Calcs'!AO$2:AO47)-'Chem - ODS'!AJ$15*10^6&lt;0,0,IF(AND(SUM('Chemicals Calcs'!AO$1:AO46)-'Chem - ODS'!AJ$15*10^6&lt;0,SUM('Chemicals Calcs'!AO$2:AO47)-'Chem - ODS'!AJ$15*10^6&gt;0),SUM('Chemicals Calcs'!AO$2:AO47)-'Chem - ODS'!AJ$15*10^6,'Chemicals Calcs'!AO47))</f>
        <v>0</v>
      </c>
      <c r="AP47" s="210">
        <f ca="1">IF(SUM('Chemicals Calcs'!AP$2:AP47)-'Chem - ODS'!AK$15*10^6&lt;0,0,IF(AND(SUM('Chemicals Calcs'!AP$1:AP46)-'Chem - ODS'!AK$15*10^6&lt;0,SUM('Chemicals Calcs'!AP$2:AP47)-'Chem - ODS'!AK$15*10^6&gt;0),SUM('Chemicals Calcs'!AP$2:AP47)-'Chem - ODS'!AK$15*10^6,'Chemicals Calcs'!AP47))</f>
        <v>0</v>
      </c>
    </row>
    <row r="48" spans="1:42">
      <c r="A48" s="74">
        <v>-4</v>
      </c>
      <c r="B48">
        <f ca="1">IF('Chemicals 2010'!$A56="CP",INDIRECT("'Chemicals 2010'!"&amp;'Country Selector'!$B$3&amp;ROW($A56))*10^12,0)</f>
        <v>359089900000.00165</v>
      </c>
      <c r="C48" s="90">
        <f t="shared" ca="1" si="2"/>
        <v>323180910000.00146</v>
      </c>
      <c r="D48" s="90">
        <f t="shared" ca="1" si="2"/>
        <v>287271920000.00134</v>
      </c>
      <c r="E48" s="90">
        <f t="shared" ca="1" si="2"/>
        <v>251362930000.00116</v>
      </c>
      <c r="F48" s="90">
        <f t="shared" ca="1" si="2"/>
        <v>215453940000.00098</v>
      </c>
      <c r="G48" s="210">
        <f ca="1">IF(SUM('Chemicals Calcs'!G$2:G48)-'Chem - ODS'!B$15*10^6&lt;0,0,IF(AND(SUM('Chemicals Calcs'!G$1:G47)-'Chem - ODS'!B$15*10^6&lt;0,SUM('Chemicals Calcs'!G$2:G48)-'Chem - ODS'!B$15*10^6&gt;0),SUM('Chemicals Calcs'!G$2:G48)-'Chem - ODS'!B$15*10^6,'Chemicals Calcs'!G48))</f>
        <v>1239367888200.9856</v>
      </c>
      <c r="H48" s="210">
        <f ca="1">IF(SUM('Chemicals Calcs'!H$2:H48)-'Chem - ODS'!C$15*10^6&lt;0,0,IF(AND(SUM('Chemicals Calcs'!H$1:H47)-'Chem - ODS'!C$15*10^6&lt;0,SUM('Chemicals Calcs'!H$2:H48)-'Chem - ODS'!C$15*10^6&gt;0),SUM('Chemicals Calcs'!H$2:H48)-'Chem - ODS'!C$15*10^6,'Chemicals Calcs'!H48))</f>
        <v>1415423485841.1826</v>
      </c>
      <c r="I48" s="210">
        <f ca="1">IF(SUM('Chemicals Calcs'!I$2:I48)-'Chem - ODS'!D$15*10^6&lt;0,0,IF(AND(SUM('Chemicals Calcs'!I$1:I47)-'Chem - ODS'!D$15*10^6&lt;0,SUM('Chemicals Calcs'!I$2:I48)-'Chem - ODS'!D$15*10^6&gt;0),SUM('Chemicals Calcs'!I$2:I48)-'Chem - ODS'!D$15*10^6,'Chemicals Calcs'!I48))</f>
        <v>1591479083481.3794</v>
      </c>
      <c r="J48" s="210">
        <f ca="1">IF(SUM('Chemicals Calcs'!J$2:J48)-'Chem - ODS'!E$15*10^6&lt;0,0,IF(AND(SUM('Chemicals Calcs'!J$1:J47)-'Chem - ODS'!E$15*10^6&lt;0,SUM('Chemicals Calcs'!J$2:J48)-'Chem - ODS'!E$15*10^6&gt;0),SUM('Chemicals Calcs'!J$2:J48)-'Chem - ODS'!E$15*10^6,'Chemicals Calcs'!J48))</f>
        <v>0</v>
      </c>
      <c r="K48" s="210">
        <f ca="1">IF(SUM('Chemicals Calcs'!K$2:K48)-'Chem - ODS'!F$15*10^6&lt;0,0,IF(AND(SUM('Chemicals Calcs'!K$1:K47)-'Chem - ODS'!F$15*10^6&lt;0,SUM('Chemicals Calcs'!K$2:K48)-'Chem - ODS'!F$15*10^6&gt;0),SUM('Chemicals Calcs'!K$2:K48)-'Chem - ODS'!F$15*10^6,'Chemicals Calcs'!K48))</f>
        <v>0</v>
      </c>
      <c r="L48" s="210">
        <f ca="1">IF(SUM('Chemicals Calcs'!L$2:L48)-'Chem - ODS'!G$15*10^6&lt;0,0,IF(AND(SUM('Chemicals Calcs'!L$1:L47)-'Chem - ODS'!G$15*10^6&lt;0,SUM('Chemicals Calcs'!L$2:L48)-'Chem - ODS'!G$15*10^6&gt;0),SUM('Chemicals Calcs'!L$2:L48)-'Chem - ODS'!G$15*10^6,'Chemicals Calcs'!L48))</f>
        <v>0</v>
      </c>
      <c r="M48" s="210">
        <f ca="1">IF(SUM('Chemicals Calcs'!M$2:M48)-'Chem - ODS'!H$15*10^6&lt;0,0,IF(AND(SUM('Chemicals Calcs'!M$1:M47)-'Chem - ODS'!H$15*10^6&lt;0,SUM('Chemicals Calcs'!M$2:M48)-'Chem - ODS'!H$15*10^6&gt;0),SUM('Chemicals Calcs'!M$2:M48)-'Chem - ODS'!H$15*10^6,'Chemicals Calcs'!M48))</f>
        <v>0</v>
      </c>
      <c r="N48" s="210">
        <f ca="1">IF(SUM('Chemicals Calcs'!N$2:N48)-'Chem - ODS'!I$15*10^6&lt;0,0,IF(AND(SUM('Chemicals Calcs'!N$1:N47)-'Chem - ODS'!I$15*10^6&lt;0,SUM('Chemicals Calcs'!N$2:N48)-'Chem - ODS'!I$15*10^6&gt;0),SUM('Chemicals Calcs'!N$2:N48)-'Chem - ODS'!I$15*10^6,'Chemicals Calcs'!N48))</f>
        <v>912195744985.98437</v>
      </c>
      <c r="O48" s="210">
        <f ca="1">IF(SUM('Chemicals Calcs'!O$2:O48)-'Chem - ODS'!J$15*10^6&lt;0,0,IF(AND(SUM('Chemicals Calcs'!O$1:O47)-'Chem - ODS'!J$15*10^6&lt;0,SUM('Chemicals Calcs'!O$2:O48)-'Chem - ODS'!J$15*10^6&gt;0),SUM('Chemicals Calcs'!O$2:O48)-'Chem - ODS'!J$15*10^6,'Chemicals Calcs'!O48))</f>
        <v>3263845027343.2905</v>
      </c>
      <c r="P48" s="210">
        <f ca="1">IF(SUM('Chemicals Calcs'!P$2:P48)-'Chem - ODS'!K$15*10^6&lt;0,0,IF(AND(SUM('Chemicals Calcs'!P$1:P47)-'Chem - ODS'!K$15*10^6&lt;0,SUM('Chemicals Calcs'!P$2:P48)-'Chem - ODS'!K$15*10^6&gt;0),SUM('Chemicals Calcs'!P$2:P48)-'Chem - ODS'!K$15*10^6,'Chemicals Calcs'!P48))</f>
        <v>3645244744323.7305</v>
      </c>
      <c r="Q48" s="210">
        <f ca="1">IF(SUM('Chemicals Calcs'!Q$2:Q48)-'Chem - ODS'!L$15*10^6&lt;0,0,IF(AND(SUM('Chemicals Calcs'!Q$1:Q47)-'Chem - ODS'!L$15*10^6&lt;0,SUM('Chemicals Calcs'!Q$2:Q48)-'Chem - ODS'!L$15*10^6&gt;0),SUM('Chemicals Calcs'!Q$2:Q48)-'Chem - ODS'!L$15*10^6,'Chemicals Calcs'!Q48))</f>
        <v>4026644461304.1709</v>
      </c>
      <c r="R48" s="210">
        <f ca="1">IF(SUM('Chemicals Calcs'!R$2:R48)-'Chem - ODS'!M$15*10^6&lt;0,0,IF(AND(SUM('Chemicals Calcs'!R$1:R47)-'Chem - ODS'!M$15*10^6&lt;0,SUM('Chemicals Calcs'!R$2:R48)-'Chem - ODS'!M$15*10^6&gt;0),SUM('Chemicals Calcs'!R$2:R48)-'Chem - ODS'!M$15*10^6,'Chemicals Calcs'!R48))</f>
        <v>4408044178284.6113</v>
      </c>
      <c r="S48" s="210">
        <f ca="1">IF(SUM('Chemicals Calcs'!S$2:S48)-'Chem - ODS'!N$15*10^6&lt;0,0,IF(AND(SUM('Chemicals Calcs'!S$1:S47)-'Chem - ODS'!N$15*10^6&lt;0,SUM('Chemicals Calcs'!S$2:S48)-'Chem - ODS'!N$15*10^6&gt;0),SUM('Chemicals Calcs'!S$2:S48)-'Chem - ODS'!N$15*10^6,'Chemicals Calcs'!S48))</f>
        <v>4789443895265.0508</v>
      </c>
      <c r="T48" s="210">
        <f ca="1">IF(SUM('Chemicals Calcs'!T$2:T48)-'Chem - ODS'!O$15*10^6&lt;0,0,IF(AND(SUM('Chemicals Calcs'!T$1:T47)-'Chem - ODS'!O$15*10^6&lt;0,SUM('Chemicals Calcs'!T$2:T48)-'Chem - ODS'!O$15*10^6&gt;0),SUM('Chemicals Calcs'!T$2:T48)-'Chem - ODS'!O$15*10^6,'Chemicals Calcs'!T48))</f>
        <v>5170843612245.4912</v>
      </c>
      <c r="U48" s="210">
        <f ca="1">IF(SUM('Chemicals Calcs'!U$2:U48)-'Chem - ODS'!P$15*10^6&lt;0,0,IF(AND(SUM('Chemicals Calcs'!U$1:U47)-'Chem - ODS'!P$15*10^6&lt;0,SUM('Chemicals Calcs'!U$2:U48)-'Chem - ODS'!P$15*10^6&gt;0),SUM('Chemicals Calcs'!U$2:U48)-'Chem - ODS'!P$15*10^6,'Chemicals Calcs'!U48))</f>
        <v>5552243329225.9326</v>
      </c>
      <c r="V48" s="210">
        <f ca="1">IF(SUM('Chemicals Calcs'!V$2:V48)-'Chem - ODS'!Q$15*10^6&lt;0,0,IF(AND(SUM('Chemicals Calcs'!V$1:V47)-'Chem - ODS'!Q$15*10^6&lt;0,SUM('Chemicals Calcs'!V$2:V48)-'Chem - ODS'!Q$15*10^6&gt;0),SUM('Chemicals Calcs'!V$2:V48)-'Chem - ODS'!Q$15*10^6,'Chemicals Calcs'!V48))</f>
        <v>5933643046206.3721</v>
      </c>
      <c r="W48" s="210">
        <f ca="1">IF(SUM('Chemicals Calcs'!W$2:W48)-'Chem - ODS'!R$15*10^6&lt;0,0,IF(AND(SUM('Chemicals Calcs'!W$1:W47)-'Chem - ODS'!R$15*10^6&lt;0,SUM('Chemicals Calcs'!W$2:W48)-'Chem - ODS'!R$15*10^6&gt;0),SUM('Chemicals Calcs'!W$2:W48)-'Chem - ODS'!R$15*10^6,'Chemicals Calcs'!W48))</f>
        <v>6037509595580.8477</v>
      </c>
      <c r="X48" s="210">
        <f ca="1">IF(SUM('Chemicals Calcs'!X$2:X48)-'Chem - ODS'!S$15*10^6&lt;0,0,IF(AND(SUM('Chemicals Calcs'!X$1:X47)-'Chem - ODS'!S$15*10^6&lt;0,SUM('Chemicals Calcs'!X$2:X48)-'Chem - ODS'!S$15*10^6&gt;0),SUM('Chemicals Calcs'!X$2:X48)-'Chem - ODS'!S$15*10^6,'Chemicals Calcs'!X48))</f>
        <v>6141376144955.3242</v>
      </c>
      <c r="Y48" s="210">
        <f ca="1">IF(SUM('Chemicals Calcs'!Y$2:Y48)-'Chem - ODS'!T$15*10^6&lt;0,0,IF(AND(SUM('Chemicals Calcs'!Y$1:Y47)-'Chem - ODS'!T$15*10^6&lt;0,SUM('Chemicals Calcs'!Y$2:Y48)-'Chem - ODS'!T$15*10^6&gt;0),SUM('Chemicals Calcs'!Y$2:Y48)-'Chem - ODS'!T$15*10^6,'Chemicals Calcs'!Y48))</f>
        <v>6245242694329.7998</v>
      </c>
      <c r="Z48" s="210">
        <f ca="1">IF(SUM('Chemicals Calcs'!Z$2:Z48)-'Chem - ODS'!U$15*10^6&lt;0,0,IF(AND(SUM('Chemicals Calcs'!Z$1:Z47)-'Chem - ODS'!U$15*10^6&lt;0,SUM('Chemicals Calcs'!Z$2:Z48)-'Chem - ODS'!U$15*10^6&gt;0),SUM('Chemicals Calcs'!Z$2:Z48)-'Chem - ODS'!U$15*10^6,'Chemicals Calcs'!Z48))</f>
        <v>6349109243704.2754</v>
      </c>
      <c r="AA48" s="210">
        <f ca="1">IF(SUM('Chemicals Calcs'!AA$2:AA48)-'Chem - ODS'!V$15*10^6&lt;0,0,IF(AND(SUM('Chemicals Calcs'!AA$1:AA47)-'Chem - ODS'!V$15*10^6&lt;0,SUM('Chemicals Calcs'!AA$2:AA48)-'Chem - ODS'!V$15*10^6&gt;0),SUM('Chemicals Calcs'!AA$2:AA48)-'Chem - ODS'!V$15*10^6,'Chemicals Calcs'!AA48))</f>
        <v>6452975793078.752</v>
      </c>
      <c r="AB48" s="210">
        <f ca="1">IF(SUM('Chemicals Calcs'!AB$2:AB48)-'Chem - ODS'!W$15*10^6&lt;0,0,IF(AND(SUM('Chemicals Calcs'!AB$1:AB47)-'Chem - ODS'!W$15*10^6&lt;0,SUM('Chemicals Calcs'!AB$2:AB48)-'Chem - ODS'!W$15*10^6&gt;0),SUM('Chemicals Calcs'!AB$2:AB48)-'Chem - ODS'!W$15*10^6,'Chemicals Calcs'!AB48))</f>
        <v>6556842342453.2266</v>
      </c>
      <c r="AC48" s="210">
        <f ca="1">IF(SUM('Chemicals Calcs'!AC$2:AC48)-'Chem - ODS'!X$15*10^6&lt;0,0,IF(AND(SUM('Chemicals Calcs'!AC$1:AC47)-'Chem - ODS'!X$15*10^6&lt;0,SUM('Chemicals Calcs'!AC$2:AC48)-'Chem - ODS'!X$15*10^6&gt;0),SUM('Chemicals Calcs'!AC$2:AC48)-'Chem - ODS'!X$15*10^6,'Chemicals Calcs'!AC48))</f>
        <v>6660708891827.7031</v>
      </c>
      <c r="AD48" s="210">
        <f ca="1">IF(SUM('Chemicals Calcs'!AD$2:AD48)-'Chem - ODS'!Y$15*10^6&lt;0,0,IF(AND(SUM('Chemicals Calcs'!AD$1:AD47)-'Chem - ODS'!Y$15*10^6&lt;0,SUM('Chemicals Calcs'!AD$2:AD48)-'Chem - ODS'!Y$15*10^6&gt;0),SUM('Chemicals Calcs'!AD$2:AD48)-'Chem - ODS'!Y$15*10^6,'Chemicals Calcs'!AD48))</f>
        <v>6764575441202.1797</v>
      </c>
      <c r="AE48" s="210">
        <f ca="1">IF(SUM('Chemicals Calcs'!AE$2:AE48)-'Chem - ODS'!Z$15*10^6&lt;0,0,IF(AND(SUM('Chemicals Calcs'!AE$1:AE47)-'Chem - ODS'!Z$15*10^6&lt;0,SUM('Chemicals Calcs'!AE$2:AE48)-'Chem - ODS'!Z$15*10^6&gt;0),SUM('Chemicals Calcs'!AE$2:AE48)-'Chem - ODS'!Z$15*10^6,'Chemicals Calcs'!AE48))</f>
        <v>6868441990576.6562</v>
      </c>
      <c r="AF48" s="210">
        <f ca="1">IF(SUM('Chemicals Calcs'!AF$2:AF48)-'Chem - ODS'!AA$15*10^6&lt;0,0,IF(AND(SUM('Chemicals Calcs'!AF$1:AF47)-'Chem - ODS'!AA$15*10^6&lt;0,SUM('Chemicals Calcs'!AF$2:AF48)-'Chem - ODS'!AA$15*10^6&gt;0),SUM('Chemicals Calcs'!AF$2:AF48)-'Chem - ODS'!AA$15*10^6,'Chemicals Calcs'!AF48))</f>
        <v>6972308539951.1309</v>
      </c>
      <c r="AG48" s="210">
        <f ca="1">IF(SUM('Chemicals Calcs'!AG$2:AG48)-'Chem - ODS'!AB$15*10^6&lt;0,0,IF(AND(SUM('Chemicals Calcs'!AG$1:AG47)-'Chem - ODS'!AB$15*10^6&lt;0,SUM('Chemicals Calcs'!AG$2:AG48)-'Chem - ODS'!AB$15*10^6&gt;0),SUM('Chemicals Calcs'!AG$2:AG48)-'Chem - ODS'!AB$15*10^6,'Chemicals Calcs'!AG48))</f>
        <v>7076175089325.6074</v>
      </c>
      <c r="AH48" s="210">
        <f ca="1">IF(SUM('Chemicals Calcs'!AH$2:AH48)-'Chem - ODS'!AC$15*10^6&lt;0,0,IF(AND(SUM('Chemicals Calcs'!AH$1:AH47)-'Chem - ODS'!AC$15*10^6&lt;0,SUM('Chemicals Calcs'!AH$2:AH48)-'Chem - ODS'!AC$15*10^6&gt;0),SUM('Chemicals Calcs'!AH$2:AH48)-'Chem - ODS'!AC$15*10^6,'Chemicals Calcs'!AH48))</f>
        <v>7180041638700.083</v>
      </c>
      <c r="AI48" s="210">
        <f ca="1">IF(SUM('Chemicals Calcs'!AI$2:AI48)-'Chem - ODS'!AD$15*10^6&lt;0,0,IF(AND(SUM('Chemicals Calcs'!AI$1:AI47)-'Chem - ODS'!AD$15*10^6&lt;0,SUM('Chemicals Calcs'!AI$2:AI48)-'Chem - ODS'!AD$15*10^6&gt;0),SUM('Chemicals Calcs'!AI$2:AI48)-'Chem - ODS'!AD$15*10^6,'Chemicals Calcs'!AI48))</f>
        <v>7283908188074.5586</v>
      </c>
      <c r="AJ48" s="210">
        <f ca="1">IF(SUM('Chemicals Calcs'!AJ$2:AJ48)-'Chem - ODS'!AE$15*10^6&lt;0,0,IF(AND(SUM('Chemicals Calcs'!AJ$1:AJ47)-'Chem - ODS'!AE$15*10^6&lt;0,SUM('Chemicals Calcs'!AJ$2:AJ48)-'Chem - ODS'!AE$15*10^6&gt;0),SUM('Chemicals Calcs'!AJ$2:AJ48)-'Chem - ODS'!AE$15*10^6,'Chemicals Calcs'!AJ48))</f>
        <v>7387774737449.0352</v>
      </c>
      <c r="AK48" s="210">
        <f ca="1">IF(SUM('Chemicals Calcs'!AK$2:AK48)-'Chem - ODS'!AF$15*10^6&lt;0,0,IF(AND(SUM('Chemicals Calcs'!AK$1:AK47)-'Chem - ODS'!AF$15*10^6&lt;0,SUM('Chemicals Calcs'!AK$2:AK48)-'Chem - ODS'!AF$15*10^6&gt;0),SUM('Chemicals Calcs'!AK$2:AK48)-'Chem - ODS'!AF$15*10^6,'Chemicals Calcs'!AK48))</f>
        <v>7491641286823.5107</v>
      </c>
      <c r="AL48" s="210">
        <f ca="1">IF(SUM('Chemicals Calcs'!AL$2:AL48)-'Chem - ODS'!AG$15*10^6&lt;0,0,IF(AND(SUM('Chemicals Calcs'!AL$1:AL47)-'Chem - ODS'!AG$15*10^6&lt;0,SUM('Chemicals Calcs'!AL$2:AL48)-'Chem - ODS'!AG$15*10^6&gt;0),SUM('Chemicals Calcs'!AL$2:AL48)-'Chem - ODS'!AG$15*10^6,'Chemicals Calcs'!AL48))</f>
        <v>7595507836197.9873</v>
      </c>
      <c r="AM48" s="210">
        <f ca="1">IF(SUM('Chemicals Calcs'!AM$2:AM48)-'Chem - ODS'!AH$15*10^6&lt;0,0,IF(AND(SUM('Chemicals Calcs'!AM$1:AM47)-'Chem - ODS'!AH$15*10^6&lt;0,SUM('Chemicals Calcs'!AM$2:AM48)-'Chem - ODS'!AH$15*10^6&gt;0),SUM('Chemicals Calcs'!AM$2:AM48)-'Chem - ODS'!AH$15*10^6,'Chemicals Calcs'!AM48))</f>
        <v>7699374385572.4629</v>
      </c>
      <c r="AN48" s="210">
        <f ca="1">IF(SUM('Chemicals Calcs'!AN$2:AN48)-'Chem - ODS'!AI$15*10^6&lt;0,0,IF(AND(SUM('Chemicals Calcs'!AN$1:AN47)-'Chem - ODS'!AI$15*10^6&lt;0,SUM('Chemicals Calcs'!AN$2:AN48)-'Chem - ODS'!AI$15*10^6&gt;0),SUM('Chemicals Calcs'!AN$2:AN48)-'Chem - ODS'!AI$15*10^6,'Chemicals Calcs'!AN48))</f>
        <v>7803240934946.9395</v>
      </c>
      <c r="AO48" s="210">
        <f ca="1">IF(SUM('Chemicals Calcs'!AO$2:AO48)-'Chem - ODS'!AJ$15*10^6&lt;0,0,IF(AND(SUM('Chemicals Calcs'!AO$1:AO47)-'Chem - ODS'!AJ$15*10^6&lt;0,SUM('Chemicals Calcs'!AO$2:AO48)-'Chem - ODS'!AJ$15*10^6&gt;0),SUM('Chemicals Calcs'!AO$2:AO48)-'Chem - ODS'!AJ$15*10^6,'Chemicals Calcs'!AO48))</f>
        <v>7907107484321.415</v>
      </c>
      <c r="AP48" s="210">
        <f ca="1">IF(SUM('Chemicals Calcs'!AP$2:AP48)-'Chem - ODS'!AK$15*10^6&lt;0,0,IF(AND(SUM('Chemicals Calcs'!AP$1:AP47)-'Chem - ODS'!AK$15*10^6&lt;0,SUM('Chemicals Calcs'!AP$2:AP48)-'Chem - ODS'!AK$15*10^6&gt;0),SUM('Chemicals Calcs'!AP$2:AP48)-'Chem - ODS'!AK$15*10^6,'Chemicals Calcs'!AP48))</f>
        <v>8010974033695.8906</v>
      </c>
    </row>
    <row r="49" spans="1:42">
      <c r="A49" s="74">
        <v>-3</v>
      </c>
      <c r="B49">
        <f ca="1">IF('Chemicals 2010'!$A57="CP",INDIRECT("'Chemicals 2010'!"&amp;'Country Selector'!$B$3&amp;ROW($A57))*10^12,0)</f>
        <v>716260050149.99512</v>
      </c>
      <c r="C49" s="90">
        <f t="shared" ca="1" si="2"/>
        <v>644634045134.99561</v>
      </c>
      <c r="D49" s="90">
        <f t="shared" ca="1" si="2"/>
        <v>573008040119.99609</v>
      </c>
      <c r="E49" s="90">
        <f t="shared" ca="1" si="2"/>
        <v>501382035104.99658</v>
      </c>
      <c r="F49" s="90">
        <f t="shared" ca="1" si="2"/>
        <v>429756030089.99707</v>
      </c>
      <c r="G49" s="210">
        <f ca="1">IF(SUM('Chemicals Calcs'!G$2:G49)-'Chem - ODS'!B$15*10^6&lt;0,0,IF(AND(SUM('Chemicals Calcs'!G$1:G48)-'Chem - ODS'!B$15*10^6&lt;0,SUM('Chemicals Calcs'!G$2:G49)-'Chem - ODS'!B$15*10^6&gt;0),SUM('Chemicals Calcs'!G$2:G49)-'Chem - ODS'!B$15*10^6,'Chemicals Calcs'!G49))</f>
        <v>2144422893971.1272</v>
      </c>
      <c r="H49" s="210">
        <f ca="1">IF(SUM('Chemicals Calcs'!H$2:H49)-'Chem - ODS'!C$15*10^6&lt;0,0,IF(AND(SUM('Chemicals Calcs'!H$1:H48)-'Chem - ODS'!C$15*10^6&lt;0,SUM('Chemicals Calcs'!H$2:H49)-'Chem - ODS'!C$15*10^6&gt;0),SUM('Chemicals Calcs'!H$2:H49)-'Chem - ODS'!C$15*10^6,'Chemicals Calcs'!H49))</f>
        <v>2430055462735.354</v>
      </c>
      <c r="I49" s="210">
        <f ca="1">IF(SUM('Chemicals Calcs'!I$2:I49)-'Chem - ODS'!D$15*10^6&lt;0,0,IF(AND(SUM('Chemicals Calcs'!I$1:I48)-'Chem - ODS'!D$15*10^6&lt;0,SUM('Chemicals Calcs'!I$2:I49)-'Chem - ODS'!D$15*10^6&gt;0),SUM('Chemicals Calcs'!I$2:I49)-'Chem - ODS'!D$15*10^6,'Chemicals Calcs'!I49))</f>
        <v>2715688031499.5806</v>
      </c>
      <c r="J49" s="210">
        <f ca="1">IF(SUM('Chemicals Calcs'!J$2:J49)-'Chem - ODS'!E$15*10^6&lt;0,0,IF(AND(SUM('Chemicals Calcs'!J$1:J48)-'Chem - ODS'!E$15*10^6&lt;0,SUM('Chemicals Calcs'!J$2:J49)-'Chem - ODS'!E$15*10^6&gt;0),SUM('Chemicals Calcs'!J$2:J49)-'Chem - ODS'!E$15*10^6,'Chemicals Calcs'!J49))</f>
        <v>2876860045098.4844</v>
      </c>
      <c r="K49" s="210">
        <f ca="1">IF(SUM('Chemicals Calcs'!K$2:K49)-'Chem - ODS'!F$15*10^6&lt;0,0,IF(AND(SUM('Chemicals Calcs'!K$1:K48)-'Chem - ODS'!F$15*10^6&lt;0,SUM('Chemicals Calcs'!K$2:K49)-'Chem - ODS'!F$15*10^6&gt;0),SUM('Chemicals Calcs'!K$2:K49)-'Chem - ODS'!F$15*10^6,'Chemicals Calcs'!K49))</f>
        <v>0</v>
      </c>
      <c r="L49" s="210">
        <f ca="1">IF(SUM('Chemicals Calcs'!L$2:L49)-'Chem - ODS'!G$15*10^6&lt;0,0,IF(AND(SUM('Chemicals Calcs'!L$1:L48)-'Chem - ODS'!G$15*10^6&lt;0,SUM('Chemicals Calcs'!L$2:L49)-'Chem - ODS'!G$15*10^6&gt;0),SUM('Chemicals Calcs'!L$2:L49)-'Chem - ODS'!G$15*10^6,'Chemicals Calcs'!L49))</f>
        <v>0</v>
      </c>
      <c r="M49" s="210">
        <f ca="1">IF(SUM('Chemicals Calcs'!M$2:M49)-'Chem - ODS'!H$15*10^6&lt;0,0,IF(AND(SUM('Chemicals Calcs'!M$1:M48)-'Chem - ODS'!H$15*10^6&lt;0,SUM('Chemicals Calcs'!M$2:M49)-'Chem - ODS'!H$15*10^6&gt;0),SUM('Chemicals Calcs'!M$2:M49)-'Chem - ODS'!H$15*10^6,'Chemicals Calcs'!M49))</f>
        <v>884927359846.125</v>
      </c>
      <c r="N49" s="210">
        <f ca="1">IF(SUM('Chemicals Calcs'!N$2:N49)-'Chem - ODS'!I$15*10^6&lt;0,0,IF(AND(SUM('Chemicals Calcs'!N$1:N48)-'Chem - ODS'!I$15*10^6&lt;0,SUM('Chemicals Calcs'!N$2:N49)-'Chem - ODS'!I$15*10^6&gt;0),SUM('Chemicals Calcs'!N$2:N49)-'Chem - ODS'!I$15*10^6,'Chemicals Calcs'!N49))</f>
        <v>4473773389372.2559</v>
      </c>
      <c r="O49" s="210">
        <f ca="1">IF(SUM('Chemicals Calcs'!O$2:O49)-'Chem - ODS'!J$15*10^6&lt;0,0,IF(AND(SUM('Chemicals Calcs'!O$1:O48)-'Chem - ODS'!J$15*10^6&lt;0,SUM('Chemicals Calcs'!O$2:O49)-'Chem - ODS'!J$15*10^6&gt;0),SUM('Chemicals Calcs'!O$2:O49)-'Chem - ODS'!J$15*10^6,'Chemicals Calcs'!O49))</f>
        <v>4924367215162.2539</v>
      </c>
      <c r="P49" s="210">
        <f ca="1">IF(SUM('Chemicals Calcs'!P$2:P49)-'Chem - ODS'!K$15*10^6&lt;0,0,IF(AND(SUM('Chemicals Calcs'!P$1:P48)-'Chem - ODS'!K$15*10^6&lt;0,SUM('Chemicals Calcs'!P$2:P49)-'Chem - ODS'!K$15*10^6&gt;0),SUM('Chemicals Calcs'!P$2:P49)-'Chem - ODS'!K$15*10^6,'Chemicals Calcs'!P49))</f>
        <v>5374961040952.252</v>
      </c>
      <c r="Q49" s="210">
        <f ca="1">IF(SUM('Chemicals Calcs'!Q$2:Q49)-'Chem - ODS'!L$15*10^6&lt;0,0,IF(AND(SUM('Chemicals Calcs'!Q$1:Q48)-'Chem - ODS'!L$15*10^6&lt;0,SUM('Chemicals Calcs'!Q$2:Q49)-'Chem - ODS'!L$15*10^6&gt;0),SUM('Chemicals Calcs'!Q$2:Q49)-'Chem - ODS'!L$15*10^6,'Chemicals Calcs'!Q49))</f>
        <v>5825554866742.249</v>
      </c>
      <c r="R49" s="210">
        <f ca="1">IF(SUM('Chemicals Calcs'!R$2:R49)-'Chem - ODS'!M$15*10^6&lt;0,0,IF(AND(SUM('Chemicals Calcs'!R$1:R48)-'Chem - ODS'!M$15*10^6&lt;0,SUM('Chemicals Calcs'!R$2:R49)-'Chem - ODS'!M$15*10^6&gt;0),SUM('Chemicals Calcs'!R$2:R49)-'Chem - ODS'!M$15*10^6,'Chemicals Calcs'!R49))</f>
        <v>6276148692532.248</v>
      </c>
      <c r="S49" s="210">
        <f ca="1">IF(SUM('Chemicals Calcs'!S$2:S49)-'Chem - ODS'!N$15*10^6&lt;0,0,IF(AND(SUM('Chemicals Calcs'!S$1:S48)-'Chem - ODS'!N$15*10^6&lt;0,SUM('Chemicals Calcs'!S$2:S49)-'Chem - ODS'!N$15*10^6&gt;0),SUM('Chemicals Calcs'!S$2:S49)-'Chem - ODS'!N$15*10^6,'Chemicals Calcs'!S49))</f>
        <v>6726742518322.2451</v>
      </c>
      <c r="T49" s="210">
        <f ca="1">IF(SUM('Chemicals Calcs'!T$2:T49)-'Chem - ODS'!O$15*10^6&lt;0,0,IF(AND(SUM('Chemicals Calcs'!T$1:T48)-'Chem - ODS'!O$15*10^6&lt;0,SUM('Chemicals Calcs'!T$2:T49)-'Chem - ODS'!O$15*10^6&gt;0),SUM('Chemicals Calcs'!T$2:T49)-'Chem - ODS'!O$15*10^6,'Chemicals Calcs'!T49))</f>
        <v>7177336344112.2432</v>
      </c>
      <c r="U49" s="210">
        <f ca="1">IF(SUM('Chemicals Calcs'!U$2:U49)-'Chem - ODS'!P$15*10^6&lt;0,0,IF(AND(SUM('Chemicals Calcs'!U$1:U48)-'Chem - ODS'!P$15*10^6&lt;0,SUM('Chemicals Calcs'!U$2:U49)-'Chem - ODS'!P$15*10^6&gt;0),SUM('Chemicals Calcs'!U$2:U49)-'Chem - ODS'!P$15*10^6,'Chemicals Calcs'!U49))</f>
        <v>7627930169902.2412</v>
      </c>
      <c r="V49" s="210">
        <f ca="1">IF(SUM('Chemicals Calcs'!V$2:V49)-'Chem - ODS'!Q$15*10^6&lt;0,0,IF(AND(SUM('Chemicals Calcs'!V$1:V48)-'Chem - ODS'!Q$15*10^6&lt;0,SUM('Chemicals Calcs'!V$2:V49)-'Chem - ODS'!Q$15*10^6&gt;0),SUM('Chemicals Calcs'!V$2:V49)-'Chem - ODS'!Q$15*10^6,'Chemicals Calcs'!V49))</f>
        <v>8078523995692.2393</v>
      </c>
      <c r="W49" s="210">
        <f ca="1">IF(SUM('Chemicals Calcs'!W$2:W49)-'Chem - ODS'!R$15*10^6&lt;0,0,IF(AND(SUM('Chemicals Calcs'!W$1:W48)-'Chem - ODS'!R$15*10^6&lt;0,SUM('Chemicals Calcs'!W$2:W49)-'Chem - ODS'!R$15*10^6&gt;0),SUM('Chemicals Calcs'!W$2:W49)-'Chem - ODS'!R$15*10^6,'Chemicals Calcs'!W49))</f>
        <v>8219936009346.8047</v>
      </c>
      <c r="X49" s="210">
        <f ca="1">IF(SUM('Chemicals Calcs'!X$2:X49)-'Chem - ODS'!S$15*10^6&lt;0,0,IF(AND(SUM('Chemicals Calcs'!X$1:X48)-'Chem - ODS'!S$15*10^6&lt;0,SUM('Chemicals Calcs'!X$2:X49)-'Chem - ODS'!S$15*10^6&gt;0),SUM('Chemicals Calcs'!X$2:X49)-'Chem - ODS'!S$15*10^6,'Chemicals Calcs'!X49))</f>
        <v>8361348023001.3721</v>
      </c>
      <c r="Y49" s="210">
        <f ca="1">IF(SUM('Chemicals Calcs'!Y$2:Y49)-'Chem - ODS'!T$15*10^6&lt;0,0,IF(AND(SUM('Chemicals Calcs'!Y$1:Y48)-'Chem - ODS'!T$15*10^6&lt;0,SUM('Chemicals Calcs'!Y$2:Y49)-'Chem - ODS'!T$15*10^6&gt;0),SUM('Chemicals Calcs'!Y$2:Y49)-'Chem - ODS'!T$15*10^6,'Chemicals Calcs'!Y49))</f>
        <v>8502760036655.9375</v>
      </c>
      <c r="Z49" s="210">
        <f ca="1">IF(SUM('Chemicals Calcs'!Z$2:Z49)-'Chem - ODS'!U$15*10^6&lt;0,0,IF(AND(SUM('Chemicals Calcs'!Z$1:Z48)-'Chem - ODS'!U$15*10^6&lt;0,SUM('Chemicals Calcs'!Z$2:Z49)-'Chem - ODS'!U$15*10^6&gt;0),SUM('Chemicals Calcs'!Z$2:Z49)-'Chem - ODS'!U$15*10^6,'Chemicals Calcs'!Z49))</f>
        <v>8644172050310.5029</v>
      </c>
      <c r="AA49" s="210">
        <f ca="1">IF(SUM('Chemicals Calcs'!AA$2:AA49)-'Chem - ODS'!V$15*10^6&lt;0,0,IF(AND(SUM('Chemicals Calcs'!AA$1:AA48)-'Chem - ODS'!V$15*10^6&lt;0,SUM('Chemicals Calcs'!AA$2:AA49)-'Chem - ODS'!V$15*10^6&gt;0),SUM('Chemicals Calcs'!AA$2:AA49)-'Chem - ODS'!V$15*10^6,'Chemicals Calcs'!AA49))</f>
        <v>8785584063965.0703</v>
      </c>
      <c r="AB49" s="210">
        <f ca="1">IF(SUM('Chemicals Calcs'!AB$2:AB49)-'Chem - ODS'!W$15*10^6&lt;0,0,IF(AND(SUM('Chemicals Calcs'!AB$1:AB48)-'Chem - ODS'!W$15*10^6&lt;0,SUM('Chemicals Calcs'!AB$2:AB49)-'Chem - ODS'!W$15*10^6&gt;0),SUM('Chemicals Calcs'!AB$2:AB49)-'Chem - ODS'!W$15*10^6,'Chemicals Calcs'!AB49))</f>
        <v>8926996077619.6348</v>
      </c>
      <c r="AC49" s="210">
        <f ca="1">IF(SUM('Chemicals Calcs'!AC$2:AC49)-'Chem - ODS'!X$15*10^6&lt;0,0,IF(AND(SUM('Chemicals Calcs'!AC$1:AC48)-'Chem - ODS'!X$15*10^6&lt;0,SUM('Chemicals Calcs'!AC$2:AC49)-'Chem - ODS'!X$15*10^6&gt;0),SUM('Chemicals Calcs'!AC$2:AC49)-'Chem - ODS'!X$15*10^6,'Chemicals Calcs'!AC49))</f>
        <v>9068408091274.2012</v>
      </c>
      <c r="AD49" s="210">
        <f ca="1">IF(SUM('Chemicals Calcs'!AD$2:AD49)-'Chem - ODS'!Y$15*10^6&lt;0,0,IF(AND(SUM('Chemicals Calcs'!AD$1:AD48)-'Chem - ODS'!Y$15*10^6&lt;0,SUM('Chemicals Calcs'!AD$2:AD49)-'Chem - ODS'!Y$15*10^6&gt;0),SUM('Chemicals Calcs'!AD$2:AD49)-'Chem - ODS'!Y$15*10^6,'Chemicals Calcs'!AD49))</f>
        <v>9209820104928.7676</v>
      </c>
      <c r="AE49" s="210">
        <f ca="1">IF(SUM('Chemicals Calcs'!AE$2:AE49)-'Chem - ODS'!Z$15*10^6&lt;0,0,IF(AND(SUM('Chemicals Calcs'!AE$1:AE48)-'Chem - ODS'!Z$15*10^6&lt;0,SUM('Chemicals Calcs'!AE$2:AE49)-'Chem - ODS'!Z$15*10^6&gt;0),SUM('Chemicals Calcs'!AE$2:AE49)-'Chem - ODS'!Z$15*10^6,'Chemicals Calcs'!AE49))</f>
        <v>9351232118583.334</v>
      </c>
      <c r="AF49" s="210">
        <f ca="1">IF(SUM('Chemicals Calcs'!AF$2:AF49)-'Chem - ODS'!AA$15*10^6&lt;0,0,IF(AND(SUM('Chemicals Calcs'!AF$1:AF48)-'Chem - ODS'!AA$15*10^6&lt;0,SUM('Chemicals Calcs'!AF$2:AF49)-'Chem - ODS'!AA$15*10^6&gt;0),SUM('Chemicals Calcs'!AF$2:AF49)-'Chem - ODS'!AA$15*10^6,'Chemicals Calcs'!AF49))</f>
        <v>9492644132237.9004</v>
      </c>
      <c r="AG49" s="210">
        <f ca="1">IF(SUM('Chemicals Calcs'!AG$2:AG49)-'Chem - ODS'!AB$15*10^6&lt;0,0,IF(AND(SUM('Chemicals Calcs'!AG$1:AG48)-'Chem - ODS'!AB$15*10^6&lt;0,SUM('Chemicals Calcs'!AG$2:AG49)-'Chem - ODS'!AB$15*10^6&gt;0),SUM('Chemicals Calcs'!AG$2:AG49)-'Chem - ODS'!AB$15*10^6,'Chemicals Calcs'!AG49))</f>
        <v>9634056145892.4668</v>
      </c>
      <c r="AH49" s="210">
        <f ca="1">IF(SUM('Chemicals Calcs'!AH$2:AH49)-'Chem - ODS'!AC$15*10^6&lt;0,0,IF(AND(SUM('Chemicals Calcs'!AH$1:AH48)-'Chem - ODS'!AC$15*10^6&lt;0,SUM('Chemicals Calcs'!AH$2:AH49)-'Chem - ODS'!AC$15*10^6&gt;0),SUM('Chemicals Calcs'!AH$2:AH49)-'Chem - ODS'!AC$15*10^6,'Chemicals Calcs'!AH49))</f>
        <v>9775468159547.0312</v>
      </c>
      <c r="AI49" s="210">
        <f ca="1">IF(SUM('Chemicals Calcs'!AI$2:AI49)-'Chem - ODS'!AD$15*10^6&lt;0,0,IF(AND(SUM('Chemicals Calcs'!AI$1:AI48)-'Chem - ODS'!AD$15*10^6&lt;0,SUM('Chemicals Calcs'!AI$2:AI49)-'Chem - ODS'!AD$15*10^6&gt;0),SUM('Chemicals Calcs'!AI$2:AI49)-'Chem - ODS'!AD$15*10^6,'Chemicals Calcs'!AI49))</f>
        <v>9916880173201.5977</v>
      </c>
      <c r="AJ49" s="210">
        <f ca="1">IF(SUM('Chemicals Calcs'!AJ$2:AJ49)-'Chem - ODS'!AE$15*10^6&lt;0,0,IF(AND(SUM('Chemicals Calcs'!AJ$1:AJ48)-'Chem - ODS'!AE$15*10^6&lt;0,SUM('Chemicals Calcs'!AJ$2:AJ49)-'Chem - ODS'!AE$15*10^6&gt;0),SUM('Chemicals Calcs'!AJ$2:AJ49)-'Chem - ODS'!AE$15*10^6,'Chemicals Calcs'!AJ49))</f>
        <v>10058292186856.164</v>
      </c>
      <c r="AK49" s="210">
        <f ca="1">IF(SUM('Chemicals Calcs'!AK$2:AK49)-'Chem - ODS'!AF$15*10^6&lt;0,0,IF(AND(SUM('Chemicals Calcs'!AK$1:AK48)-'Chem - ODS'!AF$15*10^6&lt;0,SUM('Chemicals Calcs'!AK$2:AK49)-'Chem - ODS'!AF$15*10^6&gt;0),SUM('Chemicals Calcs'!AK$2:AK49)-'Chem - ODS'!AF$15*10^6,'Chemicals Calcs'!AK49))</f>
        <v>10199704200510.73</v>
      </c>
      <c r="AL49" s="210">
        <f ca="1">IF(SUM('Chemicals Calcs'!AL$2:AL49)-'Chem - ODS'!AG$15*10^6&lt;0,0,IF(AND(SUM('Chemicals Calcs'!AL$1:AL48)-'Chem - ODS'!AG$15*10^6&lt;0,SUM('Chemicals Calcs'!AL$2:AL49)-'Chem - ODS'!AG$15*10^6&gt;0),SUM('Chemicals Calcs'!AL$2:AL49)-'Chem - ODS'!AG$15*10^6,'Chemicals Calcs'!AL49))</f>
        <v>10341116214165.297</v>
      </c>
      <c r="AM49" s="210">
        <f ca="1">IF(SUM('Chemicals Calcs'!AM$2:AM49)-'Chem - ODS'!AH$15*10^6&lt;0,0,IF(AND(SUM('Chemicals Calcs'!AM$1:AM48)-'Chem - ODS'!AH$15*10^6&lt;0,SUM('Chemicals Calcs'!AM$2:AM49)-'Chem - ODS'!AH$15*10^6&gt;0),SUM('Chemicals Calcs'!AM$2:AM49)-'Chem - ODS'!AH$15*10^6,'Chemicals Calcs'!AM49))</f>
        <v>10482528227819.863</v>
      </c>
      <c r="AN49" s="210">
        <f ca="1">IF(SUM('Chemicals Calcs'!AN$2:AN49)-'Chem - ODS'!AI$15*10^6&lt;0,0,IF(AND(SUM('Chemicals Calcs'!AN$1:AN48)-'Chem - ODS'!AI$15*10^6&lt;0,SUM('Chemicals Calcs'!AN$2:AN49)-'Chem - ODS'!AI$15*10^6&gt;0),SUM('Chemicals Calcs'!AN$2:AN49)-'Chem - ODS'!AI$15*10^6,'Chemicals Calcs'!AN49))</f>
        <v>10623940241474.43</v>
      </c>
      <c r="AO49" s="210">
        <f ca="1">IF(SUM('Chemicals Calcs'!AO$2:AO49)-'Chem - ODS'!AJ$15*10^6&lt;0,0,IF(AND(SUM('Chemicals Calcs'!AO$1:AO48)-'Chem - ODS'!AJ$15*10^6&lt;0,SUM('Chemicals Calcs'!AO$2:AO49)-'Chem - ODS'!AJ$15*10^6&gt;0),SUM('Chemicals Calcs'!AO$2:AO49)-'Chem - ODS'!AJ$15*10^6,'Chemicals Calcs'!AO49))</f>
        <v>10765352255128.994</v>
      </c>
      <c r="AP49" s="210">
        <f ca="1">IF(SUM('Chemicals Calcs'!AP$2:AP49)-'Chem - ODS'!AK$15*10^6&lt;0,0,IF(AND(SUM('Chemicals Calcs'!AP$1:AP48)-'Chem - ODS'!AK$15*10^6&lt;0,SUM('Chemicals Calcs'!AP$2:AP49)-'Chem - ODS'!AK$15*10^6&gt;0),SUM('Chemicals Calcs'!AP$2:AP49)-'Chem - ODS'!AK$15*10^6,'Chemicals Calcs'!AP49))</f>
        <v>10906764268783.561</v>
      </c>
    </row>
    <row r="50" spans="1:42">
      <c r="A50" s="74">
        <v>-2</v>
      </c>
      <c r="B50">
        <f ca="1">IF('Chemicals 2010'!$A58="CP",INDIRECT("'Chemicals 2010'!"&amp;'Country Selector'!$B$3&amp;ROW($A58))*10^12,0)</f>
        <v>320418679999.99506</v>
      </c>
      <c r="C50" s="90">
        <f t="shared" ca="1" si="2"/>
        <v>288376811999.99554</v>
      </c>
      <c r="D50" s="90">
        <f t="shared" ca="1" si="2"/>
        <v>256334943999.99603</v>
      </c>
      <c r="E50" s="90">
        <f t="shared" ca="1" si="2"/>
        <v>224293075999.99652</v>
      </c>
      <c r="F50" s="90">
        <f t="shared" ca="1" si="2"/>
        <v>192251207999.99701</v>
      </c>
      <c r="G50" s="210">
        <f ca="1">IF(SUM('Chemicals Calcs'!G$2:G50)-'Chem - ODS'!B$15*10^6&lt;0,0,IF(AND(SUM('Chemicals Calcs'!G$1:G49)-'Chem - ODS'!B$15*10^6&lt;0,SUM('Chemicals Calcs'!G$2:G50)-'Chem - ODS'!B$15*10^6&gt;0),SUM('Chemicals Calcs'!G$2:G50)-'Chem - ODS'!B$15*10^6,'Chemicals Calcs'!G50))</f>
        <v>506965862264.41223</v>
      </c>
      <c r="H50" s="210">
        <f ca="1">IF(SUM('Chemicals Calcs'!H$2:H50)-'Chem - ODS'!C$15*10^6&lt;0,0,IF(AND(SUM('Chemicals Calcs'!H$1:H49)-'Chem - ODS'!C$15*10^6&lt;0,SUM('Chemicals Calcs'!H$2:H50)-'Chem - ODS'!C$15*10^6&gt;0),SUM('Chemicals Calcs'!H$2:H50)-'Chem - ODS'!C$15*10^6,'Chemicals Calcs'!H50))</f>
        <v>544275298717.29565</v>
      </c>
      <c r="I50" s="210">
        <f ca="1">IF(SUM('Chemicals Calcs'!I$2:I50)-'Chem - ODS'!D$15*10^6&lt;0,0,IF(AND(SUM('Chemicals Calcs'!I$1:I49)-'Chem - ODS'!D$15*10^6&lt;0,SUM('Chemicals Calcs'!I$2:I50)-'Chem - ODS'!D$15*10^6&gt;0),SUM('Chemicals Calcs'!I$2:I50)-'Chem - ODS'!D$15*10^6,'Chemicals Calcs'!I50))</f>
        <v>581584735170.17908</v>
      </c>
      <c r="J50" s="210">
        <f ca="1">IF(SUM('Chemicals Calcs'!J$2:J50)-'Chem - ODS'!E$15*10^6&lt;0,0,IF(AND(SUM('Chemicals Calcs'!J$1:J49)-'Chem - ODS'!E$15*10^6&lt;0,SUM('Chemicals Calcs'!J$2:J50)-'Chem - ODS'!E$15*10^6&gt;0),SUM('Chemicals Calcs'!J$2:J50)-'Chem - ODS'!E$15*10^6,'Chemicals Calcs'!J50))</f>
        <v>618894171623.0625</v>
      </c>
      <c r="K50" s="210">
        <f ca="1">IF(SUM('Chemicals Calcs'!K$2:K50)-'Chem - ODS'!F$15*10^6&lt;0,0,IF(AND(SUM('Chemicals Calcs'!K$1:K49)-'Chem - ODS'!F$15*10^6&lt;0,SUM('Chemicals Calcs'!K$2:K50)-'Chem - ODS'!F$15*10^6&gt;0),SUM('Chemicals Calcs'!K$2:K50)-'Chem - ODS'!F$15*10^6,'Chemicals Calcs'!K50))</f>
        <v>286576423297.67969</v>
      </c>
      <c r="L50" s="210">
        <f ca="1">IF(SUM('Chemicals Calcs'!L$2:L50)-'Chem - ODS'!G$15*10^6&lt;0,0,IF(AND(SUM('Chemicals Calcs'!L$1:L49)-'Chem - ODS'!G$15*10^6&lt;0,SUM('Chemicals Calcs'!L$2:L50)-'Chem - ODS'!G$15*10^6&gt;0),SUM('Chemicals Calcs'!L$2:L50)-'Chem - ODS'!G$15*10^6,'Chemicals Calcs'!L50))</f>
        <v>0</v>
      </c>
      <c r="M50" s="210">
        <f ca="1">IF(SUM('Chemicals Calcs'!M$2:M50)-'Chem - ODS'!H$15*10^6&lt;0,0,IF(AND(SUM('Chemicals Calcs'!M$1:M49)-'Chem - ODS'!H$15*10^6&lt;0,SUM('Chemicals Calcs'!M$2:M50)-'Chem - ODS'!H$15*10^6&gt;0),SUM('Chemicals Calcs'!M$2:M50)-'Chem - ODS'!H$15*10^6,'Chemicals Calcs'!M50))</f>
        <v>720740837510.04456</v>
      </c>
      <c r="N50" s="210">
        <f ca="1">IF(SUM('Chemicals Calcs'!N$2:N50)-'Chem - ODS'!I$15*10^6&lt;0,0,IF(AND(SUM('Chemicals Calcs'!N$1:N49)-'Chem - ODS'!I$15*10^6&lt;0,SUM('Chemicals Calcs'!N$2:N50)-'Chem - ODS'!I$15*10^6&gt;0),SUM('Chemicals Calcs'!N$2:N50)-'Chem - ODS'!I$15*10^6,'Chemicals Calcs'!N50))</f>
        <v>747968630491.25977</v>
      </c>
      <c r="O50" s="210">
        <f ca="1">IF(SUM('Chemicals Calcs'!O$2:O50)-'Chem - ODS'!J$15*10^6&lt;0,0,IF(AND(SUM('Chemicals Calcs'!O$1:O49)-'Chem - ODS'!J$15*10^6&lt;0,SUM('Chemicals Calcs'!O$2:O50)-'Chem - ODS'!J$15*10^6&gt;0),SUM('Chemicals Calcs'!O$2:O50)-'Chem - ODS'!J$15*10^6,'Chemicals Calcs'!O50))</f>
        <v>775196423472.47485</v>
      </c>
      <c r="P50" s="210">
        <f ca="1">IF(SUM('Chemicals Calcs'!P$2:P50)-'Chem - ODS'!K$15*10^6&lt;0,0,IF(AND(SUM('Chemicals Calcs'!P$1:P49)-'Chem - ODS'!K$15*10^6&lt;0,SUM('Chemicals Calcs'!P$2:P50)-'Chem - ODS'!K$15*10^6&gt;0),SUM('Chemicals Calcs'!P$2:P50)-'Chem - ODS'!K$15*10^6,'Chemicals Calcs'!P50))</f>
        <v>802424216453.69006</v>
      </c>
      <c r="Q50" s="210">
        <f ca="1">IF(SUM('Chemicals Calcs'!Q$2:Q50)-'Chem - ODS'!L$15*10^6&lt;0,0,IF(AND(SUM('Chemicals Calcs'!Q$1:Q49)-'Chem - ODS'!L$15*10^6&lt;0,SUM('Chemicals Calcs'!Q$2:Q50)-'Chem - ODS'!L$15*10^6&gt;0),SUM('Chemicals Calcs'!Q$2:Q50)-'Chem - ODS'!L$15*10^6,'Chemicals Calcs'!Q50))</f>
        <v>829652009434.90527</v>
      </c>
      <c r="R50" s="210">
        <f ca="1">IF(SUM('Chemicals Calcs'!R$2:R50)-'Chem - ODS'!M$15*10^6&lt;0,0,IF(AND(SUM('Chemicals Calcs'!R$1:R49)-'Chem - ODS'!M$15*10^6&lt;0,SUM('Chemicals Calcs'!R$2:R50)-'Chem - ODS'!M$15*10^6&gt;0),SUM('Chemicals Calcs'!R$2:R50)-'Chem - ODS'!M$15*10^6,'Chemicals Calcs'!R50))</f>
        <v>856879802416.12036</v>
      </c>
      <c r="S50" s="210">
        <f ca="1">IF(SUM('Chemicals Calcs'!S$2:S50)-'Chem - ODS'!N$15*10^6&lt;0,0,IF(AND(SUM('Chemicals Calcs'!S$1:S49)-'Chem - ODS'!N$15*10^6&lt;0,SUM('Chemicals Calcs'!S$2:S50)-'Chem - ODS'!N$15*10^6&gt;0),SUM('Chemicals Calcs'!S$2:S50)-'Chem - ODS'!N$15*10^6,'Chemicals Calcs'!S50))</f>
        <v>884107595397.33557</v>
      </c>
      <c r="T50" s="210">
        <f ca="1">IF(SUM('Chemicals Calcs'!T$2:T50)-'Chem - ODS'!O$15*10^6&lt;0,0,IF(AND(SUM('Chemicals Calcs'!T$1:T49)-'Chem - ODS'!O$15*10^6&lt;0,SUM('Chemicals Calcs'!T$2:T50)-'Chem - ODS'!O$15*10^6&gt;0),SUM('Chemicals Calcs'!T$2:T50)-'Chem - ODS'!O$15*10^6,'Chemicals Calcs'!T50))</f>
        <v>911335388378.55078</v>
      </c>
      <c r="U50" s="210">
        <f ca="1">IF(SUM('Chemicals Calcs'!U$2:U50)-'Chem - ODS'!P$15*10^6&lt;0,0,IF(AND(SUM('Chemicals Calcs'!U$1:U49)-'Chem - ODS'!P$15*10^6&lt;0,SUM('Chemicals Calcs'!U$2:U50)-'Chem - ODS'!P$15*10^6&gt;0),SUM('Chemicals Calcs'!U$2:U50)-'Chem - ODS'!P$15*10^6,'Chemicals Calcs'!U50))</f>
        <v>938563181359.76599</v>
      </c>
      <c r="V50" s="210">
        <f ca="1">IF(SUM('Chemicals Calcs'!V$2:V50)-'Chem - ODS'!Q$15*10^6&lt;0,0,IF(AND(SUM('Chemicals Calcs'!V$1:V49)-'Chem - ODS'!Q$15*10^6&lt;0,SUM('Chemicals Calcs'!V$2:V50)-'Chem - ODS'!Q$15*10^6&gt;0),SUM('Chemicals Calcs'!V$2:V50)-'Chem - ODS'!Q$15*10^6,'Chemicals Calcs'!V50))</f>
        <v>965790974340.98108</v>
      </c>
      <c r="W50" s="210">
        <f ca="1">IF(SUM('Chemicals Calcs'!W$2:W50)-'Chem - ODS'!R$15*10^6&lt;0,0,IF(AND(SUM('Chemicals Calcs'!W$1:W49)-'Chem - ODS'!R$15*10^6&lt;0,SUM('Chemicals Calcs'!W$2:W50)-'Chem - ODS'!R$15*10^6&gt;0),SUM('Chemicals Calcs'!W$2:W50)-'Chem - ODS'!R$15*10^6,'Chemicals Calcs'!W50))</f>
        <v>982696840625.93481</v>
      </c>
      <c r="X50" s="210">
        <f ca="1">IF(SUM('Chemicals Calcs'!X$2:X50)-'Chem - ODS'!S$15*10^6&lt;0,0,IF(AND(SUM('Chemicals Calcs'!X$1:X49)-'Chem - ODS'!S$15*10^6&lt;0,SUM('Chemicals Calcs'!X$2:X50)-'Chem - ODS'!S$15*10^6&gt;0),SUM('Chemicals Calcs'!X$2:X50)-'Chem - ODS'!S$15*10^6,'Chemicals Calcs'!X50))</f>
        <v>999602706910.88867</v>
      </c>
      <c r="Y50" s="210">
        <f ca="1">IF(SUM('Chemicals Calcs'!Y$2:Y50)-'Chem - ODS'!T$15*10^6&lt;0,0,IF(AND(SUM('Chemicals Calcs'!Y$1:Y49)-'Chem - ODS'!T$15*10^6&lt;0,SUM('Chemicals Calcs'!Y$2:Y50)-'Chem - ODS'!T$15*10^6&gt;0),SUM('Chemicals Calcs'!Y$2:Y50)-'Chem - ODS'!T$15*10^6,'Chemicals Calcs'!Y50))</f>
        <v>1016508573195.8423</v>
      </c>
      <c r="Z50" s="210">
        <f ca="1">IF(SUM('Chemicals Calcs'!Z$2:Z50)-'Chem - ODS'!U$15*10^6&lt;0,0,IF(AND(SUM('Chemicals Calcs'!Z$1:Z49)-'Chem - ODS'!U$15*10^6&lt;0,SUM('Chemicals Calcs'!Z$2:Z50)-'Chem - ODS'!U$15*10^6&gt;0),SUM('Chemicals Calcs'!Z$2:Z50)-'Chem - ODS'!U$15*10^6,'Chemicals Calcs'!Z50))</f>
        <v>1033414439480.7963</v>
      </c>
      <c r="AA50" s="210">
        <f ca="1">IF(SUM('Chemicals Calcs'!AA$2:AA50)-'Chem - ODS'!V$15*10^6&lt;0,0,IF(AND(SUM('Chemicals Calcs'!AA$1:AA49)-'Chem - ODS'!V$15*10^6&lt;0,SUM('Chemicals Calcs'!AA$2:AA50)-'Chem - ODS'!V$15*10^6&gt;0),SUM('Chemicals Calcs'!AA$2:AA50)-'Chem - ODS'!V$15*10^6,'Chemicals Calcs'!AA50))</f>
        <v>1050320305765.75</v>
      </c>
      <c r="AB50" s="210">
        <f ca="1">IF(SUM('Chemicals Calcs'!AB$2:AB50)-'Chem - ODS'!W$15*10^6&lt;0,0,IF(AND(SUM('Chemicals Calcs'!AB$1:AB49)-'Chem - ODS'!W$15*10^6&lt;0,SUM('Chemicals Calcs'!AB$2:AB50)-'Chem - ODS'!W$15*10^6&gt;0),SUM('Chemicals Calcs'!AB$2:AB50)-'Chem - ODS'!W$15*10^6,'Chemicals Calcs'!AB50))</f>
        <v>1067226172050.7037</v>
      </c>
      <c r="AC50" s="210">
        <f ca="1">IF(SUM('Chemicals Calcs'!AC$2:AC50)-'Chem - ODS'!X$15*10^6&lt;0,0,IF(AND(SUM('Chemicals Calcs'!AC$1:AC49)-'Chem - ODS'!X$15*10^6&lt;0,SUM('Chemicals Calcs'!AC$2:AC50)-'Chem - ODS'!X$15*10^6&gt;0),SUM('Chemicals Calcs'!AC$2:AC50)-'Chem - ODS'!X$15*10^6,'Chemicals Calcs'!AC50))</f>
        <v>1084132038335.6575</v>
      </c>
      <c r="AD50" s="210">
        <f ca="1">IF(SUM('Chemicals Calcs'!AD$2:AD50)-'Chem - ODS'!Y$15*10^6&lt;0,0,IF(AND(SUM('Chemicals Calcs'!AD$1:AD49)-'Chem - ODS'!Y$15*10^6&lt;0,SUM('Chemicals Calcs'!AD$2:AD50)-'Chem - ODS'!Y$15*10^6&gt;0),SUM('Chemicals Calcs'!AD$2:AD50)-'Chem - ODS'!Y$15*10^6,'Chemicals Calcs'!AD50))</f>
        <v>1101037904620.6113</v>
      </c>
      <c r="AE50" s="210">
        <f ca="1">IF(SUM('Chemicals Calcs'!AE$2:AE50)-'Chem - ODS'!Z$15*10^6&lt;0,0,IF(AND(SUM('Chemicals Calcs'!AE$1:AE49)-'Chem - ODS'!Z$15*10^6&lt;0,SUM('Chemicals Calcs'!AE$2:AE50)-'Chem - ODS'!Z$15*10^6&gt;0),SUM('Chemicals Calcs'!AE$2:AE50)-'Chem - ODS'!Z$15*10^6,'Chemicals Calcs'!AE50))</f>
        <v>1117943770905.5649</v>
      </c>
      <c r="AF50" s="210">
        <f ca="1">IF(SUM('Chemicals Calcs'!AF$2:AF50)-'Chem - ODS'!AA$15*10^6&lt;0,0,IF(AND(SUM('Chemicals Calcs'!AF$1:AF49)-'Chem - ODS'!AA$15*10^6&lt;0,SUM('Chemicals Calcs'!AF$2:AF50)-'Chem - ODS'!AA$15*10^6&gt;0),SUM('Chemicals Calcs'!AF$2:AF50)-'Chem - ODS'!AA$15*10^6,'Chemicals Calcs'!AF50))</f>
        <v>1134849637190.5188</v>
      </c>
      <c r="AG50" s="210">
        <f ca="1">IF(SUM('Chemicals Calcs'!AG$2:AG50)-'Chem - ODS'!AB$15*10^6&lt;0,0,IF(AND(SUM('Chemicals Calcs'!AG$1:AG49)-'Chem - ODS'!AB$15*10^6&lt;0,SUM('Chemicals Calcs'!AG$2:AG50)-'Chem - ODS'!AB$15*10^6&gt;0),SUM('Chemicals Calcs'!AG$2:AG50)-'Chem - ODS'!AB$15*10^6,'Chemicals Calcs'!AG50))</f>
        <v>1151755503475.4727</v>
      </c>
      <c r="AH50" s="210">
        <f ca="1">IF(SUM('Chemicals Calcs'!AH$2:AH50)-'Chem - ODS'!AC$15*10^6&lt;0,0,IF(AND(SUM('Chemicals Calcs'!AH$1:AH49)-'Chem - ODS'!AC$15*10^6&lt;0,SUM('Chemicals Calcs'!AH$2:AH50)-'Chem - ODS'!AC$15*10^6&gt;0),SUM('Chemicals Calcs'!AH$2:AH50)-'Chem - ODS'!AC$15*10^6,'Chemicals Calcs'!AH50))</f>
        <v>1168661369760.4263</v>
      </c>
      <c r="AI50" s="210">
        <f ca="1">IF(SUM('Chemicals Calcs'!AI$2:AI50)-'Chem - ODS'!AD$15*10^6&lt;0,0,IF(AND(SUM('Chemicals Calcs'!AI$1:AI49)-'Chem - ODS'!AD$15*10^6&lt;0,SUM('Chemicals Calcs'!AI$2:AI50)-'Chem - ODS'!AD$15*10^6&gt;0),SUM('Chemicals Calcs'!AI$2:AI50)-'Chem - ODS'!AD$15*10^6,'Chemicals Calcs'!AI50))</f>
        <v>1185567236045.3804</v>
      </c>
      <c r="AJ50" s="210">
        <f ca="1">IF(SUM('Chemicals Calcs'!AJ$2:AJ50)-'Chem - ODS'!AE$15*10^6&lt;0,0,IF(AND(SUM('Chemicals Calcs'!AJ$1:AJ49)-'Chem - ODS'!AE$15*10^6&lt;0,SUM('Chemicals Calcs'!AJ$2:AJ50)-'Chem - ODS'!AE$15*10^6&gt;0),SUM('Chemicals Calcs'!AJ$2:AJ50)-'Chem - ODS'!AE$15*10^6,'Chemicals Calcs'!AJ50))</f>
        <v>1202473102330.334</v>
      </c>
      <c r="AK50" s="210">
        <f ca="1">IF(SUM('Chemicals Calcs'!AK$2:AK50)-'Chem - ODS'!AF$15*10^6&lt;0,0,IF(AND(SUM('Chemicals Calcs'!AK$1:AK49)-'Chem - ODS'!AF$15*10^6&lt;0,SUM('Chemicals Calcs'!AK$2:AK50)-'Chem - ODS'!AF$15*10^6&gt;0),SUM('Chemicals Calcs'!AK$2:AK50)-'Chem - ODS'!AF$15*10^6,'Chemicals Calcs'!AK50))</f>
        <v>1219378968615.2878</v>
      </c>
      <c r="AL50" s="210">
        <f ca="1">IF(SUM('Chemicals Calcs'!AL$2:AL50)-'Chem - ODS'!AG$15*10^6&lt;0,0,IF(AND(SUM('Chemicals Calcs'!AL$1:AL49)-'Chem - ODS'!AG$15*10^6&lt;0,SUM('Chemicals Calcs'!AL$2:AL50)-'Chem - ODS'!AG$15*10^6&gt;0),SUM('Chemicals Calcs'!AL$2:AL50)-'Chem - ODS'!AG$15*10^6,'Chemicals Calcs'!AL50))</f>
        <v>1236284834900.2415</v>
      </c>
      <c r="AM50" s="210">
        <f ca="1">IF(SUM('Chemicals Calcs'!AM$2:AM50)-'Chem - ODS'!AH$15*10^6&lt;0,0,IF(AND(SUM('Chemicals Calcs'!AM$1:AM49)-'Chem - ODS'!AH$15*10^6&lt;0,SUM('Chemicals Calcs'!AM$2:AM50)-'Chem - ODS'!AH$15*10^6&gt;0),SUM('Chemicals Calcs'!AM$2:AM50)-'Chem - ODS'!AH$15*10^6,'Chemicals Calcs'!AM50))</f>
        <v>1253190701185.1953</v>
      </c>
      <c r="AN50" s="210">
        <f ca="1">IF(SUM('Chemicals Calcs'!AN$2:AN50)-'Chem - ODS'!AI$15*10^6&lt;0,0,IF(AND(SUM('Chemicals Calcs'!AN$1:AN49)-'Chem - ODS'!AI$15*10^6&lt;0,SUM('Chemicals Calcs'!AN$2:AN50)-'Chem - ODS'!AI$15*10^6&gt;0),SUM('Chemicals Calcs'!AN$2:AN50)-'Chem - ODS'!AI$15*10^6,'Chemicals Calcs'!AN50))</f>
        <v>1270096567470.1492</v>
      </c>
      <c r="AO50" s="210">
        <f ca="1">IF(SUM('Chemicals Calcs'!AO$2:AO50)-'Chem - ODS'!AJ$15*10^6&lt;0,0,IF(AND(SUM('Chemicals Calcs'!AO$1:AO49)-'Chem - ODS'!AJ$15*10^6&lt;0,SUM('Chemicals Calcs'!AO$2:AO50)-'Chem - ODS'!AJ$15*10^6&gt;0),SUM('Chemicals Calcs'!AO$2:AO50)-'Chem - ODS'!AJ$15*10^6,'Chemicals Calcs'!AO50))</f>
        <v>1287002433755.103</v>
      </c>
      <c r="AP50" s="210">
        <f ca="1">IF(SUM('Chemicals Calcs'!AP$2:AP50)-'Chem - ODS'!AK$15*10^6&lt;0,0,IF(AND(SUM('Chemicals Calcs'!AP$1:AP49)-'Chem - ODS'!AK$15*10^6&lt;0,SUM('Chemicals Calcs'!AP$2:AP50)-'Chem - ODS'!AK$15*10^6&gt;0),SUM('Chemicals Calcs'!AP$2:AP50)-'Chem - ODS'!AK$15*10^6,'Chemicals Calcs'!AP50))</f>
        <v>1303908300040.0566</v>
      </c>
    </row>
    <row r="51" spans="1:42">
      <c r="A51" s="74">
        <v>-1</v>
      </c>
      <c r="B51">
        <f ca="1">IF('Chemicals 2010'!$A59="CP",INDIRECT("'Chemicals 2010'!"&amp;'Country Selector'!$B$3&amp;ROW($A59))*10^12,0)</f>
        <v>0</v>
      </c>
      <c r="C51" s="90">
        <f t="shared" ca="1" si="2"/>
        <v>1326934970257.668</v>
      </c>
      <c r="D51" s="90">
        <f t="shared" ca="1" si="2"/>
        <v>2653869940515.3359</v>
      </c>
      <c r="E51" s="90">
        <f t="shared" ca="1" si="2"/>
        <v>3980804910773.0039</v>
      </c>
      <c r="F51" s="90">
        <f t="shared" ca="1" si="2"/>
        <v>5307739881030.6719</v>
      </c>
      <c r="G51" s="210">
        <f ca="1">IF(SUM('Chemicals Calcs'!G$2:G51)-'Chem - ODS'!B$15*10^6&lt;0,0,IF(AND(SUM('Chemicals Calcs'!G$1:G50)-'Chem - ODS'!B$15*10^6&lt;0,SUM('Chemicals Calcs'!G$2:G51)-'Chem - ODS'!B$15*10^6&gt;0),SUM('Chemicals Calcs'!G$2:G51)-'Chem - ODS'!B$15*10^6,'Chemicals Calcs'!G51))</f>
        <v>8095975536351.4326</v>
      </c>
      <c r="H51" s="210">
        <f ca="1">IF(SUM('Chemicals Calcs'!H$2:H51)-'Chem - ODS'!C$15*10^6&lt;0,0,IF(AND(SUM('Chemicals Calcs'!H$1:H50)-'Chem - ODS'!C$15*10^6&lt;0,SUM('Chemicals Calcs'!H$2:H51)-'Chem - ODS'!C$15*10^6&gt;0),SUM('Chemicals Calcs'!H$2:H51)-'Chem - ODS'!C$15*10^6,'Chemicals Calcs'!H51))</f>
        <v>9715170643621.7187</v>
      </c>
      <c r="I51" s="210">
        <f ca="1">IF(SUM('Chemicals Calcs'!I$2:I51)-'Chem - ODS'!D$15*10^6&lt;0,0,IF(AND(SUM('Chemicals Calcs'!I$1:I50)-'Chem - ODS'!D$15*10^6&lt;0,SUM('Chemicals Calcs'!I$2:I51)-'Chem - ODS'!D$15*10^6&gt;0),SUM('Chemicals Calcs'!I$2:I51)-'Chem - ODS'!D$15*10^6,'Chemicals Calcs'!I51))</f>
        <v>11334365750892.006</v>
      </c>
      <c r="J51" s="210">
        <f ca="1">IF(SUM('Chemicals Calcs'!J$2:J51)-'Chem - ODS'!E$15*10^6&lt;0,0,IF(AND(SUM('Chemicals Calcs'!J$1:J50)-'Chem - ODS'!E$15*10^6&lt;0,SUM('Chemicals Calcs'!J$2:J51)-'Chem - ODS'!E$15*10^6&gt;0),SUM('Chemicals Calcs'!J$2:J51)-'Chem - ODS'!E$15*10^6,'Chemicals Calcs'!J51))</f>
        <v>12953560858162.293</v>
      </c>
      <c r="K51" s="210">
        <f ca="1">IF(SUM('Chemicals Calcs'!K$2:K51)-'Chem - ODS'!F$15*10^6&lt;0,0,IF(AND(SUM('Chemicals Calcs'!K$1:K50)-'Chem - ODS'!F$15*10^6&lt;0,SUM('Chemicals Calcs'!K$2:K51)-'Chem - ODS'!F$15*10^6&gt;0),SUM('Chemicals Calcs'!K$2:K51)-'Chem - ODS'!F$15*10^6,'Chemicals Calcs'!K51))</f>
        <v>14572755965432.578</v>
      </c>
      <c r="L51" s="210">
        <f ca="1">IF(SUM('Chemicals Calcs'!L$2:L51)-'Chem - ODS'!G$15*10^6&lt;0,0,IF(AND(SUM('Chemicals Calcs'!L$1:L50)-'Chem - ODS'!G$15*10^6&lt;0,SUM('Chemicals Calcs'!L$2:L51)-'Chem - ODS'!G$15*10^6&gt;0),SUM('Chemicals Calcs'!L$2:L51)-'Chem - ODS'!G$15*10^6,'Chemicals Calcs'!L51))</f>
        <v>13269349702576.68</v>
      </c>
      <c r="M51" s="210">
        <f ca="1">IF(SUM('Chemicals Calcs'!M$2:M51)-'Chem - ODS'!H$15*10^6&lt;0,0,IF(AND(SUM('Chemicals Calcs'!M$1:M50)-'Chem - ODS'!H$15*10^6&lt;0,SUM('Chemicals Calcs'!M$2:M51)-'Chem - ODS'!H$15*10^6&gt;0),SUM('Chemicals Calcs'!M$2:M51)-'Chem - ODS'!H$15*10^6,'Chemicals Calcs'!M51))</f>
        <v>15502022595952.34</v>
      </c>
      <c r="N51" s="210">
        <f ca="1">IF(SUM('Chemicals Calcs'!N$2:N51)-'Chem - ODS'!I$15*10^6&lt;0,0,IF(AND(SUM('Chemicals Calcs'!N$1:N50)-'Chem - ODS'!I$15*10^6&lt;0,SUM('Chemicals Calcs'!N$2:N51)-'Chem - ODS'!I$15*10^6&gt;0),SUM('Chemicals Calcs'!N$2:N51)-'Chem - ODS'!I$15*10^6,'Chemicals Calcs'!N51))</f>
        <v>14812094119201.816</v>
      </c>
      <c r="O51" s="210">
        <f ca="1">IF(SUM('Chemicals Calcs'!O$2:O51)-'Chem - ODS'!J$15*10^6&lt;0,0,IF(AND(SUM('Chemicals Calcs'!O$1:O50)-'Chem - ODS'!J$15*10^6&lt;0,SUM('Chemicals Calcs'!O$2:O51)-'Chem - ODS'!J$15*10^6&gt;0),SUM('Chemicals Calcs'!O$2:O51)-'Chem - ODS'!J$15*10^6,'Chemicals Calcs'!O51))</f>
        <v>14122165642451.293</v>
      </c>
      <c r="P51" s="210">
        <f ca="1">IF(SUM('Chemicals Calcs'!P$2:P51)-'Chem - ODS'!K$15*10^6&lt;0,0,IF(AND(SUM('Chemicals Calcs'!P$1:P50)-'Chem - ODS'!K$15*10^6&lt;0,SUM('Chemicals Calcs'!P$2:P51)-'Chem - ODS'!K$15*10^6&gt;0),SUM('Chemicals Calcs'!P$2:P51)-'Chem - ODS'!K$15*10^6,'Chemicals Calcs'!P51))</f>
        <v>13432237165700.766</v>
      </c>
      <c r="Q51" s="210">
        <f ca="1">IF(SUM('Chemicals Calcs'!Q$2:Q51)-'Chem - ODS'!L$15*10^6&lt;0,0,IF(AND(SUM('Chemicals Calcs'!Q$1:Q50)-'Chem - ODS'!L$15*10^6&lt;0,SUM('Chemicals Calcs'!Q$2:Q51)-'Chem - ODS'!L$15*10^6&gt;0),SUM('Chemicals Calcs'!Q$2:Q51)-'Chem - ODS'!L$15*10^6,'Chemicals Calcs'!Q51))</f>
        <v>12742308688950.242</v>
      </c>
      <c r="R51" s="210">
        <f ca="1">IF(SUM('Chemicals Calcs'!R$2:R51)-'Chem - ODS'!M$15*10^6&lt;0,0,IF(AND(SUM('Chemicals Calcs'!R$1:R50)-'Chem - ODS'!M$15*10^6&lt;0,SUM('Chemicals Calcs'!R$2:R51)-'Chem - ODS'!M$15*10^6&gt;0),SUM('Chemicals Calcs'!R$2:R51)-'Chem - ODS'!M$15*10^6,'Chemicals Calcs'!R51))</f>
        <v>12052380212199.719</v>
      </c>
      <c r="S51" s="210">
        <f ca="1">IF(SUM('Chemicals Calcs'!S$2:S51)-'Chem - ODS'!N$15*10^6&lt;0,0,IF(AND(SUM('Chemicals Calcs'!S$1:S50)-'Chem - ODS'!N$15*10^6&lt;0,SUM('Chemicals Calcs'!S$2:S51)-'Chem - ODS'!N$15*10^6&gt;0),SUM('Chemicals Calcs'!S$2:S51)-'Chem - ODS'!N$15*10^6,'Chemicals Calcs'!S51))</f>
        <v>11362451735449.193</v>
      </c>
      <c r="T51" s="210">
        <f ca="1">IF(SUM('Chemicals Calcs'!T$2:T51)-'Chem - ODS'!O$15*10^6&lt;0,0,IF(AND(SUM('Chemicals Calcs'!T$1:T50)-'Chem - ODS'!O$15*10^6&lt;0,SUM('Chemicals Calcs'!T$2:T51)-'Chem - ODS'!O$15*10^6&gt;0),SUM('Chemicals Calcs'!T$2:T51)-'Chem - ODS'!O$15*10^6,'Chemicals Calcs'!T51))</f>
        <v>10672523258698.668</v>
      </c>
      <c r="U51" s="210">
        <f ca="1">IF(SUM('Chemicals Calcs'!U$2:U51)-'Chem - ODS'!P$15*10^6&lt;0,0,IF(AND(SUM('Chemicals Calcs'!U$1:U50)-'Chem - ODS'!P$15*10^6&lt;0,SUM('Chemicals Calcs'!U$2:U51)-'Chem - ODS'!P$15*10^6&gt;0),SUM('Chemicals Calcs'!U$2:U51)-'Chem - ODS'!P$15*10^6,'Chemicals Calcs'!U51))</f>
        <v>9982594781948.1445</v>
      </c>
      <c r="V51" s="210">
        <f ca="1">IF(SUM('Chemicals Calcs'!V$2:V51)-'Chem - ODS'!Q$15*10^6&lt;0,0,IF(AND(SUM('Chemicals Calcs'!V$1:V50)-'Chem - ODS'!Q$15*10^6&lt;0,SUM('Chemicals Calcs'!V$2:V51)-'Chem - ODS'!Q$15*10^6&gt;0),SUM('Chemicals Calcs'!V$2:V51)-'Chem - ODS'!Q$15*10^6,'Chemicals Calcs'!V51))</f>
        <v>9292666305197.6191</v>
      </c>
      <c r="W51" s="210">
        <f ca="1">IF(SUM('Chemicals Calcs'!W$2:W51)-'Chem - ODS'!R$15*10^6&lt;0,0,IF(AND(SUM('Chemicals Calcs'!W$1:W50)-'Chem - ODS'!R$15*10^6&lt;0,SUM('Chemicals Calcs'!W$2:W51)-'Chem - ODS'!R$15*10^6&gt;0),SUM('Chemicals Calcs'!W$2:W51)-'Chem - ODS'!R$15*10^6,'Chemicals Calcs'!W51))</f>
        <v>9455331496900.7891</v>
      </c>
      <c r="X51" s="210">
        <f ca="1">IF(SUM('Chemicals Calcs'!X$2:X51)-'Chem - ODS'!S$15*10^6&lt;0,0,IF(AND(SUM('Chemicals Calcs'!X$1:X50)-'Chem - ODS'!S$15*10^6&lt;0,SUM('Chemicals Calcs'!X$2:X51)-'Chem - ODS'!S$15*10^6&gt;0),SUM('Chemicals Calcs'!X$2:X51)-'Chem - ODS'!S$15*10^6,'Chemicals Calcs'!X51))</f>
        <v>9617996688603.959</v>
      </c>
      <c r="Y51" s="210">
        <f ca="1">IF(SUM('Chemicals Calcs'!Y$2:Y51)-'Chem - ODS'!T$15*10^6&lt;0,0,IF(AND(SUM('Chemicals Calcs'!Y$1:Y50)-'Chem - ODS'!T$15*10^6&lt;0,SUM('Chemicals Calcs'!Y$2:Y51)-'Chem - ODS'!T$15*10^6&gt;0),SUM('Chemicals Calcs'!Y$2:Y51)-'Chem - ODS'!T$15*10^6,'Chemicals Calcs'!Y51))</f>
        <v>9780661880307.127</v>
      </c>
      <c r="Z51" s="210">
        <f ca="1">IF(SUM('Chemicals Calcs'!Z$2:Z51)-'Chem - ODS'!U$15*10^6&lt;0,0,IF(AND(SUM('Chemicals Calcs'!Z$1:Z50)-'Chem - ODS'!U$15*10^6&lt;0,SUM('Chemicals Calcs'!Z$2:Z51)-'Chem - ODS'!U$15*10^6&gt;0),SUM('Chemicals Calcs'!Z$2:Z51)-'Chem - ODS'!U$15*10^6,'Chemicals Calcs'!Z51))</f>
        <v>9943327072010.2969</v>
      </c>
      <c r="AA51" s="210">
        <f ca="1">IF(SUM('Chemicals Calcs'!AA$2:AA51)-'Chem - ODS'!V$15*10^6&lt;0,0,IF(AND(SUM('Chemicals Calcs'!AA$1:AA50)-'Chem - ODS'!V$15*10^6&lt;0,SUM('Chemicals Calcs'!AA$2:AA51)-'Chem - ODS'!V$15*10^6&gt;0),SUM('Chemicals Calcs'!AA$2:AA51)-'Chem - ODS'!V$15*10^6,'Chemicals Calcs'!AA51))</f>
        <v>10105992263713.465</v>
      </c>
      <c r="AB51" s="210">
        <f ca="1">IF(SUM('Chemicals Calcs'!AB$2:AB51)-'Chem - ODS'!W$15*10^6&lt;0,0,IF(AND(SUM('Chemicals Calcs'!AB$1:AB50)-'Chem - ODS'!W$15*10^6&lt;0,SUM('Chemicals Calcs'!AB$2:AB51)-'Chem - ODS'!W$15*10^6&gt;0),SUM('Chemicals Calcs'!AB$2:AB51)-'Chem - ODS'!W$15*10^6,'Chemicals Calcs'!AB51))</f>
        <v>10268657455416.637</v>
      </c>
      <c r="AC51" s="210">
        <f ca="1">IF(SUM('Chemicals Calcs'!AC$2:AC51)-'Chem - ODS'!X$15*10^6&lt;0,0,IF(AND(SUM('Chemicals Calcs'!AC$1:AC50)-'Chem - ODS'!X$15*10^6&lt;0,SUM('Chemicals Calcs'!AC$2:AC51)-'Chem - ODS'!X$15*10^6&gt;0),SUM('Chemicals Calcs'!AC$2:AC51)-'Chem - ODS'!X$15*10^6,'Chemicals Calcs'!AC51))</f>
        <v>10431322647119.805</v>
      </c>
      <c r="AD51" s="210">
        <f ca="1">IF(SUM('Chemicals Calcs'!AD$2:AD51)-'Chem - ODS'!Y$15*10^6&lt;0,0,IF(AND(SUM('Chemicals Calcs'!AD$1:AD50)-'Chem - ODS'!Y$15*10^6&lt;0,SUM('Chemicals Calcs'!AD$2:AD51)-'Chem - ODS'!Y$15*10^6&gt;0),SUM('Chemicals Calcs'!AD$2:AD51)-'Chem - ODS'!Y$15*10^6,'Chemicals Calcs'!AD51))</f>
        <v>10593987838822.977</v>
      </c>
      <c r="AE51" s="210">
        <f ca="1">IF(SUM('Chemicals Calcs'!AE$2:AE51)-'Chem - ODS'!Z$15*10^6&lt;0,0,IF(AND(SUM('Chemicals Calcs'!AE$1:AE50)-'Chem - ODS'!Z$15*10^6&lt;0,SUM('Chemicals Calcs'!AE$2:AE51)-'Chem - ODS'!Z$15*10^6&gt;0),SUM('Chemicals Calcs'!AE$2:AE51)-'Chem - ODS'!Z$15*10^6,'Chemicals Calcs'!AE51))</f>
        <v>10756653030526.145</v>
      </c>
      <c r="AF51" s="210">
        <f ca="1">IF(SUM('Chemicals Calcs'!AF$2:AF51)-'Chem - ODS'!AA$15*10^6&lt;0,0,IF(AND(SUM('Chemicals Calcs'!AF$1:AF50)-'Chem - ODS'!AA$15*10^6&lt;0,SUM('Chemicals Calcs'!AF$2:AF51)-'Chem - ODS'!AA$15*10^6&gt;0),SUM('Chemicals Calcs'!AF$2:AF51)-'Chem - ODS'!AA$15*10^6,'Chemicals Calcs'!AF51))</f>
        <v>10919318222229.312</v>
      </c>
      <c r="AG51" s="210">
        <f ca="1">IF(SUM('Chemicals Calcs'!AG$2:AG51)-'Chem - ODS'!AB$15*10^6&lt;0,0,IF(AND(SUM('Chemicals Calcs'!AG$1:AG50)-'Chem - ODS'!AB$15*10^6&lt;0,SUM('Chemicals Calcs'!AG$2:AG51)-'Chem - ODS'!AB$15*10^6&gt;0),SUM('Chemicals Calcs'!AG$2:AG51)-'Chem - ODS'!AB$15*10^6,'Chemicals Calcs'!AG51))</f>
        <v>11081983413932.484</v>
      </c>
      <c r="AH51" s="210">
        <f ca="1">IF(SUM('Chemicals Calcs'!AH$2:AH51)-'Chem - ODS'!AC$15*10^6&lt;0,0,IF(AND(SUM('Chemicals Calcs'!AH$1:AH50)-'Chem - ODS'!AC$15*10^6&lt;0,SUM('Chemicals Calcs'!AH$2:AH51)-'Chem - ODS'!AC$15*10^6&gt;0),SUM('Chemicals Calcs'!AH$2:AH51)-'Chem - ODS'!AC$15*10^6,'Chemicals Calcs'!AH51))</f>
        <v>11244648605635.652</v>
      </c>
      <c r="AI51" s="210">
        <f ca="1">IF(SUM('Chemicals Calcs'!AI$2:AI51)-'Chem - ODS'!AD$15*10^6&lt;0,0,IF(AND(SUM('Chemicals Calcs'!AI$1:AI50)-'Chem - ODS'!AD$15*10^6&lt;0,SUM('Chemicals Calcs'!AI$2:AI51)-'Chem - ODS'!AD$15*10^6&gt;0),SUM('Chemicals Calcs'!AI$2:AI51)-'Chem - ODS'!AD$15*10^6,'Chemicals Calcs'!AI51))</f>
        <v>11407313797338.82</v>
      </c>
      <c r="AJ51" s="210">
        <f ca="1">IF(SUM('Chemicals Calcs'!AJ$2:AJ51)-'Chem - ODS'!AE$15*10^6&lt;0,0,IF(AND(SUM('Chemicals Calcs'!AJ$1:AJ50)-'Chem - ODS'!AE$15*10^6&lt;0,SUM('Chemicals Calcs'!AJ$2:AJ51)-'Chem - ODS'!AE$15*10^6&gt;0),SUM('Chemicals Calcs'!AJ$2:AJ51)-'Chem - ODS'!AE$15*10^6,'Chemicals Calcs'!AJ51))</f>
        <v>11569978989041.992</v>
      </c>
      <c r="AK51" s="210">
        <f ca="1">IF(SUM('Chemicals Calcs'!AK$2:AK51)-'Chem - ODS'!AF$15*10^6&lt;0,0,IF(AND(SUM('Chemicals Calcs'!AK$1:AK50)-'Chem - ODS'!AF$15*10^6&lt;0,SUM('Chemicals Calcs'!AK$2:AK51)-'Chem - ODS'!AF$15*10^6&gt;0),SUM('Chemicals Calcs'!AK$2:AK51)-'Chem - ODS'!AF$15*10^6,'Chemicals Calcs'!AK51))</f>
        <v>11732644180745.16</v>
      </c>
      <c r="AL51" s="210">
        <f ca="1">IF(SUM('Chemicals Calcs'!AL$2:AL51)-'Chem - ODS'!AG$15*10^6&lt;0,0,IF(AND(SUM('Chemicals Calcs'!AL$1:AL50)-'Chem - ODS'!AG$15*10^6&lt;0,SUM('Chemicals Calcs'!AL$2:AL51)-'Chem - ODS'!AG$15*10^6&gt;0),SUM('Chemicals Calcs'!AL$2:AL51)-'Chem - ODS'!AG$15*10^6,'Chemicals Calcs'!AL51))</f>
        <v>11895309372448.33</v>
      </c>
      <c r="AM51" s="210">
        <f ca="1">IF(SUM('Chemicals Calcs'!AM$2:AM51)-'Chem - ODS'!AH$15*10^6&lt;0,0,IF(AND(SUM('Chemicals Calcs'!AM$1:AM50)-'Chem - ODS'!AH$15*10^6&lt;0,SUM('Chemicals Calcs'!AM$2:AM51)-'Chem - ODS'!AH$15*10^6&gt;0),SUM('Chemicals Calcs'!AM$2:AM51)-'Chem - ODS'!AH$15*10^6,'Chemicals Calcs'!AM51))</f>
        <v>12057974564151.498</v>
      </c>
      <c r="AN51" s="210">
        <f ca="1">IF(SUM('Chemicals Calcs'!AN$2:AN51)-'Chem - ODS'!AI$15*10^6&lt;0,0,IF(AND(SUM('Chemicals Calcs'!AN$1:AN50)-'Chem - ODS'!AI$15*10^6&lt;0,SUM('Chemicals Calcs'!AN$2:AN51)-'Chem - ODS'!AI$15*10^6&gt;0),SUM('Chemicals Calcs'!AN$2:AN51)-'Chem - ODS'!AI$15*10^6,'Chemicals Calcs'!AN51))</f>
        <v>12220639755854.668</v>
      </c>
      <c r="AO51" s="210">
        <f ca="1">IF(SUM('Chemicals Calcs'!AO$2:AO51)-'Chem - ODS'!AJ$15*10^6&lt;0,0,IF(AND(SUM('Chemicals Calcs'!AO$1:AO50)-'Chem - ODS'!AJ$15*10^6&lt;0,SUM('Chemicals Calcs'!AO$2:AO51)-'Chem - ODS'!AJ$15*10^6&gt;0),SUM('Chemicals Calcs'!AO$2:AO51)-'Chem - ODS'!AJ$15*10^6,'Chemicals Calcs'!AO51))</f>
        <v>12383304947557.838</v>
      </c>
      <c r="AP51" s="210">
        <f ca="1">IF(SUM('Chemicals Calcs'!AP$2:AP51)-'Chem - ODS'!AK$15*10^6&lt;0,0,IF(AND(SUM('Chemicals Calcs'!AP$1:AP50)-'Chem - ODS'!AK$15*10^6&lt;0,SUM('Chemicals Calcs'!AP$2:AP51)-'Chem - ODS'!AK$15*10^6&gt;0),SUM('Chemicals Calcs'!AP$2:AP51)-'Chem - ODS'!AK$15*10^6,'Chemicals Calcs'!AP51))</f>
        <v>12545970139261.008</v>
      </c>
    </row>
    <row r="52" spans="1:42">
      <c r="A52" s="74">
        <v>0</v>
      </c>
      <c r="B52">
        <f ca="1">IF('Chemicals 2010'!$A60="CP",INDIRECT("'Chemicals 2010'!"&amp;'Country Selector'!$B$3&amp;ROW($A60))*10^12,0)</f>
        <v>393411374116.79974</v>
      </c>
      <c r="C52" s="90">
        <f t="shared" ca="1" si="2"/>
        <v>1005839236554.3446</v>
      </c>
      <c r="D52" s="90">
        <f t="shared" ca="1" si="2"/>
        <v>1618267098991.8896</v>
      </c>
      <c r="E52" s="90">
        <f t="shared" ca="1" si="2"/>
        <v>2230694961429.4341</v>
      </c>
      <c r="F52" s="90">
        <f t="shared" ca="1" si="2"/>
        <v>2843122823866.9795</v>
      </c>
      <c r="G52" s="210">
        <f ca="1">IF(SUM('Chemicals Calcs'!G$2:G52)-'Chem - ODS'!B$15*10^6&lt;0,0,IF(AND(SUM('Chemicals Calcs'!G$1:G51)-'Chem - ODS'!B$15*10^6&lt;0,SUM('Chemicals Calcs'!G$2:G52)-'Chem - ODS'!B$15*10^6&gt;0),SUM('Chemicals Calcs'!G$2:G52)-'Chem - ODS'!B$15*10^6,'Chemicals Calcs'!G52))</f>
        <v>3455550686304.5239</v>
      </c>
      <c r="H52" s="210">
        <f ca="1">IF(SUM('Chemicals Calcs'!H$2:H52)-'Chem - ODS'!C$15*10^6&lt;0,0,IF(AND(SUM('Chemicals Calcs'!H$1:H51)-'Chem - ODS'!C$15*10^6&lt;0,SUM('Chemicals Calcs'!H$2:H52)-'Chem - ODS'!C$15*10^6&gt;0),SUM('Chemicals Calcs'!H$2:H52)-'Chem - ODS'!C$15*10^6,'Chemicals Calcs'!H52))</f>
        <v>4067978548742.0684</v>
      </c>
      <c r="I52" s="210">
        <f ca="1">IF(SUM('Chemicals Calcs'!I$2:I52)-'Chem - ODS'!D$15*10^6&lt;0,0,IF(AND(SUM('Chemicals Calcs'!I$1:I51)-'Chem - ODS'!D$15*10^6&lt;0,SUM('Chemicals Calcs'!I$2:I52)-'Chem - ODS'!D$15*10^6&gt;0),SUM('Chemicals Calcs'!I$2:I52)-'Chem - ODS'!D$15*10^6,'Chemicals Calcs'!I52))</f>
        <v>4680406411179.6133</v>
      </c>
      <c r="J52" s="210">
        <f ca="1">IF(SUM('Chemicals Calcs'!J$2:J52)-'Chem - ODS'!E$15*10^6&lt;0,0,IF(AND(SUM('Chemicals Calcs'!J$1:J51)-'Chem - ODS'!E$15*10^6&lt;0,SUM('Chemicals Calcs'!J$2:J52)-'Chem - ODS'!E$15*10^6&gt;0),SUM('Chemicals Calcs'!J$2:J52)-'Chem - ODS'!E$15*10^6,'Chemicals Calcs'!J52))</f>
        <v>5292834273617.1592</v>
      </c>
      <c r="K52" s="210">
        <f ca="1">IF(SUM('Chemicals Calcs'!K$2:K52)-'Chem - ODS'!F$15*10^6&lt;0,0,IF(AND(SUM('Chemicals Calcs'!K$1:K51)-'Chem - ODS'!F$15*10^6&lt;0,SUM('Chemicals Calcs'!K$2:K52)-'Chem - ODS'!F$15*10^6&gt;0),SUM('Chemicals Calcs'!K$2:K52)-'Chem - ODS'!F$15*10^6,'Chemicals Calcs'!K52))</f>
        <v>5905262136054.7031</v>
      </c>
      <c r="L52" s="210">
        <f ca="1">IF(SUM('Chemicals Calcs'!L$2:L52)-'Chem - ODS'!G$15*10^6&lt;0,0,IF(AND(SUM('Chemicals Calcs'!L$1:L51)-'Chem - ODS'!G$15*10^6&lt;0,SUM('Chemicals Calcs'!L$2:L52)-'Chem - ODS'!G$15*10^6&gt;0),SUM('Chemicals Calcs'!L$2:L52)-'Chem - ODS'!G$15*10^6,'Chemicals Calcs'!L52))</f>
        <v>6517689998492.248</v>
      </c>
      <c r="M52" s="210">
        <f ca="1">IF(SUM('Chemicals Calcs'!M$2:M52)-'Chem - ODS'!H$15*10^6&lt;0,0,IF(AND(SUM('Chemicals Calcs'!M$1:M51)-'Chem - ODS'!H$15*10^6&lt;0,SUM('Chemicals Calcs'!M$2:M52)-'Chem - ODS'!H$15*10^6&gt;0),SUM('Chemicals Calcs'!M$2:M52)-'Chem - ODS'!H$15*10^6,'Chemicals Calcs'!M52))</f>
        <v>7691451429104.8203</v>
      </c>
      <c r="N52" s="210">
        <f ca="1">IF(SUM('Chemicals Calcs'!N$2:N52)-'Chem - ODS'!I$15*10^6&lt;0,0,IF(AND(SUM('Chemicals Calcs'!N$1:N51)-'Chem - ODS'!I$15*10^6&lt;0,SUM('Chemicals Calcs'!N$2:N52)-'Chem - ODS'!I$15*10^6&gt;0),SUM('Chemicals Calcs'!N$2:N52)-'Chem - ODS'!I$15*10^6,'Chemicals Calcs'!N52))</f>
        <v>8865212859717.3926</v>
      </c>
      <c r="O52" s="210">
        <f ca="1">IF(SUM('Chemicals Calcs'!O$2:O52)-'Chem - ODS'!J$15*10^6&lt;0,0,IF(AND(SUM('Chemicals Calcs'!O$1:O51)-'Chem - ODS'!J$15*10^6&lt;0,SUM('Chemicals Calcs'!O$2:O52)-'Chem - ODS'!J$15*10^6&gt;0),SUM('Chemicals Calcs'!O$2:O52)-'Chem - ODS'!J$15*10^6,'Chemicals Calcs'!O52))</f>
        <v>10038974290329.965</v>
      </c>
      <c r="P52" s="210">
        <f ca="1">IF(SUM('Chemicals Calcs'!P$2:P52)-'Chem - ODS'!K$15*10^6&lt;0,0,IF(AND(SUM('Chemicals Calcs'!P$1:P51)-'Chem - ODS'!K$15*10^6&lt;0,SUM('Chemicals Calcs'!P$2:P52)-'Chem - ODS'!K$15*10^6&gt;0),SUM('Chemicals Calcs'!P$2:P52)-'Chem - ODS'!K$15*10^6,'Chemicals Calcs'!P52))</f>
        <v>11212735720942.535</v>
      </c>
      <c r="Q52" s="210">
        <f ca="1">IF(SUM('Chemicals Calcs'!Q$2:Q52)-'Chem - ODS'!L$15*10^6&lt;0,0,IF(AND(SUM('Chemicals Calcs'!Q$1:Q51)-'Chem - ODS'!L$15*10^6&lt;0,SUM('Chemicals Calcs'!Q$2:Q52)-'Chem - ODS'!L$15*10^6&gt;0),SUM('Chemicals Calcs'!Q$2:Q52)-'Chem - ODS'!L$15*10^6,'Chemicals Calcs'!Q52))</f>
        <v>12386497151555.109</v>
      </c>
      <c r="R52" s="210">
        <f ca="1">IF(SUM('Chemicals Calcs'!R$2:R52)-'Chem - ODS'!M$15*10^6&lt;0,0,IF(AND(SUM('Chemicals Calcs'!R$1:R51)-'Chem - ODS'!M$15*10^6&lt;0,SUM('Chemicals Calcs'!R$2:R52)-'Chem - ODS'!M$15*10^6&gt;0),SUM('Chemicals Calcs'!R$2:R52)-'Chem - ODS'!M$15*10^6,'Chemicals Calcs'!R52))</f>
        <v>13560258582167.68</v>
      </c>
      <c r="S52" s="210">
        <f ca="1">IF(SUM('Chemicals Calcs'!S$2:S52)-'Chem - ODS'!N$15*10^6&lt;0,0,IF(AND(SUM('Chemicals Calcs'!S$1:S51)-'Chem - ODS'!N$15*10^6&lt;0,SUM('Chemicals Calcs'!S$2:S52)-'Chem - ODS'!N$15*10^6&gt;0),SUM('Chemicals Calcs'!S$2:S52)-'Chem - ODS'!N$15*10^6,'Chemicals Calcs'!S52))</f>
        <v>14734020012780.252</v>
      </c>
      <c r="T52" s="210">
        <f ca="1">IF(SUM('Chemicals Calcs'!T$2:T52)-'Chem - ODS'!O$15*10^6&lt;0,0,IF(AND(SUM('Chemicals Calcs'!T$1:T51)-'Chem - ODS'!O$15*10^6&lt;0,SUM('Chemicals Calcs'!T$2:T52)-'Chem - ODS'!O$15*10^6&gt;0),SUM('Chemicals Calcs'!T$2:T52)-'Chem - ODS'!O$15*10^6,'Chemicals Calcs'!T52))</f>
        <v>15907781443392.824</v>
      </c>
      <c r="U52" s="210">
        <f ca="1">IF(SUM('Chemicals Calcs'!U$2:U52)-'Chem - ODS'!P$15*10^6&lt;0,0,IF(AND(SUM('Chemicals Calcs'!U$1:U51)-'Chem - ODS'!P$15*10^6&lt;0,SUM('Chemicals Calcs'!U$2:U52)-'Chem - ODS'!P$15*10^6&gt;0),SUM('Chemicals Calcs'!U$2:U52)-'Chem - ODS'!P$15*10^6,'Chemicals Calcs'!U52))</f>
        <v>17081542874005.396</v>
      </c>
      <c r="V52" s="210">
        <f ca="1">IF(SUM('Chemicals Calcs'!V$2:V52)-'Chem - ODS'!Q$15*10^6&lt;0,0,IF(AND(SUM('Chemicals Calcs'!V$1:V51)-'Chem - ODS'!Q$15*10^6&lt;0,SUM('Chemicals Calcs'!V$2:V52)-'Chem - ODS'!Q$15*10^6&gt;0),SUM('Chemicals Calcs'!V$2:V52)-'Chem - ODS'!Q$15*10^6,'Chemicals Calcs'!V52))</f>
        <v>18255304304617.969</v>
      </c>
      <c r="W52" s="210">
        <f ca="1">IF(SUM('Chemicals Calcs'!W$2:W52)-'Chem - ODS'!R$15*10^6&lt;0,0,IF(AND(SUM('Chemicals Calcs'!W$1:W51)-'Chem - ODS'!R$15*10^6&lt;0,SUM('Chemicals Calcs'!W$2:W52)-'Chem - ODS'!R$15*10^6&gt;0),SUM('Chemicals Calcs'!W$2:W52)-'Chem - ODS'!R$15*10^6,'Chemicals Calcs'!W52))</f>
        <v>18574857646660.332</v>
      </c>
      <c r="X52" s="210">
        <f ca="1">IF(SUM('Chemicals Calcs'!X$2:X52)-'Chem - ODS'!S$15*10^6&lt;0,0,IF(AND(SUM('Chemicals Calcs'!X$1:X51)-'Chem - ODS'!S$15*10^6&lt;0,SUM('Chemicals Calcs'!X$2:X52)-'Chem - ODS'!S$15*10^6&gt;0),SUM('Chemicals Calcs'!X$2:X52)-'Chem - ODS'!S$15*10^6,'Chemicals Calcs'!X52))</f>
        <v>18894410988702.699</v>
      </c>
      <c r="Y52" s="210">
        <f ca="1">IF(SUM('Chemicals Calcs'!Y$2:Y52)-'Chem - ODS'!T$15*10^6&lt;0,0,IF(AND(SUM('Chemicals Calcs'!Y$1:Y51)-'Chem - ODS'!T$15*10^6&lt;0,SUM('Chemicals Calcs'!Y$2:Y52)-'Chem - ODS'!T$15*10^6&gt;0),SUM('Chemicals Calcs'!Y$2:Y52)-'Chem - ODS'!T$15*10^6,'Chemicals Calcs'!Y52))</f>
        <v>19213964330745.066</v>
      </c>
      <c r="Z52" s="210">
        <f ca="1">IF(SUM('Chemicals Calcs'!Z$2:Z52)-'Chem - ODS'!U$15*10^6&lt;0,0,IF(AND(SUM('Chemicals Calcs'!Z$1:Z51)-'Chem - ODS'!U$15*10^6&lt;0,SUM('Chemicals Calcs'!Z$2:Z52)-'Chem - ODS'!U$15*10^6&gt;0),SUM('Chemicals Calcs'!Z$2:Z52)-'Chem - ODS'!U$15*10^6,'Chemicals Calcs'!Z52))</f>
        <v>19533517672787.43</v>
      </c>
      <c r="AA52" s="210">
        <f ca="1">IF(SUM('Chemicals Calcs'!AA$2:AA52)-'Chem - ODS'!V$15*10^6&lt;0,0,IF(AND(SUM('Chemicals Calcs'!AA$1:AA51)-'Chem - ODS'!V$15*10^6&lt;0,SUM('Chemicals Calcs'!AA$2:AA52)-'Chem - ODS'!V$15*10^6&gt;0),SUM('Chemicals Calcs'!AA$2:AA52)-'Chem - ODS'!V$15*10^6,'Chemicals Calcs'!AA52))</f>
        <v>19853071014829.793</v>
      </c>
      <c r="AB52" s="210">
        <f ca="1">IF(SUM('Chemicals Calcs'!AB$2:AB52)-'Chem - ODS'!W$15*10^6&lt;0,0,IF(AND(SUM('Chemicals Calcs'!AB$1:AB51)-'Chem - ODS'!W$15*10^6&lt;0,SUM('Chemicals Calcs'!AB$2:AB52)-'Chem - ODS'!W$15*10^6&gt;0),SUM('Chemicals Calcs'!AB$2:AB52)-'Chem - ODS'!W$15*10^6,'Chemicals Calcs'!AB52))</f>
        <v>20172624356872.16</v>
      </c>
      <c r="AC52" s="210">
        <f ca="1">IF(SUM('Chemicals Calcs'!AC$2:AC52)-'Chem - ODS'!X$15*10^6&lt;0,0,IF(AND(SUM('Chemicals Calcs'!AC$1:AC51)-'Chem - ODS'!X$15*10^6&lt;0,SUM('Chemicals Calcs'!AC$2:AC52)-'Chem - ODS'!X$15*10^6&gt;0),SUM('Chemicals Calcs'!AC$2:AC52)-'Chem - ODS'!X$15*10^6,'Chemicals Calcs'!AC52))</f>
        <v>20492177698914.523</v>
      </c>
      <c r="AD52" s="210">
        <f ca="1">IF(SUM('Chemicals Calcs'!AD$2:AD52)-'Chem - ODS'!Y$15*10^6&lt;0,0,IF(AND(SUM('Chemicals Calcs'!AD$1:AD51)-'Chem - ODS'!Y$15*10^6&lt;0,SUM('Chemicals Calcs'!AD$2:AD52)-'Chem - ODS'!Y$15*10^6&gt;0),SUM('Chemicals Calcs'!AD$2:AD52)-'Chem - ODS'!Y$15*10^6,'Chemicals Calcs'!AD52))</f>
        <v>20811731040956.891</v>
      </c>
      <c r="AE52" s="210">
        <f ca="1">IF(SUM('Chemicals Calcs'!AE$2:AE52)-'Chem - ODS'!Z$15*10^6&lt;0,0,IF(AND(SUM('Chemicals Calcs'!AE$1:AE51)-'Chem - ODS'!Z$15*10^6&lt;0,SUM('Chemicals Calcs'!AE$2:AE52)-'Chem - ODS'!Z$15*10^6&gt;0),SUM('Chemicals Calcs'!AE$2:AE52)-'Chem - ODS'!Z$15*10^6,'Chemicals Calcs'!AE52))</f>
        <v>21131284382999.254</v>
      </c>
      <c r="AF52" s="210">
        <f ca="1">IF(SUM('Chemicals Calcs'!AF$2:AF52)-'Chem - ODS'!AA$15*10^6&lt;0,0,IF(AND(SUM('Chemicals Calcs'!AF$1:AF51)-'Chem - ODS'!AA$15*10^6&lt;0,SUM('Chemicals Calcs'!AF$2:AF52)-'Chem - ODS'!AA$15*10^6&gt;0),SUM('Chemicals Calcs'!AF$2:AF52)-'Chem - ODS'!AA$15*10^6,'Chemicals Calcs'!AF52))</f>
        <v>21450837725041.617</v>
      </c>
      <c r="AG52" s="210">
        <f ca="1">IF(SUM('Chemicals Calcs'!AG$2:AG52)-'Chem - ODS'!AB$15*10^6&lt;0,0,IF(AND(SUM('Chemicals Calcs'!AG$1:AG51)-'Chem - ODS'!AB$15*10^6&lt;0,SUM('Chemicals Calcs'!AG$2:AG52)-'Chem - ODS'!AB$15*10^6&gt;0),SUM('Chemicals Calcs'!AG$2:AG52)-'Chem - ODS'!AB$15*10^6,'Chemicals Calcs'!AG52))</f>
        <v>21770391067083.984</v>
      </c>
      <c r="AH52" s="210">
        <f ca="1">IF(SUM('Chemicals Calcs'!AH$2:AH52)-'Chem - ODS'!AC$15*10^6&lt;0,0,IF(AND(SUM('Chemicals Calcs'!AH$1:AH51)-'Chem - ODS'!AC$15*10^6&lt;0,SUM('Chemicals Calcs'!AH$2:AH52)-'Chem - ODS'!AC$15*10^6&gt;0),SUM('Chemicals Calcs'!AH$2:AH52)-'Chem - ODS'!AC$15*10^6,'Chemicals Calcs'!AH52))</f>
        <v>22089944409126.352</v>
      </c>
      <c r="AI52" s="210">
        <f ca="1">IF(SUM('Chemicals Calcs'!AI$2:AI52)-'Chem - ODS'!AD$15*10^6&lt;0,0,IF(AND(SUM('Chemicals Calcs'!AI$1:AI51)-'Chem - ODS'!AD$15*10^6&lt;0,SUM('Chemicals Calcs'!AI$2:AI52)-'Chem - ODS'!AD$15*10^6&gt;0),SUM('Chemicals Calcs'!AI$2:AI52)-'Chem - ODS'!AD$15*10^6,'Chemicals Calcs'!AI52))</f>
        <v>22409497751168.715</v>
      </c>
      <c r="AJ52" s="210">
        <f ca="1">IF(SUM('Chemicals Calcs'!AJ$2:AJ52)-'Chem - ODS'!AE$15*10^6&lt;0,0,IF(AND(SUM('Chemicals Calcs'!AJ$1:AJ51)-'Chem - ODS'!AE$15*10^6&lt;0,SUM('Chemicals Calcs'!AJ$2:AJ52)-'Chem - ODS'!AE$15*10^6&gt;0),SUM('Chemicals Calcs'!AJ$2:AJ52)-'Chem - ODS'!AE$15*10^6,'Chemicals Calcs'!AJ52))</f>
        <v>22729051093211.078</v>
      </c>
      <c r="AK52" s="210">
        <f ca="1">IF(SUM('Chemicals Calcs'!AK$2:AK52)-'Chem - ODS'!AF$15*10^6&lt;0,0,IF(AND(SUM('Chemicals Calcs'!AK$1:AK51)-'Chem - ODS'!AF$15*10^6&lt;0,SUM('Chemicals Calcs'!AK$2:AK52)-'Chem - ODS'!AF$15*10^6&gt;0),SUM('Chemicals Calcs'!AK$2:AK52)-'Chem - ODS'!AF$15*10^6,'Chemicals Calcs'!AK52))</f>
        <v>23048604435253.445</v>
      </c>
      <c r="AL52" s="210">
        <f ca="1">IF(SUM('Chemicals Calcs'!AL$2:AL52)-'Chem - ODS'!AG$15*10^6&lt;0,0,IF(AND(SUM('Chemicals Calcs'!AL$1:AL51)-'Chem - ODS'!AG$15*10^6&lt;0,SUM('Chemicals Calcs'!AL$2:AL52)-'Chem - ODS'!AG$15*10^6&gt;0),SUM('Chemicals Calcs'!AL$2:AL52)-'Chem - ODS'!AG$15*10^6,'Chemicals Calcs'!AL52))</f>
        <v>23368157777295.809</v>
      </c>
      <c r="AM52" s="210">
        <f ca="1">IF(SUM('Chemicals Calcs'!AM$2:AM52)-'Chem - ODS'!AH$15*10^6&lt;0,0,IF(AND(SUM('Chemicals Calcs'!AM$1:AM51)-'Chem - ODS'!AH$15*10^6&lt;0,SUM('Chemicals Calcs'!AM$2:AM52)-'Chem - ODS'!AH$15*10^6&gt;0),SUM('Chemicals Calcs'!AM$2:AM52)-'Chem - ODS'!AH$15*10^6,'Chemicals Calcs'!AM52))</f>
        <v>23687711119338.172</v>
      </c>
      <c r="AN52" s="210">
        <f ca="1">IF(SUM('Chemicals Calcs'!AN$2:AN52)-'Chem - ODS'!AI$15*10^6&lt;0,0,IF(AND(SUM('Chemicals Calcs'!AN$1:AN51)-'Chem - ODS'!AI$15*10^6&lt;0,SUM('Chemicals Calcs'!AN$2:AN52)-'Chem - ODS'!AI$15*10^6&gt;0),SUM('Chemicals Calcs'!AN$2:AN52)-'Chem - ODS'!AI$15*10^6,'Chemicals Calcs'!AN52))</f>
        <v>24007264461380.539</v>
      </c>
      <c r="AO52" s="210">
        <f ca="1">IF(SUM('Chemicals Calcs'!AO$2:AO52)-'Chem - ODS'!AJ$15*10^6&lt;0,0,IF(AND(SUM('Chemicals Calcs'!AO$1:AO51)-'Chem - ODS'!AJ$15*10^6&lt;0,SUM('Chemicals Calcs'!AO$2:AO52)-'Chem - ODS'!AJ$15*10^6&gt;0),SUM('Chemicals Calcs'!AO$2:AO52)-'Chem - ODS'!AJ$15*10^6,'Chemicals Calcs'!AO52))</f>
        <v>24326817803422.906</v>
      </c>
      <c r="AP52" s="210">
        <f ca="1">IF(SUM('Chemicals Calcs'!AP$2:AP52)-'Chem - ODS'!AK$15*10^6&lt;0,0,IF(AND(SUM('Chemicals Calcs'!AP$1:AP51)-'Chem - ODS'!AK$15*10^6&lt;0,SUM('Chemicals Calcs'!AP$2:AP52)-'Chem - ODS'!AK$15*10^6&gt;0),SUM('Chemicals Calcs'!AP$2:AP52)-'Chem - ODS'!AK$15*10^6,'Chemicals Calcs'!AP52))</f>
        <v>24646371145465.27</v>
      </c>
    </row>
    <row r="53" spans="1:42">
      <c r="A53" s="74">
        <v>1</v>
      </c>
      <c r="B53">
        <f ca="1">IF('Chemicals 2010'!$A61="CP",INDIRECT("'Chemicals 2010'!"&amp;'Country Selector'!$B$3&amp;ROW($A61))*10^12,0)</f>
        <v>0</v>
      </c>
      <c r="C53" s="90">
        <f t="shared" ca="1" si="2"/>
        <v>208689571387.87262</v>
      </c>
      <c r="D53" s="90">
        <f t="shared" ca="1" si="2"/>
        <v>417379142775.74524</v>
      </c>
      <c r="E53" s="90">
        <f t="shared" ca="1" si="2"/>
        <v>626068714163.61792</v>
      </c>
      <c r="F53" s="90">
        <f t="shared" ca="1" si="2"/>
        <v>834758285551.49048</v>
      </c>
      <c r="G53" s="210">
        <f ca="1">IF(SUM('Chemicals Calcs'!G$2:G53)-'Chem - ODS'!B$15*10^6&lt;0,0,IF(AND(SUM('Chemicals Calcs'!G$1:G52)-'Chem - ODS'!B$15*10^6&lt;0,SUM('Chemicals Calcs'!G$2:G53)-'Chem - ODS'!B$15*10^6&gt;0),SUM('Chemicals Calcs'!G$2:G53)-'Chem - ODS'!B$15*10^6,'Chemicals Calcs'!G53))</f>
        <v>1043447856939.363</v>
      </c>
      <c r="H53" s="210">
        <f ca="1">IF(SUM('Chemicals Calcs'!H$2:H53)-'Chem - ODS'!C$15*10^6&lt;0,0,IF(AND(SUM('Chemicals Calcs'!H$1:H52)-'Chem - ODS'!C$15*10^6&lt;0,SUM('Chemicals Calcs'!H$2:H53)-'Chem - ODS'!C$15*10^6&gt;0),SUM('Chemicals Calcs'!H$2:H53)-'Chem - ODS'!C$15*10^6,'Chemicals Calcs'!H53))</f>
        <v>1252137428327.2358</v>
      </c>
      <c r="I53" s="210">
        <f ca="1">IF(SUM('Chemicals Calcs'!I$2:I53)-'Chem - ODS'!D$15*10^6&lt;0,0,IF(AND(SUM('Chemicals Calcs'!I$1:I52)-'Chem - ODS'!D$15*10^6&lt;0,SUM('Chemicals Calcs'!I$2:I53)-'Chem - ODS'!D$15*10^6&gt;0),SUM('Chemicals Calcs'!I$2:I53)-'Chem - ODS'!D$15*10^6,'Chemicals Calcs'!I53))</f>
        <v>1460826999715.1084</v>
      </c>
      <c r="J53" s="210">
        <f ca="1">IF(SUM('Chemicals Calcs'!J$2:J53)-'Chem - ODS'!E$15*10^6&lt;0,0,IF(AND(SUM('Chemicals Calcs'!J$1:J52)-'Chem - ODS'!E$15*10^6&lt;0,SUM('Chemicals Calcs'!J$2:J53)-'Chem - ODS'!E$15*10^6&gt;0),SUM('Chemicals Calcs'!J$2:J53)-'Chem - ODS'!E$15*10^6,'Chemicals Calcs'!J53))</f>
        <v>1669516571102.981</v>
      </c>
      <c r="K53" s="210">
        <f ca="1">IF(SUM('Chemicals Calcs'!K$2:K53)-'Chem - ODS'!F$15*10^6&lt;0,0,IF(AND(SUM('Chemicals Calcs'!K$1:K52)-'Chem - ODS'!F$15*10^6&lt;0,SUM('Chemicals Calcs'!K$2:K53)-'Chem - ODS'!F$15*10^6&gt;0),SUM('Chemicals Calcs'!K$2:K53)-'Chem - ODS'!F$15*10^6,'Chemicals Calcs'!K53))</f>
        <v>1878206142490.8535</v>
      </c>
      <c r="L53" s="210">
        <f ca="1">IF(SUM('Chemicals Calcs'!L$2:L53)-'Chem - ODS'!G$15*10^6&lt;0,0,IF(AND(SUM('Chemicals Calcs'!L$1:L52)-'Chem - ODS'!G$15*10^6&lt;0,SUM('Chemicals Calcs'!L$2:L53)-'Chem - ODS'!G$15*10^6&gt;0),SUM('Chemicals Calcs'!L$2:L53)-'Chem - ODS'!G$15*10^6,'Chemicals Calcs'!L53))</f>
        <v>2086895713878.7263</v>
      </c>
      <c r="M53" s="210">
        <f ca="1">IF(SUM('Chemicals Calcs'!M$2:M53)-'Chem - ODS'!H$15*10^6&lt;0,0,IF(AND(SUM('Chemicals Calcs'!M$1:M52)-'Chem - ODS'!H$15*10^6&lt;0,SUM('Chemicals Calcs'!M$2:M53)-'Chem - ODS'!H$15*10^6&gt;0),SUM('Chemicals Calcs'!M$2:M53)-'Chem - ODS'!H$15*10^6,'Chemicals Calcs'!M53))</f>
        <v>1985468181869.0061</v>
      </c>
      <c r="N53" s="210">
        <f ca="1">IF(SUM('Chemicals Calcs'!N$2:N53)-'Chem - ODS'!I$15*10^6&lt;0,0,IF(AND(SUM('Chemicals Calcs'!N$1:N52)-'Chem - ODS'!I$15*10^6&lt;0,SUM('Chemicals Calcs'!N$2:N53)-'Chem - ODS'!I$15*10^6&gt;0),SUM('Chemicals Calcs'!N$2:N53)-'Chem - ODS'!I$15*10^6,'Chemicals Calcs'!N53))</f>
        <v>1884040649859.2859</v>
      </c>
      <c r="O53" s="210">
        <f ca="1">IF(SUM('Chemicals Calcs'!O$2:O53)-'Chem - ODS'!J$15*10^6&lt;0,0,IF(AND(SUM('Chemicals Calcs'!O$1:O52)-'Chem - ODS'!J$15*10^6&lt;0,SUM('Chemicals Calcs'!O$2:O53)-'Chem - ODS'!J$15*10^6&gt;0),SUM('Chemicals Calcs'!O$2:O53)-'Chem - ODS'!J$15*10^6,'Chemicals Calcs'!O53))</f>
        <v>1782613117849.5659</v>
      </c>
      <c r="P53" s="210">
        <f ca="1">IF(SUM('Chemicals Calcs'!P$2:P53)-'Chem - ODS'!K$15*10^6&lt;0,0,IF(AND(SUM('Chemicals Calcs'!P$1:P52)-'Chem - ODS'!K$15*10^6&lt;0,SUM('Chemicals Calcs'!P$2:P53)-'Chem - ODS'!K$15*10^6&gt;0),SUM('Chemicals Calcs'!P$2:P53)-'Chem - ODS'!K$15*10^6,'Chemicals Calcs'!P53))</f>
        <v>1681185585839.8459</v>
      </c>
      <c r="Q53" s="210">
        <f ca="1">IF(SUM('Chemicals Calcs'!Q$2:Q53)-'Chem - ODS'!L$15*10^6&lt;0,0,IF(AND(SUM('Chemicals Calcs'!Q$1:Q52)-'Chem - ODS'!L$15*10^6&lt;0,SUM('Chemicals Calcs'!Q$2:Q53)-'Chem - ODS'!L$15*10^6&gt;0),SUM('Chemicals Calcs'!Q$2:Q53)-'Chem - ODS'!L$15*10^6,'Chemicals Calcs'!Q53))</f>
        <v>1579758053830.1255</v>
      </c>
      <c r="R53" s="210">
        <f ca="1">IF(SUM('Chemicals Calcs'!R$2:R53)-'Chem - ODS'!M$15*10^6&lt;0,0,IF(AND(SUM('Chemicals Calcs'!R$1:R52)-'Chem - ODS'!M$15*10^6&lt;0,SUM('Chemicals Calcs'!R$2:R53)-'Chem - ODS'!M$15*10^6&gt;0),SUM('Chemicals Calcs'!R$2:R53)-'Chem - ODS'!M$15*10^6,'Chemicals Calcs'!R53))</f>
        <v>1478330521820.4055</v>
      </c>
      <c r="S53" s="210">
        <f ca="1">IF(SUM('Chemicals Calcs'!S$2:S53)-'Chem - ODS'!N$15*10^6&lt;0,0,IF(AND(SUM('Chemicals Calcs'!S$1:S52)-'Chem - ODS'!N$15*10^6&lt;0,SUM('Chemicals Calcs'!S$2:S53)-'Chem - ODS'!N$15*10^6&gt;0),SUM('Chemicals Calcs'!S$2:S53)-'Chem - ODS'!N$15*10^6,'Chemicals Calcs'!S53))</f>
        <v>1376902989810.6855</v>
      </c>
      <c r="T53" s="210">
        <f ca="1">IF(SUM('Chemicals Calcs'!T$2:T53)-'Chem - ODS'!O$15*10^6&lt;0,0,IF(AND(SUM('Chemicals Calcs'!T$1:T52)-'Chem - ODS'!O$15*10^6&lt;0,SUM('Chemicals Calcs'!T$2:T53)-'Chem - ODS'!O$15*10^6&gt;0),SUM('Chemicals Calcs'!T$2:T53)-'Chem - ODS'!O$15*10^6,'Chemicals Calcs'!T53))</f>
        <v>1275475457800.9653</v>
      </c>
      <c r="U53" s="210">
        <f ca="1">IF(SUM('Chemicals Calcs'!U$2:U53)-'Chem - ODS'!P$15*10^6&lt;0,0,IF(AND(SUM('Chemicals Calcs'!U$1:U52)-'Chem - ODS'!P$15*10^6&lt;0,SUM('Chemicals Calcs'!U$2:U53)-'Chem - ODS'!P$15*10^6&gt;0),SUM('Chemicals Calcs'!U$2:U53)-'Chem - ODS'!P$15*10^6,'Chemicals Calcs'!U53))</f>
        <v>1174047925791.2454</v>
      </c>
      <c r="V53" s="210">
        <f ca="1">IF(SUM('Chemicals Calcs'!V$2:V53)-'Chem - ODS'!Q$15*10^6&lt;0,0,IF(AND(SUM('Chemicals Calcs'!V$1:V52)-'Chem - ODS'!Q$15*10^6&lt;0,SUM('Chemicals Calcs'!V$2:V53)-'Chem - ODS'!Q$15*10^6&gt;0),SUM('Chemicals Calcs'!V$2:V53)-'Chem - ODS'!Q$15*10^6,'Chemicals Calcs'!V53))</f>
        <v>1072620393781.5251</v>
      </c>
      <c r="W53" s="210">
        <f ca="1">IF(SUM('Chemicals Calcs'!W$2:W53)-'Chem - ODS'!R$15*10^6&lt;0,0,IF(AND(SUM('Chemicals Calcs'!W$1:W52)-'Chem - ODS'!R$15*10^6&lt;0,SUM('Chemicals Calcs'!W$2:W53)-'Chem - ODS'!R$15*10^6&gt;0),SUM('Chemicals Calcs'!W$2:W53)-'Chem - ODS'!R$15*10^6,'Chemicals Calcs'!W53))</f>
        <v>1091396275347.5737</v>
      </c>
      <c r="X53" s="210">
        <f ca="1">IF(SUM('Chemicals Calcs'!X$2:X53)-'Chem - ODS'!S$15*10^6&lt;0,0,IF(AND(SUM('Chemicals Calcs'!X$1:X52)-'Chem - ODS'!S$15*10^6&lt;0,SUM('Chemicals Calcs'!X$2:X53)-'Chem - ODS'!S$15*10^6&gt;0),SUM('Chemicals Calcs'!X$2:X53)-'Chem - ODS'!S$15*10^6,'Chemicals Calcs'!X53))</f>
        <v>1110172156913.6223</v>
      </c>
      <c r="Y53" s="210">
        <f ca="1">IF(SUM('Chemicals Calcs'!Y$2:Y53)-'Chem - ODS'!T$15*10^6&lt;0,0,IF(AND(SUM('Chemicals Calcs'!Y$1:Y52)-'Chem - ODS'!T$15*10^6&lt;0,SUM('Chemicals Calcs'!Y$2:Y53)-'Chem - ODS'!T$15*10^6&gt;0),SUM('Chemicals Calcs'!Y$2:Y53)-'Chem - ODS'!T$15*10^6,'Chemicals Calcs'!Y53))</f>
        <v>1128948038479.6709</v>
      </c>
      <c r="Z53" s="210">
        <f ca="1">IF(SUM('Chemicals Calcs'!Z$2:Z53)-'Chem - ODS'!U$15*10^6&lt;0,0,IF(AND(SUM('Chemicals Calcs'!Z$1:Z52)-'Chem - ODS'!U$15*10^6&lt;0,SUM('Chemicals Calcs'!Z$2:Z53)-'Chem - ODS'!U$15*10^6&gt;0),SUM('Chemicals Calcs'!Z$2:Z53)-'Chem - ODS'!U$15*10^6,'Chemicals Calcs'!Z53))</f>
        <v>1147723920045.7195</v>
      </c>
      <c r="AA53" s="210">
        <f ca="1">IF(SUM('Chemicals Calcs'!AA$2:AA53)-'Chem - ODS'!V$15*10^6&lt;0,0,IF(AND(SUM('Chemicals Calcs'!AA$1:AA52)-'Chem - ODS'!V$15*10^6&lt;0,SUM('Chemicals Calcs'!AA$2:AA53)-'Chem - ODS'!V$15*10^6&gt;0),SUM('Chemicals Calcs'!AA$2:AA53)-'Chem - ODS'!V$15*10^6,'Chemicals Calcs'!AA53))</f>
        <v>1166499801611.7681</v>
      </c>
      <c r="AB53" s="210">
        <f ca="1">IF(SUM('Chemicals Calcs'!AB$2:AB53)-'Chem - ODS'!W$15*10^6&lt;0,0,IF(AND(SUM('Chemicals Calcs'!AB$1:AB52)-'Chem - ODS'!W$15*10^6&lt;0,SUM('Chemicals Calcs'!AB$2:AB53)-'Chem - ODS'!W$15*10^6&gt;0),SUM('Chemicals Calcs'!AB$2:AB53)-'Chem - ODS'!W$15*10^6,'Chemicals Calcs'!AB53))</f>
        <v>1185275683177.8167</v>
      </c>
      <c r="AC53" s="210">
        <f ca="1">IF(SUM('Chemicals Calcs'!AC$2:AC53)-'Chem - ODS'!X$15*10^6&lt;0,0,IF(AND(SUM('Chemicals Calcs'!AC$1:AC52)-'Chem - ODS'!X$15*10^6&lt;0,SUM('Chemicals Calcs'!AC$2:AC53)-'Chem - ODS'!X$15*10^6&gt;0),SUM('Chemicals Calcs'!AC$2:AC53)-'Chem - ODS'!X$15*10^6,'Chemicals Calcs'!AC53))</f>
        <v>1204051564743.8652</v>
      </c>
      <c r="AD53" s="210">
        <f ca="1">IF(SUM('Chemicals Calcs'!AD$2:AD53)-'Chem - ODS'!Y$15*10^6&lt;0,0,IF(AND(SUM('Chemicals Calcs'!AD$1:AD52)-'Chem - ODS'!Y$15*10^6&lt;0,SUM('Chemicals Calcs'!AD$2:AD53)-'Chem - ODS'!Y$15*10^6&gt;0),SUM('Chemicals Calcs'!AD$2:AD53)-'Chem - ODS'!Y$15*10^6,'Chemicals Calcs'!AD53))</f>
        <v>1222827446309.9138</v>
      </c>
      <c r="AE53" s="210">
        <f ca="1">IF(SUM('Chemicals Calcs'!AE$2:AE53)-'Chem - ODS'!Z$15*10^6&lt;0,0,IF(AND(SUM('Chemicals Calcs'!AE$1:AE52)-'Chem - ODS'!Z$15*10^6&lt;0,SUM('Chemicals Calcs'!AE$2:AE53)-'Chem - ODS'!Z$15*10^6&gt;0),SUM('Chemicals Calcs'!AE$2:AE53)-'Chem - ODS'!Z$15*10^6,'Chemicals Calcs'!AE53))</f>
        <v>1241603327875.9624</v>
      </c>
      <c r="AF53" s="210">
        <f ca="1">IF(SUM('Chemicals Calcs'!AF$2:AF53)-'Chem - ODS'!AA$15*10^6&lt;0,0,IF(AND(SUM('Chemicals Calcs'!AF$1:AF52)-'Chem - ODS'!AA$15*10^6&lt;0,SUM('Chemicals Calcs'!AF$2:AF53)-'Chem - ODS'!AA$15*10^6&gt;0),SUM('Chemicals Calcs'!AF$2:AF53)-'Chem - ODS'!AA$15*10^6,'Chemicals Calcs'!AF53))</f>
        <v>1260379209442.011</v>
      </c>
      <c r="AG53" s="210">
        <f ca="1">IF(SUM('Chemicals Calcs'!AG$2:AG53)-'Chem - ODS'!AB$15*10^6&lt;0,0,IF(AND(SUM('Chemicals Calcs'!AG$1:AG52)-'Chem - ODS'!AB$15*10^6&lt;0,SUM('Chemicals Calcs'!AG$2:AG53)-'Chem - ODS'!AB$15*10^6&gt;0),SUM('Chemicals Calcs'!AG$2:AG53)-'Chem - ODS'!AB$15*10^6,'Chemicals Calcs'!AG53))</f>
        <v>1279155091008.0596</v>
      </c>
      <c r="AH53" s="210">
        <f ca="1">IF(SUM('Chemicals Calcs'!AH$2:AH53)-'Chem - ODS'!AC$15*10^6&lt;0,0,IF(AND(SUM('Chemicals Calcs'!AH$1:AH52)-'Chem - ODS'!AC$15*10^6&lt;0,SUM('Chemicals Calcs'!AH$2:AH53)-'Chem - ODS'!AC$15*10^6&gt;0),SUM('Chemicals Calcs'!AH$2:AH53)-'Chem - ODS'!AC$15*10^6,'Chemicals Calcs'!AH53))</f>
        <v>1297930972574.1082</v>
      </c>
      <c r="AI53" s="210">
        <f ca="1">IF(SUM('Chemicals Calcs'!AI$2:AI53)-'Chem - ODS'!AD$15*10^6&lt;0,0,IF(AND(SUM('Chemicals Calcs'!AI$1:AI52)-'Chem - ODS'!AD$15*10^6&lt;0,SUM('Chemicals Calcs'!AI$2:AI53)-'Chem - ODS'!AD$15*10^6&gt;0),SUM('Chemicals Calcs'!AI$2:AI53)-'Chem - ODS'!AD$15*10^6,'Chemicals Calcs'!AI53))</f>
        <v>1316706854140.1567</v>
      </c>
      <c r="AJ53" s="210">
        <f ca="1">IF(SUM('Chemicals Calcs'!AJ$2:AJ53)-'Chem - ODS'!AE$15*10^6&lt;0,0,IF(AND(SUM('Chemicals Calcs'!AJ$1:AJ52)-'Chem - ODS'!AE$15*10^6&lt;0,SUM('Chemicals Calcs'!AJ$2:AJ53)-'Chem - ODS'!AE$15*10^6&gt;0),SUM('Chemicals Calcs'!AJ$2:AJ53)-'Chem - ODS'!AE$15*10^6,'Chemicals Calcs'!AJ53))</f>
        <v>1335482735706.2053</v>
      </c>
      <c r="AK53" s="210">
        <f ca="1">IF(SUM('Chemicals Calcs'!AK$2:AK53)-'Chem - ODS'!AF$15*10^6&lt;0,0,IF(AND(SUM('Chemicals Calcs'!AK$1:AK52)-'Chem - ODS'!AF$15*10^6&lt;0,SUM('Chemicals Calcs'!AK$2:AK53)-'Chem - ODS'!AF$15*10^6&gt;0),SUM('Chemicals Calcs'!AK$2:AK53)-'Chem - ODS'!AF$15*10^6,'Chemicals Calcs'!AK53))</f>
        <v>1354258617272.2539</v>
      </c>
      <c r="AL53" s="210">
        <f ca="1">IF(SUM('Chemicals Calcs'!AL$2:AL53)-'Chem - ODS'!AG$15*10^6&lt;0,0,IF(AND(SUM('Chemicals Calcs'!AL$1:AL52)-'Chem - ODS'!AG$15*10^6&lt;0,SUM('Chemicals Calcs'!AL$2:AL53)-'Chem - ODS'!AG$15*10^6&gt;0),SUM('Chemicals Calcs'!AL$2:AL53)-'Chem - ODS'!AG$15*10^6,'Chemicals Calcs'!AL53))</f>
        <v>1373034498838.3025</v>
      </c>
      <c r="AM53" s="210">
        <f ca="1">IF(SUM('Chemicals Calcs'!AM$2:AM53)-'Chem - ODS'!AH$15*10^6&lt;0,0,IF(AND(SUM('Chemicals Calcs'!AM$1:AM52)-'Chem - ODS'!AH$15*10^6&lt;0,SUM('Chemicals Calcs'!AM$2:AM53)-'Chem - ODS'!AH$15*10^6&gt;0),SUM('Chemicals Calcs'!AM$2:AM53)-'Chem - ODS'!AH$15*10^6,'Chemicals Calcs'!AM53))</f>
        <v>1391810380404.3511</v>
      </c>
      <c r="AN53" s="210">
        <f ca="1">IF(SUM('Chemicals Calcs'!AN$2:AN53)-'Chem - ODS'!AI$15*10^6&lt;0,0,IF(AND(SUM('Chemicals Calcs'!AN$1:AN52)-'Chem - ODS'!AI$15*10^6&lt;0,SUM('Chemicals Calcs'!AN$2:AN53)-'Chem - ODS'!AI$15*10^6&gt;0),SUM('Chemicals Calcs'!AN$2:AN53)-'Chem - ODS'!AI$15*10^6,'Chemicals Calcs'!AN53))</f>
        <v>1410586261970.3997</v>
      </c>
      <c r="AO53" s="210">
        <f ca="1">IF(SUM('Chemicals Calcs'!AO$2:AO53)-'Chem - ODS'!AJ$15*10^6&lt;0,0,IF(AND(SUM('Chemicals Calcs'!AO$1:AO52)-'Chem - ODS'!AJ$15*10^6&lt;0,SUM('Chemicals Calcs'!AO$2:AO53)-'Chem - ODS'!AJ$15*10^6&gt;0),SUM('Chemicals Calcs'!AO$2:AO53)-'Chem - ODS'!AJ$15*10^6,'Chemicals Calcs'!AO53))</f>
        <v>1429362143536.4482</v>
      </c>
      <c r="AP53" s="210">
        <f ca="1">IF(SUM('Chemicals Calcs'!AP$2:AP53)-'Chem - ODS'!AK$15*10^6&lt;0,0,IF(AND(SUM('Chemicals Calcs'!AP$1:AP52)-'Chem - ODS'!AK$15*10^6&lt;0,SUM('Chemicals Calcs'!AP$2:AP53)-'Chem - ODS'!AK$15*10^6&gt;0),SUM('Chemicals Calcs'!AP$2:AP53)-'Chem - ODS'!AK$15*10^6,'Chemicals Calcs'!AP53))</f>
        <v>1448138025102.4968</v>
      </c>
    </row>
    <row r="54" spans="1:42">
      <c r="A54" s="74">
        <v>2</v>
      </c>
      <c r="B54">
        <f ca="1">IF('Chemicals 2010'!$A62="CP",INDIRECT("'Chemicals 2010'!"&amp;'Country Selector'!$B$3&amp;ROW($A62))*10^12,0)</f>
        <v>0</v>
      </c>
      <c r="C54" s="90">
        <f t="shared" ca="1" si="2"/>
        <v>0</v>
      </c>
      <c r="D54" s="90">
        <f t="shared" ca="1" si="2"/>
        <v>0</v>
      </c>
      <c r="E54" s="90">
        <f t="shared" ca="1" si="2"/>
        <v>0</v>
      </c>
      <c r="F54" s="90">
        <f t="shared" ca="1" si="2"/>
        <v>0</v>
      </c>
      <c r="G54" s="210">
        <f ca="1">IF(SUM('Chemicals Calcs'!G$2:G54)-'Chem - ODS'!B$15*10^6&lt;0,0,IF(AND(SUM('Chemicals Calcs'!G$1:G53)-'Chem - ODS'!B$15*10^6&lt;0,SUM('Chemicals Calcs'!G$2:G54)-'Chem - ODS'!B$15*10^6&gt;0),SUM('Chemicals Calcs'!G$2:G54)-'Chem - ODS'!B$15*10^6,'Chemicals Calcs'!G54))</f>
        <v>0</v>
      </c>
      <c r="H54" s="210">
        <f ca="1">IF(SUM('Chemicals Calcs'!H$2:H54)-'Chem - ODS'!C$15*10^6&lt;0,0,IF(AND(SUM('Chemicals Calcs'!H$1:H53)-'Chem - ODS'!C$15*10^6&lt;0,SUM('Chemicals Calcs'!H$2:H54)-'Chem - ODS'!C$15*10^6&gt;0),SUM('Chemicals Calcs'!H$2:H54)-'Chem - ODS'!C$15*10^6,'Chemicals Calcs'!H54))</f>
        <v>0</v>
      </c>
      <c r="I54" s="210">
        <f ca="1">IF(SUM('Chemicals Calcs'!I$2:I54)-'Chem - ODS'!D$15*10^6&lt;0,0,IF(AND(SUM('Chemicals Calcs'!I$1:I53)-'Chem - ODS'!D$15*10^6&lt;0,SUM('Chemicals Calcs'!I$2:I54)-'Chem - ODS'!D$15*10^6&gt;0),SUM('Chemicals Calcs'!I$2:I54)-'Chem - ODS'!D$15*10^6,'Chemicals Calcs'!I54))</f>
        <v>0</v>
      </c>
      <c r="J54" s="210">
        <f ca="1">IF(SUM('Chemicals Calcs'!J$2:J54)-'Chem - ODS'!E$15*10^6&lt;0,0,IF(AND(SUM('Chemicals Calcs'!J$1:J53)-'Chem - ODS'!E$15*10^6&lt;0,SUM('Chemicals Calcs'!J$2:J54)-'Chem - ODS'!E$15*10^6&gt;0),SUM('Chemicals Calcs'!J$2:J54)-'Chem - ODS'!E$15*10^6,'Chemicals Calcs'!J54))</f>
        <v>0</v>
      </c>
      <c r="K54" s="210">
        <f ca="1">IF(SUM('Chemicals Calcs'!K$2:K54)-'Chem - ODS'!F$15*10^6&lt;0,0,IF(AND(SUM('Chemicals Calcs'!K$1:K53)-'Chem - ODS'!F$15*10^6&lt;0,SUM('Chemicals Calcs'!K$2:K54)-'Chem - ODS'!F$15*10^6&gt;0),SUM('Chemicals Calcs'!K$2:K54)-'Chem - ODS'!F$15*10^6,'Chemicals Calcs'!K54))</f>
        <v>0</v>
      </c>
      <c r="L54" s="210">
        <f ca="1">IF(SUM('Chemicals Calcs'!L$2:L54)-'Chem - ODS'!G$15*10^6&lt;0,0,IF(AND(SUM('Chemicals Calcs'!L$1:L53)-'Chem - ODS'!G$15*10^6&lt;0,SUM('Chemicals Calcs'!L$2:L54)-'Chem - ODS'!G$15*10^6&gt;0),SUM('Chemicals Calcs'!L$2:L54)-'Chem - ODS'!G$15*10^6,'Chemicals Calcs'!L54))</f>
        <v>0</v>
      </c>
      <c r="M54" s="210">
        <f ca="1">IF(SUM('Chemicals Calcs'!M$2:M54)-'Chem - ODS'!H$15*10^6&lt;0,0,IF(AND(SUM('Chemicals Calcs'!M$1:M53)-'Chem - ODS'!H$15*10^6&lt;0,SUM('Chemicals Calcs'!M$2:M54)-'Chem - ODS'!H$15*10^6&gt;0),SUM('Chemicals Calcs'!M$2:M54)-'Chem - ODS'!H$15*10^6,'Chemicals Calcs'!M54))</f>
        <v>0</v>
      </c>
      <c r="N54" s="210">
        <f ca="1">IF(SUM('Chemicals Calcs'!N$2:N54)-'Chem - ODS'!I$15*10^6&lt;0,0,IF(AND(SUM('Chemicals Calcs'!N$1:N53)-'Chem - ODS'!I$15*10^6&lt;0,SUM('Chemicals Calcs'!N$2:N54)-'Chem - ODS'!I$15*10^6&gt;0),SUM('Chemicals Calcs'!N$2:N54)-'Chem - ODS'!I$15*10^6,'Chemicals Calcs'!N54))</f>
        <v>0</v>
      </c>
      <c r="O54" s="210">
        <f ca="1">IF(SUM('Chemicals Calcs'!O$2:O54)-'Chem - ODS'!J$15*10^6&lt;0,0,IF(AND(SUM('Chemicals Calcs'!O$1:O53)-'Chem - ODS'!J$15*10^6&lt;0,SUM('Chemicals Calcs'!O$2:O54)-'Chem - ODS'!J$15*10^6&gt;0),SUM('Chemicals Calcs'!O$2:O54)-'Chem - ODS'!J$15*10^6,'Chemicals Calcs'!O54))</f>
        <v>0</v>
      </c>
      <c r="P54" s="210">
        <f ca="1">IF(SUM('Chemicals Calcs'!P$2:P54)-'Chem - ODS'!K$15*10^6&lt;0,0,IF(AND(SUM('Chemicals Calcs'!P$1:P53)-'Chem - ODS'!K$15*10^6&lt;0,SUM('Chemicals Calcs'!P$2:P54)-'Chem - ODS'!K$15*10^6&gt;0),SUM('Chemicals Calcs'!P$2:P54)-'Chem - ODS'!K$15*10^6,'Chemicals Calcs'!P54))</f>
        <v>0</v>
      </c>
      <c r="Q54" s="210">
        <f ca="1">IF(SUM('Chemicals Calcs'!Q$2:Q54)-'Chem - ODS'!L$15*10^6&lt;0,0,IF(AND(SUM('Chemicals Calcs'!Q$1:Q53)-'Chem - ODS'!L$15*10^6&lt;0,SUM('Chemicals Calcs'!Q$2:Q54)-'Chem - ODS'!L$15*10^6&gt;0),SUM('Chemicals Calcs'!Q$2:Q54)-'Chem - ODS'!L$15*10^6,'Chemicals Calcs'!Q54))</f>
        <v>0</v>
      </c>
      <c r="R54" s="210">
        <f ca="1">IF(SUM('Chemicals Calcs'!R$2:R54)-'Chem - ODS'!M$15*10^6&lt;0,0,IF(AND(SUM('Chemicals Calcs'!R$1:R53)-'Chem - ODS'!M$15*10^6&lt;0,SUM('Chemicals Calcs'!R$2:R54)-'Chem - ODS'!M$15*10^6&gt;0),SUM('Chemicals Calcs'!R$2:R54)-'Chem - ODS'!M$15*10^6,'Chemicals Calcs'!R54))</f>
        <v>0</v>
      </c>
      <c r="S54" s="210">
        <f ca="1">IF(SUM('Chemicals Calcs'!S$2:S54)-'Chem - ODS'!N$15*10^6&lt;0,0,IF(AND(SUM('Chemicals Calcs'!S$1:S53)-'Chem - ODS'!N$15*10^6&lt;0,SUM('Chemicals Calcs'!S$2:S54)-'Chem - ODS'!N$15*10^6&gt;0),SUM('Chemicals Calcs'!S$2:S54)-'Chem - ODS'!N$15*10^6,'Chemicals Calcs'!S54))</f>
        <v>0</v>
      </c>
      <c r="T54" s="210">
        <f ca="1">IF(SUM('Chemicals Calcs'!T$2:T54)-'Chem - ODS'!O$15*10^6&lt;0,0,IF(AND(SUM('Chemicals Calcs'!T$1:T53)-'Chem - ODS'!O$15*10^6&lt;0,SUM('Chemicals Calcs'!T$2:T54)-'Chem - ODS'!O$15*10^6&gt;0),SUM('Chemicals Calcs'!T$2:T54)-'Chem - ODS'!O$15*10^6,'Chemicals Calcs'!T54))</f>
        <v>0</v>
      </c>
      <c r="U54" s="210">
        <f ca="1">IF(SUM('Chemicals Calcs'!U$2:U54)-'Chem - ODS'!P$15*10^6&lt;0,0,IF(AND(SUM('Chemicals Calcs'!U$1:U53)-'Chem - ODS'!P$15*10^6&lt;0,SUM('Chemicals Calcs'!U$2:U54)-'Chem - ODS'!P$15*10^6&gt;0),SUM('Chemicals Calcs'!U$2:U54)-'Chem - ODS'!P$15*10^6,'Chemicals Calcs'!U54))</f>
        <v>0</v>
      </c>
      <c r="V54" s="210">
        <f ca="1">IF(SUM('Chemicals Calcs'!V$2:V54)-'Chem - ODS'!Q$15*10^6&lt;0,0,IF(AND(SUM('Chemicals Calcs'!V$1:V53)-'Chem - ODS'!Q$15*10^6&lt;0,SUM('Chemicals Calcs'!V$2:V54)-'Chem - ODS'!Q$15*10^6&gt;0),SUM('Chemicals Calcs'!V$2:V54)-'Chem - ODS'!Q$15*10^6,'Chemicals Calcs'!V54))</f>
        <v>0</v>
      </c>
      <c r="W54" s="210">
        <f ca="1">IF(SUM('Chemicals Calcs'!W$2:W54)-'Chem - ODS'!R$15*10^6&lt;0,0,IF(AND(SUM('Chemicals Calcs'!W$1:W53)-'Chem - ODS'!R$15*10^6&lt;0,SUM('Chemicals Calcs'!W$2:W54)-'Chem - ODS'!R$15*10^6&gt;0),SUM('Chemicals Calcs'!W$2:W54)-'Chem - ODS'!R$15*10^6,'Chemicals Calcs'!W54))</f>
        <v>0</v>
      </c>
      <c r="X54" s="210">
        <f ca="1">IF(SUM('Chemicals Calcs'!X$2:X54)-'Chem - ODS'!S$15*10^6&lt;0,0,IF(AND(SUM('Chemicals Calcs'!X$1:X53)-'Chem - ODS'!S$15*10^6&lt;0,SUM('Chemicals Calcs'!X$2:X54)-'Chem - ODS'!S$15*10^6&gt;0),SUM('Chemicals Calcs'!X$2:X54)-'Chem - ODS'!S$15*10^6,'Chemicals Calcs'!X54))</f>
        <v>0</v>
      </c>
      <c r="Y54" s="210">
        <f ca="1">IF(SUM('Chemicals Calcs'!Y$2:Y54)-'Chem - ODS'!T$15*10^6&lt;0,0,IF(AND(SUM('Chemicals Calcs'!Y$1:Y53)-'Chem - ODS'!T$15*10^6&lt;0,SUM('Chemicals Calcs'!Y$2:Y54)-'Chem - ODS'!T$15*10^6&gt;0),SUM('Chemicals Calcs'!Y$2:Y54)-'Chem - ODS'!T$15*10^6,'Chemicals Calcs'!Y54))</f>
        <v>0</v>
      </c>
      <c r="Z54" s="210">
        <f ca="1">IF(SUM('Chemicals Calcs'!Z$2:Z54)-'Chem - ODS'!U$15*10^6&lt;0,0,IF(AND(SUM('Chemicals Calcs'!Z$1:Z53)-'Chem - ODS'!U$15*10^6&lt;0,SUM('Chemicals Calcs'!Z$2:Z54)-'Chem - ODS'!U$15*10^6&gt;0),SUM('Chemicals Calcs'!Z$2:Z54)-'Chem - ODS'!U$15*10^6,'Chemicals Calcs'!Z54))</f>
        <v>0</v>
      </c>
      <c r="AA54" s="210">
        <f ca="1">IF(SUM('Chemicals Calcs'!AA$2:AA54)-'Chem - ODS'!V$15*10^6&lt;0,0,IF(AND(SUM('Chemicals Calcs'!AA$1:AA53)-'Chem - ODS'!V$15*10^6&lt;0,SUM('Chemicals Calcs'!AA$2:AA54)-'Chem - ODS'!V$15*10^6&gt;0),SUM('Chemicals Calcs'!AA$2:AA54)-'Chem - ODS'!V$15*10^6,'Chemicals Calcs'!AA54))</f>
        <v>0</v>
      </c>
      <c r="AB54" s="210">
        <f ca="1">IF(SUM('Chemicals Calcs'!AB$2:AB54)-'Chem - ODS'!W$15*10^6&lt;0,0,IF(AND(SUM('Chemicals Calcs'!AB$1:AB53)-'Chem - ODS'!W$15*10^6&lt;0,SUM('Chemicals Calcs'!AB$2:AB54)-'Chem - ODS'!W$15*10^6&gt;0),SUM('Chemicals Calcs'!AB$2:AB54)-'Chem - ODS'!W$15*10^6,'Chemicals Calcs'!AB54))</f>
        <v>0</v>
      </c>
      <c r="AC54" s="210">
        <f ca="1">IF(SUM('Chemicals Calcs'!AC$2:AC54)-'Chem - ODS'!X$15*10^6&lt;0,0,IF(AND(SUM('Chemicals Calcs'!AC$1:AC53)-'Chem - ODS'!X$15*10^6&lt;0,SUM('Chemicals Calcs'!AC$2:AC54)-'Chem - ODS'!X$15*10^6&gt;0),SUM('Chemicals Calcs'!AC$2:AC54)-'Chem - ODS'!X$15*10^6,'Chemicals Calcs'!AC54))</f>
        <v>0</v>
      </c>
      <c r="AD54" s="210">
        <f ca="1">IF(SUM('Chemicals Calcs'!AD$2:AD54)-'Chem - ODS'!Y$15*10^6&lt;0,0,IF(AND(SUM('Chemicals Calcs'!AD$1:AD53)-'Chem - ODS'!Y$15*10^6&lt;0,SUM('Chemicals Calcs'!AD$2:AD54)-'Chem - ODS'!Y$15*10^6&gt;0),SUM('Chemicals Calcs'!AD$2:AD54)-'Chem - ODS'!Y$15*10^6,'Chemicals Calcs'!AD54))</f>
        <v>0</v>
      </c>
      <c r="AE54" s="210">
        <f ca="1">IF(SUM('Chemicals Calcs'!AE$2:AE54)-'Chem - ODS'!Z$15*10^6&lt;0,0,IF(AND(SUM('Chemicals Calcs'!AE$1:AE53)-'Chem - ODS'!Z$15*10^6&lt;0,SUM('Chemicals Calcs'!AE$2:AE54)-'Chem - ODS'!Z$15*10^6&gt;0),SUM('Chemicals Calcs'!AE$2:AE54)-'Chem - ODS'!Z$15*10^6,'Chemicals Calcs'!AE54))</f>
        <v>0</v>
      </c>
      <c r="AF54" s="210">
        <f ca="1">IF(SUM('Chemicals Calcs'!AF$2:AF54)-'Chem - ODS'!AA$15*10^6&lt;0,0,IF(AND(SUM('Chemicals Calcs'!AF$1:AF53)-'Chem - ODS'!AA$15*10^6&lt;0,SUM('Chemicals Calcs'!AF$2:AF54)-'Chem - ODS'!AA$15*10^6&gt;0),SUM('Chemicals Calcs'!AF$2:AF54)-'Chem - ODS'!AA$15*10^6,'Chemicals Calcs'!AF54))</f>
        <v>0</v>
      </c>
      <c r="AG54" s="210">
        <f ca="1">IF(SUM('Chemicals Calcs'!AG$2:AG54)-'Chem - ODS'!AB$15*10^6&lt;0,0,IF(AND(SUM('Chemicals Calcs'!AG$1:AG53)-'Chem - ODS'!AB$15*10^6&lt;0,SUM('Chemicals Calcs'!AG$2:AG54)-'Chem - ODS'!AB$15*10^6&gt;0),SUM('Chemicals Calcs'!AG$2:AG54)-'Chem - ODS'!AB$15*10^6,'Chemicals Calcs'!AG54))</f>
        <v>0</v>
      </c>
      <c r="AH54" s="210">
        <f ca="1">IF(SUM('Chemicals Calcs'!AH$2:AH54)-'Chem - ODS'!AC$15*10^6&lt;0,0,IF(AND(SUM('Chemicals Calcs'!AH$1:AH53)-'Chem - ODS'!AC$15*10^6&lt;0,SUM('Chemicals Calcs'!AH$2:AH54)-'Chem - ODS'!AC$15*10^6&gt;0),SUM('Chemicals Calcs'!AH$2:AH54)-'Chem - ODS'!AC$15*10^6,'Chemicals Calcs'!AH54))</f>
        <v>0</v>
      </c>
      <c r="AI54" s="210">
        <f ca="1">IF(SUM('Chemicals Calcs'!AI$2:AI54)-'Chem - ODS'!AD$15*10^6&lt;0,0,IF(AND(SUM('Chemicals Calcs'!AI$1:AI53)-'Chem - ODS'!AD$15*10^6&lt;0,SUM('Chemicals Calcs'!AI$2:AI54)-'Chem - ODS'!AD$15*10^6&gt;0),SUM('Chemicals Calcs'!AI$2:AI54)-'Chem - ODS'!AD$15*10^6,'Chemicals Calcs'!AI54))</f>
        <v>0</v>
      </c>
      <c r="AJ54" s="210">
        <f ca="1">IF(SUM('Chemicals Calcs'!AJ$2:AJ54)-'Chem - ODS'!AE$15*10^6&lt;0,0,IF(AND(SUM('Chemicals Calcs'!AJ$1:AJ53)-'Chem - ODS'!AE$15*10^6&lt;0,SUM('Chemicals Calcs'!AJ$2:AJ54)-'Chem - ODS'!AE$15*10^6&gt;0),SUM('Chemicals Calcs'!AJ$2:AJ54)-'Chem - ODS'!AE$15*10^6,'Chemicals Calcs'!AJ54))</f>
        <v>0</v>
      </c>
      <c r="AK54" s="210">
        <f ca="1">IF(SUM('Chemicals Calcs'!AK$2:AK54)-'Chem - ODS'!AF$15*10^6&lt;0,0,IF(AND(SUM('Chemicals Calcs'!AK$1:AK53)-'Chem - ODS'!AF$15*10^6&lt;0,SUM('Chemicals Calcs'!AK$2:AK54)-'Chem - ODS'!AF$15*10^6&gt;0),SUM('Chemicals Calcs'!AK$2:AK54)-'Chem - ODS'!AF$15*10^6,'Chemicals Calcs'!AK54))</f>
        <v>0</v>
      </c>
      <c r="AL54" s="210">
        <f ca="1">IF(SUM('Chemicals Calcs'!AL$2:AL54)-'Chem - ODS'!AG$15*10^6&lt;0,0,IF(AND(SUM('Chemicals Calcs'!AL$1:AL53)-'Chem - ODS'!AG$15*10^6&lt;0,SUM('Chemicals Calcs'!AL$2:AL54)-'Chem - ODS'!AG$15*10^6&gt;0),SUM('Chemicals Calcs'!AL$2:AL54)-'Chem - ODS'!AG$15*10^6,'Chemicals Calcs'!AL54))</f>
        <v>0</v>
      </c>
      <c r="AM54" s="210">
        <f ca="1">IF(SUM('Chemicals Calcs'!AM$2:AM54)-'Chem - ODS'!AH$15*10^6&lt;0,0,IF(AND(SUM('Chemicals Calcs'!AM$1:AM53)-'Chem - ODS'!AH$15*10^6&lt;0,SUM('Chemicals Calcs'!AM$2:AM54)-'Chem - ODS'!AH$15*10^6&gt;0),SUM('Chemicals Calcs'!AM$2:AM54)-'Chem - ODS'!AH$15*10^6,'Chemicals Calcs'!AM54))</f>
        <v>0</v>
      </c>
      <c r="AN54" s="210">
        <f ca="1">IF(SUM('Chemicals Calcs'!AN$2:AN54)-'Chem - ODS'!AI$15*10^6&lt;0,0,IF(AND(SUM('Chemicals Calcs'!AN$1:AN53)-'Chem - ODS'!AI$15*10^6&lt;0,SUM('Chemicals Calcs'!AN$2:AN54)-'Chem - ODS'!AI$15*10^6&gt;0),SUM('Chemicals Calcs'!AN$2:AN54)-'Chem - ODS'!AI$15*10^6,'Chemicals Calcs'!AN54))</f>
        <v>0</v>
      </c>
      <c r="AO54" s="210">
        <f ca="1">IF(SUM('Chemicals Calcs'!AO$2:AO54)-'Chem - ODS'!AJ$15*10^6&lt;0,0,IF(AND(SUM('Chemicals Calcs'!AO$1:AO53)-'Chem - ODS'!AJ$15*10^6&lt;0,SUM('Chemicals Calcs'!AO$2:AO54)-'Chem - ODS'!AJ$15*10^6&gt;0),SUM('Chemicals Calcs'!AO$2:AO54)-'Chem - ODS'!AJ$15*10^6,'Chemicals Calcs'!AO54))</f>
        <v>0</v>
      </c>
      <c r="AP54" s="210">
        <f ca="1">IF(SUM('Chemicals Calcs'!AP$2:AP54)-'Chem - ODS'!AK$15*10^6&lt;0,0,IF(AND(SUM('Chemicals Calcs'!AP$1:AP53)-'Chem - ODS'!AK$15*10^6&lt;0,SUM('Chemicals Calcs'!AP$2:AP54)-'Chem - ODS'!AK$15*10^6&gt;0),SUM('Chemicals Calcs'!AP$2:AP54)-'Chem - ODS'!AK$15*10^6,'Chemicals Calcs'!AP54))</f>
        <v>0</v>
      </c>
    </row>
    <row r="55" spans="1:42">
      <c r="A55" s="74">
        <v>3</v>
      </c>
      <c r="B55">
        <f ca="1">IF('Chemicals 2010'!$A63="CP",INDIRECT("'Chemicals 2010'!"&amp;'Country Selector'!$B$3&amp;ROW($A63))*10^12,0)</f>
        <v>0</v>
      </c>
      <c r="C55" s="90">
        <f t="shared" ca="1" si="2"/>
        <v>355458668557.79303</v>
      </c>
      <c r="D55" s="90">
        <f t="shared" ca="1" si="2"/>
        <v>710917337115.58606</v>
      </c>
      <c r="E55" s="90">
        <f t="shared" ca="1" si="2"/>
        <v>1066376005673.3792</v>
      </c>
      <c r="F55" s="90">
        <f t="shared" ca="1" si="2"/>
        <v>1421834674231.1721</v>
      </c>
      <c r="G55" s="210">
        <f ca="1">IF(SUM('Chemicals Calcs'!G$2:G55)-'Chem - ODS'!B$15*10^6&lt;0,0,IF(AND(SUM('Chemicals Calcs'!G$1:G54)-'Chem - ODS'!B$15*10^6&lt;0,SUM('Chemicals Calcs'!G$2:G55)-'Chem - ODS'!B$15*10^6&gt;0),SUM('Chemicals Calcs'!G$2:G55)-'Chem - ODS'!B$15*10^6,'Chemicals Calcs'!G55))</f>
        <v>1777293342788.9653</v>
      </c>
      <c r="H55" s="210">
        <f ca="1">IF(SUM('Chemicals Calcs'!H$2:H55)-'Chem - ODS'!C$15*10^6&lt;0,0,IF(AND(SUM('Chemicals Calcs'!H$1:H54)-'Chem - ODS'!C$15*10^6&lt;0,SUM('Chemicals Calcs'!H$2:H55)-'Chem - ODS'!C$15*10^6&gt;0),SUM('Chemicals Calcs'!H$2:H55)-'Chem - ODS'!C$15*10^6,'Chemicals Calcs'!H55))</f>
        <v>2132752011346.7583</v>
      </c>
      <c r="I55" s="210">
        <f ca="1">IF(SUM('Chemicals Calcs'!I$2:I55)-'Chem - ODS'!D$15*10^6&lt;0,0,IF(AND(SUM('Chemicals Calcs'!I$1:I54)-'Chem - ODS'!D$15*10^6&lt;0,SUM('Chemicals Calcs'!I$2:I55)-'Chem - ODS'!D$15*10^6&gt;0),SUM('Chemicals Calcs'!I$2:I55)-'Chem - ODS'!D$15*10^6,'Chemicals Calcs'!I55))</f>
        <v>2488210679904.5513</v>
      </c>
      <c r="J55" s="210">
        <f ca="1">IF(SUM('Chemicals Calcs'!J$2:J55)-'Chem - ODS'!E$15*10^6&lt;0,0,IF(AND(SUM('Chemicals Calcs'!J$1:J54)-'Chem - ODS'!E$15*10^6&lt;0,SUM('Chemicals Calcs'!J$2:J55)-'Chem - ODS'!E$15*10^6&gt;0),SUM('Chemicals Calcs'!J$2:J55)-'Chem - ODS'!E$15*10^6,'Chemicals Calcs'!J55))</f>
        <v>2843669348462.3442</v>
      </c>
      <c r="K55" s="210">
        <f ca="1">IF(SUM('Chemicals Calcs'!K$2:K55)-'Chem - ODS'!F$15*10^6&lt;0,0,IF(AND(SUM('Chemicals Calcs'!K$1:K54)-'Chem - ODS'!F$15*10^6&lt;0,SUM('Chemicals Calcs'!K$2:K55)-'Chem - ODS'!F$15*10^6&gt;0),SUM('Chemicals Calcs'!K$2:K55)-'Chem - ODS'!F$15*10^6,'Chemicals Calcs'!K55))</f>
        <v>3199128017020.1372</v>
      </c>
      <c r="L55" s="210">
        <f ca="1">IF(SUM('Chemicals Calcs'!L$2:L55)-'Chem - ODS'!G$15*10^6&lt;0,0,IF(AND(SUM('Chemicals Calcs'!L$1:L54)-'Chem - ODS'!G$15*10^6&lt;0,SUM('Chemicals Calcs'!L$2:L55)-'Chem - ODS'!G$15*10^6&gt;0),SUM('Chemicals Calcs'!L$2:L55)-'Chem - ODS'!G$15*10^6,'Chemicals Calcs'!L55))</f>
        <v>3554586685577.9302</v>
      </c>
      <c r="M55" s="210">
        <f ca="1">IF(SUM('Chemicals Calcs'!M$2:M55)-'Chem - ODS'!H$15*10^6&lt;0,0,IF(AND(SUM('Chemicals Calcs'!M$1:M54)-'Chem - ODS'!H$15*10^6&lt;0,SUM('Chemicals Calcs'!M$2:M55)-'Chem - ODS'!H$15*10^6&gt;0),SUM('Chemicals Calcs'!M$2:M55)-'Chem - ODS'!H$15*10^6,'Chemicals Calcs'!M55))</f>
        <v>4475033591973.2949</v>
      </c>
      <c r="N55" s="210">
        <f ca="1">IF(SUM('Chemicals Calcs'!N$2:N55)-'Chem - ODS'!I$15*10^6&lt;0,0,IF(AND(SUM('Chemicals Calcs'!N$1:N54)-'Chem - ODS'!I$15*10^6&lt;0,SUM('Chemicals Calcs'!N$2:N55)-'Chem - ODS'!I$15*10^6&gt;0),SUM('Chemicals Calcs'!N$2:N55)-'Chem - ODS'!I$15*10^6,'Chemicals Calcs'!N55))</f>
        <v>5395480498368.6602</v>
      </c>
      <c r="O55" s="210">
        <f ca="1">IF(SUM('Chemicals Calcs'!O$2:O55)-'Chem - ODS'!J$15*10^6&lt;0,0,IF(AND(SUM('Chemicals Calcs'!O$1:O54)-'Chem - ODS'!J$15*10^6&lt;0,SUM('Chemicals Calcs'!O$2:O55)-'Chem - ODS'!J$15*10^6&gt;0),SUM('Chemicals Calcs'!O$2:O55)-'Chem - ODS'!J$15*10^6,'Chemicals Calcs'!O55))</f>
        <v>6315927404764.0254</v>
      </c>
      <c r="P55" s="210">
        <f ca="1">IF(SUM('Chemicals Calcs'!P$2:P55)-'Chem - ODS'!K$15*10^6&lt;0,0,IF(AND(SUM('Chemicals Calcs'!P$1:P54)-'Chem - ODS'!K$15*10^6&lt;0,SUM('Chemicals Calcs'!P$2:P55)-'Chem - ODS'!K$15*10^6&gt;0),SUM('Chemicals Calcs'!P$2:P55)-'Chem - ODS'!K$15*10^6,'Chemicals Calcs'!P55))</f>
        <v>7236374311159.3887</v>
      </c>
      <c r="Q55" s="210">
        <f ca="1">IF(SUM('Chemicals Calcs'!Q$2:Q55)-'Chem - ODS'!L$15*10^6&lt;0,0,IF(AND(SUM('Chemicals Calcs'!Q$1:Q54)-'Chem - ODS'!L$15*10^6&lt;0,SUM('Chemicals Calcs'!Q$2:Q55)-'Chem - ODS'!L$15*10^6&gt;0),SUM('Chemicals Calcs'!Q$2:Q55)-'Chem - ODS'!L$15*10^6,'Chemicals Calcs'!Q55))</f>
        <v>8156821217554.7539</v>
      </c>
      <c r="R55" s="210">
        <f ca="1">IF(SUM('Chemicals Calcs'!R$2:R55)-'Chem - ODS'!M$15*10^6&lt;0,0,IF(AND(SUM('Chemicals Calcs'!R$1:R54)-'Chem - ODS'!M$15*10^6&lt;0,SUM('Chemicals Calcs'!R$2:R55)-'Chem - ODS'!M$15*10^6&gt;0),SUM('Chemicals Calcs'!R$2:R55)-'Chem - ODS'!M$15*10^6,'Chemicals Calcs'!R55))</f>
        <v>9077268123950.1191</v>
      </c>
      <c r="S55" s="210">
        <f ca="1">IF(SUM('Chemicals Calcs'!S$2:S55)-'Chem - ODS'!N$15*10^6&lt;0,0,IF(AND(SUM('Chemicals Calcs'!S$1:S54)-'Chem - ODS'!N$15*10^6&lt;0,SUM('Chemicals Calcs'!S$2:S55)-'Chem - ODS'!N$15*10^6&gt;0),SUM('Chemicals Calcs'!S$2:S55)-'Chem - ODS'!N$15*10^6,'Chemicals Calcs'!S55))</f>
        <v>9997715030345.4844</v>
      </c>
      <c r="T55" s="210">
        <f ca="1">IF(SUM('Chemicals Calcs'!T$2:T55)-'Chem - ODS'!O$15*10^6&lt;0,0,IF(AND(SUM('Chemicals Calcs'!T$1:T54)-'Chem - ODS'!O$15*10^6&lt;0,SUM('Chemicals Calcs'!T$2:T55)-'Chem - ODS'!O$15*10^6&gt;0),SUM('Chemicals Calcs'!T$2:T55)-'Chem - ODS'!O$15*10^6,'Chemicals Calcs'!T55))</f>
        <v>10918161936740.848</v>
      </c>
      <c r="U55" s="210">
        <f ca="1">IF(SUM('Chemicals Calcs'!U$2:U55)-'Chem - ODS'!P$15*10^6&lt;0,0,IF(AND(SUM('Chemicals Calcs'!U$1:U54)-'Chem - ODS'!P$15*10^6&lt;0,SUM('Chemicals Calcs'!U$2:U55)-'Chem - ODS'!P$15*10^6&gt;0),SUM('Chemicals Calcs'!U$2:U55)-'Chem - ODS'!P$15*10^6,'Chemicals Calcs'!U55))</f>
        <v>11838608843136.213</v>
      </c>
      <c r="V55" s="210">
        <f ca="1">IF(SUM('Chemicals Calcs'!V$2:V55)-'Chem - ODS'!Q$15*10^6&lt;0,0,IF(AND(SUM('Chemicals Calcs'!V$1:V54)-'Chem - ODS'!Q$15*10^6&lt;0,SUM('Chemicals Calcs'!V$2:V55)-'Chem - ODS'!Q$15*10^6&gt;0),SUM('Chemicals Calcs'!V$2:V55)-'Chem - ODS'!Q$15*10^6,'Chemicals Calcs'!V55))</f>
        <v>12759055749531.578</v>
      </c>
      <c r="W55" s="210">
        <f ca="1">IF(SUM('Chemicals Calcs'!W$2:W55)-'Chem - ODS'!R$15*10^6&lt;0,0,IF(AND(SUM('Chemicals Calcs'!W$1:W54)-'Chem - ODS'!R$15*10^6&lt;0,SUM('Chemicals Calcs'!W$2:W55)-'Chem - ODS'!R$15*10^6&gt;0),SUM('Chemicals Calcs'!W$2:W55)-'Chem - ODS'!R$15*10^6,'Chemicals Calcs'!W55))</f>
        <v>12982398994762.297</v>
      </c>
      <c r="X55" s="210">
        <f ca="1">IF(SUM('Chemicals Calcs'!X$2:X55)-'Chem - ODS'!S$15*10^6&lt;0,0,IF(AND(SUM('Chemicals Calcs'!X$1:X54)-'Chem - ODS'!S$15*10^6&lt;0,SUM('Chemicals Calcs'!X$2:X55)-'Chem - ODS'!S$15*10^6&gt;0),SUM('Chemicals Calcs'!X$2:X55)-'Chem - ODS'!S$15*10^6,'Chemicals Calcs'!X55))</f>
        <v>13205742239993.014</v>
      </c>
      <c r="Y55" s="210">
        <f ca="1">IF(SUM('Chemicals Calcs'!Y$2:Y55)-'Chem - ODS'!T$15*10^6&lt;0,0,IF(AND(SUM('Chemicals Calcs'!Y$1:Y54)-'Chem - ODS'!T$15*10^6&lt;0,SUM('Chemicals Calcs'!Y$2:Y55)-'Chem - ODS'!T$15*10^6&gt;0),SUM('Chemicals Calcs'!Y$2:Y55)-'Chem - ODS'!T$15*10^6,'Chemicals Calcs'!Y55))</f>
        <v>13429085485223.73</v>
      </c>
      <c r="Z55" s="210">
        <f ca="1">IF(SUM('Chemicals Calcs'!Z$2:Z55)-'Chem - ODS'!U$15*10^6&lt;0,0,IF(AND(SUM('Chemicals Calcs'!Z$1:Z54)-'Chem - ODS'!U$15*10^6&lt;0,SUM('Chemicals Calcs'!Z$2:Z55)-'Chem - ODS'!U$15*10^6&gt;0),SUM('Chemicals Calcs'!Z$2:Z55)-'Chem - ODS'!U$15*10^6,'Chemicals Calcs'!Z55))</f>
        <v>13652428730454.449</v>
      </c>
      <c r="AA55" s="210">
        <f ca="1">IF(SUM('Chemicals Calcs'!AA$2:AA55)-'Chem - ODS'!V$15*10^6&lt;0,0,IF(AND(SUM('Chemicals Calcs'!AA$1:AA54)-'Chem - ODS'!V$15*10^6&lt;0,SUM('Chemicals Calcs'!AA$2:AA55)-'Chem - ODS'!V$15*10^6&gt;0),SUM('Chemicals Calcs'!AA$2:AA55)-'Chem - ODS'!V$15*10^6,'Chemicals Calcs'!AA55))</f>
        <v>13875771975685.168</v>
      </c>
      <c r="AB55" s="210">
        <f ca="1">IF(SUM('Chemicals Calcs'!AB$2:AB55)-'Chem - ODS'!W$15*10^6&lt;0,0,IF(AND(SUM('Chemicals Calcs'!AB$1:AB54)-'Chem - ODS'!W$15*10^6&lt;0,SUM('Chemicals Calcs'!AB$2:AB55)-'Chem - ODS'!W$15*10^6&gt;0),SUM('Chemicals Calcs'!AB$2:AB55)-'Chem - ODS'!W$15*10^6,'Chemicals Calcs'!AB55))</f>
        <v>14099115220915.885</v>
      </c>
      <c r="AC55" s="210">
        <f ca="1">IF(SUM('Chemicals Calcs'!AC$2:AC55)-'Chem - ODS'!X$15*10^6&lt;0,0,IF(AND(SUM('Chemicals Calcs'!AC$1:AC54)-'Chem - ODS'!X$15*10^6&lt;0,SUM('Chemicals Calcs'!AC$2:AC55)-'Chem - ODS'!X$15*10^6&gt;0),SUM('Chemicals Calcs'!AC$2:AC55)-'Chem - ODS'!X$15*10^6,'Chemicals Calcs'!AC55))</f>
        <v>14322458466146.602</v>
      </c>
      <c r="AD55" s="210">
        <f ca="1">IF(SUM('Chemicals Calcs'!AD$2:AD55)-'Chem - ODS'!Y$15*10^6&lt;0,0,IF(AND(SUM('Chemicals Calcs'!AD$1:AD54)-'Chem - ODS'!Y$15*10^6&lt;0,SUM('Chemicals Calcs'!AD$2:AD55)-'Chem - ODS'!Y$15*10^6&gt;0),SUM('Chemicals Calcs'!AD$2:AD55)-'Chem - ODS'!Y$15*10^6,'Chemicals Calcs'!AD55))</f>
        <v>14545801711377.32</v>
      </c>
      <c r="AE55" s="210">
        <f ca="1">IF(SUM('Chemicals Calcs'!AE$2:AE55)-'Chem - ODS'!Z$15*10^6&lt;0,0,IF(AND(SUM('Chemicals Calcs'!AE$1:AE54)-'Chem - ODS'!Z$15*10^6&lt;0,SUM('Chemicals Calcs'!AE$2:AE55)-'Chem - ODS'!Z$15*10^6&gt;0),SUM('Chemicals Calcs'!AE$2:AE55)-'Chem - ODS'!Z$15*10^6,'Chemicals Calcs'!AE55))</f>
        <v>14769144956608.039</v>
      </c>
      <c r="AF55" s="210">
        <f ca="1">IF(SUM('Chemicals Calcs'!AF$2:AF55)-'Chem - ODS'!AA$15*10^6&lt;0,0,IF(AND(SUM('Chemicals Calcs'!AF$1:AF54)-'Chem - ODS'!AA$15*10^6&lt;0,SUM('Chemicals Calcs'!AF$2:AF55)-'Chem - ODS'!AA$15*10^6&gt;0),SUM('Chemicals Calcs'!AF$2:AF55)-'Chem - ODS'!AA$15*10^6,'Chemicals Calcs'!AF55))</f>
        <v>14992488201838.756</v>
      </c>
      <c r="AG55" s="210">
        <f ca="1">IF(SUM('Chemicals Calcs'!AG$2:AG55)-'Chem - ODS'!AB$15*10^6&lt;0,0,IF(AND(SUM('Chemicals Calcs'!AG$1:AG54)-'Chem - ODS'!AB$15*10^6&lt;0,SUM('Chemicals Calcs'!AG$2:AG55)-'Chem - ODS'!AB$15*10^6&gt;0),SUM('Chemicals Calcs'!AG$2:AG55)-'Chem - ODS'!AB$15*10^6,'Chemicals Calcs'!AG55))</f>
        <v>15215831447069.473</v>
      </c>
      <c r="AH55" s="210">
        <f ca="1">IF(SUM('Chemicals Calcs'!AH$2:AH55)-'Chem - ODS'!AC$15*10^6&lt;0,0,IF(AND(SUM('Chemicals Calcs'!AH$1:AH54)-'Chem - ODS'!AC$15*10^6&lt;0,SUM('Chemicals Calcs'!AH$2:AH55)-'Chem - ODS'!AC$15*10^6&gt;0),SUM('Chemicals Calcs'!AH$2:AH55)-'Chem - ODS'!AC$15*10^6,'Chemicals Calcs'!AH55))</f>
        <v>15439174692300.189</v>
      </c>
      <c r="AI55" s="210">
        <f ca="1">IF(SUM('Chemicals Calcs'!AI$2:AI55)-'Chem - ODS'!AD$15*10^6&lt;0,0,IF(AND(SUM('Chemicals Calcs'!AI$1:AI54)-'Chem - ODS'!AD$15*10^6&lt;0,SUM('Chemicals Calcs'!AI$2:AI55)-'Chem - ODS'!AD$15*10^6&gt;0),SUM('Chemicals Calcs'!AI$2:AI55)-'Chem - ODS'!AD$15*10^6,'Chemicals Calcs'!AI55))</f>
        <v>15662517937530.908</v>
      </c>
      <c r="AJ55" s="210">
        <f ca="1">IF(SUM('Chemicals Calcs'!AJ$2:AJ55)-'Chem - ODS'!AE$15*10^6&lt;0,0,IF(AND(SUM('Chemicals Calcs'!AJ$1:AJ54)-'Chem - ODS'!AE$15*10^6&lt;0,SUM('Chemicals Calcs'!AJ$2:AJ55)-'Chem - ODS'!AE$15*10^6&gt;0),SUM('Chemicals Calcs'!AJ$2:AJ55)-'Chem - ODS'!AE$15*10^6,'Chemicals Calcs'!AJ55))</f>
        <v>15885861182761.625</v>
      </c>
      <c r="AK55" s="210">
        <f ca="1">IF(SUM('Chemicals Calcs'!AK$2:AK55)-'Chem - ODS'!AF$15*10^6&lt;0,0,IF(AND(SUM('Chemicals Calcs'!AK$1:AK54)-'Chem - ODS'!AF$15*10^6&lt;0,SUM('Chemicals Calcs'!AK$2:AK55)-'Chem - ODS'!AF$15*10^6&gt;0),SUM('Chemicals Calcs'!AK$2:AK55)-'Chem - ODS'!AF$15*10^6,'Chemicals Calcs'!AK55))</f>
        <v>16109204427992.344</v>
      </c>
      <c r="AL55" s="210">
        <f ca="1">IF(SUM('Chemicals Calcs'!AL$2:AL55)-'Chem - ODS'!AG$15*10^6&lt;0,0,IF(AND(SUM('Chemicals Calcs'!AL$1:AL54)-'Chem - ODS'!AG$15*10^6&lt;0,SUM('Chemicals Calcs'!AL$2:AL55)-'Chem - ODS'!AG$15*10^6&gt;0),SUM('Chemicals Calcs'!AL$2:AL55)-'Chem - ODS'!AG$15*10^6,'Chemicals Calcs'!AL55))</f>
        <v>16332547673223.062</v>
      </c>
      <c r="AM55" s="210">
        <f ca="1">IF(SUM('Chemicals Calcs'!AM$2:AM55)-'Chem - ODS'!AH$15*10^6&lt;0,0,IF(AND(SUM('Chemicals Calcs'!AM$1:AM54)-'Chem - ODS'!AH$15*10^6&lt;0,SUM('Chemicals Calcs'!AM$2:AM55)-'Chem - ODS'!AH$15*10^6&gt;0),SUM('Chemicals Calcs'!AM$2:AM55)-'Chem - ODS'!AH$15*10^6,'Chemicals Calcs'!AM55))</f>
        <v>16555890918453.779</v>
      </c>
      <c r="AN55" s="210">
        <f ca="1">IF(SUM('Chemicals Calcs'!AN$2:AN55)-'Chem - ODS'!AI$15*10^6&lt;0,0,IF(AND(SUM('Chemicals Calcs'!AN$1:AN54)-'Chem - ODS'!AI$15*10^6&lt;0,SUM('Chemicals Calcs'!AN$2:AN55)-'Chem - ODS'!AI$15*10^6&gt;0),SUM('Chemicals Calcs'!AN$2:AN55)-'Chem - ODS'!AI$15*10^6,'Chemicals Calcs'!AN55))</f>
        <v>16779234163684.498</v>
      </c>
      <c r="AO55" s="210">
        <f ca="1">IF(SUM('Chemicals Calcs'!AO$2:AO55)-'Chem - ODS'!AJ$15*10^6&lt;0,0,IF(AND(SUM('Chemicals Calcs'!AO$1:AO54)-'Chem - ODS'!AJ$15*10^6&lt;0,SUM('Chemicals Calcs'!AO$2:AO55)-'Chem - ODS'!AJ$15*10^6&gt;0),SUM('Chemicals Calcs'!AO$2:AO55)-'Chem - ODS'!AJ$15*10^6,'Chemicals Calcs'!AO55))</f>
        <v>17002577408915.215</v>
      </c>
      <c r="AP55" s="210">
        <f ca="1">IF(SUM('Chemicals Calcs'!AP$2:AP55)-'Chem - ODS'!AK$15*10^6&lt;0,0,IF(AND(SUM('Chemicals Calcs'!AP$1:AP54)-'Chem - ODS'!AK$15*10^6&lt;0,SUM('Chemicals Calcs'!AP$2:AP55)-'Chem - ODS'!AK$15*10^6&gt;0),SUM('Chemicals Calcs'!AP$2:AP55)-'Chem - ODS'!AK$15*10^6,'Chemicals Calcs'!AP55))</f>
        <v>17225920654145.934</v>
      </c>
    </row>
    <row r="56" spans="1:42">
      <c r="A56" s="74">
        <v>4</v>
      </c>
      <c r="B56">
        <f ca="1">IF('Chemicals 2010'!$A64="CP",INDIRECT("'Chemicals 2010'!"&amp;'Country Selector'!$B$3&amp;ROW($A64))*10^12,0)</f>
        <v>2358787740696.1304</v>
      </c>
      <c r="C56" s="90">
        <f t="shared" ca="1" si="2"/>
        <v>2406985187418.0352</v>
      </c>
      <c r="D56" s="90">
        <f t="shared" ca="1" si="2"/>
        <v>2455182634139.9404</v>
      </c>
      <c r="E56" s="90">
        <f t="shared" ca="1" si="2"/>
        <v>2503380080861.8452</v>
      </c>
      <c r="F56" s="90">
        <f t="shared" ca="1" si="2"/>
        <v>2551577527583.75</v>
      </c>
      <c r="G56" s="210">
        <f ca="1">IF(SUM('Chemicals Calcs'!G$2:G56)-'Chem - ODS'!B$15*10^6&lt;0,0,IF(AND(SUM('Chemicals Calcs'!G$1:G55)-'Chem - ODS'!B$15*10^6&lt;0,SUM('Chemicals Calcs'!G$2:G56)-'Chem - ODS'!B$15*10^6&gt;0),SUM('Chemicals Calcs'!G$2:G56)-'Chem - ODS'!B$15*10^6,'Chemicals Calcs'!G56))</f>
        <v>2599774974305.6553</v>
      </c>
      <c r="H56" s="210">
        <f ca="1">IF(SUM('Chemicals Calcs'!H$2:H56)-'Chem - ODS'!C$15*10^6&lt;0,0,IF(AND(SUM('Chemicals Calcs'!H$1:H55)-'Chem - ODS'!C$15*10^6&lt;0,SUM('Chemicals Calcs'!H$2:H56)-'Chem - ODS'!C$15*10^6&gt;0),SUM('Chemicals Calcs'!H$2:H56)-'Chem - ODS'!C$15*10^6,'Chemicals Calcs'!H56))</f>
        <v>2647972421027.5601</v>
      </c>
      <c r="I56" s="210">
        <f ca="1">IF(SUM('Chemicals Calcs'!I$2:I56)-'Chem - ODS'!D$15*10^6&lt;0,0,IF(AND(SUM('Chemicals Calcs'!I$1:I55)-'Chem - ODS'!D$15*10^6&lt;0,SUM('Chemicals Calcs'!I$2:I56)-'Chem - ODS'!D$15*10^6&gt;0),SUM('Chemicals Calcs'!I$2:I56)-'Chem - ODS'!D$15*10^6,'Chemicals Calcs'!I56))</f>
        <v>2696169867749.4648</v>
      </c>
      <c r="J56" s="210">
        <f ca="1">IF(SUM('Chemicals Calcs'!J$2:J56)-'Chem - ODS'!E$15*10^6&lt;0,0,IF(AND(SUM('Chemicals Calcs'!J$1:J55)-'Chem - ODS'!E$15*10^6&lt;0,SUM('Chemicals Calcs'!J$2:J56)-'Chem - ODS'!E$15*10^6&gt;0),SUM('Chemicals Calcs'!J$2:J56)-'Chem - ODS'!E$15*10^6,'Chemicals Calcs'!J56))</f>
        <v>2744367314471.3696</v>
      </c>
      <c r="K56" s="210">
        <f ca="1">IF(SUM('Chemicals Calcs'!K$2:K56)-'Chem - ODS'!F$15*10^6&lt;0,0,IF(AND(SUM('Chemicals Calcs'!K$1:K55)-'Chem - ODS'!F$15*10^6&lt;0,SUM('Chemicals Calcs'!K$2:K56)-'Chem - ODS'!F$15*10^6&gt;0),SUM('Chemicals Calcs'!K$2:K56)-'Chem - ODS'!F$15*10^6,'Chemicals Calcs'!K56))</f>
        <v>2792564761193.2744</v>
      </c>
      <c r="L56" s="210">
        <f ca="1">IF(SUM('Chemicals Calcs'!L$2:L56)-'Chem - ODS'!G$15*10^6&lt;0,0,IF(AND(SUM('Chemicals Calcs'!L$1:L55)-'Chem - ODS'!G$15*10^6&lt;0,SUM('Chemicals Calcs'!L$2:L56)-'Chem - ODS'!G$15*10^6&gt;0),SUM('Chemicals Calcs'!L$2:L56)-'Chem - ODS'!G$15*10^6,'Chemicals Calcs'!L56))</f>
        <v>2840762207915.1797</v>
      </c>
      <c r="M56" s="210">
        <f ca="1">IF(SUM('Chemicals Calcs'!M$2:M56)-'Chem - ODS'!H$15*10^6&lt;0,0,IF(AND(SUM('Chemicals Calcs'!M$1:M55)-'Chem - ODS'!H$15*10^6&lt;0,SUM('Chemicals Calcs'!M$2:M56)-'Chem - ODS'!H$15*10^6&gt;0),SUM('Chemicals Calcs'!M$2:M56)-'Chem - ODS'!H$15*10^6,'Chemicals Calcs'!M56))</f>
        <v>2886288537437.2593</v>
      </c>
      <c r="N56" s="210">
        <f ca="1">IF(SUM('Chemicals Calcs'!N$2:N56)-'Chem - ODS'!I$15*10^6&lt;0,0,IF(AND(SUM('Chemicals Calcs'!N$1:N55)-'Chem - ODS'!I$15*10^6&lt;0,SUM('Chemicals Calcs'!N$2:N56)-'Chem - ODS'!I$15*10^6&gt;0),SUM('Chemicals Calcs'!N$2:N56)-'Chem - ODS'!I$15*10^6,'Chemicals Calcs'!N56))</f>
        <v>2931814866959.3394</v>
      </c>
      <c r="O56" s="210">
        <f ca="1">IF(SUM('Chemicals Calcs'!O$2:O56)-'Chem - ODS'!J$15*10^6&lt;0,0,IF(AND(SUM('Chemicals Calcs'!O$1:O55)-'Chem - ODS'!J$15*10^6&lt;0,SUM('Chemicals Calcs'!O$2:O56)-'Chem - ODS'!J$15*10^6&gt;0),SUM('Chemicals Calcs'!O$2:O56)-'Chem - ODS'!J$15*10^6,'Chemicals Calcs'!O56))</f>
        <v>2977341196481.4194</v>
      </c>
      <c r="P56" s="210">
        <f ca="1">IF(SUM('Chemicals Calcs'!P$2:P56)-'Chem - ODS'!K$15*10^6&lt;0,0,IF(AND(SUM('Chemicals Calcs'!P$1:P55)-'Chem - ODS'!K$15*10^6&lt;0,SUM('Chemicals Calcs'!P$2:P56)-'Chem - ODS'!K$15*10^6&gt;0),SUM('Chemicals Calcs'!P$2:P56)-'Chem - ODS'!K$15*10^6,'Chemicals Calcs'!P56))</f>
        <v>3022867526003.499</v>
      </c>
      <c r="Q56" s="210">
        <f ca="1">IF(SUM('Chemicals Calcs'!Q$2:Q56)-'Chem - ODS'!L$15*10^6&lt;0,0,IF(AND(SUM('Chemicals Calcs'!Q$1:Q55)-'Chem - ODS'!L$15*10^6&lt;0,SUM('Chemicals Calcs'!Q$2:Q56)-'Chem - ODS'!L$15*10^6&gt;0),SUM('Chemicals Calcs'!Q$2:Q56)-'Chem - ODS'!L$15*10^6,'Chemicals Calcs'!Q56))</f>
        <v>3068393855525.5791</v>
      </c>
      <c r="R56" s="210">
        <f ca="1">IF(SUM('Chemicals Calcs'!R$2:R56)-'Chem - ODS'!M$15*10^6&lt;0,0,IF(AND(SUM('Chemicals Calcs'!R$1:R55)-'Chem - ODS'!M$15*10^6&lt;0,SUM('Chemicals Calcs'!R$2:R56)-'Chem - ODS'!M$15*10^6&gt;0),SUM('Chemicals Calcs'!R$2:R56)-'Chem - ODS'!M$15*10^6,'Chemicals Calcs'!R56))</f>
        <v>3113920185047.6592</v>
      </c>
      <c r="S56" s="210">
        <f ca="1">IF(SUM('Chemicals Calcs'!S$2:S56)-'Chem - ODS'!N$15*10^6&lt;0,0,IF(AND(SUM('Chemicals Calcs'!S$1:S55)-'Chem - ODS'!N$15*10^6&lt;0,SUM('Chemicals Calcs'!S$2:S56)-'Chem - ODS'!N$15*10^6&gt;0),SUM('Chemicals Calcs'!S$2:S56)-'Chem - ODS'!N$15*10^6,'Chemicals Calcs'!S56))</f>
        <v>3159446514569.7393</v>
      </c>
      <c r="T56" s="210">
        <f ca="1">IF(SUM('Chemicals Calcs'!T$2:T56)-'Chem - ODS'!O$15*10^6&lt;0,0,IF(AND(SUM('Chemicals Calcs'!T$1:T55)-'Chem - ODS'!O$15*10^6&lt;0,SUM('Chemicals Calcs'!T$2:T56)-'Chem - ODS'!O$15*10^6&gt;0),SUM('Chemicals Calcs'!T$2:T56)-'Chem - ODS'!O$15*10^6,'Chemicals Calcs'!T56))</f>
        <v>3204972844091.8184</v>
      </c>
      <c r="U56" s="210">
        <f ca="1">IF(SUM('Chemicals Calcs'!U$2:U56)-'Chem - ODS'!P$15*10^6&lt;0,0,IF(AND(SUM('Chemicals Calcs'!U$1:U55)-'Chem - ODS'!P$15*10^6&lt;0,SUM('Chemicals Calcs'!U$2:U56)-'Chem - ODS'!P$15*10^6&gt;0),SUM('Chemicals Calcs'!U$2:U56)-'Chem - ODS'!P$15*10^6,'Chemicals Calcs'!U56))</f>
        <v>3250499173613.8984</v>
      </c>
      <c r="V56" s="210">
        <f ca="1">IF(SUM('Chemicals Calcs'!V$2:V56)-'Chem - ODS'!Q$15*10^6&lt;0,0,IF(AND(SUM('Chemicals Calcs'!V$1:V55)-'Chem - ODS'!Q$15*10^6&lt;0,SUM('Chemicals Calcs'!V$2:V56)-'Chem - ODS'!Q$15*10^6&gt;0),SUM('Chemicals Calcs'!V$2:V56)-'Chem - ODS'!Q$15*10^6,'Chemicals Calcs'!V56))</f>
        <v>3296025503135.9785</v>
      </c>
      <c r="W56" s="210">
        <f ca="1">IF(SUM('Chemicals Calcs'!W$2:W56)-'Chem - ODS'!R$15*10^6&lt;0,0,IF(AND(SUM('Chemicals Calcs'!W$1:W55)-'Chem - ODS'!R$15*10^6&lt;0,SUM('Chemicals Calcs'!W$2:W56)-'Chem - ODS'!R$15*10^6&gt;0),SUM('Chemicals Calcs'!W$2:W56)-'Chem - ODS'!R$15*10^6,'Chemicals Calcs'!W56))</f>
        <v>3353721389625.1196</v>
      </c>
      <c r="X56" s="210">
        <f ca="1">IF(SUM('Chemicals Calcs'!X$2:X56)-'Chem - ODS'!S$15*10^6&lt;0,0,IF(AND(SUM('Chemicals Calcs'!X$1:X55)-'Chem - ODS'!S$15*10^6&lt;0,SUM('Chemicals Calcs'!X$2:X56)-'Chem - ODS'!S$15*10^6&gt;0),SUM('Chemicals Calcs'!X$2:X56)-'Chem - ODS'!S$15*10^6,'Chemicals Calcs'!X56))</f>
        <v>3411417276114.2607</v>
      </c>
      <c r="Y56" s="210">
        <f ca="1">IF(SUM('Chemicals Calcs'!Y$2:Y56)-'Chem - ODS'!T$15*10^6&lt;0,0,IF(AND(SUM('Chemicals Calcs'!Y$1:Y55)-'Chem - ODS'!T$15*10^6&lt;0,SUM('Chemicals Calcs'!Y$2:Y56)-'Chem - ODS'!T$15*10^6&gt;0),SUM('Chemicals Calcs'!Y$2:Y56)-'Chem - ODS'!T$15*10^6,'Chemicals Calcs'!Y56))</f>
        <v>3469113162603.4019</v>
      </c>
      <c r="Z56" s="210">
        <f ca="1">IF(SUM('Chemicals Calcs'!Z$2:Z56)-'Chem - ODS'!U$15*10^6&lt;0,0,IF(AND(SUM('Chemicals Calcs'!Z$1:Z55)-'Chem - ODS'!U$15*10^6&lt;0,SUM('Chemicals Calcs'!Z$2:Z56)-'Chem - ODS'!U$15*10^6&gt;0),SUM('Chemicals Calcs'!Z$2:Z56)-'Chem - ODS'!U$15*10^6,'Chemicals Calcs'!Z56))</f>
        <v>3526809049092.543</v>
      </c>
      <c r="AA56" s="210">
        <f ca="1">IF(SUM('Chemicals Calcs'!AA$2:AA56)-'Chem - ODS'!V$15*10^6&lt;0,0,IF(AND(SUM('Chemicals Calcs'!AA$1:AA55)-'Chem - ODS'!V$15*10^6&lt;0,SUM('Chemicals Calcs'!AA$2:AA56)-'Chem - ODS'!V$15*10^6&gt;0),SUM('Chemicals Calcs'!AA$2:AA56)-'Chem - ODS'!V$15*10^6,'Chemicals Calcs'!AA56))</f>
        <v>3584504935581.6846</v>
      </c>
      <c r="AB56" s="210">
        <f ca="1">IF(SUM('Chemicals Calcs'!AB$2:AB56)-'Chem - ODS'!W$15*10^6&lt;0,0,IF(AND(SUM('Chemicals Calcs'!AB$1:AB55)-'Chem - ODS'!W$15*10^6&lt;0,SUM('Chemicals Calcs'!AB$2:AB56)-'Chem - ODS'!W$15*10^6&gt;0),SUM('Chemicals Calcs'!AB$2:AB56)-'Chem - ODS'!W$15*10^6,'Chemicals Calcs'!AB56))</f>
        <v>3642200822070.8262</v>
      </c>
      <c r="AC56" s="210">
        <f ca="1">IF(SUM('Chemicals Calcs'!AC$2:AC56)-'Chem - ODS'!X$15*10^6&lt;0,0,IF(AND(SUM('Chemicals Calcs'!AC$1:AC55)-'Chem - ODS'!X$15*10^6&lt;0,SUM('Chemicals Calcs'!AC$2:AC56)-'Chem - ODS'!X$15*10^6&gt;0),SUM('Chemicals Calcs'!AC$2:AC56)-'Chem - ODS'!X$15*10^6,'Chemicals Calcs'!AC56))</f>
        <v>3699896708559.9668</v>
      </c>
      <c r="AD56" s="210">
        <f ca="1">IF(SUM('Chemicals Calcs'!AD$2:AD56)-'Chem - ODS'!Y$15*10^6&lt;0,0,IF(AND(SUM('Chemicals Calcs'!AD$1:AD55)-'Chem - ODS'!Y$15*10^6&lt;0,SUM('Chemicals Calcs'!AD$2:AD56)-'Chem - ODS'!Y$15*10^6&gt;0),SUM('Chemicals Calcs'!AD$2:AD56)-'Chem - ODS'!Y$15*10^6,'Chemicals Calcs'!AD56))</f>
        <v>3757592595049.1084</v>
      </c>
      <c r="AE56" s="210">
        <f ca="1">IF(SUM('Chemicals Calcs'!AE$2:AE56)-'Chem - ODS'!Z$15*10^6&lt;0,0,IF(AND(SUM('Chemicals Calcs'!AE$1:AE55)-'Chem - ODS'!Z$15*10^6&lt;0,SUM('Chemicals Calcs'!AE$2:AE56)-'Chem - ODS'!Z$15*10^6&gt;0),SUM('Chemicals Calcs'!AE$2:AE56)-'Chem - ODS'!Z$15*10^6,'Chemicals Calcs'!AE56))</f>
        <v>3815288481538.25</v>
      </c>
      <c r="AF56" s="210">
        <f ca="1">IF(SUM('Chemicals Calcs'!AF$2:AF56)-'Chem - ODS'!AA$15*10^6&lt;0,0,IF(AND(SUM('Chemicals Calcs'!AF$1:AF55)-'Chem - ODS'!AA$15*10^6&lt;0,SUM('Chemicals Calcs'!AF$2:AF56)-'Chem - ODS'!AA$15*10^6&gt;0),SUM('Chemicals Calcs'!AF$2:AF56)-'Chem - ODS'!AA$15*10^6,'Chemicals Calcs'!AF56))</f>
        <v>3872984368027.3906</v>
      </c>
      <c r="AG56" s="210">
        <f ca="1">IF(SUM('Chemicals Calcs'!AG$2:AG56)-'Chem - ODS'!AB$15*10^6&lt;0,0,IF(AND(SUM('Chemicals Calcs'!AG$1:AG55)-'Chem - ODS'!AB$15*10^6&lt;0,SUM('Chemicals Calcs'!AG$2:AG56)-'Chem - ODS'!AB$15*10^6&gt;0),SUM('Chemicals Calcs'!AG$2:AG56)-'Chem - ODS'!AB$15*10^6,'Chemicals Calcs'!AG56))</f>
        <v>3930680254516.5312</v>
      </c>
      <c r="AH56" s="210">
        <f ca="1">IF(SUM('Chemicals Calcs'!AH$2:AH56)-'Chem - ODS'!AC$15*10^6&lt;0,0,IF(AND(SUM('Chemicals Calcs'!AH$1:AH55)-'Chem - ODS'!AC$15*10^6&lt;0,SUM('Chemicals Calcs'!AH$2:AH56)-'Chem - ODS'!AC$15*10^6&gt;0),SUM('Chemicals Calcs'!AH$2:AH56)-'Chem - ODS'!AC$15*10^6,'Chemicals Calcs'!AH56))</f>
        <v>3988376141005.6729</v>
      </c>
      <c r="AI56" s="210">
        <f ca="1">IF(SUM('Chemicals Calcs'!AI$2:AI56)-'Chem - ODS'!AD$15*10^6&lt;0,0,IF(AND(SUM('Chemicals Calcs'!AI$1:AI55)-'Chem - ODS'!AD$15*10^6&lt;0,SUM('Chemicals Calcs'!AI$2:AI56)-'Chem - ODS'!AD$15*10^6&gt;0),SUM('Chemicals Calcs'!AI$2:AI56)-'Chem - ODS'!AD$15*10^6,'Chemicals Calcs'!AI56))</f>
        <v>4046072027494.8145</v>
      </c>
      <c r="AJ56" s="210">
        <f ca="1">IF(SUM('Chemicals Calcs'!AJ$2:AJ56)-'Chem - ODS'!AE$15*10^6&lt;0,0,IF(AND(SUM('Chemicals Calcs'!AJ$1:AJ55)-'Chem - ODS'!AE$15*10^6&lt;0,SUM('Chemicals Calcs'!AJ$2:AJ56)-'Chem - ODS'!AE$15*10^6&gt;0),SUM('Chemicals Calcs'!AJ$2:AJ56)-'Chem - ODS'!AE$15*10^6,'Chemicals Calcs'!AJ56))</f>
        <v>4103767913983.9551</v>
      </c>
      <c r="AK56" s="210">
        <f ca="1">IF(SUM('Chemicals Calcs'!AK$2:AK56)-'Chem - ODS'!AF$15*10^6&lt;0,0,IF(AND(SUM('Chemicals Calcs'!AK$1:AK55)-'Chem - ODS'!AF$15*10^6&lt;0,SUM('Chemicals Calcs'!AK$2:AK56)-'Chem - ODS'!AF$15*10^6&gt;0),SUM('Chemicals Calcs'!AK$2:AK56)-'Chem - ODS'!AF$15*10^6,'Chemicals Calcs'!AK56))</f>
        <v>4161463800473.0967</v>
      </c>
      <c r="AL56" s="210">
        <f ca="1">IF(SUM('Chemicals Calcs'!AL$2:AL56)-'Chem - ODS'!AG$15*10^6&lt;0,0,IF(AND(SUM('Chemicals Calcs'!AL$1:AL55)-'Chem - ODS'!AG$15*10^6&lt;0,SUM('Chemicals Calcs'!AL$2:AL56)-'Chem - ODS'!AG$15*10^6&gt;0),SUM('Chemicals Calcs'!AL$2:AL56)-'Chem - ODS'!AG$15*10^6,'Chemicals Calcs'!AL56))</f>
        <v>4219159686962.2378</v>
      </c>
      <c r="AM56" s="210">
        <f ca="1">IF(SUM('Chemicals Calcs'!AM$2:AM56)-'Chem - ODS'!AH$15*10^6&lt;0,0,IF(AND(SUM('Chemicals Calcs'!AM$1:AM55)-'Chem - ODS'!AH$15*10^6&lt;0,SUM('Chemicals Calcs'!AM$2:AM56)-'Chem - ODS'!AH$15*10^6&gt;0),SUM('Chemicals Calcs'!AM$2:AM56)-'Chem - ODS'!AH$15*10^6,'Chemicals Calcs'!AM56))</f>
        <v>4276855573451.3789</v>
      </c>
      <c r="AN56" s="210">
        <f ca="1">IF(SUM('Chemicals Calcs'!AN$2:AN56)-'Chem - ODS'!AI$15*10^6&lt;0,0,IF(AND(SUM('Chemicals Calcs'!AN$1:AN55)-'Chem - ODS'!AI$15*10^6&lt;0,SUM('Chemicals Calcs'!AN$2:AN56)-'Chem - ODS'!AI$15*10^6&gt;0),SUM('Chemicals Calcs'!AN$2:AN56)-'Chem - ODS'!AI$15*10^6,'Chemicals Calcs'!AN56))</f>
        <v>4334551459940.5205</v>
      </c>
      <c r="AO56" s="210">
        <f ca="1">IF(SUM('Chemicals Calcs'!AO$2:AO56)-'Chem - ODS'!AJ$15*10^6&lt;0,0,IF(AND(SUM('Chemicals Calcs'!AO$1:AO55)-'Chem - ODS'!AJ$15*10^6&lt;0,SUM('Chemicals Calcs'!AO$2:AO56)-'Chem - ODS'!AJ$15*10^6&gt;0),SUM('Chemicals Calcs'!AO$2:AO56)-'Chem - ODS'!AJ$15*10^6,'Chemicals Calcs'!AO56))</f>
        <v>4392247346429.6611</v>
      </c>
      <c r="AP56" s="210">
        <f ca="1">IF(SUM('Chemicals Calcs'!AP$2:AP56)-'Chem - ODS'!AK$15*10^6&lt;0,0,IF(AND(SUM('Chemicals Calcs'!AP$1:AP55)-'Chem - ODS'!AK$15*10^6&lt;0,SUM('Chemicals Calcs'!AP$2:AP56)-'Chem - ODS'!AK$15*10^6&gt;0),SUM('Chemicals Calcs'!AP$2:AP56)-'Chem - ODS'!AK$15*10^6,'Chemicals Calcs'!AP56))</f>
        <v>4449943232918.8027</v>
      </c>
    </row>
    <row r="57" spans="1:42">
      <c r="A57" s="74">
        <v>5</v>
      </c>
      <c r="B57">
        <f ca="1">IF('Chemicals 2010'!$A65="CP",INDIRECT("'Chemicals 2010'!"&amp;'Country Selector'!$B$3&amp;ROW($A65))*10^12,0)</f>
        <v>1278310775603.0496</v>
      </c>
      <c r="C57" s="90">
        <f t="shared" ca="1" si="2"/>
        <v>2445042793018.5254</v>
      </c>
      <c r="D57" s="90">
        <f t="shared" ca="1" si="2"/>
        <v>3611774810434.001</v>
      </c>
      <c r="E57" s="90">
        <f t="shared" ca="1" si="2"/>
        <v>4778506827849.4766</v>
      </c>
      <c r="F57" s="90">
        <f t="shared" ca="1" si="2"/>
        <v>5945238845264.9531</v>
      </c>
      <c r="G57" s="210">
        <f ca="1">IF(SUM('Chemicals Calcs'!G$2:G57)-'Chem - ODS'!B$15*10^6&lt;0,0,IF(AND(SUM('Chemicals Calcs'!G$1:G56)-'Chem - ODS'!B$15*10^6&lt;0,SUM('Chemicals Calcs'!G$2:G57)-'Chem - ODS'!B$15*10^6&gt;0),SUM('Chemicals Calcs'!G$2:G57)-'Chem - ODS'!B$15*10^6,'Chemicals Calcs'!G57))</f>
        <v>7111970862680.4277</v>
      </c>
      <c r="H57" s="210">
        <f ca="1">IF(SUM('Chemicals Calcs'!H$2:H57)-'Chem - ODS'!C$15*10^6&lt;0,0,IF(AND(SUM('Chemicals Calcs'!H$1:H56)-'Chem - ODS'!C$15*10^6&lt;0,SUM('Chemicals Calcs'!H$2:H57)-'Chem - ODS'!C$15*10^6&gt;0),SUM('Chemicals Calcs'!H$2:H57)-'Chem - ODS'!C$15*10^6,'Chemicals Calcs'!H57))</f>
        <v>8278702880095.9043</v>
      </c>
      <c r="I57" s="210">
        <f ca="1">IF(SUM('Chemicals Calcs'!I$2:I57)-'Chem - ODS'!D$15*10^6&lt;0,0,IF(AND(SUM('Chemicals Calcs'!I$1:I56)-'Chem - ODS'!D$15*10^6&lt;0,SUM('Chemicals Calcs'!I$2:I57)-'Chem - ODS'!D$15*10^6&gt;0),SUM('Chemicals Calcs'!I$2:I57)-'Chem - ODS'!D$15*10^6,'Chemicals Calcs'!I57))</f>
        <v>9445434897511.3789</v>
      </c>
      <c r="J57" s="210">
        <f ca="1">IF(SUM('Chemicals Calcs'!J$2:J57)-'Chem - ODS'!E$15*10^6&lt;0,0,IF(AND(SUM('Chemicals Calcs'!J$1:J56)-'Chem - ODS'!E$15*10^6&lt;0,SUM('Chemicals Calcs'!J$2:J57)-'Chem - ODS'!E$15*10^6&gt;0),SUM('Chemicals Calcs'!J$2:J57)-'Chem - ODS'!E$15*10^6,'Chemicals Calcs'!J57))</f>
        <v>10612166914926.855</v>
      </c>
      <c r="K57" s="210">
        <f ca="1">IF(SUM('Chemicals Calcs'!K$2:K57)-'Chem - ODS'!F$15*10^6&lt;0,0,IF(AND(SUM('Chemicals Calcs'!K$1:K56)-'Chem - ODS'!F$15*10^6&lt;0,SUM('Chemicals Calcs'!K$2:K57)-'Chem - ODS'!F$15*10^6&gt;0),SUM('Chemicals Calcs'!K$2:K57)-'Chem - ODS'!F$15*10^6,'Chemicals Calcs'!K57))</f>
        <v>11778898932342.332</v>
      </c>
      <c r="L57" s="210">
        <f ca="1">IF(SUM('Chemicals Calcs'!L$2:L57)-'Chem - ODS'!G$15*10^6&lt;0,0,IF(AND(SUM('Chemicals Calcs'!L$1:L56)-'Chem - ODS'!G$15*10^6&lt;0,SUM('Chemicals Calcs'!L$2:L57)-'Chem - ODS'!G$15*10^6&gt;0),SUM('Chemicals Calcs'!L$2:L57)-'Chem - ODS'!G$15*10^6,'Chemicals Calcs'!L57))</f>
        <v>12945630949757.807</v>
      </c>
      <c r="M57" s="210">
        <f ca="1">IF(SUM('Chemicals Calcs'!M$2:M57)-'Chem - ODS'!H$15*10^6&lt;0,0,IF(AND(SUM('Chemicals Calcs'!M$1:M56)-'Chem - ODS'!H$15*10^6&lt;0,SUM('Chemicals Calcs'!M$2:M57)-'Chem - ODS'!H$15*10^6&gt;0),SUM('Chemicals Calcs'!M$2:M57)-'Chem - ODS'!H$15*10^6,'Chemicals Calcs'!M57))</f>
        <v>14334661902475.021</v>
      </c>
      <c r="N57" s="210">
        <f ca="1">IF(SUM('Chemicals Calcs'!N$2:N57)-'Chem - ODS'!I$15*10^6&lt;0,0,IF(AND(SUM('Chemicals Calcs'!N$1:N56)-'Chem - ODS'!I$15*10^6&lt;0,SUM('Chemicals Calcs'!N$2:N57)-'Chem - ODS'!I$15*10^6&gt;0),SUM('Chemicals Calcs'!N$2:N57)-'Chem - ODS'!I$15*10^6,'Chemicals Calcs'!N57))</f>
        <v>15723692855192.234</v>
      </c>
      <c r="O57" s="210">
        <f ca="1">IF(SUM('Chemicals Calcs'!O$2:O57)-'Chem - ODS'!J$15*10^6&lt;0,0,IF(AND(SUM('Chemicals Calcs'!O$1:O56)-'Chem - ODS'!J$15*10^6&lt;0,SUM('Chemicals Calcs'!O$2:O57)-'Chem - ODS'!J$15*10^6&gt;0),SUM('Chemicals Calcs'!O$2:O57)-'Chem - ODS'!J$15*10^6,'Chemicals Calcs'!O57))</f>
        <v>17112723807909.449</v>
      </c>
      <c r="P57" s="210">
        <f ca="1">IF(SUM('Chemicals Calcs'!P$2:P57)-'Chem - ODS'!K$15*10^6&lt;0,0,IF(AND(SUM('Chemicals Calcs'!P$1:P56)-'Chem - ODS'!K$15*10^6&lt;0,SUM('Chemicals Calcs'!P$2:P57)-'Chem - ODS'!K$15*10^6&gt;0),SUM('Chemicals Calcs'!P$2:P57)-'Chem - ODS'!K$15*10^6,'Chemicals Calcs'!P57))</f>
        <v>18501754760626.664</v>
      </c>
      <c r="Q57" s="210">
        <f ca="1">IF(SUM('Chemicals Calcs'!Q$2:Q57)-'Chem - ODS'!L$15*10^6&lt;0,0,IF(AND(SUM('Chemicals Calcs'!Q$1:Q56)-'Chem - ODS'!L$15*10^6&lt;0,SUM('Chemicals Calcs'!Q$2:Q57)-'Chem - ODS'!L$15*10^6&gt;0),SUM('Chemicals Calcs'!Q$2:Q57)-'Chem - ODS'!L$15*10^6,'Chemicals Calcs'!Q57))</f>
        <v>19890785713343.875</v>
      </c>
      <c r="R57" s="210">
        <f ca="1">IF(SUM('Chemicals Calcs'!R$2:R57)-'Chem - ODS'!M$15*10^6&lt;0,0,IF(AND(SUM('Chemicals Calcs'!R$1:R56)-'Chem - ODS'!M$15*10^6&lt;0,SUM('Chemicals Calcs'!R$2:R57)-'Chem - ODS'!M$15*10^6&gt;0),SUM('Chemicals Calcs'!R$2:R57)-'Chem - ODS'!M$15*10^6,'Chemicals Calcs'!R57))</f>
        <v>21279816666061.094</v>
      </c>
      <c r="S57" s="210">
        <f ca="1">IF(SUM('Chemicals Calcs'!S$2:S57)-'Chem - ODS'!N$15*10^6&lt;0,0,IF(AND(SUM('Chemicals Calcs'!S$1:S56)-'Chem - ODS'!N$15*10^6&lt;0,SUM('Chemicals Calcs'!S$2:S57)-'Chem - ODS'!N$15*10^6&gt;0),SUM('Chemicals Calcs'!S$2:S57)-'Chem - ODS'!N$15*10^6,'Chemicals Calcs'!S57))</f>
        <v>22668847618778.305</v>
      </c>
      <c r="T57" s="210">
        <f ca="1">IF(SUM('Chemicals Calcs'!T$2:T57)-'Chem - ODS'!O$15*10^6&lt;0,0,IF(AND(SUM('Chemicals Calcs'!T$1:T56)-'Chem - ODS'!O$15*10^6&lt;0,SUM('Chemicals Calcs'!T$2:T57)-'Chem - ODS'!O$15*10^6&gt;0),SUM('Chemicals Calcs'!T$2:T57)-'Chem - ODS'!O$15*10^6,'Chemicals Calcs'!T57))</f>
        <v>24057878571495.52</v>
      </c>
      <c r="U57" s="210">
        <f ca="1">IF(SUM('Chemicals Calcs'!U$2:U57)-'Chem - ODS'!P$15*10^6&lt;0,0,IF(AND(SUM('Chemicals Calcs'!U$1:U56)-'Chem - ODS'!P$15*10^6&lt;0,SUM('Chemicals Calcs'!U$2:U57)-'Chem - ODS'!P$15*10^6&gt;0),SUM('Chemicals Calcs'!U$2:U57)-'Chem - ODS'!P$15*10^6,'Chemicals Calcs'!U57))</f>
        <v>25446909524212.73</v>
      </c>
      <c r="V57" s="210">
        <f ca="1">IF(SUM('Chemicals Calcs'!V$2:V57)-'Chem - ODS'!Q$15*10^6&lt;0,0,IF(AND(SUM('Chemicals Calcs'!V$1:V56)-'Chem - ODS'!Q$15*10^6&lt;0,SUM('Chemicals Calcs'!V$2:V57)-'Chem - ODS'!Q$15*10^6&gt;0),SUM('Chemicals Calcs'!V$2:V57)-'Chem - ODS'!Q$15*10^6,'Chemicals Calcs'!V57))</f>
        <v>26835940476929.945</v>
      </c>
      <c r="W57" s="210">
        <f ca="1">IF(SUM('Chemicals Calcs'!W$2:W57)-'Chem - ODS'!R$15*10^6&lt;0,0,IF(AND(SUM('Chemicals Calcs'!W$1:W56)-'Chem - ODS'!R$15*10^6&lt;0,SUM('Chemicals Calcs'!W$2:W57)-'Chem - ODS'!R$15*10^6&gt;0),SUM('Chemicals Calcs'!W$2:W57)-'Chem - ODS'!R$15*10^6,'Chemicals Calcs'!W57))</f>
        <v>27305695147855.02</v>
      </c>
      <c r="X57" s="210">
        <f ca="1">IF(SUM('Chemicals Calcs'!X$2:X57)-'Chem - ODS'!S$15*10^6&lt;0,0,IF(AND(SUM('Chemicals Calcs'!X$1:X56)-'Chem - ODS'!S$15*10^6&lt;0,SUM('Chemicals Calcs'!X$2:X57)-'Chem - ODS'!S$15*10^6&gt;0),SUM('Chemicals Calcs'!X$2:X57)-'Chem - ODS'!S$15*10^6,'Chemicals Calcs'!X57))</f>
        <v>27775449818780.098</v>
      </c>
      <c r="Y57" s="210">
        <f ca="1">IF(SUM('Chemicals Calcs'!Y$2:Y57)-'Chem - ODS'!T$15*10^6&lt;0,0,IF(AND(SUM('Chemicals Calcs'!Y$1:Y56)-'Chem - ODS'!T$15*10^6&lt;0,SUM('Chemicals Calcs'!Y$2:Y57)-'Chem - ODS'!T$15*10^6&gt;0),SUM('Chemicals Calcs'!Y$2:Y57)-'Chem - ODS'!T$15*10^6,'Chemicals Calcs'!Y57))</f>
        <v>28245204489705.172</v>
      </c>
      <c r="Z57" s="210">
        <f ca="1">IF(SUM('Chemicals Calcs'!Z$2:Z57)-'Chem - ODS'!U$15*10^6&lt;0,0,IF(AND(SUM('Chemicals Calcs'!Z$1:Z56)-'Chem - ODS'!U$15*10^6&lt;0,SUM('Chemicals Calcs'!Z$2:Z57)-'Chem - ODS'!U$15*10^6&gt;0),SUM('Chemicals Calcs'!Z$2:Z57)-'Chem - ODS'!U$15*10^6,'Chemicals Calcs'!Z57))</f>
        <v>28714959160630.25</v>
      </c>
      <c r="AA57" s="210">
        <f ca="1">IF(SUM('Chemicals Calcs'!AA$2:AA57)-'Chem - ODS'!V$15*10^6&lt;0,0,IF(AND(SUM('Chemicals Calcs'!AA$1:AA56)-'Chem - ODS'!V$15*10^6&lt;0,SUM('Chemicals Calcs'!AA$2:AA57)-'Chem - ODS'!V$15*10^6&gt;0),SUM('Chemicals Calcs'!AA$2:AA57)-'Chem - ODS'!V$15*10^6,'Chemicals Calcs'!AA57))</f>
        <v>29184713831555.328</v>
      </c>
      <c r="AB57" s="210">
        <f ca="1">IF(SUM('Chemicals Calcs'!AB$2:AB57)-'Chem - ODS'!W$15*10^6&lt;0,0,IF(AND(SUM('Chemicals Calcs'!AB$1:AB56)-'Chem - ODS'!W$15*10^6&lt;0,SUM('Chemicals Calcs'!AB$2:AB57)-'Chem - ODS'!W$15*10^6&gt;0),SUM('Chemicals Calcs'!AB$2:AB57)-'Chem - ODS'!W$15*10^6,'Chemicals Calcs'!AB57))</f>
        <v>29654468502480.402</v>
      </c>
      <c r="AC57" s="210">
        <f ca="1">IF(SUM('Chemicals Calcs'!AC$2:AC57)-'Chem - ODS'!X$15*10^6&lt;0,0,IF(AND(SUM('Chemicals Calcs'!AC$1:AC56)-'Chem - ODS'!X$15*10^6&lt;0,SUM('Chemicals Calcs'!AC$2:AC57)-'Chem - ODS'!X$15*10^6&gt;0),SUM('Chemicals Calcs'!AC$2:AC57)-'Chem - ODS'!X$15*10^6,'Chemicals Calcs'!AC57))</f>
        <v>30124223173405.477</v>
      </c>
      <c r="AD57" s="210">
        <f ca="1">IF(SUM('Chemicals Calcs'!AD$2:AD57)-'Chem - ODS'!Y$15*10^6&lt;0,0,IF(AND(SUM('Chemicals Calcs'!AD$1:AD56)-'Chem - ODS'!Y$15*10^6&lt;0,SUM('Chemicals Calcs'!AD$2:AD57)-'Chem - ODS'!Y$15*10^6&gt;0),SUM('Chemicals Calcs'!AD$2:AD57)-'Chem - ODS'!Y$15*10^6,'Chemicals Calcs'!AD57))</f>
        <v>30593977844330.555</v>
      </c>
      <c r="AE57" s="210">
        <f ca="1">IF(SUM('Chemicals Calcs'!AE$2:AE57)-'Chem - ODS'!Z$15*10^6&lt;0,0,IF(AND(SUM('Chemicals Calcs'!AE$1:AE56)-'Chem - ODS'!Z$15*10^6&lt;0,SUM('Chemicals Calcs'!AE$2:AE57)-'Chem - ODS'!Z$15*10^6&gt;0),SUM('Chemicals Calcs'!AE$2:AE57)-'Chem - ODS'!Z$15*10^6,'Chemicals Calcs'!AE57))</f>
        <v>31063732515255.633</v>
      </c>
      <c r="AF57" s="210">
        <f ca="1">IF(SUM('Chemicals Calcs'!AF$2:AF57)-'Chem - ODS'!AA$15*10^6&lt;0,0,IF(AND(SUM('Chemicals Calcs'!AF$1:AF56)-'Chem - ODS'!AA$15*10^6&lt;0,SUM('Chemicals Calcs'!AF$2:AF57)-'Chem - ODS'!AA$15*10^6&gt;0),SUM('Chemicals Calcs'!AF$2:AF57)-'Chem - ODS'!AA$15*10^6,'Chemicals Calcs'!AF57))</f>
        <v>31533487186180.707</v>
      </c>
      <c r="AG57" s="210">
        <f ca="1">IF(SUM('Chemicals Calcs'!AG$2:AG57)-'Chem - ODS'!AB$15*10^6&lt;0,0,IF(AND(SUM('Chemicals Calcs'!AG$1:AG56)-'Chem - ODS'!AB$15*10^6&lt;0,SUM('Chemicals Calcs'!AG$2:AG57)-'Chem - ODS'!AB$15*10^6&gt;0),SUM('Chemicals Calcs'!AG$2:AG57)-'Chem - ODS'!AB$15*10^6,'Chemicals Calcs'!AG57))</f>
        <v>32003241857105.781</v>
      </c>
      <c r="AH57" s="210">
        <f ca="1">IF(SUM('Chemicals Calcs'!AH$2:AH57)-'Chem - ODS'!AC$15*10^6&lt;0,0,IF(AND(SUM('Chemicals Calcs'!AH$1:AH56)-'Chem - ODS'!AC$15*10^6&lt;0,SUM('Chemicals Calcs'!AH$2:AH57)-'Chem - ODS'!AC$15*10^6&gt;0),SUM('Chemicals Calcs'!AH$2:AH57)-'Chem - ODS'!AC$15*10^6,'Chemicals Calcs'!AH57))</f>
        <v>32472996528030.859</v>
      </c>
      <c r="AI57" s="210">
        <f ca="1">IF(SUM('Chemicals Calcs'!AI$2:AI57)-'Chem - ODS'!AD$15*10^6&lt;0,0,IF(AND(SUM('Chemicals Calcs'!AI$1:AI56)-'Chem - ODS'!AD$15*10^6&lt;0,SUM('Chemicals Calcs'!AI$2:AI57)-'Chem - ODS'!AD$15*10^6&gt;0),SUM('Chemicals Calcs'!AI$2:AI57)-'Chem - ODS'!AD$15*10^6,'Chemicals Calcs'!AI57))</f>
        <v>32942751198955.937</v>
      </c>
      <c r="AJ57" s="210">
        <f ca="1">IF(SUM('Chemicals Calcs'!AJ$2:AJ57)-'Chem - ODS'!AE$15*10^6&lt;0,0,IF(AND(SUM('Chemicals Calcs'!AJ$1:AJ56)-'Chem - ODS'!AE$15*10^6&lt;0,SUM('Chemicals Calcs'!AJ$2:AJ57)-'Chem - ODS'!AE$15*10^6&gt;0),SUM('Chemicals Calcs'!AJ$2:AJ57)-'Chem - ODS'!AE$15*10^6,'Chemicals Calcs'!AJ57))</f>
        <v>33412505869881.012</v>
      </c>
      <c r="AK57" s="210">
        <f ca="1">IF(SUM('Chemicals Calcs'!AK$2:AK57)-'Chem - ODS'!AF$15*10^6&lt;0,0,IF(AND(SUM('Chemicals Calcs'!AK$1:AK56)-'Chem - ODS'!AF$15*10^6&lt;0,SUM('Chemicals Calcs'!AK$2:AK57)-'Chem - ODS'!AF$15*10^6&gt;0),SUM('Chemicals Calcs'!AK$2:AK57)-'Chem - ODS'!AF$15*10^6,'Chemicals Calcs'!AK57))</f>
        <v>33882260540806.086</v>
      </c>
      <c r="AL57" s="210">
        <f ca="1">IF(SUM('Chemicals Calcs'!AL$2:AL57)-'Chem - ODS'!AG$15*10^6&lt;0,0,IF(AND(SUM('Chemicals Calcs'!AL$1:AL56)-'Chem - ODS'!AG$15*10^6&lt;0,SUM('Chemicals Calcs'!AL$2:AL57)-'Chem - ODS'!AG$15*10^6&gt;0),SUM('Chemicals Calcs'!AL$2:AL57)-'Chem - ODS'!AG$15*10^6,'Chemicals Calcs'!AL57))</f>
        <v>34352015211731.164</v>
      </c>
      <c r="AM57" s="210">
        <f ca="1">IF(SUM('Chemicals Calcs'!AM$2:AM57)-'Chem - ODS'!AH$15*10^6&lt;0,0,IF(AND(SUM('Chemicals Calcs'!AM$1:AM56)-'Chem - ODS'!AH$15*10^6&lt;0,SUM('Chemicals Calcs'!AM$2:AM57)-'Chem - ODS'!AH$15*10^6&gt;0),SUM('Chemicals Calcs'!AM$2:AM57)-'Chem - ODS'!AH$15*10^6,'Chemicals Calcs'!AM57))</f>
        <v>34821769882656.242</v>
      </c>
      <c r="AN57" s="210">
        <f ca="1">IF(SUM('Chemicals Calcs'!AN$2:AN57)-'Chem - ODS'!AI$15*10^6&lt;0,0,IF(AND(SUM('Chemicals Calcs'!AN$1:AN56)-'Chem - ODS'!AI$15*10^6&lt;0,SUM('Chemicals Calcs'!AN$2:AN57)-'Chem - ODS'!AI$15*10^6&gt;0),SUM('Chemicals Calcs'!AN$2:AN57)-'Chem - ODS'!AI$15*10^6,'Chemicals Calcs'!AN57))</f>
        <v>35291524553581.32</v>
      </c>
      <c r="AO57" s="210">
        <f ca="1">IF(SUM('Chemicals Calcs'!AO$2:AO57)-'Chem - ODS'!AJ$15*10^6&lt;0,0,IF(AND(SUM('Chemicals Calcs'!AO$1:AO56)-'Chem - ODS'!AJ$15*10^6&lt;0,SUM('Chemicals Calcs'!AO$2:AO57)-'Chem - ODS'!AJ$15*10^6&gt;0),SUM('Chemicals Calcs'!AO$2:AO57)-'Chem - ODS'!AJ$15*10^6,'Chemicals Calcs'!AO57))</f>
        <v>35761279224506.391</v>
      </c>
      <c r="AP57" s="210">
        <f ca="1">IF(SUM('Chemicals Calcs'!AP$2:AP57)-'Chem - ODS'!AK$15*10^6&lt;0,0,IF(AND(SUM('Chemicals Calcs'!AP$1:AP56)-'Chem - ODS'!AK$15*10^6&lt;0,SUM('Chemicals Calcs'!AP$2:AP57)-'Chem - ODS'!AK$15*10^6&gt;0),SUM('Chemicals Calcs'!AP$2:AP57)-'Chem - ODS'!AK$15*10^6,'Chemicals Calcs'!AP57))</f>
        <v>36231033895431.469</v>
      </c>
    </row>
    <row r="58" spans="1:42">
      <c r="A58" s="74">
        <v>6</v>
      </c>
      <c r="B58">
        <f ca="1">IF('Chemicals 2010'!$A66="CP",INDIRECT("'Chemicals 2010'!"&amp;'Country Selector'!$B$3&amp;ROW($A66))*10^12,0)</f>
        <v>1552234513232.2749</v>
      </c>
      <c r="C58" s="90">
        <f t="shared" ca="1" si="2"/>
        <v>2681737131339.2656</v>
      </c>
      <c r="D58" s="90">
        <f t="shared" ca="1" si="2"/>
        <v>3811239749446.2563</v>
      </c>
      <c r="E58" s="90">
        <f t="shared" ca="1" si="2"/>
        <v>4940742367553.2471</v>
      </c>
      <c r="F58" s="90">
        <f t="shared" ca="1" si="2"/>
        <v>6070244985660.2383</v>
      </c>
      <c r="G58" s="210">
        <f ca="1">IF(SUM('Chemicals Calcs'!G$2:G58)-'Chem - ODS'!B$15*10^6&lt;0,0,IF(AND(SUM('Chemicals Calcs'!G$1:G57)-'Chem - ODS'!B$15*10^6&lt;0,SUM('Chemicals Calcs'!G$2:G58)-'Chem - ODS'!B$15*10^6&gt;0),SUM('Chemicals Calcs'!G$2:G58)-'Chem - ODS'!B$15*10^6,'Chemicals Calcs'!G58))</f>
        <v>7199747603767.2285</v>
      </c>
      <c r="H58" s="210">
        <f ca="1">IF(SUM('Chemicals Calcs'!H$2:H58)-'Chem - ODS'!C$15*10^6&lt;0,0,IF(AND(SUM('Chemicals Calcs'!H$1:H57)-'Chem - ODS'!C$15*10^6&lt;0,SUM('Chemicals Calcs'!H$2:H58)-'Chem - ODS'!C$15*10^6&gt;0),SUM('Chemicals Calcs'!H$2:H58)-'Chem - ODS'!C$15*10^6,'Chemicals Calcs'!H58))</f>
        <v>8329250221874.2197</v>
      </c>
      <c r="I58" s="210">
        <f ca="1">IF(SUM('Chemicals Calcs'!I$2:I58)-'Chem - ODS'!D$15*10^6&lt;0,0,IF(AND(SUM('Chemicals Calcs'!I$1:I57)-'Chem - ODS'!D$15*10^6&lt;0,SUM('Chemicals Calcs'!I$2:I58)-'Chem - ODS'!D$15*10^6&gt;0),SUM('Chemicals Calcs'!I$2:I58)-'Chem - ODS'!D$15*10^6,'Chemicals Calcs'!I58))</f>
        <v>9458752839981.209</v>
      </c>
      <c r="J58" s="210">
        <f ca="1">IF(SUM('Chemicals Calcs'!J$2:J58)-'Chem - ODS'!E$15*10^6&lt;0,0,IF(AND(SUM('Chemicals Calcs'!J$1:J57)-'Chem - ODS'!E$15*10^6&lt;0,SUM('Chemicals Calcs'!J$2:J58)-'Chem - ODS'!E$15*10^6&gt;0),SUM('Chemicals Calcs'!J$2:J58)-'Chem - ODS'!E$15*10^6,'Chemicals Calcs'!J58))</f>
        <v>10588255458088.201</v>
      </c>
      <c r="K58" s="210">
        <f ca="1">IF(SUM('Chemicals Calcs'!K$2:K58)-'Chem - ODS'!F$15*10^6&lt;0,0,IF(AND(SUM('Chemicals Calcs'!K$1:K57)-'Chem - ODS'!F$15*10^6&lt;0,SUM('Chemicals Calcs'!K$2:K58)-'Chem - ODS'!F$15*10^6&gt;0),SUM('Chemicals Calcs'!K$2:K58)-'Chem - ODS'!F$15*10^6,'Chemicals Calcs'!K58))</f>
        <v>11717758076195.191</v>
      </c>
      <c r="L58" s="210">
        <f ca="1">IF(SUM('Chemicals Calcs'!L$2:L58)-'Chem - ODS'!G$15*10^6&lt;0,0,IF(AND(SUM('Chemicals Calcs'!L$1:L57)-'Chem - ODS'!G$15*10^6&lt;0,SUM('Chemicals Calcs'!L$2:L58)-'Chem - ODS'!G$15*10^6&gt;0),SUM('Chemicals Calcs'!L$2:L58)-'Chem - ODS'!G$15*10^6,'Chemicals Calcs'!L58))</f>
        <v>12847260694302.182</v>
      </c>
      <c r="M58" s="210">
        <f ca="1">IF(SUM('Chemicals Calcs'!M$2:M58)-'Chem - ODS'!H$15*10^6&lt;0,0,IF(AND(SUM('Chemicals Calcs'!M$1:M57)-'Chem - ODS'!H$15*10^6&lt;0,SUM('Chemicals Calcs'!M$2:M58)-'Chem - ODS'!H$15*10^6&gt;0),SUM('Chemicals Calcs'!M$2:M58)-'Chem - ODS'!H$15*10^6,'Chemicals Calcs'!M58))</f>
        <v>13348826915026.914</v>
      </c>
      <c r="N58" s="210">
        <f ca="1">IF(SUM('Chemicals Calcs'!N$2:N58)-'Chem - ODS'!I$15*10^6&lt;0,0,IF(AND(SUM('Chemicals Calcs'!N$1:N57)-'Chem - ODS'!I$15*10^6&lt;0,SUM('Chemicals Calcs'!N$2:N58)-'Chem - ODS'!I$15*10^6&gt;0),SUM('Chemicals Calcs'!N$2:N58)-'Chem - ODS'!I$15*10^6,'Chemicals Calcs'!N58))</f>
        <v>13850393135751.645</v>
      </c>
      <c r="O58" s="210">
        <f ca="1">IF(SUM('Chemicals Calcs'!O$2:O58)-'Chem - ODS'!J$15*10^6&lt;0,0,IF(AND(SUM('Chemicals Calcs'!O$1:O57)-'Chem - ODS'!J$15*10^6&lt;0,SUM('Chemicals Calcs'!O$2:O58)-'Chem - ODS'!J$15*10^6&gt;0),SUM('Chemicals Calcs'!O$2:O58)-'Chem - ODS'!J$15*10^6,'Chemicals Calcs'!O58))</f>
        <v>14351959356476.375</v>
      </c>
      <c r="P58" s="210">
        <f ca="1">IF(SUM('Chemicals Calcs'!P$2:P58)-'Chem - ODS'!K$15*10^6&lt;0,0,IF(AND(SUM('Chemicals Calcs'!P$1:P57)-'Chem - ODS'!K$15*10^6&lt;0,SUM('Chemicals Calcs'!P$2:P58)-'Chem - ODS'!K$15*10^6&gt;0),SUM('Chemicals Calcs'!P$2:P58)-'Chem - ODS'!K$15*10^6,'Chemicals Calcs'!P58))</f>
        <v>14853525577201.105</v>
      </c>
      <c r="Q58" s="210">
        <f ca="1">IF(SUM('Chemicals Calcs'!Q$2:Q58)-'Chem - ODS'!L$15*10^6&lt;0,0,IF(AND(SUM('Chemicals Calcs'!Q$1:Q57)-'Chem - ODS'!L$15*10^6&lt;0,SUM('Chemicals Calcs'!Q$2:Q58)-'Chem - ODS'!L$15*10^6&gt;0),SUM('Chemicals Calcs'!Q$2:Q58)-'Chem - ODS'!L$15*10^6,'Chemicals Calcs'!Q58))</f>
        <v>15355091797925.836</v>
      </c>
      <c r="R58" s="210">
        <f ca="1">IF(SUM('Chemicals Calcs'!R$2:R58)-'Chem - ODS'!M$15*10^6&lt;0,0,IF(AND(SUM('Chemicals Calcs'!R$1:R57)-'Chem - ODS'!M$15*10^6&lt;0,SUM('Chemicals Calcs'!R$2:R58)-'Chem - ODS'!M$15*10^6&gt;0),SUM('Chemicals Calcs'!R$2:R58)-'Chem - ODS'!M$15*10^6,'Chemicals Calcs'!R58))</f>
        <v>15856658018650.566</v>
      </c>
      <c r="S58" s="210">
        <f ca="1">IF(SUM('Chemicals Calcs'!S$2:S58)-'Chem - ODS'!N$15*10^6&lt;0,0,IF(AND(SUM('Chemicals Calcs'!S$1:S57)-'Chem - ODS'!N$15*10^6&lt;0,SUM('Chemicals Calcs'!S$2:S58)-'Chem - ODS'!N$15*10^6&gt;0),SUM('Chemicals Calcs'!S$2:S58)-'Chem - ODS'!N$15*10^6,'Chemicals Calcs'!S58))</f>
        <v>16358224239375.297</v>
      </c>
      <c r="T58" s="210">
        <f ca="1">IF(SUM('Chemicals Calcs'!T$2:T58)-'Chem - ODS'!O$15*10^6&lt;0,0,IF(AND(SUM('Chemicals Calcs'!T$1:T57)-'Chem - ODS'!O$15*10^6&lt;0,SUM('Chemicals Calcs'!T$2:T58)-'Chem - ODS'!O$15*10^6&gt;0),SUM('Chemicals Calcs'!T$2:T58)-'Chem - ODS'!O$15*10^6,'Chemicals Calcs'!T58))</f>
        <v>16859790460100.027</v>
      </c>
      <c r="U58" s="210">
        <f ca="1">IF(SUM('Chemicals Calcs'!U$2:U58)-'Chem - ODS'!P$15*10^6&lt;0,0,IF(AND(SUM('Chemicals Calcs'!U$1:U57)-'Chem - ODS'!P$15*10^6&lt;0,SUM('Chemicals Calcs'!U$2:U58)-'Chem - ODS'!P$15*10^6&gt;0),SUM('Chemicals Calcs'!U$2:U58)-'Chem - ODS'!P$15*10^6,'Chemicals Calcs'!U58))</f>
        <v>17361356680824.76</v>
      </c>
      <c r="V58" s="210">
        <f ca="1">IF(SUM('Chemicals Calcs'!V$2:V58)-'Chem - ODS'!Q$15*10^6&lt;0,0,IF(AND(SUM('Chemicals Calcs'!V$1:V57)-'Chem - ODS'!Q$15*10^6&lt;0,SUM('Chemicals Calcs'!V$2:V58)-'Chem - ODS'!Q$15*10^6&gt;0),SUM('Chemicals Calcs'!V$2:V58)-'Chem - ODS'!Q$15*10^6,'Chemicals Calcs'!V58))</f>
        <v>17862922901549.488</v>
      </c>
      <c r="W58" s="210">
        <f ca="1">IF(SUM('Chemicals Calcs'!W$2:W58)-'Chem - ODS'!R$15*10^6&lt;0,0,IF(AND(SUM('Chemicals Calcs'!W$1:W57)-'Chem - ODS'!R$15*10^6&lt;0,SUM('Chemicals Calcs'!W$2:W58)-'Chem - ODS'!R$15*10^6&gt;0),SUM('Chemicals Calcs'!W$2:W58)-'Chem - ODS'!R$15*10^6,'Chemicals Calcs'!W58))</f>
        <v>18175607730933.09</v>
      </c>
      <c r="X58" s="210">
        <f ca="1">IF(SUM('Chemicals Calcs'!X$2:X58)-'Chem - ODS'!S$15*10^6&lt;0,0,IF(AND(SUM('Chemicals Calcs'!X$1:X57)-'Chem - ODS'!S$15*10^6&lt;0,SUM('Chemicals Calcs'!X$2:X58)-'Chem - ODS'!S$15*10^6&gt;0),SUM('Chemicals Calcs'!X$2:X58)-'Chem - ODS'!S$15*10^6,'Chemicals Calcs'!X58))</f>
        <v>18488292560316.699</v>
      </c>
      <c r="Y58" s="210">
        <f ca="1">IF(SUM('Chemicals Calcs'!Y$2:Y58)-'Chem - ODS'!T$15*10^6&lt;0,0,IF(AND(SUM('Chemicals Calcs'!Y$1:Y57)-'Chem - ODS'!T$15*10^6&lt;0,SUM('Chemicals Calcs'!Y$2:Y58)-'Chem - ODS'!T$15*10^6&gt;0),SUM('Chemicals Calcs'!Y$2:Y58)-'Chem - ODS'!T$15*10^6,'Chemicals Calcs'!Y58))</f>
        <v>18800977389700.301</v>
      </c>
      <c r="Z58" s="210">
        <f ca="1">IF(SUM('Chemicals Calcs'!Z$2:Z58)-'Chem - ODS'!U$15*10^6&lt;0,0,IF(AND(SUM('Chemicals Calcs'!Z$1:Z57)-'Chem - ODS'!U$15*10^6&lt;0,SUM('Chemicals Calcs'!Z$2:Z58)-'Chem - ODS'!U$15*10^6&gt;0),SUM('Chemicals Calcs'!Z$2:Z58)-'Chem - ODS'!U$15*10^6,'Chemicals Calcs'!Z58))</f>
        <v>19113662219083.902</v>
      </c>
      <c r="AA58" s="210">
        <f ca="1">IF(SUM('Chemicals Calcs'!AA$2:AA58)-'Chem - ODS'!V$15*10^6&lt;0,0,IF(AND(SUM('Chemicals Calcs'!AA$1:AA57)-'Chem - ODS'!V$15*10^6&lt;0,SUM('Chemicals Calcs'!AA$2:AA58)-'Chem - ODS'!V$15*10^6&gt;0),SUM('Chemicals Calcs'!AA$2:AA58)-'Chem - ODS'!V$15*10^6,'Chemicals Calcs'!AA58))</f>
        <v>19426347048467.508</v>
      </c>
      <c r="AB58" s="210">
        <f ca="1">IF(SUM('Chemicals Calcs'!AB$2:AB58)-'Chem - ODS'!W$15*10^6&lt;0,0,IF(AND(SUM('Chemicals Calcs'!AB$1:AB57)-'Chem - ODS'!W$15*10^6&lt;0,SUM('Chemicals Calcs'!AB$2:AB58)-'Chem - ODS'!W$15*10^6&gt;0),SUM('Chemicals Calcs'!AB$2:AB58)-'Chem - ODS'!W$15*10^6,'Chemicals Calcs'!AB58))</f>
        <v>19739031877851.113</v>
      </c>
      <c r="AC58" s="210">
        <f ca="1">IF(SUM('Chemicals Calcs'!AC$2:AC58)-'Chem - ODS'!X$15*10^6&lt;0,0,IF(AND(SUM('Chemicals Calcs'!AC$1:AC57)-'Chem - ODS'!X$15*10^6&lt;0,SUM('Chemicals Calcs'!AC$2:AC58)-'Chem - ODS'!X$15*10^6&gt;0),SUM('Chemicals Calcs'!AC$2:AC58)-'Chem - ODS'!X$15*10^6,'Chemicals Calcs'!AC58))</f>
        <v>20051716707234.719</v>
      </c>
      <c r="AD58" s="210">
        <f ca="1">IF(SUM('Chemicals Calcs'!AD$2:AD58)-'Chem - ODS'!Y$15*10^6&lt;0,0,IF(AND(SUM('Chemicals Calcs'!AD$1:AD57)-'Chem - ODS'!Y$15*10^6&lt;0,SUM('Chemicals Calcs'!AD$2:AD58)-'Chem - ODS'!Y$15*10^6&gt;0),SUM('Chemicals Calcs'!AD$2:AD58)-'Chem - ODS'!Y$15*10^6,'Chemicals Calcs'!AD58))</f>
        <v>20364401536618.32</v>
      </c>
      <c r="AE58" s="210">
        <f ca="1">IF(SUM('Chemicals Calcs'!AE$2:AE58)-'Chem - ODS'!Z$15*10^6&lt;0,0,IF(AND(SUM('Chemicals Calcs'!AE$1:AE57)-'Chem - ODS'!Z$15*10^6&lt;0,SUM('Chemicals Calcs'!AE$2:AE58)-'Chem - ODS'!Z$15*10^6&gt;0),SUM('Chemicals Calcs'!AE$2:AE58)-'Chem - ODS'!Z$15*10^6,'Chemicals Calcs'!AE58))</f>
        <v>20677086366001.922</v>
      </c>
      <c r="AF58" s="210">
        <f ca="1">IF(SUM('Chemicals Calcs'!AF$2:AF58)-'Chem - ODS'!AA$15*10^6&lt;0,0,IF(AND(SUM('Chemicals Calcs'!AF$1:AF57)-'Chem - ODS'!AA$15*10^6&lt;0,SUM('Chemicals Calcs'!AF$2:AF58)-'Chem - ODS'!AA$15*10^6&gt;0),SUM('Chemicals Calcs'!AF$2:AF58)-'Chem - ODS'!AA$15*10^6,'Chemicals Calcs'!AF58))</f>
        <v>20989771195385.527</v>
      </c>
      <c r="AG58" s="210">
        <f ca="1">IF(SUM('Chemicals Calcs'!AG$2:AG58)-'Chem - ODS'!AB$15*10^6&lt;0,0,IF(AND(SUM('Chemicals Calcs'!AG$1:AG57)-'Chem - ODS'!AB$15*10^6&lt;0,SUM('Chemicals Calcs'!AG$2:AG58)-'Chem - ODS'!AB$15*10^6&gt;0),SUM('Chemicals Calcs'!AG$2:AG58)-'Chem - ODS'!AB$15*10^6,'Chemicals Calcs'!AG58))</f>
        <v>21302456024769.133</v>
      </c>
      <c r="AH58" s="210">
        <f ca="1">IF(SUM('Chemicals Calcs'!AH$2:AH58)-'Chem - ODS'!AC$15*10^6&lt;0,0,IF(AND(SUM('Chemicals Calcs'!AH$1:AH57)-'Chem - ODS'!AC$15*10^6&lt;0,SUM('Chemicals Calcs'!AH$2:AH58)-'Chem - ODS'!AC$15*10^6&gt;0),SUM('Chemicals Calcs'!AH$2:AH58)-'Chem - ODS'!AC$15*10^6,'Chemicals Calcs'!AH58))</f>
        <v>21615140854152.734</v>
      </c>
      <c r="AI58" s="210">
        <f ca="1">IF(SUM('Chemicals Calcs'!AI$2:AI58)-'Chem - ODS'!AD$15*10^6&lt;0,0,IF(AND(SUM('Chemicals Calcs'!AI$1:AI57)-'Chem - ODS'!AD$15*10^6&lt;0,SUM('Chemicals Calcs'!AI$2:AI58)-'Chem - ODS'!AD$15*10^6&gt;0),SUM('Chemicals Calcs'!AI$2:AI58)-'Chem - ODS'!AD$15*10^6,'Chemicals Calcs'!AI58))</f>
        <v>21927825683536.34</v>
      </c>
      <c r="AJ58" s="210">
        <f ca="1">IF(SUM('Chemicals Calcs'!AJ$2:AJ58)-'Chem - ODS'!AE$15*10^6&lt;0,0,IF(AND(SUM('Chemicals Calcs'!AJ$1:AJ57)-'Chem - ODS'!AE$15*10^6&lt;0,SUM('Chemicals Calcs'!AJ$2:AJ58)-'Chem - ODS'!AE$15*10^6&gt;0),SUM('Chemicals Calcs'!AJ$2:AJ58)-'Chem - ODS'!AE$15*10^6,'Chemicals Calcs'!AJ58))</f>
        <v>22240510512919.945</v>
      </c>
      <c r="AK58" s="210">
        <f ca="1">IF(SUM('Chemicals Calcs'!AK$2:AK58)-'Chem - ODS'!AF$15*10^6&lt;0,0,IF(AND(SUM('Chemicals Calcs'!AK$1:AK57)-'Chem - ODS'!AF$15*10^6&lt;0,SUM('Chemicals Calcs'!AK$2:AK58)-'Chem - ODS'!AF$15*10^6&gt;0),SUM('Chemicals Calcs'!AK$2:AK58)-'Chem - ODS'!AF$15*10^6,'Chemicals Calcs'!AK58))</f>
        <v>22553195342303.547</v>
      </c>
      <c r="AL58" s="210">
        <f ca="1">IF(SUM('Chemicals Calcs'!AL$2:AL58)-'Chem - ODS'!AG$15*10^6&lt;0,0,IF(AND(SUM('Chemicals Calcs'!AL$1:AL57)-'Chem - ODS'!AG$15*10^6&lt;0,SUM('Chemicals Calcs'!AL$2:AL58)-'Chem - ODS'!AG$15*10^6&gt;0),SUM('Chemicals Calcs'!AL$2:AL58)-'Chem - ODS'!AG$15*10^6,'Chemicals Calcs'!AL58))</f>
        <v>22865880171687.152</v>
      </c>
      <c r="AM58" s="210">
        <f ca="1">IF(SUM('Chemicals Calcs'!AM$2:AM58)-'Chem - ODS'!AH$15*10^6&lt;0,0,IF(AND(SUM('Chemicals Calcs'!AM$1:AM57)-'Chem - ODS'!AH$15*10^6&lt;0,SUM('Chemicals Calcs'!AM$2:AM58)-'Chem - ODS'!AH$15*10^6&gt;0),SUM('Chemicals Calcs'!AM$2:AM58)-'Chem - ODS'!AH$15*10^6,'Chemicals Calcs'!AM58))</f>
        <v>23178565001070.754</v>
      </c>
      <c r="AN58" s="210">
        <f ca="1">IF(SUM('Chemicals Calcs'!AN$2:AN58)-'Chem - ODS'!AI$15*10^6&lt;0,0,IF(AND(SUM('Chemicals Calcs'!AN$1:AN57)-'Chem - ODS'!AI$15*10^6&lt;0,SUM('Chemicals Calcs'!AN$2:AN58)-'Chem - ODS'!AI$15*10^6&gt;0),SUM('Chemicals Calcs'!AN$2:AN58)-'Chem - ODS'!AI$15*10^6,'Chemicals Calcs'!AN58))</f>
        <v>23491249830454.359</v>
      </c>
      <c r="AO58" s="210">
        <f ca="1">IF(SUM('Chemicals Calcs'!AO$2:AO58)-'Chem - ODS'!AJ$15*10^6&lt;0,0,IF(AND(SUM('Chemicals Calcs'!AO$1:AO57)-'Chem - ODS'!AJ$15*10^6&lt;0,SUM('Chemicals Calcs'!AO$2:AO58)-'Chem - ODS'!AJ$15*10^6&gt;0),SUM('Chemicals Calcs'!AO$2:AO58)-'Chem - ODS'!AJ$15*10^6,'Chemicals Calcs'!AO58))</f>
        <v>23803934659837.961</v>
      </c>
      <c r="AP58" s="210">
        <f ca="1">IF(SUM('Chemicals Calcs'!AP$2:AP58)-'Chem - ODS'!AK$15*10^6&lt;0,0,IF(AND(SUM('Chemicals Calcs'!AP$1:AP57)-'Chem - ODS'!AK$15*10^6&lt;0,SUM('Chemicals Calcs'!AP$2:AP58)-'Chem - ODS'!AK$15*10^6&gt;0),SUM('Chemicals Calcs'!AP$2:AP58)-'Chem - ODS'!AK$15*10^6,'Chemicals Calcs'!AP58))</f>
        <v>24116619489221.566</v>
      </c>
    </row>
    <row r="59" spans="1:42">
      <c r="A59" s="74">
        <v>7</v>
      </c>
      <c r="B59">
        <f ca="1">IF('Chemicals 2010'!$A67="CP",INDIRECT("'Chemicals 2010'!"&amp;'Country Selector'!$B$3&amp;ROW($A67))*10^12,0)</f>
        <v>0</v>
      </c>
      <c r="C59" s="90">
        <f t="shared" ca="1" si="2"/>
        <v>0</v>
      </c>
      <c r="D59" s="90">
        <f t="shared" ca="1" si="2"/>
        <v>0</v>
      </c>
      <c r="E59" s="90">
        <f t="shared" ca="1" si="2"/>
        <v>0</v>
      </c>
      <c r="F59" s="90">
        <f t="shared" ca="1" si="2"/>
        <v>0</v>
      </c>
      <c r="G59" s="210">
        <f ca="1">IF(SUM('Chemicals Calcs'!G$2:G59)-'Chem - ODS'!B$15*10^6&lt;0,0,IF(AND(SUM('Chemicals Calcs'!G$1:G58)-'Chem - ODS'!B$15*10^6&lt;0,SUM('Chemicals Calcs'!G$2:G59)-'Chem - ODS'!B$15*10^6&gt;0),SUM('Chemicals Calcs'!G$2:G59)-'Chem - ODS'!B$15*10^6,'Chemicals Calcs'!G59))</f>
        <v>0</v>
      </c>
      <c r="H59" s="210">
        <f ca="1">IF(SUM('Chemicals Calcs'!H$2:H59)-'Chem - ODS'!C$15*10^6&lt;0,0,IF(AND(SUM('Chemicals Calcs'!H$1:H58)-'Chem - ODS'!C$15*10^6&lt;0,SUM('Chemicals Calcs'!H$2:H59)-'Chem - ODS'!C$15*10^6&gt;0),SUM('Chemicals Calcs'!H$2:H59)-'Chem - ODS'!C$15*10^6,'Chemicals Calcs'!H59))</f>
        <v>0</v>
      </c>
      <c r="I59" s="210">
        <f ca="1">IF(SUM('Chemicals Calcs'!I$2:I59)-'Chem - ODS'!D$15*10^6&lt;0,0,IF(AND(SUM('Chemicals Calcs'!I$1:I58)-'Chem - ODS'!D$15*10^6&lt;0,SUM('Chemicals Calcs'!I$2:I59)-'Chem - ODS'!D$15*10^6&gt;0),SUM('Chemicals Calcs'!I$2:I59)-'Chem - ODS'!D$15*10^6,'Chemicals Calcs'!I59))</f>
        <v>0</v>
      </c>
      <c r="J59" s="210">
        <f ca="1">IF(SUM('Chemicals Calcs'!J$2:J59)-'Chem - ODS'!E$15*10^6&lt;0,0,IF(AND(SUM('Chemicals Calcs'!J$1:J58)-'Chem - ODS'!E$15*10^6&lt;0,SUM('Chemicals Calcs'!J$2:J59)-'Chem - ODS'!E$15*10^6&gt;0),SUM('Chemicals Calcs'!J$2:J59)-'Chem - ODS'!E$15*10^6,'Chemicals Calcs'!J59))</f>
        <v>0</v>
      </c>
      <c r="K59" s="210">
        <f ca="1">IF(SUM('Chemicals Calcs'!K$2:K59)-'Chem - ODS'!F$15*10^6&lt;0,0,IF(AND(SUM('Chemicals Calcs'!K$1:K58)-'Chem - ODS'!F$15*10^6&lt;0,SUM('Chemicals Calcs'!K$2:K59)-'Chem - ODS'!F$15*10^6&gt;0),SUM('Chemicals Calcs'!K$2:K59)-'Chem - ODS'!F$15*10^6,'Chemicals Calcs'!K59))</f>
        <v>0</v>
      </c>
      <c r="L59" s="210">
        <f ca="1">IF(SUM('Chemicals Calcs'!L$2:L59)-'Chem - ODS'!G$15*10^6&lt;0,0,IF(AND(SUM('Chemicals Calcs'!L$1:L58)-'Chem - ODS'!G$15*10^6&lt;0,SUM('Chemicals Calcs'!L$2:L59)-'Chem - ODS'!G$15*10^6&gt;0),SUM('Chemicals Calcs'!L$2:L59)-'Chem - ODS'!G$15*10^6,'Chemicals Calcs'!L59))</f>
        <v>0</v>
      </c>
      <c r="M59" s="210">
        <f ca="1">IF(SUM('Chemicals Calcs'!M$2:M59)-'Chem - ODS'!H$15*10^6&lt;0,0,IF(AND(SUM('Chemicals Calcs'!M$1:M58)-'Chem - ODS'!H$15*10^6&lt;0,SUM('Chemicals Calcs'!M$2:M59)-'Chem - ODS'!H$15*10^6&gt;0),SUM('Chemicals Calcs'!M$2:M59)-'Chem - ODS'!H$15*10^6,'Chemicals Calcs'!M59))</f>
        <v>0</v>
      </c>
      <c r="N59" s="210">
        <f ca="1">IF(SUM('Chemicals Calcs'!N$2:N59)-'Chem - ODS'!I$15*10^6&lt;0,0,IF(AND(SUM('Chemicals Calcs'!N$1:N58)-'Chem - ODS'!I$15*10^6&lt;0,SUM('Chemicals Calcs'!N$2:N59)-'Chem - ODS'!I$15*10^6&gt;0),SUM('Chemicals Calcs'!N$2:N59)-'Chem - ODS'!I$15*10^6,'Chemicals Calcs'!N59))</f>
        <v>0</v>
      </c>
      <c r="O59" s="210">
        <f ca="1">IF(SUM('Chemicals Calcs'!O$2:O59)-'Chem - ODS'!J$15*10^6&lt;0,0,IF(AND(SUM('Chemicals Calcs'!O$1:O58)-'Chem - ODS'!J$15*10^6&lt;0,SUM('Chemicals Calcs'!O$2:O59)-'Chem - ODS'!J$15*10^6&gt;0),SUM('Chemicals Calcs'!O$2:O59)-'Chem - ODS'!J$15*10^6,'Chemicals Calcs'!O59))</f>
        <v>0</v>
      </c>
      <c r="P59" s="210">
        <f ca="1">IF(SUM('Chemicals Calcs'!P$2:P59)-'Chem - ODS'!K$15*10^6&lt;0,0,IF(AND(SUM('Chemicals Calcs'!P$1:P58)-'Chem - ODS'!K$15*10^6&lt;0,SUM('Chemicals Calcs'!P$2:P59)-'Chem - ODS'!K$15*10^6&gt;0),SUM('Chemicals Calcs'!P$2:P59)-'Chem - ODS'!K$15*10^6,'Chemicals Calcs'!P59))</f>
        <v>0</v>
      </c>
      <c r="Q59" s="210">
        <f ca="1">IF(SUM('Chemicals Calcs'!Q$2:Q59)-'Chem - ODS'!L$15*10^6&lt;0,0,IF(AND(SUM('Chemicals Calcs'!Q$1:Q58)-'Chem - ODS'!L$15*10^6&lt;0,SUM('Chemicals Calcs'!Q$2:Q59)-'Chem - ODS'!L$15*10^6&gt;0),SUM('Chemicals Calcs'!Q$2:Q59)-'Chem - ODS'!L$15*10^6,'Chemicals Calcs'!Q59))</f>
        <v>0</v>
      </c>
      <c r="R59" s="210">
        <f ca="1">IF(SUM('Chemicals Calcs'!R$2:R59)-'Chem - ODS'!M$15*10^6&lt;0,0,IF(AND(SUM('Chemicals Calcs'!R$1:R58)-'Chem - ODS'!M$15*10^6&lt;0,SUM('Chemicals Calcs'!R$2:R59)-'Chem - ODS'!M$15*10^6&gt;0),SUM('Chemicals Calcs'!R$2:R59)-'Chem - ODS'!M$15*10^6,'Chemicals Calcs'!R59))</f>
        <v>0</v>
      </c>
      <c r="S59" s="210">
        <f ca="1">IF(SUM('Chemicals Calcs'!S$2:S59)-'Chem - ODS'!N$15*10^6&lt;0,0,IF(AND(SUM('Chemicals Calcs'!S$1:S58)-'Chem - ODS'!N$15*10^6&lt;0,SUM('Chemicals Calcs'!S$2:S59)-'Chem - ODS'!N$15*10^6&gt;0),SUM('Chemicals Calcs'!S$2:S59)-'Chem - ODS'!N$15*10^6,'Chemicals Calcs'!S59))</f>
        <v>0</v>
      </c>
      <c r="T59" s="210">
        <f ca="1">IF(SUM('Chemicals Calcs'!T$2:T59)-'Chem - ODS'!O$15*10^6&lt;0,0,IF(AND(SUM('Chemicals Calcs'!T$1:T58)-'Chem - ODS'!O$15*10^6&lt;0,SUM('Chemicals Calcs'!T$2:T59)-'Chem - ODS'!O$15*10^6&gt;0),SUM('Chemicals Calcs'!T$2:T59)-'Chem - ODS'!O$15*10^6,'Chemicals Calcs'!T59))</f>
        <v>0</v>
      </c>
      <c r="U59" s="210">
        <f ca="1">IF(SUM('Chemicals Calcs'!U$2:U59)-'Chem - ODS'!P$15*10^6&lt;0,0,IF(AND(SUM('Chemicals Calcs'!U$1:U58)-'Chem - ODS'!P$15*10^6&lt;0,SUM('Chemicals Calcs'!U$2:U59)-'Chem - ODS'!P$15*10^6&gt;0),SUM('Chemicals Calcs'!U$2:U59)-'Chem - ODS'!P$15*10^6,'Chemicals Calcs'!U59))</f>
        <v>0</v>
      </c>
      <c r="V59" s="210">
        <f ca="1">IF(SUM('Chemicals Calcs'!V$2:V59)-'Chem - ODS'!Q$15*10^6&lt;0,0,IF(AND(SUM('Chemicals Calcs'!V$1:V58)-'Chem - ODS'!Q$15*10^6&lt;0,SUM('Chemicals Calcs'!V$2:V59)-'Chem - ODS'!Q$15*10^6&gt;0),SUM('Chemicals Calcs'!V$2:V59)-'Chem - ODS'!Q$15*10^6,'Chemicals Calcs'!V59))</f>
        <v>0</v>
      </c>
      <c r="W59" s="210">
        <f ca="1">IF(SUM('Chemicals Calcs'!W$2:W59)-'Chem - ODS'!R$15*10^6&lt;0,0,IF(AND(SUM('Chemicals Calcs'!W$1:W58)-'Chem - ODS'!R$15*10^6&lt;0,SUM('Chemicals Calcs'!W$2:W59)-'Chem - ODS'!R$15*10^6&gt;0),SUM('Chemicals Calcs'!W$2:W59)-'Chem - ODS'!R$15*10^6,'Chemicals Calcs'!W59))</f>
        <v>0</v>
      </c>
      <c r="X59" s="210">
        <f ca="1">IF(SUM('Chemicals Calcs'!X$2:X59)-'Chem - ODS'!S$15*10^6&lt;0,0,IF(AND(SUM('Chemicals Calcs'!X$1:X58)-'Chem - ODS'!S$15*10^6&lt;0,SUM('Chemicals Calcs'!X$2:X59)-'Chem - ODS'!S$15*10^6&gt;0),SUM('Chemicals Calcs'!X$2:X59)-'Chem - ODS'!S$15*10^6,'Chemicals Calcs'!X59))</f>
        <v>0</v>
      </c>
      <c r="Y59" s="210">
        <f ca="1">IF(SUM('Chemicals Calcs'!Y$2:Y59)-'Chem - ODS'!T$15*10^6&lt;0,0,IF(AND(SUM('Chemicals Calcs'!Y$1:Y58)-'Chem - ODS'!T$15*10^6&lt;0,SUM('Chemicals Calcs'!Y$2:Y59)-'Chem - ODS'!T$15*10^6&gt;0),SUM('Chemicals Calcs'!Y$2:Y59)-'Chem - ODS'!T$15*10^6,'Chemicals Calcs'!Y59))</f>
        <v>0</v>
      </c>
      <c r="Z59" s="210">
        <f ca="1">IF(SUM('Chemicals Calcs'!Z$2:Z59)-'Chem - ODS'!U$15*10^6&lt;0,0,IF(AND(SUM('Chemicals Calcs'!Z$1:Z58)-'Chem - ODS'!U$15*10^6&lt;0,SUM('Chemicals Calcs'!Z$2:Z59)-'Chem - ODS'!U$15*10^6&gt;0),SUM('Chemicals Calcs'!Z$2:Z59)-'Chem - ODS'!U$15*10^6,'Chemicals Calcs'!Z59))</f>
        <v>0</v>
      </c>
      <c r="AA59" s="210">
        <f ca="1">IF(SUM('Chemicals Calcs'!AA$2:AA59)-'Chem - ODS'!V$15*10^6&lt;0,0,IF(AND(SUM('Chemicals Calcs'!AA$1:AA58)-'Chem - ODS'!V$15*10^6&lt;0,SUM('Chemicals Calcs'!AA$2:AA59)-'Chem - ODS'!V$15*10^6&gt;0),SUM('Chemicals Calcs'!AA$2:AA59)-'Chem - ODS'!V$15*10^6,'Chemicals Calcs'!AA59))</f>
        <v>0</v>
      </c>
      <c r="AB59" s="210">
        <f ca="1">IF(SUM('Chemicals Calcs'!AB$2:AB59)-'Chem - ODS'!W$15*10^6&lt;0,0,IF(AND(SUM('Chemicals Calcs'!AB$1:AB58)-'Chem - ODS'!W$15*10^6&lt;0,SUM('Chemicals Calcs'!AB$2:AB59)-'Chem - ODS'!W$15*10^6&gt;0),SUM('Chemicals Calcs'!AB$2:AB59)-'Chem - ODS'!W$15*10^6,'Chemicals Calcs'!AB59))</f>
        <v>0</v>
      </c>
      <c r="AC59" s="210">
        <f ca="1">IF(SUM('Chemicals Calcs'!AC$2:AC59)-'Chem - ODS'!X$15*10^6&lt;0,0,IF(AND(SUM('Chemicals Calcs'!AC$1:AC58)-'Chem - ODS'!X$15*10^6&lt;0,SUM('Chemicals Calcs'!AC$2:AC59)-'Chem - ODS'!X$15*10^6&gt;0),SUM('Chemicals Calcs'!AC$2:AC59)-'Chem - ODS'!X$15*10^6,'Chemicals Calcs'!AC59))</f>
        <v>0</v>
      </c>
      <c r="AD59" s="210">
        <f ca="1">IF(SUM('Chemicals Calcs'!AD$2:AD59)-'Chem - ODS'!Y$15*10^6&lt;0,0,IF(AND(SUM('Chemicals Calcs'!AD$1:AD58)-'Chem - ODS'!Y$15*10^6&lt;0,SUM('Chemicals Calcs'!AD$2:AD59)-'Chem - ODS'!Y$15*10^6&gt;0),SUM('Chemicals Calcs'!AD$2:AD59)-'Chem - ODS'!Y$15*10^6,'Chemicals Calcs'!AD59))</f>
        <v>0</v>
      </c>
      <c r="AE59" s="210">
        <f ca="1">IF(SUM('Chemicals Calcs'!AE$2:AE59)-'Chem - ODS'!Z$15*10^6&lt;0,0,IF(AND(SUM('Chemicals Calcs'!AE$1:AE58)-'Chem - ODS'!Z$15*10^6&lt;0,SUM('Chemicals Calcs'!AE$2:AE59)-'Chem - ODS'!Z$15*10^6&gt;0),SUM('Chemicals Calcs'!AE$2:AE59)-'Chem - ODS'!Z$15*10^6,'Chemicals Calcs'!AE59))</f>
        <v>0</v>
      </c>
      <c r="AF59" s="210">
        <f ca="1">IF(SUM('Chemicals Calcs'!AF$2:AF59)-'Chem - ODS'!AA$15*10^6&lt;0,0,IF(AND(SUM('Chemicals Calcs'!AF$1:AF58)-'Chem - ODS'!AA$15*10^6&lt;0,SUM('Chemicals Calcs'!AF$2:AF59)-'Chem - ODS'!AA$15*10^6&gt;0),SUM('Chemicals Calcs'!AF$2:AF59)-'Chem - ODS'!AA$15*10^6,'Chemicals Calcs'!AF59))</f>
        <v>0</v>
      </c>
      <c r="AG59" s="210">
        <f ca="1">IF(SUM('Chemicals Calcs'!AG$2:AG59)-'Chem - ODS'!AB$15*10^6&lt;0,0,IF(AND(SUM('Chemicals Calcs'!AG$1:AG58)-'Chem - ODS'!AB$15*10^6&lt;0,SUM('Chemicals Calcs'!AG$2:AG59)-'Chem - ODS'!AB$15*10^6&gt;0),SUM('Chemicals Calcs'!AG$2:AG59)-'Chem - ODS'!AB$15*10^6,'Chemicals Calcs'!AG59))</f>
        <v>0</v>
      </c>
      <c r="AH59" s="210">
        <f ca="1">IF(SUM('Chemicals Calcs'!AH$2:AH59)-'Chem - ODS'!AC$15*10^6&lt;0,0,IF(AND(SUM('Chemicals Calcs'!AH$1:AH58)-'Chem - ODS'!AC$15*10^6&lt;0,SUM('Chemicals Calcs'!AH$2:AH59)-'Chem - ODS'!AC$15*10^6&gt;0),SUM('Chemicals Calcs'!AH$2:AH59)-'Chem - ODS'!AC$15*10^6,'Chemicals Calcs'!AH59))</f>
        <v>0</v>
      </c>
      <c r="AI59" s="210">
        <f ca="1">IF(SUM('Chemicals Calcs'!AI$2:AI59)-'Chem - ODS'!AD$15*10^6&lt;0,0,IF(AND(SUM('Chemicals Calcs'!AI$1:AI58)-'Chem - ODS'!AD$15*10^6&lt;0,SUM('Chemicals Calcs'!AI$2:AI59)-'Chem - ODS'!AD$15*10^6&gt;0),SUM('Chemicals Calcs'!AI$2:AI59)-'Chem - ODS'!AD$15*10^6,'Chemicals Calcs'!AI59))</f>
        <v>0</v>
      </c>
      <c r="AJ59" s="210">
        <f ca="1">IF(SUM('Chemicals Calcs'!AJ$2:AJ59)-'Chem - ODS'!AE$15*10^6&lt;0,0,IF(AND(SUM('Chemicals Calcs'!AJ$1:AJ58)-'Chem - ODS'!AE$15*10^6&lt;0,SUM('Chemicals Calcs'!AJ$2:AJ59)-'Chem - ODS'!AE$15*10^6&gt;0),SUM('Chemicals Calcs'!AJ$2:AJ59)-'Chem - ODS'!AE$15*10^6,'Chemicals Calcs'!AJ59))</f>
        <v>0</v>
      </c>
      <c r="AK59" s="210">
        <f ca="1">IF(SUM('Chemicals Calcs'!AK$2:AK59)-'Chem - ODS'!AF$15*10^6&lt;0,0,IF(AND(SUM('Chemicals Calcs'!AK$1:AK58)-'Chem - ODS'!AF$15*10^6&lt;0,SUM('Chemicals Calcs'!AK$2:AK59)-'Chem - ODS'!AF$15*10^6&gt;0),SUM('Chemicals Calcs'!AK$2:AK59)-'Chem - ODS'!AF$15*10^6,'Chemicals Calcs'!AK59))</f>
        <v>0</v>
      </c>
      <c r="AL59" s="210">
        <f ca="1">IF(SUM('Chemicals Calcs'!AL$2:AL59)-'Chem - ODS'!AG$15*10^6&lt;0,0,IF(AND(SUM('Chemicals Calcs'!AL$1:AL58)-'Chem - ODS'!AG$15*10^6&lt;0,SUM('Chemicals Calcs'!AL$2:AL59)-'Chem - ODS'!AG$15*10^6&gt;0),SUM('Chemicals Calcs'!AL$2:AL59)-'Chem - ODS'!AG$15*10^6,'Chemicals Calcs'!AL59))</f>
        <v>0</v>
      </c>
      <c r="AM59" s="210">
        <f ca="1">IF(SUM('Chemicals Calcs'!AM$2:AM59)-'Chem - ODS'!AH$15*10^6&lt;0,0,IF(AND(SUM('Chemicals Calcs'!AM$1:AM58)-'Chem - ODS'!AH$15*10^6&lt;0,SUM('Chemicals Calcs'!AM$2:AM59)-'Chem - ODS'!AH$15*10^6&gt;0),SUM('Chemicals Calcs'!AM$2:AM59)-'Chem - ODS'!AH$15*10^6,'Chemicals Calcs'!AM59))</f>
        <v>0</v>
      </c>
      <c r="AN59" s="210">
        <f ca="1">IF(SUM('Chemicals Calcs'!AN$2:AN59)-'Chem - ODS'!AI$15*10^6&lt;0,0,IF(AND(SUM('Chemicals Calcs'!AN$1:AN58)-'Chem - ODS'!AI$15*10^6&lt;0,SUM('Chemicals Calcs'!AN$2:AN59)-'Chem - ODS'!AI$15*10^6&gt;0),SUM('Chemicals Calcs'!AN$2:AN59)-'Chem - ODS'!AI$15*10^6,'Chemicals Calcs'!AN59))</f>
        <v>0</v>
      </c>
      <c r="AO59" s="210">
        <f ca="1">IF(SUM('Chemicals Calcs'!AO$2:AO59)-'Chem - ODS'!AJ$15*10^6&lt;0,0,IF(AND(SUM('Chemicals Calcs'!AO$1:AO58)-'Chem - ODS'!AJ$15*10^6&lt;0,SUM('Chemicals Calcs'!AO$2:AO59)-'Chem - ODS'!AJ$15*10^6&gt;0),SUM('Chemicals Calcs'!AO$2:AO59)-'Chem - ODS'!AJ$15*10^6,'Chemicals Calcs'!AO59))</f>
        <v>0</v>
      </c>
      <c r="AP59" s="210">
        <f ca="1">IF(SUM('Chemicals Calcs'!AP$2:AP59)-'Chem - ODS'!AK$15*10^6&lt;0,0,IF(AND(SUM('Chemicals Calcs'!AP$1:AP58)-'Chem - ODS'!AK$15*10^6&lt;0,SUM('Chemicals Calcs'!AP$2:AP59)-'Chem - ODS'!AK$15*10^6&gt;0),SUM('Chemicals Calcs'!AP$2:AP59)-'Chem - ODS'!AK$15*10^6,'Chemicals Calcs'!AP59))</f>
        <v>0</v>
      </c>
    </row>
    <row r="60" spans="1:42">
      <c r="A60" s="74">
        <v>8</v>
      </c>
      <c r="B60">
        <f ca="1">IF('Chemicals 2010'!$A68="CP",INDIRECT("'Chemicals 2010'!"&amp;'Country Selector'!$B$3&amp;ROW($A68))*10^12,0)</f>
        <v>0</v>
      </c>
      <c r="C60" s="90">
        <f t="shared" ca="1" si="2"/>
        <v>0</v>
      </c>
      <c r="D60" s="90">
        <f t="shared" ca="1" si="2"/>
        <v>0</v>
      </c>
      <c r="E60" s="90">
        <f t="shared" ca="1" si="2"/>
        <v>0</v>
      </c>
      <c r="F60" s="90">
        <f t="shared" ca="1" si="2"/>
        <v>0</v>
      </c>
      <c r="G60" s="210">
        <f ca="1">IF(SUM('Chemicals Calcs'!G$2:G60)-'Chem - ODS'!B$15*10^6&lt;0,0,IF(AND(SUM('Chemicals Calcs'!G$1:G59)-'Chem - ODS'!B$15*10^6&lt;0,SUM('Chemicals Calcs'!G$2:G60)-'Chem - ODS'!B$15*10^6&gt;0),SUM('Chemicals Calcs'!G$2:G60)-'Chem - ODS'!B$15*10^6,'Chemicals Calcs'!G60))</f>
        <v>0</v>
      </c>
      <c r="H60" s="210">
        <f ca="1">IF(SUM('Chemicals Calcs'!H$2:H60)-'Chem - ODS'!C$15*10^6&lt;0,0,IF(AND(SUM('Chemicals Calcs'!H$1:H59)-'Chem - ODS'!C$15*10^6&lt;0,SUM('Chemicals Calcs'!H$2:H60)-'Chem - ODS'!C$15*10^6&gt;0),SUM('Chemicals Calcs'!H$2:H60)-'Chem - ODS'!C$15*10^6,'Chemicals Calcs'!H60))</f>
        <v>0</v>
      </c>
      <c r="I60" s="210">
        <f ca="1">IF(SUM('Chemicals Calcs'!I$2:I60)-'Chem - ODS'!D$15*10^6&lt;0,0,IF(AND(SUM('Chemicals Calcs'!I$1:I59)-'Chem - ODS'!D$15*10^6&lt;0,SUM('Chemicals Calcs'!I$2:I60)-'Chem - ODS'!D$15*10^6&gt;0),SUM('Chemicals Calcs'!I$2:I60)-'Chem - ODS'!D$15*10^6,'Chemicals Calcs'!I60))</f>
        <v>0</v>
      </c>
      <c r="J60" s="210">
        <f ca="1">IF(SUM('Chemicals Calcs'!J$2:J60)-'Chem - ODS'!E$15*10^6&lt;0,0,IF(AND(SUM('Chemicals Calcs'!J$1:J59)-'Chem - ODS'!E$15*10^6&lt;0,SUM('Chemicals Calcs'!J$2:J60)-'Chem - ODS'!E$15*10^6&gt;0),SUM('Chemicals Calcs'!J$2:J60)-'Chem - ODS'!E$15*10^6,'Chemicals Calcs'!J60))</f>
        <v>0</v>
      </c>
      <c r="K60" s="210">
        <f ca="1">IF(SUM('Chemicals Calcs'!K$2:K60)-'Chem - ODS'!F$15*10^6&lt;0,0,IF(AND(SUM('Chemicals Calcs'!K$1:K59)-'Chem - ODS'!F$15*10^6&lt;0,SUM('Chemicals Calcs'!K$2:K60)-'Chem - ODS'!F$15*10^6&gt;0),SUM('Chemicals Calcs'!K$2:K60)-'Chem - ODS'!F$15*10^6,'Chemicals Calcs'!K60))</f>
        <v>0</v>
      </c>
      <c r="L60" s="210">
        <f ca="1">IF(SUM('Chemicals Calcs'!L$2:L60)-'Chem - ODS'!G$15*10^6&lt;0,0,IF(AND(SUM('Chemicals Calcs'!L$1:L59)-'Chem - ODS'!G$15*10^6&lt;0,SUM('Chemicals Calcs'!L$2:L60)-'Chem - ODS'!G$15*10^6&gt;0),SUM('Chemicals Calcs'!L$2:L60)-'Chem - ODS'!G$15*10^6,'Chemicals Calcs'!L60))</f>
        <v>0</v>
      </c>
      <c r="M60" s="210">
        <f ca="1">IF(SUM('Chemicals Calcs'!M$2:M60)-'Chem - ODS'!H$15*10^6&lt;0,0,IF(AND(SUM('Chemicals Calcs'!M$1:M59)-'Chem - ODS'!H$15*10^6&lt;0,SUM('Chemicals Calcs'!M$2:M60)-'Chem - ODS'!H$15*10^6&gt;0),SUM('Chemicals Calcs'!M$2:M60)-'Chem - ODS'!H$15*10^6,'Chemicals Calcs'!M60))</f>
        <v>0</v>
      </c>
      <c r="N60" s="210">
        <f ca="1">IF(SUM('Chemicals Calcs'!N$2:N60)-'Chem - ODS'!I$15*10^6&lt;0,0,IF(AND(SUM('Chemicals Calcs'!N$1:N59)-'Chem - ODS'!I$15*10^6&lt;0,SUM('Chemicals Calcs'!N$2:N60)-'Chem - ODS'!I$15*10^6&gt;0),SUM('Chemicals Calcs'!N$2:N60)-'Chem - ODS'!I$15*10^6,'Chemicals Calcs'!N60))</f>
        <v>0</v>
      </c>
      <c r="O60" s="210">
        <f ca="1">IF(SUM('Chemicals Calcs'!O$2:O60)-'Chem - ODS'!J$15*10^6&lt;0,0,IF(AND(SUM('Chemicals Calcs'!O$1:O59)-'Chem - ODS'!J$15*10^6&lt;0,SUM('Chemicals Calcs'!O$2:O60)-'Chem - ODS'!J$15*10^6&gt;0),SUM('Chemicals Calcs'!O$2:O60)-'Chem - ODS'!J$15*10^6,'Chemicals Calcs'!O60))</f>
        <v>0</v>
      </c>
      <c r="P60" s="210">
        <f ca="1">IF(SUM('Chemicals Calcs'!P$2:P60)-'Chem - ODS'!K$15*10^6&lt;0,0,IF(AND(SUM('Chemicals Calcs'!P$1:P59)-'Chem - ODS'!K$15*10^6&lt;0,SUM('Chemicals Calcs'!P$2:P60)-'Chem - ODS'!K$15*10^6&gt;0),SUM('Chemicals Calcs'!P$2:P60)-'Chem - ODS'!K$15*10^6,'Chemicals Calcs'!P60))</f>
        <v>0</v>
      </c>
      <c r="Q60" s="210">
        <f ca="1">IF(SUM('Chemicals Calcs'!Q$2:Q60)-'Chem - ODS'!L$15*10^6&lt;0,0,IF(AND(SUM('Chemicals Calcs'!Q$1:Q59)-'Chem - ODS'!L$15*10^6&lt;0,SUM('Chemicals Calcs'!Q$2:Q60)-'Chem - ODS'!L$15*10^6&gt;0),SUM('Chemicals Calcs'!Q$2:Q60)-'Chem - ODS'!L$15*10^6,'Chemicals Calcs'!Q60))</f>
        <v>0</v>
      </c>
      <c r="R60" s="210">
        <f ca="1">IF(SUM('Chemicals Calcs'!R$2:R60)-'Chem - ODS'!M$15*10^6&lt;0,0,IF(AND(SUM('Chemicals Calcs'!R$1:R59)-'Chem - ODS'!M$15*10^6&lt;0,SUM('Chemicals Calcs'!R$2:R60)-'Chem - ODS'!M$15*10^6&gt;0),SUM('Chemicals Calcs'!R$2:R60)-'Chem - ODS'!M$15*10^6,'Chemicals Calcs'!R60))</f>
        <v>0</v>
      </c>
      <c r="S60" s="210">
        <f ca="1">IF(SUM('Chemicals Calcs'!S$2:S60)-'Chem - ODS'!N$15*10^6&lt;0,0,IF(AND(SUM('Chemicals Calcs'!S$1:S59)-'Chem - ODS'!N$15*10^6&lt;0,SUM('Chemicals Calcs'!S$2:S60)-'Chem - ODS'!N$15*10^6&gt;0),SUM('Chemicals Calcs'!S$2:S60)-'Chem - ODS'!N$15*10^6,'Chemicals Calcs'!S60))</f>
        <v>0</v>
      </c>
      <c r="T60" s="210">
        <f ca="1">IF(SUM('Chemicals Calcs'!T$2:T60)-'Chem - ODS'!O$15*10^6&lt;0,0,IF(AND(SUM('Chemicals Calcs'!T$1:T59)-'Chem - ODS'!O$15*10^6&lt;0,SUM('Chemicals Calcs'!T$2:T60)-'Chem - ODS'!O$15*10^6&gt;0),SUM('Chemicals Calcs'!T$2:T60)-'Chem - ODS'!O$15*10^6,'Chemicals Calcs'!T60))</f>
        <v>0</v>
      </c>
      <c r="U60" s="210">
        <f ca="1">IF(SUM('Chemicals Calcs'!U$2:U60)-'Chem - ODS'!P$15*10^6&lt;0,0,IF(AND(SUM('Chemicals Calcs'!U$1:U59)-'Chem - ODS'!P$15*10^6&lt;0,SUM('Chemicals Calcs'!U$2:U60)-'Chem - ODS'!P$15*10^6&gt;0),SUM('Chemicals Calcs'!U$2:U60)-'Chem - ODS'!P$15*10^6,'Chemicals Calcs'!U60))</f>
        <v>0</v>
      </c>
      <c r="V60" s="210">
        <f ca="1">IF(SUM('Chemicals Calcs'!V$2:V60)-'Chem - ODS'!Q$15*10^6&lt;0,0,IF(AND(SUM('Chemicals Calcs'!V$1:V59)-'Chem - ODS'!Q$15*10^6&lt;0,SUM('Chemicals Calcs'!V$2:V60)-'Chem - ODS'!Q$15*10^6&gt;0),SUM('Chemicals Calcs'!V$2:V60)-'Chem - ODS'!Q$15*10^6,'Chemicals Calcs'!V60))</f>
        <v>0</v>
      </c>
      <c r="W60" s="210">
        <f ca="1">IF(SUM('Chemicals Calcs'!W$2:W60)-'Chem - ODS'!R$15*10^6&lt;0,0,IF(AND(SUM('Chemicals Calcs'!W$1:W59)-'Chem - ODS'!R$15*10^6&lt;0,SUM('Chemicals Calcs'!W$2:W60)-'Chem - ODS'!R$15*10^6&gt;0),SUM('Chemicals Calcs'!W$2:W60)-'Chem - ODS'!R$15*10^6,'Chemicals Calcs'!W60))</f>
        <v>0</v>
      </c>
      <c r="X60" s="210">
        <f ca="1">IF(SUM('Chemicals Calcs'!X$2:X60)-'Chem - ODS'!S$15*10^6&lt;0,0,IF(AND(SUM('Chemicals Calcs'!X$1:X59)-'Chem - ODS'!S$15*10^6&lt;0,SUM('Chemicals Calcs'!X$2:X60)-'Chem - ODS'!S$15*10^6&gt;0),SUM('Chemicals Calcs'!X$2:X60)-'Chem - ODS'!S$15*10^6,'Chemicals Calcs'!X60))</f>
        <v>0</v>
      </c>
      <c r="Y60" s="210">
        <f ca="1">IF(SUM('Chemicals Calcs'!Y$2:Y60)-'Chem - ODS'!T$15*10^6&lt;0,0,IF(AND(SUM('Chemicals Calcs'!Y$1:Y59)-'Chem - ODS'!T$15*10^6&lt;0,SUM('Chemicals Calcs'!Y$2:Y60)-'Chem - ODS'!T$15*10^6&gt;0),SUM('Chemicals Calcs'!Y$2:Y60)-'Chem - ODS'!T$15*10^6,'Chemicals Calcs'!Y60))</f>
        <v>0</v>
      </c>
      <c r="Z60" s="210">
        <f ca="1">IF(SUM('Chemicals Calcs'!Z$2:Z60)-'Chem - ODS'!U$15*10^6&lt;0,0,IF(AND(SUM('Chemicals Calcs'!Z$1:Z59)-'Chem - ODS'!U$15*10^6&lt;0,SUM('Chemicals Calcs'!Z$2:Z60)-'Chem - ODS'!U$15*10^6&gt;0),SUM('Chemicals Calcs'!Z$2:Z60)-'Chem - ODS'!U$15*10^6,'Chemicals Calcs'!Z60))</f>
        <v>0</v>
      </c>
      <c r="AA60" s="210">
        <f ca="1">IF(SUM('Chemicals Calcs'!AA$2:AA60)-'Chem - ODS'!V$15*10^6&lt;0,0,IF(AND(SUM('Chemicals Calcs'!AA$1:AA59)-'Chem - ODS'!V$15*10^6&lt;0,SUM('Chemicals Calcs'!AA$2:AA60)-'Chem - ODS'!V$15*10^6&gt;0),SUM('Chemicals Calcs'!AA$2:AA60)-'Chem - ODS'!V$15*10^6,'Chemicals Calcs'!AA60))</f>
        <v>0</v>
      </c>
      <c r="AB60" s="210">
        <f ca="1">IF(SUM('Chemicals Calcs'!AB$2:AB60)-'Chem - ODS'!W$15*10^6&lt;0,0,IF(AND(SUM('Chemicals Calcs'!AB$1:AB59)-'Chem - ODS'!W$15*10^6&lt;0,SUM('Chemicals Calcs'!AB$2:AB60)-'Chem - ODS'!W$15*10^6&gt;0),SUM('Chemicals Calcs'!AB$2:AB60)-'Chem - ODS'!W$15*10^6,'Chemicals Calcs'!AB60))</f>
        <v>0</v>
      </c>
      <c r="AC60" s="210">
        <f ca="1">IF(SUM('Chemicals Calcs'!AC$2:AC60)-'Chem - ODS'!X$15*10^6&lt;0,0,IF(AND(SUM('Chemicals Calcs'!AC$1:AC59)-'Chem - ODS'!X$15*10^6&lt;0,SUM('Chemicals Calcs'!AC$2:AC60)-'Chem - ODS'!X$15*10^6&gt;0),SUM('Chemicals Calcs'!AC$2:AC60)-'Chem - ODS'!X$15*10^6,'Chemicals Calcs'!AC60))</f>
        <v>0</v>
      </c>
      <c r="AD60" s="210">
        <f ca="1">IF(SUM('Chemicals Calcs'!AD$2:AD60)-'Chem - ODS'!Y$15*10^6&lt;0,0,IF(AND(SUM('Chemicals Calcs'!AD$1:AD59)-'Chem - ODS'!Y$15*10^6&lt;0,SUM('Chemicals Calcs'!AD$2:AD60)-'Chem - ODS'!Y$15*10^6&gt;0),SUM('Chemicals Calcs'!AD$2:AD60)-'Chem - ODS'!Y$15*10^6,'Chemicals Calcs'!AD60))</f>
        <v>0</v>
      </c>
      <c r="AE60" s="210">
        <f ca="1">IF(SUM('Chemicals Calcs'!AE$2:AE60)-'Chem - ODS'!Z$15*10^6&lt;0,0,IF(AND(SUM('Chemicals Calcs'!AE$1:AE59)-'Chem - ODS'!Z$15*10^6&lt;0,SUM('Chemicals Calcs'!AE$2:AE60)-'Chem - ODS'!Z$15*10^6&gt;0),SUM('Chemicals Calcs'!AE$2:AE60)-'Chem - ODS'!Z$15*10^6,'Chemicals Calcs'!AE60))</f>
        <v>0</v>
      </c>
      <c r="AF60" s="210">
        <f ca="1">IF(SUM('Chemicals Calcs'!AF$2:AF60)-'Chem - ODS'!AA$15*10^6&lt;0,0,IF(AND(SUM('Chemicals Calcs'!AF$1:AF59)-'Chem - ODS'!AA$15*10^6&lt;0,SUM('Chemicals Calcs'!AF$2:AF60)-'Chem - ODS'!AA$15*10^6&gt;0),SUM('Chemicals Calcs'!AF$2:AF60)-'Chem - ODS'!AA$15*10^6,'Chemicals Calcs'!AF60))</f>
        <v>0</v>
      </c>
      <c r="AG60" s="210">
        <f ca="1">IF(SUM('Chemicals Calcs'!AG$2:AG60)-'Chem - ODS'!AB$15*10^6&lt;0,0,IF(AND(SUM('Chemicals Calcs'!AG$1:AG59)-'Chem - ODS'!AB$15*10^6&lt;0,SUM('Chemicals Calcs'!AG$2:AG60)-'Chem - ODS'!AB$15*10^6&gt;0),SUM('Chemicals Calcs'!AG$2:AG60)-'Chem - ODS'!AB$15*10^6,'Chemicals Calcs'!AG60))</f>
        <v>0</v>
      </c>
      <c r="AH60" s="210">
        <f ca="1">IF(SUM('Chemicals Calcs'!AH$2:AH60)-'Chem - ODS'!AC$15*10^6&lt;0,0,IF(AND(SUM('Chemicals Calcs'!AH$1:AH59)-'Chem - ODS'!AC$15*10^6&lt;0,SUM('Chemicals Calcs'!AH$2:AH60)-'Chem - ODS'!AC$15*10^6&gt;0),SUM('Chemicals Calcs'!AH$2:AH60)-'Chem - ODS'!AC$15*10^6,'Chemicals Calcs'!AH60))</f>
        <v>0</v>
      </c>
      <c r="AI60" s="210">
        <f ca="1">IF(SUM('Chemicals Calcs'!AI$2:AI60)-'Chem - ODS'!AD$15*10^6&lt;0,0,IF(AND(SUM('Chemicals Calcs'!AI$1:AI59)-'Chem - ODS'!AD$15*10^6&lt;0,SUM('Chemicals Calcs'!AI$2:AI60)-'Chem - ODS'!AD$15*10^6&gt;0),SUM('Chemicals Calcs'!AI$2:AI60)-'Chem - ODS'!AD$15*10^6,'Chemicals Calcs'!AI60))</f>
        <v>0</v>
      </c>
      <c r="AJ60" s="210">
        <f ca="1">IF(SUM('Chemicals Calcs'!AJ$2:AJ60)-'Chem - ODS'!AE$15*10^6&lt;0,0,IF(AND(SUM('Chemicals Calcs'!AJ$1:AJ59)-'Chem - ODS'!AE$15*10^6&lt;0,SUM('Chemicals Calcs'!AJ$2:AJ60)-'Chem - ODS'!AE$15*10^6&gt;0),SUM('Chemicals Calcs'!AJ$2:AJ60)-'Chem - ODS'!AE$15*10^6,'Chemicals Calcs'!AJ60))</f>
        <v>0</v>
      </c>
      <c r="AK60" s="210">
        <f ca="1">IF(SUM('Chemicals Calcs'!AK$2:AK60)-'Chem - ODS'!AF$15*10^6&lt;0,0,IF(AND(SUM('Chemicals Calcs'!AK$1:AK59)-'Chem - ODS'!AF$15*10^6&lt;0,SUM('Chemicals Calcs'!AK$2:AK60)-'Chem - ODS'!AF$15*10^6&gt;0),SUM('Chemicals Calcs'!AK$2:AK60)-'Chem - ODS'!AF$15*10^6,'Chemicals Calcs'!AK60))</f>
        <v>0</v>
      </c>
      <c r="AL60" s="210">
        <f ca="1">IF(SUM('Chemicals Calcs'!AL$2:AL60)-'Chem - ODS'!AG$15*10^6&lt;0,0,IF(AND(SUM('Chemicals Calcs'!AL$1:AL59)-'Chem - ODS'!AG$15*10^6&lt;0,SUM('Chemicals Calcs'!AL$2:AL60)-'Chem - ODS'!AG$15*10^6&gt;0),SUM('Chemicals Calcs'!AL$2:AL60)-'Chem - ODS'!AG$15*10^6,'Chemicals Calcs'!AL60))</f>
        <v>0</v>
      </c>
      <c r="AM60" s="210">
        <f ca="1">IF(SUM('Chemicals Calcs'!AM$2:AM60)-'Chem - ODS'!AH$15*10^6&lt;0,0,IF(AND(SUM('Chemicals Calcs'!AM$1:AM59)-'Chem - ODS'!AH$15*10^6&lt;0,SUM('Chemicals Calcs'!AM$2:AM60)-'Chem - ODS'!AH$15*10^6&gt;0),SUM('Chemicals Calcs'!AM$2:AM60)-'Chem - ODS'!AH$15*10^6,'Chemicals Calcs'!AM60))</f>
        <v>0</v>
      </c>
      <c r="AN60" s="210">
        <f ca="1">IF(SUM('Chemicals Calcs'!AN$2:AN60)-'Chem - ODS'!AI$15*10^6&lt;0,0,IF(AND(SUM('Chemicals Calcs'!AN$1:AN59)-'Chem - ODS'!AI$15*10^6&lt;0,SUM('Chemicals Calcs'!AN$2:AN60)-'Chem - ODS'!AI$15*10^6&gt;0),SUM('Chemicals Calcs'!AN$2:AN60)-'Chem - ODS'!AI$15*10^6,'Chemicals Calcs'!AN60))</f>
        <v>0</v>
      </c>
      <c r="AO60" s="210">
        <f ca="1">IF(SUM('Chemicals Calcs'!AO$2:AO60)-'Chem - ODS'!AJ$15*10^6&lt;0,0,IF(AND(SUM('Chemicals Calcs'!AO$1:AO59)-'Chem - ODS'!AJ$15*10^6&lt;0,SUM('Chemicals Calcs'!AO$2:AO60)-'Chem - ODS'!AJ$15*10^6&gt;0),SUM('Chemicals Calcs'!AO$2:AO60)-'Chem - ODS'!AJ$15*10^6,'Chemicals Calcs'!AO60))</f>
        <v>0</v>
      </c>
      <c r="AP60" s="210">
        <f ca="1">IF(SUM('Chemicals Calcs'!AP$2:AP60)-'Chem - ODS'!AK$15*10^6&lt;0,0,IF(AND(SUM('Chemicals Calcs'!AP$1:AP59)-'Chem - ODS'!AK$15*10^6&lt;0,SUM('Chemicals Calcs'!AP$2:AP60)-'Chem - ODS'!AK$15*10^6&gt;0),SUM('Chemicals Calcs'!AP$2:AP60)-'Chem - ODS'!AK$15*10^6,'Chemicals Calcs'!AP60))</f>
        <v>0</v>
      </c>
    </row>
    <row r="61" spans="1:42">
      <c r="A61" s="74">
        <v>9</v>
      </c>
      <c r="B61">
        <f ca="1">IF('Chemicals 2010'!$A69="CP",INDIRECT("'Chemicals 2010'!"&amp;'Country Selector'!$B$3&amp;ROW($A69))*10^12,0)</f>
        <v>1445708615265.3691</v>
      </c>
      <c r="C61" s="90">
        <f t="shared" ca="1" si="2"/>
        <v>1475248985836.8591</v>
      </c>
      <c r="D61" s="90">
        <f t="shared" ca="1" si="2"/>
        <v>1504789356408.3489</v>
      </c>
      <c r="E61" s="90">
        <f t="shared" ca="1" si="2"/>
        <v>1534329726979.8386</v>
      </c>
      <c r="F61" s="90">
        <f t="shared" ca="1" si="2"/>
        <v>1563870097551.3286</v>
      </c>
      <c r="G61" s="210">
        <f ca="1">IF(SUM('Chemicals Calcs'!G$2:G61)-'Chem - ODS'!B$15*10^6&lt;0,0,IF(AND(SUM('Chemicals Calcs'!G$1:G60)-'Chem - ODS'!B$15*10^6&lt;0,SUM('Chemicals Calcs'!G$2:G61)-'Chem - ODS'!B$15*10^6&gt;0),SUM('Chemicals Calcs'!G$2:G61)-'Chem - ODS'!B$15*10^6,'Chemicals Calcs'!G61))</f>
        <v>1593410468122.8184</v>
      </c>
      <c r="H61" s="210">
        <f ca="1">IF(SUM('Chemicals Calcs'!H$2:H61)-'Chem - ODS'!C$15*10^6&lt;0,0,IF(AND(SUM('Chemicals Calcs'!H$1:H60)-'Chem - ODS'!C$15*10^6&lt;0,SUM('Chemicals Calcs'!H$2:H61)-'Chem - ODS'!C$15*10^6&gt;0),SUM('Chemicals Calcs'!H$2:H61)-'Chem - ODS'!C$15*10^6,'Chemicals Calcs'!H61))</f>
        <v>1622950838694.3081</v>
      </c>
      <c r="I61" s="210">
        <f ca="1">IF(SUM('Chemicals Calcs'!I$2:I61)-'Chem - ODS'!D$15*10^6&lt;0,0,IF(AND(SUM('Chemicals Calcs'!I$1:I60)-'Chem - ODS'!D$15*10^6&lt;0,SUM('Chemicals Calcs'!I$2:I61)-'Chem - ODS'!D$15*10^6&gt;0),SUM('Chemicals Calcs'!I$2:I61)-'Chem - ODS'!D$15*10^6,'Chemicals Calcs'!I61))</f>
        <v>1652491209265.7979</v>
      </c>
      <c r="J61" s="210">
        <f ca="1">IF(SUM('Chemicals Calcs'!J$2:J61)-'Chem - ODS'!E$15*10^6&lt;0,0,IF(AND(SUM('Chemicals Calcs'!J$1:J60)-'Chem - ODS'!E$15*10^6&lt;0,SUM('Chemicals Calcs'!J$2:J61)-'Chem - ODS'!E$15*10^6&gt;0),SUM('Chemicals Calcs'!J$2:J61)-'Chem - ODS'!E$15*10^6,'Chemicals Calcs'!J61))</f>
        <v>1682031579837.2881</v>
      </c>
      <c r="K61" s="210">
        <f ca="1">IF(SUM('Chemicals Calcs'!K$2:K61)-'Chem - ODS'!F$15*10^6&lt;0,0,IF(AND(SUM('Chemicals Calcs'!K$1:K60)-'Chem - ODS'!F$15*10^6&lt;0,SUM('Chemicals Calcs'!K$2:K61)-'Chem - ODS'!F$15*10^6&gt;0),SUM('Chemicals Calcs'!K$2:K61)-'Chem - ODS'!F$15*10^6,'Chemicals Calcs'!K61))</f>
        <v>1711571950408.7776</v>
      </c>
      <c r="L61" s="210">
        <f ca="1">IF(SUM('Chemicals Calcs'!L$2:L61)-'Chem - ODS'!G$15*10^6&lt;0,0,IF(AND(SUM('Chemicals Calcs'!L$1:L60)-'Chem - ODS'!G$15*10^6&lt;0,SUM('Chemicals Calcs'!L$2:L61)-'Chem - ODS'!G$15*10^6&gt;0),SUM('Chemicals Calcs'!L$2:L61)-'Chem - ODS'!G$15*10^6,'Chemicals Calcs'!L61))</f>
        <v>1741112320980.2676</v>
      </c>
      <c r="M61" s="210">
        <f ca="1">IF(SUM('Chemicals Calcs'!M$2:M61)-'Chem - ODS'!H$15*10^6&lt;0,0,IF(AND(SUM('Chemicals Calcs'!M$1:M60)-'Chem - ODS'!H$15*10^6&lt;0,SUM('Chemicals Calcs'!M$2:M61)-'Chem - ODS'!H$15*10^6&gt;0),SUM('Chemicals Calcs'!M$2:M61)-'Chem - ODS'!H$15*10^6,'Chemicals Calcs'!M61))</f>
        <v>1769015555203.4795</v>
      </c>
      <c r="N61" s="210">
        <f ca="1">IF(SUM('Chemicals Calcs'!N$2:N61)-'Chem - ODS'!I$15*10^6&lt;0,0,IF(AND(SUM('Chemicals Calcs'!N$1:N60)-'Chem - ODS'!I$15*10^6&lt;0,SUM('Chemicals Calcs'!N$2:N61)-'Chem - ODS'!I$15*10^6&gt;0),SUM('Chemicals Calcs'!N$2:N61)-'Chem - ODS'!I$15*10^6,'Chemicals Calcs'!N61))</f>
        <v>1796918789426.6917</v>
      </c>
      <c r="O61" s="210">
        <f ca="1">IF(SUM('Chemicals Calcs'!O$2:O61)-'Chem - ODS'!J$15*10^6&lt;0,0,IF(AND(SUM('Chemicals Calcs'!O$1:O60)-'Chem - ODS'!J$15*10^6&lt;0,SUM('Chemicals Calcs'!O$2:O61)-'Chem - ODS'!J$15*10^6&gt;0),SUM('Chemicals Calcs'!O$2:O61)-'Chem - ODS'!J$15*10^6,'Chemicals Calcs'!O61))</f>
        <v>1824822023649.9038</v>
      </c>
      <c r="P61" s="210">
        <f ca="1">IF(SUM('Chemicals Calcs'!P$2:P61)-'Chem - ODS'!K$15*10^6&lt;0,0,IF(AND(SUM('Chemicals Calcs'!P$1:P60)-'Chem - ODS'!K$15*10^6&lt;0,SUM('Chemicals Calcs'!P$2:P61)-'Chem - ODS'!K$15*10^6&gt;0),SUM('Chemicals Calcs'!P$2:P61)-'Chem - ODS'!K$15*10^6,'Chemicals Calcs'!P61))</f>
        <v>1852725257873.1157</v>
      </c>
      <c r="Q61" s="210">
        <f ca="1">IF(SUM('Chemicals Calcs'!Q$2:Q61)-'Chem - ODS'!L$15*10^6&lt;0,0,IF(AND(SUM('Chemicals Calcs'!Q$1:Q60)-'Chem - ODS'!L$15*10^6&lt;0,SUM('Chemicals Calcs'!Q$2:Q61)-'Chem - ODS'!L$15*10^6&gt;0),SUM('Chemicals Calcs'!Q$2:Q61)-'Chem - ODS'!L$15*10^6,'Chemicals Calcs'!Q61))</f>
        <v>1880628492096.3276</v>
      </c>
      <c r="R61" s="210">
        <f ca="1">IF(SUM('Chemicals Calcs'!R$2:R61)-'Chem - ODS'!M$15*10^6&lt;0,0,IF(AND(SUM('Chemicals Calcs'!R$1:R60)-'Chem - ODS'!M$15*10^6&lt;0,SUM('Chemicals Calcs'!R$2:R61)-'Chem - ODS'!M$15*10^6&gt;0),SUM('Chemicals Calcs'!R$2:R61)-'Chem - ODS'!M$15*10^6,'Chemicals Calcs'!R61))</f>
        <v>1908531726319.54</v>
      </c>
      <c r="S61" s="210">
        <f ca="1">IF(SUM('Chemicals Calcs'!S$2:S61)-'Chem - ODS'!N$15*10^6&lt;0,0,IF(AND(SUM('Chemicals Calcs'!S$1:S60)-'Chem - ODS'!N$15*10^6&lt;0,SUM('Chemicals Calcs'!S$2:S61)-'Chem - ODS'!N$15*10^6&gt;0),SUM('Chemicals Calcs'!S$2:S61)-'Chem - ODS'!N$15*10^6,'Chemicals Calcs'!S61))</f>
        <v>1936434960542.7517</v>
      </c>
      <c r="T61" s="210">
        <f ca="1">IF(SUM('Chemicals Calcs'!T$2:T61)-'Chem - ODS'!O$15*10^6&lt;0,0,IF(AND(SUM('Chemicals Calcs'!T$1:T60)-'Chem - ODS'!O$15*10^6&lt;0,SUM('Chemicals Calcs'!T$2:T61)-'Chem - ODS'!O$15*10^6&gt;0),SUM('Chemicals Calcs'!T$2:T61)-'Chem - ODS'!O$15*10^6,'Chemicals Calcs'!T61))</f>
        <v>1964338194765.9639</v>
      </c>
      <c r="U61" s="210">
        <f ca="1">IF(SUM('Chemicals Calcs'!U$2:U61)-'Chem - ODS'!P$15*10^6&lt;0,0,IF(AND(SUM('Chemicals Calcs'!U$1:U60)-'Chem - ODS'!P$15*10^6&lt;0,SUM('Chemicals Calcs'!U$2:U61)-'Chem - ODS'!P$15*10^6&gt;0),SUM('Chemicals Calcs'!U$2:U61)-'Chem - ODS'!P$15*10^6,'Chemicals Calcs'!U61))</f>
        <v>1992241428989.176</v>
      </c>
      <c r="V61" s="210">
        <f ca="1">IF(SUM('Chemicals Calcs'!V$2:V61)-'Chem - ODS'!Q$15*10^6&lt;0,0,IF(AND(SUM('Chemicals Calcs'!V$1:V60)-'Chem - ODS'!Q$15*10^6&lt;0,SUM('Chemicals Calcs'!V$2:V61)-'Chem - ODS'!Q$15*10^6&gt;0),SUM('Chemicals Calcs'!V$2:V61)-'Chem - ODS'!Q$15*10^6,'Chemicals Calcs'!V61))</f>
        <v>2020144663212.3879</v>
      </c>
      <c r="W61" s="210">
        <f ca="1">IF(SUM('Chemicals Calcs'!W$2:W61)-'Chem - ODS'!R$15*10^6&lt;0,0,IF(AND(SUM('Chemicals Calcs'!W$1:W60)-'Chem - ODS'!R$15*10^6&lt;0,SUM('Chemicals Calcs'!W$2:W61)-'Chem - ODS'!R$15*10^6&gt;0),SUM('Chemicals Calcs'!W$2:W61)-'Chem - ODS'!R$15*10^6,'Chemicals Calcs'!W61))</f>
        <v>2055506658157.3455</v>
      </c>
      <c r="X61" s="210">
        <f ca="1">IF(SUM('Chemicals Calcs'!X$2:X61)-'Chem - ODS'!S$15*10^6&lt;0,0,IF(AND(SUM('Chemicals Calcs'!X$1:X60)-'Chem - ODS'!S$15*10^6&lt;0,SUM('Chemicals Calcs'!X$2:X61)-'Chem - ODS'!S$15*10^6&gt;0),SUM('Chemicals Calcs'!X$2:X61)-'Chem - ODS'!S$15*10^6,'Chemicals Calcs'!X61))</f>
        <v>2090868653102.3035</v>
      </c>
      <c r="Y61" s="210">
        <f ca="1">IF(SUM('Chemicals Calcs'!Y$2:Y61)-'Chem - ODS'!T$15*10^6&lt;0,0,IF(AND(SUM('Chemicals Calcs'!Y$1:Y60)-'Chem - ODS'!T$15*10^6&lt;0,SUM('Chemicals Calcs'!Y$2:Y61)-'Chem - ODS'!T$15*10^6&gt;0),SUM('Chemicals Calcs'!Y$2:Y61)-'Chem - ODS'!T$15*10^6,'Chemicals Calcs'!Y61))</f>
        <v>2126230648047.2612</v>
      </c>
      <c r="Z61" s="210">
        <f ca="1">IF(SUM('Chemicals Calcs'!Z$2:Z61)-'Chem - ODS'!U$15*10^6&lt;0,0,IF(AND(SUM('Chemicals Calcs'!Z$1:Z60)-'Chem - ODS'!U$15*10^6&lt;0,SUM('Chemicals Calcs'!Z$2:Z61)-'Chem - ODS'!U$15*10^6&gt;0),SUM('Chemicals Calcs'!Z$2:Z61)-'Chem - ODS'!U$15*10^6,'Chemicals Calcs'!Z61))</f>
        <v>2161592642992.2192</v>
      </c>
      <c r="AA61" s="210">
        <f ca="1">IF(SUM('Chemicals Calcs'!AA$2:AA61)-'Chem - ODS'!V$15*10^6&lt;0,0,IF(AND(SUM('Chemicals Calcs'!AA$1:AA60)-'Chem - ODS'!V$15*10^6&lt;0,SUM('Chemicals Calcs'!AA$2:AA61)-'Chem - ODS'!V$15*10^6&gt;0),SUM('Chemicals Calcs'!AA$2:AA61)-'Chem - ODS'!V$15*10^6,'Chemicals Calcs'!AA61))</f>
        <v>2196954637937.1768</v>
      </c>
      <c r="AB61" s="210">
        <f ca="1">IF(SUM('Chemicals Calcs'!AB$2:AB61)-'Chem - ODS'!W$15*10^6&lt;0,0,IF(AND(SUM('Chemicals Calcs'!AB$1:AB60)-'Chem - ODS'!W$15*10^6&lt;0,SUM('Chemicals Calcs'!AB$2:AB61)-'Chem - ODS'!W$15*10^6&gt;0),SUM('Chemicals Calcs'!AB$2:AB61)-'Chem - ODS'!W$15*10^6,'Chemicals Calcs'!AB61))</f>
        <v>2232316632882.1348</v>
      </c>
      <c r="AC61" s="210">
        <f ca="1">IF(SUM('Chemicals Calcs'!AC$2:AC61)-'Chem - ODS'!X$15*10^6&lt;0,0,IF(AND(SUM('Chemicals Calcs'!AC$1:AC60)-'Chem - ODS'!X$15*10^6&lt;0,SUM('Chemicals Calcs'!AC$2:AC61)-'Chem - ODS'!X$15*10^6&gt;0),SUM('Chemicals Calcs'!AC$2:AC61)-'Chem - ODS'!X$15*10^6,'Chemicals Calcs'!AC61))</f>
        <v>2267678627827.0928</v>
      </c>
      <c r="AD61" s="210">
        <f ca="1">IF(SUM('Chemicals Calcs'!AD$2:AD61)-'Chem - ODS'!Y$15*10^6&lt;0,0,IF(AND(SUM('Chemicals Calcs'!AD$1:AD60)-'Chem - ODS'!Y$15*10^6&lt;0,SUM('Chemicals Calcs'!AD$2:AD61)-'Chem - ODS'!Y$15*10^6&gt;0),SUM('Chemicals Calcs'!AD$2:AD61)-'Chem - ODS'!Y$15*10^6,'Chemicals Calcs'!AD61))</f>
        <v>2303040622772.0503</v>
      </c>
      <c r="AE61" s="210">
        <f ca="1">IF(SUM('Chemicals Calcs'!AE$2:AE61)-'Chem - ODS'!Z$15*10^6&lt;0,0,IF(AND(SUM('Chemicals Calcs'!AE$1:AE60)-'Chem - ODS'!Z$15*10^6&lt;0,SUM('Chemicals Calcs'!AE$2:AE61)-'Chem - ODS'!Z$15*10^6&gt;0),SUM('Chemicals Calcs'!AE$2:AE61)-'Chem - ODS'!Z$15*10^6,'Chemicals Calcs'!AE61))</f>
        <v>2338402617717.0078</v>
      </c>
      <c r="AF61" s="210">
        <f ca="1">IF(SUM('Chemicals Calcs'!AF$2:AF61)-'Chem - ODS'!AA$15*10^6&lt;0,0,IF(AND(SUM('Chemicals Calcs'!AF$1:AF60)-'Chem - ODS'!AA$15*10^6&lt;0,SUM('Chemicals Calcs'!AF$2:AF61)-'Chem - ODS'!AA$15*10^6&gt;0),SUM('Chemicals Calcs'!AF$2:AF61)-'Chem - ODS'!AA$15*10^6,'Chemicals Calcs'!AF61))</f>
        <v>2373764612661.9658</v>
      </c>
      <c r="AG61" s="210">
        <f ca="1">IF(SUM('Chemicals Calcs'!AG$2:AG61)-'Chem - ODS'!AB$15*10^6&lt;0,0,IF(AND(SUM('Chemicals Calcs'!AG$1:AG60)-'Chem - ODS'!AB$15*10^6&lt;0,SUM('Chemicals Calcs'!AG$2:AG61)-'Chem - ODS'!AB$15*10^6&gt;0),SUM('Chemicals Calcs'!AG$2:AG61)-'Chem - ODS'!AB$15*10^6,'Chemicals Calcs'!AG61))</f>
        <v>2409126607606.9233</v>
      </c>
      <c r="AH61" s="210">
        <f ca="1">IF(SUM('Chemicals Calcs'!AH$2:AH61)-'Chem - ODS'!AC$15*10^6&lt;0,0,IF(AND(SUM('Chemicals Calcs'!AH$1:AH60)-'Chem - ODS'!AC$15*10^6&lt;0,SUM('Chemicals Calcs'!AH$2:AH61)-'Chem - ODS'!AC$15*10^6&gt;0),SUM('Chemicals Calcs'!AH$2:AH61)-'Chem - ODS'!AC$15*10^6,'Chemicals Calcs'!AH61))</f>
        <v>2444488602551.8813</v>
      </c>
      <c r="AI61" s="210">
        <f ca="1">IF(SUM('Chemicals Calcs'!AI$2:AI61)-'Chem - ODS'!AD$15*10^6&lt;0,0,IF(AND(SUM('Chemicals Calcs'!AI$1:AI60)-'Chem - ODS'!AD$15*10^6&lt;0,SUM('Chemicals Calcs'!AI$2:AI61)-'Chem - ODS'!AD$15*10^6&gt;0),SUM('Chemicals Calcs'!AI$2:AI61)-'Chem - ODS'!AD$15*10^6,'Chemicals Calcs'!AI61))</f>
        <v>2479850597496.8389</v>
      </c>
      <c r="AJ61" s="210">
        <f ca="1">IF(SUM('Chemicals Calcs'!AJ$2:AJ61)-'Chem - ODS'!AE$15*10^6&lt;0,0,IF(AND(SUM('Chemicals Calcs'!AJ$1:AJ60)-'Chem - ODS'!AE$15*10^6&lt;0,SUM('Chemicals Calcs'!AJ$2:AJ61)-'Chem - ODS'!AE$15*10^6&gt;0),SUM('Chemicals Calcs'!AJ$2:AJ61)-'Chem - ODS'!AE$15*10^6,'Chemicals Calcs'!AJ61))</f>
        <v>2515212592441.7969</v>
      </c>
      <c r="AK61" s="210">
        <f ca="1">IF(SUM('Chemicals Calcs'!AK$2:AK61)-'Chem - ODS'!AF$15*10^6&lt;0,0,IF(AND(SUM('Chemicals Calcs'!AK$1:AK60)-'Chem - ODS'!AF$15*10^6&lt;0,SUM('Chemicals Calcs'!AK$2:AK61)-'Chem - ODS'!AF$15*10^6&gt;0),SUM('Chemicals Calcs'!AK$2:AK61)-'Chem - ODS'!AF$15*10^6,'Chemicals Calcs'!AK61))</f>
        <v>2550574587386.7544</v>
      </c>
      <c r="AL61" s="210">
        <f ca="1">IF(SUM('Chemicals Calcs'!AL$2:AL61)-'Chem - ODS'!AG$15*10^6&lt;0,0,IF(AND(SUM('Chemicals Calcs'!AL$1:AL60)-'Chem - ODS'!AG$15*10^6&lt;0,SUM('Chemicals Calcs'!AL$2:AL61)-'Chem - ODS'!AG$15*10^6&gt;0),SUM('Chemicals Calcs'!AL$2:AL61)-'Chem - ODS'!AG$15*10^6,'Chemicals Calcs'!AL61))</f>
        <v>2585936582331.7124</v>
      </c>
      <c r="AM61" s="210">
        <f ca="1">IF(SUM('Chemicals Calcs'!AM$2:AM61)-'Chem - ODS'!AH$15*10^6&lt;0,0,IF(AND(SUM('Chemicals Calcs'!AM$1:AM60)-'Chem - ODS'!AH$15*10^6&lt;0,SUM('Chemicals Calcs'!AM$2:AM61)-'Chem - ODS'!AH$15*10^6&gt;0),SUM('Chemicals Calcs'!AM$2:AM61)-'Chem - ODS'!AH$15*10^6,'Chemicals Calcs'!AM61))</f>
        <v>2621298577276.6704</v>
      </c>
      <c r="AN61" s="210">
        <f ca="1">IF(SUM('Chemicals Calcs'!AN$2:AN61)-'Chem - ODS'!AI$15*10^6&lt;0,0,IF(AND(SUM('Chemicals Calcs'!AN$1:AN60)-'Chem - ODS'!AI$15*10^6&lt;0,SUM('Chemicals Calcs'!AN$2:AN61)-'Chem - ODS'!AI$15*10^6&gt;0),SUM('Chemicals Calcs'!AN$2:AN61)-'Chem - ODS'!AI$15*10^6,'Chemicals Calcs'!AN61))</f>
        <v>2656660572221.6279</v>
      </c>
      <c r="AO61" s="210">
        <f ca="1">IF(SUM('Chemicals Calcs'!AO$2:AO61)-'Chem - ODS'!AJ$15*10^6&lt;0,0,IF(AND(SUM('Chemicals Calcs'!AO$1:AO60)-'Chem - ODS'!AJ$15*10^6&lt;0,SUM('Chemicals Calcs'!AO$2:AO61)-'Chem - ODS'!AJ$15*10^6&gt;0),SUM('Chemicals Calcs'!AO$2:AO61)-'Chem - ODS'!AJ$15*10^6,'Chemicals Calcs'!AO61))</f>
        <v>2692022567166.5859</v>
      </c>
      <c r="AP61" s="210">
        <f ca="1">IF(SUM('Chemicals Calcs'!AP$2:AP61)-'Chem - ODS'!AK$15*10^6&lt;0,0,IF(AND(SUM('Chemicals Calcs'!AP$1:AP60)-'Chem - ODS'!AK$15*10^6&lt;0,SUM('Chemicals Calcs'!AP$2:AP61)-'Chem - ODS'!AK$15*10^6&gt;0),SUM('Chemicals Calcs'!AP$2:AP61)-'Chem - ODS'!AK$15*10^6,'Chemicals Calcs'!AP61))</f>
        <v>2727384562111.5435</v>
      </c>
    </row>
    <row r="62" spans="1:42">
      <c r="A62" s="74">
        <v>10</v>
      </c>
      <c r="B62">
        <f ca="1">IF('Chemicals 2010'!$A70="CP",INDIRECT("'Chemicals 2010'!"&amp;'Country Selector'!$B$3&amp;ROW($A70))*10^12,0)</f>
        <v>1369618688146.1418</v>
      </c>
      <c r="C62" s="90">
        <f t="shared" ca="1" si="2"/>
        <v>1397604302371.7646</v>
      </c>
      <c r="D62" s="90">
        <f t="shared" ca="1" si="2"/>
        <v>1425589916597.3872</v>
      </c>
      <c r="E62" s="90">
        <f t="shared" ca="1" si="2"/>
        <v>1453575530823.0098</v>
      </c>
      <c r="F62" s="90">
        <f t="shared" ca="1" si="2"/>
        <v>1481561145048.6326</v>
      </c>
      <c r="G62" s="210">
        <f ca="1">IF(SUM('Chemicals Calcs'!G$2:G62)-'Chem - ODS'!B$15*10^6&lt;0,0,IF(AND(SUM('Chemicals Calcs'!G$1:G61)-'Chem - ODS'!B$15*10^6&lt;0,SUM('Chemicals Calcs'!G$2:G62)-'Chem - ODS'!B$15*10^6&gt;0),SUM('Chemicals Calcs'!G$2:G62)-'Chem - ODS'!B$15*10^6,'Chemicals Calcs'!G62))</f>
        <v>1509546759274.2551</v>
      </c>
      <c r="H62" s="210">
        <f ca="1">IF(SUM('Chemicals Calcs'!H$2:H62)-'Chem - ODS'!C$15*10^6&lt;0,0,IF(AND(SUM('Chemicals Calcs'!H$1:H61)-'Chem - ODS'!C$15*10^6&lt;0,SUM('Chemicals Calcs'!H$2:H62)-'Chem - ODS'!C$15*10^6&gt;0),SUM('Chemicals Calcs'!H$2:H62)-'Chem - ODS'!C$15*10^6,'Chemicals Calcs'!H62))</f>
        <v>1537532373499.8779</v>
      </c>
      <c r="I62" s="210">
        <f ca="1">IF(SUM('Chemicals Calcs'!I$2:I62)-'Chem - ODS'!D$15*10^6&lt;0,0,IF(AND(SUM('Chemicals Calcs'!I$1:I61)-'Chem - ODS'!D$15*10^6&lt;0,SUM('Chemicals Calcs'!I$2:I62)-'Chem - ODS'!D$15*10^6&gt;0),SUM('Chemicals Calcs'!I$2:I62)-'Chem - ODS'!D$15*10^6,'Chemicals Calcs'!I62))</f>
        <v>1565517987725.5002</v>
      </c>
      <c r="J62" s="210">
        <f ca="1">IF(SUM('Chemicals Calcs'!J$2:J62)-'Chem - ODS'!E$15*10^6&lt;0,0,IF(AND(SUM('Chemicals Calcs'!J$1:J61)-'Chem - ODS'!E$15*10^6&lt;0,SUM('Chemicals Calcs'!J$2:J62)-'Chem - ODS'!E$15*10^6&gt;0),SUM('Chemicals Calcs'!J$2:J62)-'Chem - ODS'!E$15*10^6,'Chemicals Calcs'!J62))</f>
        <v>1593503601951.123</v>
      </c>
      <c r="K62" s="210">
        <f ca="1">IF(SUM('Chemicals Calcs'!K$2:K62)-'Chem - ODS'!F$15*10^6&lt;0,0,IF(AND(SUM('Chemicals Calcs'!K$1:K61)-'Chem - ODS'!F$15*10^6&lt;0,SUM('Chemicals Calcs'!K$2:K62)-'Chem - ODS'!F$15*10^6&gt;0),SUM('Chemicals Calcs'!K$2:K62)-'Chem - ODS'!F$15*10^6,'Chemicals Calcs'!K62))</f>
        <v>1621489216176.7458</v>
      </c>
      <c r="L62" s="210">
        <f ca="1">IF(SUM('Chemicals Calcs'!L$2:L62)-'Chem - ODS'!G$15*10^6&lt;0,0,IF(AND(SUM('Chemicals Calcs'!L$1:L61)-'Chem - ODS'!G$15*10^6&lt;0,SUM('Chemicals Calcs'!L$2:L62)-'Chem - ODS'!G$15*10^6&gt;0),SUM('Chemicals Calcs'!L$2:L62)-'Chem - ODS'!G$15*10^6,'Chemicals Calcs'!L62))</f>
        <v>1649474830402.3684</v>
      </c>
      <c r="M62" s="210">
        <f ca="1">IF(SUM('Chemicals Calcs'!M$2:M62)-'Chem - ODS'!H$15*10^6&lt;0,0,IF(AND(SUM('Chemicals Calcs'!M$1:M61)-'Chem - ODS'!H$15*10^6&lt;0,SUM('Chemicals Calcs'!M$2:M62)-'Chem - ODS'!H$15*10^6&gt;0),SUM('Chemicals Calcs'!M$2:M62)-'Chem - ODS'!H$15*10^6,'Chemicals Calcs'!M62))</f>
        <v>1675909473350.6733</v>
      </c>
      <c r="N62" s="210">
        <f ca="1">IF(SUM('Chemicals Calcs'!N$2:N62)-'Chem - ODS'!I$15*10^6&lt;0,0,IF(AND(SUM('Chemicals Calcs'!N$1:N61)-'Chem - ODS'!I$15*10^6&lt;0,SUM('Chemicals Calcs'!N$2:N62)-'Chem - ODS'!I$15*10^6&gt;0),SUM('Chemicals Calcs'!N$2:N62)-'Chem - ODS'!I$15*10^6,'Chemicals Calcs'!N62))</f>
        <v>1702344116298.978</v>
      </c>
      <c r="O62" s="210">
        <f ca="1">IF(SUM('Chemicals Calcs'!O$2:O62)-'Chem - ODS'!J$15*10^6&lt;0,0,IF(AND(SUM('Chemicals Calcs'!O$1:O61)-'Chem - ODS'!J$15*10^6&lt;0,SUM('Chemicals Calcs'!O$2:O62)-'Chem - ODS'!J$15*10^6&gt;0),SUM('Chemicals Calcs'!O$2:O62)-'Chem - ODS'!J$15*10^6,'Chemicals Calcs'!O62))</f>
        <v>1728778759247.2827</v>
      </c>
      <c r="P62" s="210">
        <f ca="1">IF(SUM('Chemicals Calcs'!P$2:P62)-'Chem - ODS'!K$15*10^6&lt;0,0,IF(AND(SUM('Chemicals Calcs'!P$1:P61)-'Chem - ODS'!K$15*10^6&lt;0,SUM('Chemicals Calcs'!P$2:P62)-'Chem - ODS'!K$15*10^6&gt;0),SUM('Chemicals Calcs'!P$2:P62)-'Chem - ODS'!K$15*10^6,'Chemicals Calcs'!P62))</f>
        <v>1755213402195.5879</v>
      </c>
      <c r="Q62" s="210">
        <f ca="1">IF(SUM('Chemicals Calcs'!Q$2:Q62)-'Chem - ODS'!L$15*10^6&lt;0,0,IF(AND(SUM('Chemicals Calcs'!Q$1:Q61)-'Chem - ODS'!L$15*10^6&lt;0,SUM('Chemicals Calcs'!Q$2:Q62)-'Chem - ODS'!L$15*10^6&gt;0),SUM('Chemicals Calcs'!Q$2:Q62)-'Chem - ODS'!L$15*10^6,'Chemicals Calcs'!Q62))</f>
        <v>1781648045143.8928</v>
      </c>
      <c r="R62" s="210">
        <f ca="1">IF(SUM('Chemicals Calcs'!R$2:R62)-'Chem - ODS'!M$15*10^6&lt;0,0,IF(AND(SUM('Chemicals Calcs'!R$1:R61)-'Chem - ODS'!M$15*10^6&lt;0,SUM('Chemicals Calcs'!R$2:R62)-'Chem - ODS'!M$15*10^6&gt;0),SUM('Chemicals Calcs'!R$2:R62)-'Chem - ODS'!M$15*10^6,'Chemicals Calcs'!R62))</f>
        <v>1808082688092.1978</v>
      </c>
      <c r="S62" s="210">
        <f ca="1">IF(SUM('Chemicals Calcs'!S$2:S62)-'Chem - ODS'!N$15*10^6&lt;0,0,IF(AND(SUM('Chemicals Calcs'!S$1:S61)-'Chem - ODS'!N$15*10^6&lt;0,SUM('Chemicals Calcs'!S$2:S62)-'Chem - ODS'!N$15*10^6&gt;0),SUM('Chemicals Calcs'!S$2:S62)-'Chem - ODS'!N$15*10^6,'Chemicals Calcs'!S62))</f>
        <v>1834517331040.5024</v>
      </c>
      <c r="T62" s="210">
        <f ca="1">IF(SUM('Chemicals Calcs'!T$2:T62)-'Chem - ODS'!O$15*10^6&lt;0,0,IF(AND(SUM('Chemicals Calcs'!T$1:T61)-'Chem - ODS'!O$15*10^6&lt;0,SUM('Chemicals Calcs'!T$2:T62)-'Chem - ODS'!O$15*10^6&gt;0),SUM('Chemicals Calcs'!T$2:T62)-'Chem - ODS'!O$15*10^6,'Chemicals Calcs'!T62))</f>
        <v>1860951973988.8071</v>
      </c>
      <c r="U62" s="210">
        <f ca="1">IF(SUM('Chemicals Calcs'!U$2:U62)-'Chem - ODS'!P$15*10^6&lt;0,0,IF(AND(SUM('Chemicals Calcs'!U$1:U61)-'Chem - ODS'!P$15*10^6&lt;0,SUM('Chemicals Calcs'!U$2:U62)-'Chem - ODS'!P$15*10^6&gt;0),SUM('Chemicals Calcs'!U$2:U62)-'Chem - ODS'!P$15*10^6,'Chemicals Calcs'!U62))</f>
        <v>1887386616937.1123</v>
      </c>
      <c r="V62" s="210">
        <f ca="1">IF(SUM('Chemicals Calcs'!V$2:V62)-'Chem - ODS'!Q$15*10^6&lt;0,0,IF(AND(SUM('Chemicals Calcs'!V$1:V61)-'Chem - ODS'!Q$15*10^6&lt;0,SUM('Chemicals Calcs'!V$2:V62)-'Chem - ODS'!Q$15*10^6&gt;0),SUM('Chemicals Calcs'!V$2:V62)-'Chem - ODS'!Q$15*10^6,'Chemicals Calcs'!V62))</f>
        <v>1913821259885.417</v>
      </c>
      <c r="W62" s="210">
        <f ca="1">IF(SUM('Chemicals Calcs'!W$2:W62)-'Chem - ODS'!R$15*10^6&lt;0,0,IF(AND(SUM('Chemicals Calcs'!W$1:W61)-'Chem - ODS'!R$15*10^6&lt;0,SUM('Chemicals Calcs'!W$2:W62)-'Chem - ODS'!R$15*10^6&gt;0),SUM('Chemicals Calcs'!W$2:W62)-'Chem - ODS'!R$15*10^6,'Chemicals Calcs'!W62))</f>
        <v>1947322097201.6926</v>
      </c>
      <c r="X62" s="210">
        <f ca="1">IF(SUM('Chemicals Calcs'!X$2:X62)-'Chem - ODS'!S$15*10^6&lt;0,0,IF(AND(SUM('Chemicals Calcs'!X$1:X61)-'Chem - ODS'!S$15*10^6&lt;0,SUM('Chemicals Calcs'!X$2:X62)-'Chem - ODS'!S$15*10^6&gt;0),SUM('Chemicals Calcs'!X$2:X62)-'Chem - ODS'!S$15*10^6,'Chemicals Calcs'!X62))</f>
        <v>1980822934517.9687</v>
      </c>
      <c r="Y62" s="210">
        <f ca="1">IF(SUM('Chemicals Calcs'!Y$2:Y62)-'Chem - ODS'!T$15*10^6&lt;0,0,IF(AND(SUM('Chemicals Calcs'!Y$1:Y61)-'Chem - ODS'!T$15*10^6&lt;0,SUM('Chemicals Calcs'!Y$2:Y62)-'Chem - ODS'!T$15*10^6&gt;0),SUM('Chemicals Calcs'!Y$2:Y62)-'Chem - ODS'!T$15*10^6,'Chemicals Calcs'!Y62))</f>
        <v>2014323771834.2441</v>
      </c>
      <c r="Z62" s="210">
        <f ca="1">IF(SUM('Chemicals Calcs'!Z$2:Z62)-'Chem - ODS'!U$15*10^6&lt;0,0,IF(AND(SUM('Chemicals Calcs'!Z$1:Z61)-'Chem - ODS'!U$15*10^6&lt;0,SUM('Chemicals Calcs'!Z$2:Z62)-'Chem - ODS'!U$15*10^6&gt;0),SUM('Chemicals Calcs'!Z$2:Z62)-'Chem - ODS'!U$15*10^6,'Chemicals Calcs'!Z62))</f>
        <v>2047824609150.5198</v>
      </c>
      <c r="AA62" s="210">
        <f ca="1">IF(SUM('Chemicals Calcs'!AA$2:AA62)-'Chem - ODS'!V$15*10^6&lt;0,0,IF(AND(SUM('Chemicals Calcs'!AA$1:AA61)-'Chem - ODS'!V$15*10^6&lt;0,SUM('Chemicals Calcs'!AA$2:AA62)-'Chem - ODS'!V$15*10^6&gt;0),SUM('Chemicals Calcs'!AA$2:AA62)-'Chem - ODS'!V$15*10^6,'Chemicals Calcs'!AA62))</f>
        <v>2081325446466.7957</v>
      </c>
      <c r="AB62" s="210">
        <f ca="1">IF(SUM('Chemicals Calcs'!AB$2:AB62)-'Chem - ODS'!W$15*10^6&lt;0,0,IF(AND(SUM('Chemicals Calcs'!AB$1:AB61)-'Chem - ODS'!W$15*10^6&lt;0,SUM('Chemicals Calcs'!AB$2:AB62)-'Chem - ODS'!W$15*10^6&gt;0),SUM('Chemicals Calcs'!AB$2:AB62)-'Chem - ODS'!W$15*10^6,'Chemicals Calcs'!AB62))</f>
        <v>2114826283783.0713</v>
      </c>
      <c r="AC62" s="210">
        <f ca="1">IF(SUM('Chemicals Calcs'!AC$2:AC62)-'Chem - ODS'!X$15*10^6&lt;0,0,IF(AND(SUM('Chemicals Calcs'!AC$1:AC61)-'Chem - ODS'!X$15*10^6&lt;0,SUM('Chemicals Calcs'!AC$2:AC62)-'Chem - ODS'!X$15*10^6&gt;0),SUM('Chemicals Calcs'!AC$2:AC62)-'Chem - ODS'!X$15*10^6,'Chemicals Calcs'!AC62))</f>
        <v>2148327121099.3472</v>
      </c>
      <c r="AD62" s="210">
        <f ca="1">IF(SUM('Chemicals Calcs'!AD$2:AD62)-'Chem - ODS'!Y$15*10^6&lt;0,0,IF(AND(SUM('Chemicals Calcs'!AD$1:AD61)-'Chem - ODS'!Y$15*10^6&lt;0,SUM('Chemicals Calcs'!AD$2:AD62)-'Chem - ODS'!Y$15*10^6&gt;0),SUM('Chemicals Calcs'!AD$2:AD62)-'Chem - ODS'!Y$15*10^6,'Chemicals Calcs'!AD62))</f>
        <v>2181827958415.623</v>
      </c>
      <c r="AE62" s="210">
        <f ca="1">IF(SUM('Chemicals Calcs'!AE$2:AE62)-'Chem - ODS'!Z$15*10^6&lt;0,0,IF(AND(SUM('Chemicals Calcs'!AE$1:AE61)-'Chem - ODS'!Z$15*10^6&lt;0,SUM('Chemicals Calcs'!AE$2:AE62)-'Chem - ODS'!Z$15*10^6&gt;0),SUM('Chemicals Calcs'!AE$2:AE62)-'Chem - ODS'!Z$15*10^6,'Chemicals Calcs'!AE62))</f>
        <v>2215328795731.8984</v>
      </c>
      <c r="AF62" s="210">
        <f ca="1">IF(SUM('Chemicals Calcs'!AF$2:AF62)-'Chem - ODS'!AA$15*10^6&lt;0,0,IF(AND(SUM('Chemicals Calcs'!AF$1:AF61)-'Chem - ODS'!AA$15*10^6&lt;0,SUM('Chemicals Calcs'!AF$2:AF62)-'Chem - ODS'!AA$15*10^6&gt;0),SUM('Chemicals Calcs'!AF$2:AF62)-'Chem - ODS'!AA$15*10^6,'Chemicals Calcs'!AF62))</f>
        <v>2248829633048.1743</v>
      </c>
      <c r="AG62" s="210">
        <f ca="1">IF(SUM('Chemicals Calcs'!AG$2:AG62)-'Chem - ODS'!AB$15*10^6&lt;0,0,IF(AND(SUM('Chemicals Calcs'!AG$1:AG61)-'Chem - ODS'!AB$15*10^6&lt;0,SUM('Chemicals Calcs'!AG$2:AG62)-'Chem - ODS'!AB$15*10^6&gt;0),SUM('Chemicals Calcs'!AG$2:AG62)-'Chem - ODS'!AB$15*10^6,'Chemicals Calcs'!AG62))</f>
        <v>2282330470364.4502</v>
      </c>
      <c r="AH62" s="210">
        <f ca="1">IF(SUM('Chemicals Calcs'!AH$2:AH62)-'Chem - ODS'!AC$15*10^6&lt;0,0,IF(AND(SUM('Chemicals Calcs'!AH$1:AH61)-'Chem - ODS'!AC$15*10^6&lt;0,SUM('Chemicals Calcs'!AH$2:AH62)-'Chem - ODS'!AC$15*10^6&gt;0),SUM('Chemicals Calcs'!AH$2:AH62)-'Chem - ODS'!AC$15*10^6,'Chemicals Calcs'!AH62))</f>
        <v>2315831307680.7256</v>
      </c>
      <c r="AI62" s="210">
        <f ca="1">IF(SUM('Chemicals Calcs'!AI$2:AI62)-'Chem - ODS'!AD$15*10^6&lt;0,0,IF(AND(SUM('Chemicals Calcs'!AI$1:AI61)-'Chem - ODS'!AD$15*10^6&lt;0,SUM('Chemicals Calcs'!AI$2:AI62)-'Chem - ODS'!AD$15*10^6&gt;0),SUM('Chemicals Calcs'!AI$2:AI62)-'Chem - ODS'!AD$15*10^6,'Chemicals Calcs'!AI62))</f>
        <v>2349332144997.0015</v>
      </c>
      <c r="AJ62" s="210">
        <f ca="1">IF(SUM('Chemicals Calcs'!AJ$2:AJ62)-'Chem - ODS'!AE$15*10^6&lt;0,0,IF(AND(SUM('Chemicals Calcs'!AJ$1:AJ61)-'Chem - ODS'!AE$15*10^6&lt;0,SUM('Chemicals Calcs'!AJ$2:AJ62)-'Chem - ODS'!AE$15*10^6&gt;0),SUM('Chemicals Calcs'!AJ$2:AJ62)-'Chem - ODS'!AE$15*10^6,'Chemicals Calcs'!AJ62))</f>
        <v>2382832982313.2773</v>
      </c>
      <c r="AK62" s="210">
        <f ca="1">IF(SUM('Chemicals Calcs'!AK$2:AK62)-'Chem - ODS'!AF$15*10^6&lt;0,0,IF(AND(SUM('Chemicals Calcs'!AK$1:AK61)-'Chem - ODS'!AF$15*10^6&lt;0,SUM('Chemicals Calcs'!AK$2:AK62)-'Chem - ODS'!AF$15*10^6&gt;0),SUM('Chemicals Calcs'!AK$2:AK62)-'Chem - ODS'!AF$15*10^6,'Chemicals Calcs'!AK62))</f>
        <v>2416333819629.5532</v>
      </c>
      <c r="AL62" s="210">
        <f ca="1">IF(SUM('Chemicals Calcs'!AL$2:AL62)-'Chem - ODS'!AG$15*10^6&lt;0,0,IF(AND(SUM('Chemicals Calcs'!AL$1:AL61)-'Chem - ODS'!AG$15*10^6&lt;0,SUM('Chemicals Calcs'!AL$2:AL62)-'Chem - ODS'!AG$15*10^6&gt;0),SUM('Chemicals Calcs'!AL$2:AL62)-'Chem - ODS'!AG$15*10^6,'Chemicals Calcs'!AL62))</f>
        <v>2449834656945.8286</v>
      </c>
      <c r="AM62" s="210">
        <f ca="1">IF(SUM('Chemicals Calcs'!AM$2:AM62)-'Chem - ODS'!AH$15*10^6&lt;0,0,IF(AND(SUM('Chemicals Calcs'!AM$1:AM61)-'Chem - ODS'!AH$15*10^6&lt;0,SUM('Chemicals Calcs'!AM$2:AM62)-'Chem - ODS'!AH$15*10^6&gt;0),SUM('Chemicals Calcs'!AM$2:AM62)-'Chem - ODS'!AH$15*10^6,'Chemicals Calcs'!AM62))</f>
        <v>2483335494262.1045</v>
      </c>
      <c r="AN62" s="210">
        <f ca="1">IF(SUM('Chemicals Calcs'!AN$2:AN62)-'Chem - ODS'!AI$15*10^6&lt;0,0,IF(AND(SUM('Chemicals Calcs'!AN$1:AN61)-'Chem - ODS'!AI$15*10^6&lt;0,SUM('Chemicals Calcs'!AN$2:AN62)-'Chem - ODS'!AI$15*10^6&gt;0),SUM('Chemicals Calcs'!AN$2:AN62)-'Chem - ODS'!AI$15*10^6,'Chemicals Calcs'!AN62))</f>
        <v>2516836331578.3799</v>
      </c>
      <c r="AO62" s="210">
        <f ca="1">IF(SUM('Chemicals Calcs'!AO$2:AO62)-'Chem - ODS'!AJ$15*10^6&lt;0,0,IF(AND(SUM('Chemicals Calcs'!AO$1:AO61)-'Chem - ODS'!AJ$15*10^6&lt;0,SUM('Chemicals Calcs'!AO$2:AO62)-'Chem - ODS'!AJ$15*10^6&gt;0),SUM('Chemicals Calcs'!AO$2:AO62)-'Chem - ODS'!AJ$15*10^6,'Chemicals Calcs'!AO62))</f>
        <v>2550337168894.6562</v>
      </c>
      <c r="AP62" s="210">
        <f ca="1">IF(SUM('Chemicals Calcs'!AP$2:AP62)-'Chem - ODS'!AK$15*10^6&lt;0,0,IF(AND(SUM('Chemicals Calcs'!AP$1:AP61)-'Chem - ODS'!AK$15*10^6&lt;0,SUM('Chemicals Calcs'!AP$2:AP62)-'Chem - ODS'!AK$15*10^6&gt;0),SUM('Chemicals Calcs'!AP$2:AP62)-'Chem - ODS'!AK$15*10^6,'Chemicals Calcs'!AP62))</f>
        <v>2583838006210.9316</v>
      </c>
    </row>
    <row r="63" spans="1:42">
      <c r="A63" s="74">
        <v>11</v>
      </c>
      <c r="B63">
        <f ca="1">IF('Chemicals 2010'!$A71="CP",INDIRECT("'Chemicals 2010'!"&amp;'Country Selector'!$B$3&amp;ROW($A71))*10^12,0)</f>
        <v>852207183735.3717</v>
      </c>
      <c r="C63" s="90">
        <f t="shared" ca="1" si="2"/>
        <v>869620454809.09143</v>
      </c>
      <c r="D63" s="90">
        <f t="shared" ca="1" si="2"/>
        <v>887033725882.81104</v>
      </c>
      <c r="E63" s="90">
        <f t="shared" ca="1" si="2"/>
        <v>904446996956.53076</v>
      </c>
      <c r="F63" s="90">
        <f t="shared" ref="D63:F95" ca="1" si="3">$B63*($L$1-F$1)/($L$1-$B$1)+$L63*(F$1-$B$1)/($L$1-$B$1)</f>
        <v>921860268030.25049</v>
      </c>
      <c r="G63" s="210">
        <f ca="1">IF(SUM('Chemicals Calcs'!G$2:G63)-'Chem - ODS'!B$15*10^6&lt;0,0,IF(AND(SUM('Chemicals Calcs'!G$1:G62)-'Chem - ODS'!B$15*10^6&lt;0,SUM('Chemicals Calcs'!G$2:G63)-'Chem - ODS'!B$15*10^6&gt;0),SUM('Chemicals Calcs'!G$2:G63)-'Chem - ODS'!B$15*10^6,'Chemicals Calcs'!G63))</f>
        <v>939273539103.97021</v>
      </c>
      <c r="H63" s="210">
        <f ca="1">IF(SUM('Chemicals Calcs'!H$2:H63)-'Chem - ODS'!C$15*10^6&lt;0,0,IF(AND(SUM('Chemicals Calcs'!H$1:H62)-'Chem - ODS'!C$15*10^6&lt;0,SUM('Chemicals Calcs'!H$2:H63)-'Chem - ODS'!C$15*10^6&gt;0),SUM('Chemicals Calcs'!H$2:H63)-'Chem - ODS'!C$15*10^6,'Chemicals Calcs'!H63))</f>
        <v>956686810177.68994</v>
      </c>
      <c r="I63" s="210">
        <f ca="1">IF(SUM('Chemicals Calcs'!I$2:I63)-'Chem - ODS'!D$15*10^6&lt;0,0,IF(AND(SUM('Chemicals Calcs'!I$1:I62)-'Chem - ODS'!D$15*10^6&lt;0,SUM('Chemicals Calcs'!I$2:I63)-'Chem - ODS'!D$15*10^6&gt;0),SUM('Chemicals Calcs'!I$2:I63)-'Chem - ODS'!D$15*10^6,'Chemicals Calcs'!I63))</f>
        <v>974100081251.40967</v>
      </c>
      <c r="J63" s="210">
        <f ca="1">IF(SUM('Chemicals Calcs'!J$2:J63)-'Chem - ODS'!E$15*10^6&lt;0,0,IF(AND(SUM('Chemicals Calcs'!J$1:J62)-'Chem - ODS'!E$15*10^6&lt;0,SUM('Chemicals Calcs'!J$2:J63)-'Chem - ODS'!E$15*10^6&gt;0),SUM('Chemicals Calcs'!J$2:J63)-'Chem - ODS'!E$15*10^6,'Chemicals Calcs'!J63))</f>
        <v>991513352325.12927</v>
      </c>
      <c r="K63" s="210">
        <f ca="1">IF(SUM('Chemicals Calcs'!K$2:K63)-'Chem - ODS'!F$15*10^6&lt;0,0,IF(AND(SUM('Chemicals Calcs'!K$1:K62)-'Chem - ODS'!F$15*10^6&lt;0,SUM('Chemicals Calcs'!K$2:K63)-'Chem - ODS'!F$15*10^6&gt;0),SUM('Chemicals Calcs'!K$2:K63)-'Chem - ODS'!F$15*10^6,'Chemicals Calcs'!K63))</f>
        <v>1008926623398.8489</v>
      </c>
      <c r="L63" s="210">
        <f ca="1">IF(SUM('Chemicals Calcs'!L$2:L63)-'Chem - ODS'!G$15*10^6&lt;0,0,IF(AND(SUM('Chemicals Calcs'!L$1:L62)-'Chem - ODS'!G$15*10^6&lt;0,SUM('Chemicals Calcs'!L$2:L63)-'Chem - ODS'!G$15*10^6&gt;0),SUM('Chemicals Calcs'!L$2:L63)-'Chem - ODS'!G$15*10^6,'Chemicals Calcs'!L63))</f>
        <v>1026339894472.5686</v>
      </c>
      <c r="M63" s="210">
        <f ca="1">IF(SUM('Chemicals Calcs'!M$2:M63)-'Chem - ODS'!H$15*10^6&lt;0,0,IF(AND(SUM('Chemicals Calcs'!M$1:M62)-'Chem - ODS'!H$15*10^6&lt;0,SUM('Chemicals Calcs'!M$2:M63)-'Chem - ODS'!H$15*10^6&gt;0),SUM('Chemicals Calcs'!M$2:M63)-'Chem - ODS'!H$15*10^6,'Chemicals Calcs'!M63))</f>
        <v>1042788116751.5144</v>
      </c>
      <c r="N63" s="210">
        <f ca="1">IF(SUM('Chemicals Calcs'!N$2:N63)-'Chem - ODS'!I$15*10^6&lt;0,0,IF(AND(SUM('Chemicals Calcs'!N$1:N62)-'Chem - ODS'!I$15*10^6&lt;0,SUM('Chemicals Calcs'!N$2:N63)-'Chem - ODS'!I$15*10^6&gt;0),SUM('Chemicals Calcs'!N$2:N63)-'Chem - ODS'!I$15*10^6,'Chemicals Calcs'!N63))</f>
        <v>1059236339030.4602</v>
      </c>
      <c r="O63" s="210">
        <f ca="1">IF(SUM('Chemicals Calcs'!O$2:O63)-'Chem - ODS'!J$15*10^6&lt;0,0,IF(AND(SUM('Chemicals Calcs'!O$1:O62)-'Chem - ODS'!J$15*10^6&lt;0,SUM('Chemicals Calcs'!O$2:O63)-'Chem - ODS'!J$15*10^6&gt;0),SUM('Chemicals Calcs'!O$2:O63)-'Chem - ODS'!J$15*10^6,'Chemicals Calcs'!O63))</f>
        <v>1075684561309.4059</v>
      </c>
      <c r="P63" s="210">
        <f ca="1">IF(SUM('Chemicals Calcs'!P$2:P63)-'Chem - ODS'!K$15*10^6&lt;0,0,IF(AND(SUM('Chemicals Calcs'!P$1:P62)-'Chem - ODS'!K$15*10^6&lt;0,SUM('Chemicals Calcs'!P$2:P63)-'Chem - ODS'!K$15*10^6&gt;0),SUM('Chemicals Calcs'!P$2:P63)-'Chem - ODS'!K$15*10^6,'Chemicals Calcs'!P63))</f>
        <v>1092132783588.3517</v>
      </c>
      <c r="Q63" s="210">
        <f ca="1">IF(SUM('Chemicals Calcs'!Q$2:Q63)-'Chem - ODS'!L$15*10^6&lt;0,0,IF(AND(SUM('Chemicals Calcs'!Q$1:Q62)-'Chem - ODS'!L$15*10^6&lt;0,SUM('Chemicals Calcs'!Q$2:Q63)-'Chem - ODS'!L$15*10^6&gt;0),SUM('Chemicals Calcs'!Q$2:Q63)-'Chem - ODS'!L$15*10^6,'Chemicals Calcs'!Q63))</f>
        <v>1108581005867.2974</v>
      </c>
      <c r="R63" s="210">
        <f ca="1">IF(SUM('Chemicals Calcs'!R$2:R63)-'Chem - ODS'!M$15*10^6&lt;0,0,IF(AND(SUM('Chemicals Calcs'!R$1:R62)-'Chem - ODS'!M$15*10^6&lt;0,SUM('Chemicals Calcs'!R$2:R63)-'Chem - ODS'!M$15*10^6&gt;0),SUM('Chemicals Calcs'!R$2:R63)-'Chem - ODS'!M$15*10^6,'Chemicals Calcs'!R63))</f>
        <v>1125029228146.2432</v>
      </c>
      <c r="S63" s="210">
        <f ca="1">IF(SUM('Chemicals Calcs'!S$2:S63)-'Chem - ODS'!N$15*10^6&lt;0,0,IF(AND(SUM('Chemicals Calcs'!S$1:S62)-'Chem - ODS'!N$15*10^6&lt;0,SUM('Chemicals Calcs'!S$2:S63)-'Chem - ODS'!N$15*10^6&gt;0),SUM('Chemicals Calcs'!S$2:S63)-'Chem - ODS'!N$15*10^6,'Chemicals Calcs'!S63))</f>
        <v>1141477450425.189</v>
      </c>
      <c r="T63" s="210">
        <f ca="1">IF(SUM('Chemicals Calcs'!T$2:T63)-'Chem - ODS'!O$15*10^6&lt;0,0,IF(AND(SUM('Chemicals Calcs'!T$1:T62)-'Chem - ODS'!O$15*10^6&lt;0,SUM('Chemicals Calcs'!T$2:T63)-'Chem - ODS'!O$15*10^6&gt;0),SUM('Chemicals Calcs'!T$2:T63)-'Chem - ODS'!O$15*10^6,'Chemicals Calcs'!T63))</f>
        <v>1157925672704.1345</v>
      </c>
      <c r="U63" s="210">
        <f ca="1">IF(SUM('Chemicals Calcs'!U$2:U63)-'Chem - ODS'!P$15*10^6&lt;0,0,IF(AND(SUM('Chemicals Calcs'!U$1:U62)-'Chem - ODS'!P$15*10^6&lt;0,SUM('Chemicals Calcs'!U$2:U63)-'Chem - ODS'!P$15*10^6&gt;0),SUM('Chemicals Calcs'!U$2:U63)-'Chem - ODS'!P$15*10^6,'Chemicals Calcs'!U63))</f>
        <v>1174373894983.0803</v>
      </c>
      <c r="V63" s="210">
        <f ca="1">IF(SUM('Chemicals Calcs'!V$2:V63)-'Chem - ODS'!Q$15*10^6&lt;0,0,IF(AND(SUM('Chemicals Calcs'!V$1:V62)-'Chem - ODS'!Q$15*10^6&lt;0,SUM('Chemicals Calcs'!V$2:V63)-'Chem - ODS'!Q$15*10^6&gt;0),SUM('Chemicals Calcs'!V$2:V63)-'Chem - ODS'!Q$15*10^6,'Chemicals Calcs'!V63))</f>
        <v>1190822117262.0261</v>
      </c>
      <c r="W63" s="210">
        <f ca="1">IF(SUM('Chemicals Calcs'!W$2:W63)-'Chem - ODS'!R$15*10^6&lt;0,0,IF(AND(SUM('Chemicals Calcs'!W$1:W62)-'Chem - ODS'!R$15*10^6&lt;0,SUM('Chemicals Calcs'!W$2:W63)-'Chem - ODS'!R$15*10^6&gt;0),SUM('Chemicals Calcs'!W$2:W63)-'Chem - ODS'!R$15*10^6,'Chemicals Calcs'!W63))</f>
        <v>1211667082703.2642</v>
      </c>
      <c r="X63" s="210">
        <f ca="1">IF(SUM('Chemicals Calcs'!X$2:X63)-'Chem - ODS'!S$15*10^6&lt;0,0,IF(AND(SUM('Chemicals Calcs'!X$1:X62)-'Chem - ODS'!S$15*10^6&lt;0,SUM('Chemicals Calcs'!X$2:X63)-'Chem - ODS'!S$15*10^6&gt;0),SUM('Chemicals Calcs'!X$2:X63)-'Chem - ODS'!S$15*10^6,'Chemicals Calcs'!X63))</f>
        <v>1232512048144.5022</v>
      </c>
      <c r="Y63" s="210">
        <f ca="1">IF(SUM('Chemicals Calcs'!Y$2:Y63)-'Chem - ODS'!T$15*10^6&lt;0,0,IF(AND(SUM('Chemicals Calcs'!Y$1:Y62)-'Chem - ODS'!T$15*10^6&lt;0,SUM('Chemicals Calcs'!Y$2:Y63)-'Chem - ODS'!T$15*10^6&gt;0),SUM('Chemicals Calcs'!Y$2:Y63)-'Chem - ODS'!T$15*10^6,'Chemicals Calcs'!Y63))</f>
        <v>1253357013585.7402</v>
      </c>
      <c r="Z63" s="210">
        <f ca="1">IF(SUM('Chemicals Calcs'!Z$2:Z63)-'Chem - ODS'!U$15*10^6&lt;0,0,IF(AND(SUM('Chemicals Calcs'!Z$1:Z62)-'Chem - ODS'!U$15*10^6&lt;0,SUM('Chemicals Calcs'!Z$2:Z63)-'Chem - ODS'!U$15*10^6&gt;0),SUM('Chemicals Calcs'!Z$2:Z63)-'Chem - ODS'!U$15*10^6,'Chemicals Calcs'!Z63))</f>
        <v>1274201979026.9783</v>
      </c>
      <c r="AA63" s="210">
        <f ca="1">IF(SUM('Chemicals Calcs'!AA$2:AA63)-'Chem - ODS'!V$15*10^6&lt;0,0,IF(AND(SUM('Chemicals Calcs'!AA$1:AA62)-'Chem - ODS'!V$15*10^6&lt;0,SUM('Chemicals Calcs'!AA$2:AA63)-'Chem - ODS'!V$15*10^6&gt;0),SUM('Chemicals Calcs'!AA$2:AA63)-'Chem - ODS'!V$15*10^6,'Chemicals Calcs'!AA63))</f>
        <v>1295046944468.2163</v>
      </c>
      <c r="AB63" s="210">
        <f ca="1">IF(SUM('Chemicals Calcs'!AB$2:AB63)-'Chem - ODS'!W$15*10^6&lt;0,0,IF(AND(SUM('Chemicals Calcs'!AB$1:AB62)-'Chem - ODS'!W$15*10^6&lt;0,SUM('Chemicals Calcs'!AB$2:AB63)-'Chem - ODS'!W$15*10^6&gt;0),SUM('Chemicals Calcs'!AB$2:AB63)-'Chem - ODS'!W$15*10^6,'Chemicals Calcs'!AB63))</f>
        <v>1315891909909.4541</v>
      </c>
      <c r="AC63" s="210">
        <f ca="1">IF(SUM('Chemicals Calcs'!AC$2:AC63)-'Chem - ODS'!X$15*10^6&lt;0,0,IF(AND(SUM('Chemicals Calcs'!AC$1:AC62)-'Chem - ODS'!X$15*10^6&lt;0,SUM('Chemicals Calcs'!AC$2:AC63)-'Chem - ODS'!X$15*10^6&gt;0),SUM('Chemicals Calcs'!AC$2:AC63)-'Chem - ODS'!X$15*10^6,'Chemicals Calcs'!AC63))</f>
        <v>1336736875350.6924</v>
      </c>
      <c r="AD63" s="210">
        <f ca="1">IF(SUM('Chemicals Calcs'!AD$2:AD63)-'Chem - ODS'!Y$15*10^6&lt;0,0,IF(AND(SUM('Chemicals Calcs'!AD$1:AD62)-'Chem - ODS'!Y$15*10^6&lt;0,SUM('Chemicals Calcs'!AD$2:AD63)-'Chem - ODS'!Y$15*10^6&gt;0),SUM('Chemicals Calcs'!AD$2:AD63)-'Chem - ODS'!Y$15*10^6,'Chemicals Calcs'!AD63))</f>
        <v>1357581840791.9302</v>
      </c>
      <c r="AE63" s="210">
        <f ca="1">IF(SUM('Chemicals Calcs'!AE$2:AE63)-'Chem - ODS'!Z$15*10^6&lt;0,0,IF(AND(SUM('Chemicals Calcs'!AE$1:AE62)-'Chem - ODS'!Z$15*10^6&lt;0,SUM('Chemicals Calcs'!AE$2:AE63)-'Chem - ODS'!Z$15*10^6&gt;0),SUM('Chemicals Calcs'!AE$2:AE63)-'Chem - ODS'!Z$15*10^6,'Chemicals Calcs'!AE63))</f>
        <v>1378426806233.1685</v>
      </c>
      <c r="AF63" s="210">
        <f ca="1">IF(SUM('Chemicals Calcs'!AF$2:AF63)-'Chem - ODS'!AA$15*10^6&lt;0,0,IF(AND(SUM('Chemicals Calcs'!AF$1:AF62)-'Chem - ODS'!AA$15*10^6&lt;0,SUM('Chemicals Calcs'!AF$2:AF63)-'Chem - ODS'!AA$15*10^6&gt;0),SUM('Chemicals Calcs'!AF$2:AF63)-'Chem - ODS'!AA$15*10^6,'Chemicals Calcs'!AF63))</f>
        <v>1399271771674.4065</v>
      </c>
      <c r="AG63" s="210">
        <f ca="1">IF(SUM('Chemicals Calcs'!AG$2:AG63)-'Chem - ODS'!AB$15*10^6&lt;0,0,IF(AND(SUM('Chemicals Calcs'!AG$1:AG62)-'Chem - ODS'!AB$15*10^6&lt;0,SUM('Chemicals Calcs'!AG$2:AG63)-'Chem - ODS'!AB$15*10^6&gt;0),SUM('Chemicals Calcs'!AG$2:AG63)-'Chem - ODS'!AB$15*10^6,'Chemicals Calcs'!AG63))</f>
        <v>1420116737115.6445</v>
      </c>
      <c r="AH63" s="210">
        <f ca="1">IF(SUM('Chemicals Calcs'!AH$2:AH63)-'Chem - ODS'!AC$15*10^6&lt;0,0,IF(AND(SUM('Chemicals Calcs'!AH$1:AH62)-'Chem - ODS'!AC$15*10^6&lt;0,SUM('Chemicals Calcs'!AH$2:AH63)-'Chem - ODS'!AC$15*10^6&gt;0),SUM('Chemicals Calcs'!AH$2:AH63)-'Chem - ODS'!AC$15*10^6,'Chemicals Calcs'!AH63))</f>
        <v>1440961702556.8823</v>
      </c>
      <c r="AI63" s="210">
        <f ca="1">IF(SUM('Chemicals Calcs'!AI$2:AI63)-'Chem - ODS'!AD$15*10^6&lt;0,0,IF(AND(SUM('Chemicals Calcs'!AI$1:AI62)-'Chem - ODS'!AD$15*10^6&lt;0,SUM('Chemicals Calcs'!AI$2:AI63)-'Chem - ODS'!AD$15*10^6&gt;0),SUM('Chemicals Calcs'!AI$2:AI63)-'Chem - ODS'!AD$15*10^6,'Chemicals Calcs'!AI63))</f>
        <v>1461806667998.1206</v>
      </c>
      <c r="AJ63" s="210">
        <f ca="1">IF(SUM('Chemicals Calcs'!AJ$2:AJ63)-'Chem - ODS'!AE$15*10^6&lt;0,0,IF(AND(SUM('Chemicals Calcs'!AJ$1:AJ62)-'Chem - ODS'!AE$15*10^6&lt;0,SUM('Chemicals Calcs'!AJ$2:AJ63)-'Chem - ODS'!AE$15*10^6&gt;0),SUM('Chemicals Calcs'!AJ$2:AJ63)-'Chem - ODS'!AE$15*10^6,'Chemicals Calcs'!AJ63))</f>
        <v>1482651633439.3584</v>
      </c>
      <c r="AK63" s="210">
        <f ca="1">IF(SUM('Chemicals Calcs'!AK$2:AK63)-'Chem - ODS'!AF$15*10^6&lt;0,0,IF(AND(SUM('Chemicals Calcs'!AK$1:AK62)-'Chem - ODS'!AF$15*10^6&lt;0,SUM('Chemicals Calcs'!AK$2:AK63)-'Chem - ODS'!AF$15*10^6&gt;0),SUM('Chemicals Calcs'!AK$2:AK63)-'Chem - ODS'!AF$15*10^6,'Chemicals Calcs'!AK63))</f>
        <v>1503496598880.5969</v>
      </c>
      <c r="AL63" s="210">
        <f ca="1">IF(SUM('Chemicals Calcs'!AL$2:AL63)-'Chem - ODS'!AG$15*10^6&lt;0,0,IF(AND(SUM('Chemicals Calcs'!AL$1:AL62)-'Chem - ODS'!AG$15*10^6&lt;0,SUM('Chemicals Calcs'!AL$2:AL63)-'Chem - ODS'!AG$15*10^6&gt;0),SUM('Chemicals Calcs'!AL$2:AL63)-'Chem - ODS'!AG$15*10^6,'Chemicals Calcs'!AL63))</f>
        <v>1524341564321.8347</v>
      </c>
      <c r="AM63" s="210">
        <f ca="1">IF(SUM('Chemicals Calcs'!AM$2:AM63)-'Chem - ODS'!AH$15*10^6&lt;0,0,IF(AND(SUM('Chemicals Calcs'!AM$1:AM62)-'Chem - ODS'!AH$15*10^6&lt;0,SUM('Chemicals Calcs'!AM$2:AM63)-'Chem - ODS'!AH$15*10^6&gt;0),SUM('Chemicals Calcs'!AM$2:AM63)-'Chem - ODS'!AH$15*10^6,'Chemicals Calcs'!AM63))</f>
        <v>1545186529763.0728</v>
      </c>
      <c r="AN63" s="210">
        <f ca="1">IF(SUM('Chemicals Calcs'!AN$2:AN63)-'Chem - ODS'!AI$15*10^6&lt;0,0,IF(AND(SUM('Chemicals Calcs'!AN$1:AN62)-'Chem - ODS'!AI$15*10^6&lt;0,SUM('Chemicals Calcs'!AN$2:AN63)-'Chem - ODS'!AI$15*10^6&gt;0),SUM('Chemicals Calcs'!AN$2:AN63)-'Chem - ODS'!AI$15*10^6,'Chemicals Calcs'!AN63))</f>
        <v>1566031495204.3108</v>
      </c>
      <c r="AO63" s="210">
        <f ca="1">IF(SUM('Chemicals Calcs'!AO$2:AO63)-'Chem - ODS'!AJ$15*10^6&lt;0,0,IF(AND(SUM('Chemicals Calcs'!AO$1:AO62)-'Chem - ODS'!AJ$15*10^6&lt;0,SUM('Chemicals Calcs'!AO$2:AO63)-'Chem - ODS'!AJ$15*10^6&gt;0),SUM('Chemicals Calcs'!AO$2:AO63)-'Chem - ODS'!AJ$15*10^6,'Chemicals Calcs'!AO63))</f>
        <v>1586876460645.5488</v>
      </c>
      <c r="AP63" s="210">
        <f ca="1">IF(SUM('Chemicals Calcs'!AP$2:AP63)-'Chem - ODS'!AK$15*10^6&lt;0,0,IF(AND(SUM('Chemicals Calcs'!AP$1:AP62)-'Chem - ODS'!AK$15*10^6&lt;0,SUM('Chemicals Calcs'!AP$2:AP63)-'Chem - ODS'!AK$15*10^6&gt;0),SUM('Chemicals Calcs'!AP$2:AP63)-'Chem - ODS'!AK$15*10^6,'Chemicals Calcs'!AP63))</f>
        <v>1607721426086.7869</v>
      </c>
    </row>
    <row r="64" spans="1:42">
      <c r="A64" s="74">
        <v>12</v>
      </c>
      <c r="B64">
        <f ca="1">IF('Chemicals 2010'!$A72="CP",INDIRECT("'Chemicals 2010'!"&amp;'Country Selector'!$B$3&amp;ROW($A72))*10^12,0)</f>
        <v>1065258979669.2205</v>
      </c>
      <c r="C64" s="90">
        <f t="shared" ref="C64:F127" ca="1" si="4">$B64*($L$1-C$1)/($L$1-$B$1)+$L64*(C$1-$B$1)/($L$1-$B$1)</f>
        <v>1087025568511.3726</v>
      </c>
      <c r="D64" s="90">
        <f t="shared" ca="1" si="3"/>
        <v>1108792157353.5247</v>
      </c>
      <c r="E64" s="90">
        <f t="shared" ca="1" si="3"/>
        <v>1130558746195.6768</v>
      </c>
      <c r="F64" s="90">
        <f t="shared" ca="1" si="3"/>
        <v>1152325335037.8286</v>
      </c>
      <c r="G64" s="210">
        <f ca="1">IF(SUM('Chemicals Calcs'!G$2:G64)-'Chem - ODS'!B$15*10^6&lt;0,0,IF(AND(SUM('Chemicals Calcs'!G$1:G63)-'Chem - ODS'!B$15*10^6&lt;0,SUM('Chemicals Calcs'!G$2:G64)-'Chem - ODS'!B$15*10^6&gt;0),SUM('Chemicals Calcs'!G$2:G64)-'Chem - ODS'!B$15*10^6,'Chemicals Calcs'!G64))</f>
        <v>1174091923879.981</v>
      </c>
      <c r="H64" s="210">
        <f ca="1">IF(SUM('Chemicals Calcs'!H$2:H64)-'Chem - ODS'!C$15*10^6&lt;0,0,IF(AND(SUM('Chemicals Calcs'!H$1:H63)-'Chem - ODS'!C$15*10^6&lt;0,SUM('Chemicals Calcs'!H$2:H64)-'Chem - ODS'!C$15*10^6&gt;0),SUM('Chemicals Calcs'!H$2:H64)-'Chem - ODS'!C$15*10^6,'Chemicals Calcs'!H64))</f>
        <v>1195858512722.1328</v>
      </c>
      <c r="I64" s="210">
        <f ca="1">IF(SUM('Chemicals Calcs'!I$2:I64)-'Chem - ODS'!D$15*10^6&lt;0,0,IF(AND(SUM('Chemicals Calcs'!I$1:I63)-'Chem - ODS'!D$15*10^6&lt;0,SUM('Chemicals Calcs'!I$2:I64)-'Chem - ODS'!D$15*10^6&gt;0),SUM('Chemicals Calcs'!I$2:I64)-'Chem - ODS'!D$15*10^6,'Chemicals Calcs'!I64))</f>
        <v>1217625101564.2849</v>
      </c>
      <c r="J64" s="210">
        <f ca="1">IF(SUM('Chemicals Calcs'!J$2:J64)-'Chem - ODS'!E$15*10^6&lt;0,0,IF(AND(SUM('Chemicals Calcs'!J$1:J63)-'Chem - ODS'!E$15*10^6&lt;0,SUM('Chemicals Calcs'!J$2:J64)-'Chem - ODS'!E$15*10^6&gt;0),SUM('Chemicals Calcs'!J$2:J64)-'Chem - ODS'!E$15*10^6,'Chemicals Calcs'!J64))</f>
        <v>1239391690406.437</v>
      </c>
      <c r="K64" s="210">
        <f ca="1">IF(SUM('Chemicals Calcs'!K$2:K64)-'Chem - ODS'!F$15*10^6&lt;0,0,IF(AND(SUM('Chemicals Calcs'!K$1:K63)-'Chem - ODS'!F$15*10^6&lt;0,SUM('Chemicals Calcs'!K$2:K64)-'Chem - ODS'!F$15*10^6&gt;0),SUM('Chemicals Calcs'!K$2:K64)-'Chem - ODS'!F$15*10^6,'Chemicals Calcs'!K64))</f>
        <v>1261158279248.5894</v>
      </c>
      <c r="L64" s="210">
        <f ca="1">IF(SUM('Chemicals Calcs'!L$2:L64)-'Chem - ODS'!G$15*10^6&lt;0,0,IF(AND(SUM('Chemicals Calcs'!L$1:L63)-'Chem - ODS'!G$15*10^6&lt;0,SUM('Chemicals Calcs'!L$2:L64)-'Chem - ODS'!G$15*10^6&gt;0),SUM('Chemicals Calcs'!L$2:L64)-'Chem - ODS'!G$15*10^6,'Chemicals Calcs'!L64))</f>
        <v>1282924868090.7412</v>
      </c>
      <c r="M64" s="210">
        <f ca="1">IF(SUM('Chemicals Calcs'!M$2:M64)-'Chem - ODS'!H$15*10^6&lt;0,0,IF(AND(SUM('Chemicals Calcs'!M$1:M63)-'Chem - ODS'!H$15*10^6&lt;0,SUM('Chemicals Calcs'!M$2:M64)-'Chem - ODS'!H$15*10^6&gt;0),SUM('Chemicals Calcs'!M$2:M64)-'Chem - ODS'!H$15*10^6,'Chemicals Calcs'!M64))</f>
        <v>1303485145939.4204</v>
      </c>
      <c r="N64" s="210">
        <f ca="1">IF(SUM('Chemicals Calcs'!N$2:N64)-'Chem - ODS'!I$15*10^6&lt;0,0,IF(AND(SUM('Chemicals Calcs'!N$1:N63)-'Chem - ODS'!I$15*10^6&lt;0,SUM('Chemicals Calcs'!N$2:N64)-'Chem - ODS'!I$15*10^6&gt;0),SUM('Chemicals Calcs'!N$2:N64)-'Chem - ODS'!I$15*10^6,'Chemicals Calcs'!N64))</f>
        <v>1324045423788.0996</v>
      </c>
      <c r="O64" s="210">
        <f ca="1">IF(SUM('Chemicals Calcs'!O$2:O64)-'Chem - ODS'!J$15*10^6&lt;0,0,IF(AND(SUM('Chemicals Calcs'!O$1:O63)-'Chem - ODS'!J$15*10^6&lt;0,SUM('Chemicals Calcs'!O$2:O64)-'Chem - ODS'!J$15*10^6&gt;0),SUM('Chemicals Calcs'!O$2:O64)-'Chem - ODS'!J$15*10^6,'Chemicals Calcs'!O64))</f>
        <v>1344605701636.7786</v>
      </c>
      <c r="P64" s="210">
        <f ca="1">IF(SUM('Chemicals Calcs'!P$2:P64)-'Chem - ODS'!K$15*10^6&lt;0,0,IF(AND(SUM('Chemicals Calcs'!P$1:P63)-'Chem - ODS'!K$15*10^6&lt;0,SUM('Chemicals Calcs'!P$2:P64)-'Chem - ODS'!K$15*10^6&gt;0),SUM('Chemicals Calcs'!P$2:P64)-'Chem - ODS'!K$15*10^6,'Chemicals Calcs'!P64))</f>
        <v>1365165979485.4575</v>
      </c>
      <c r="Q64" s="210">
        <f ca="1">IF(SUM('Chemicals Calcs'!Q$2:Q64)-'Chem - ODS'!L$15*10^6&lt;0,0,IF(AND(SUM('Chemicals Calcs'!Q$1:Q63)-'Chem - ODS'!L$15*10^6&lt;0,SUM('Chemicals Calcs'!Q$2:Q64)-'Chem - ODS'!L$15*10^6&gt;0),SUM('Chemicals Calcs'!Q$2:Q64)-'Chem - ODS'!L$15*10^6,'Chemicals Calcs'!Q64))</f>
        <v>1385726257334.1367</v>
      </c>
      <c r="R64" s="210">
        <f ca="1">IF(SUM('Chemicals Calcs'!R$2:R64)-'Chem - ODS'!M$15*10^6&lt;0,0,IF(AND(SUM('Chemicals Calcs'!R$1:R63)-'Chem - ODS'!M$15*10^6&lt;0,SUM('Chemicals Calcs'!R$2:R64)-'Chem - ODS'!M$15*10^6&gt;0),SUM('Chemicals Calcs'!R$2:R64)-'Chem - ODS'!M$15*10^6,'Chemicals Calcs'!R64))</f>
        <v>1406286535182.8159</v>
      </c>
      <c r="S64" s="210">
        <f ca="1">IF(SUM('Chemicals Calcs'!S$2:S64)-'Chem - ODS'!N$15*10^6&lt;0,0,IF(AND(SUM('Chemicals Calcs'!S$1:S63)-'Chem - ODS'!N$15*10^6&lt;0,SUM('Chemicals Calcs'!S$2:S64)-'Chem - ODS'!N$15*10^6&gt;0),SUM('Chemicals Calcs'!S$2:S64)-'Chem - ODS'!N$15*10^6,'Chemicals Calcs'!S64))</f>
        <v>1426846813031.4951</v>
      </c>
      <c r="T64" s="210">
        <f ca="1">IF(SUM('Chemicals Calcs'!T$2:T64)-'Chem - ODS'!O$15*10^6&lt;0,0,IF(AND(SUM('Chemicals Calcs'!T$1:T63)-'Chem - ODS'!O$15*10^6&lt;0,SUM('Chemicals Calcs'!T$2:T64)-'Chem - ODS'!O$15*10^6&gt;0),SUM('Chemicals Calcs'!T$2:T64)-'Chem - ODS'!O$15*10^6,'Chemicals Calcs'!T64))</f>
        <v>1447407090880.1741</v>
      </c>
      <c r="U64" s="210">
        <f ca="1">IF(SUM('Chemicals Calcs'!U$2:U64)-'Chem - ODS'!P$15*10^6&lt;0,0,IF(AND(SUM('Chemicals Calcs'!U$1:U63)-'Chem - ODS'!P$15*10^6&lt;0,SUM('Chemicals Calcs'!U$2:U64)-'Chem - ODS'!P$15*10^6&gt;0),SUM('Chemicals Calcs'!U$2:U64)-'Chem - ODS'!P$15*10^6,'Chemicals Calcs'!U64))</f>
        <v>1467967368728.8535</v>
      </c>
      <c r="V64" s="210">
        <f ca="1">IF(SUM('Chemicals Calcs'!V$2:V64)-'Chem - ODS'!Q$15*10^6&lt;0,0,IF(AND(SUM('Chemicals Calcs'!V$1:V63)-'Chem - ODS'!Q$15*10^6&lt;0,SUM('Chemicals Calcs'!V$2:V64)-'Chem - ODS'!Q$15*10^6&gt;0),SUM('Chemicals Calcs'!V$2:V64)-'Chem - ODS'!Q$15*10^6,'Chemicals Calcs'!V64))</f>
        <v>1488527646577.5325</v>
      </c>
      <c r="W64" s="210">
        <f ca="1">IF(SUM('Chemicals Calcs'!W$2:W64)-'Chem - ODS'!R$15*10^6&lt;0,0,IF(AND(SUM('Chemicals Calcs'!W$1:W63)-'Chem - ODS'!R$15*10^6&lt;0,SUM('Chemicals Calcs'!W$2:W64)-'Chem - ODS'!R$15*10^6&gt;0),SUM('Chemicals Calcs'!W$2:W64)-'Chem - ODS'!R$15*10^6,'Chemicals Calcs'!W64))</f>
        <v>1514583853379.0798</v>
      </c>
      <c r="X64" s="210">
        <f ca="1">IF(SUM('Chemicals Calcs'!X$2:X64)-'Chem - ODS'!S$15*10^6&lt;0,0,IF(AND(SUM('Chemicals Calcs'!X$1:X63)-'Chem - ODS'!S$15*10^6&lt;0,SUM('Chemicals Calcs'!X$2:X64)-'Chem - ODS'!S$15*10^6&gt;0),SUM('Chemicals Calcs'!X$2:X64)-'Chem - ODS'!S$15*10^6,'Chemicals Calcs'!X64))</f>
        <v>1540640060180.6277</v>
      </c>
      <c r="Y64" s="210">
        <f ca="1">IF(SUM('Chemicals Calcs'!Y$2:Y64)-'Chem - ODS'!T$15*10^6&lt;0,0,IF(AND(SUM('Chemicals Calcs'!Y$1:Y63)-'Chem - ODS'!T$15*10^6&lt;0,SUM('Chemicals Calcs'!Y$2:Y64)-'Chem - ODS'!T$15*10^6&gt;0),SUM('Chemicals Calcs'!Y$2:Y64)-'Chem - ODS'!T$15*10^6,'Chemicals Calcs'!Y64))</f>
        <v>1566696266982.175</v>
      </c>
      <c r="Z64" s="210">
        <f ca="1">IF(SUM('Chemicals Calcs'!Z$2:Z64)-'Chem - ODS'!U$15*10^6&lt;0,0,IF(AND(SUM('Chemicals Calcs'!Z$1:Z63)-'Chem - ODS'!U$15*10^6&lt;0,SUM('Chemicals Calcs'!Z$2:Z64)-'Chem - ODS'!U$15*10^6&gt;0),SUM('Chemicals Calcs'!Z$2:Z64)-'Chem - ODS'!U$15*10^6,'Chemicals Calcs'!Z64))</f>
        <v>1592752473783.7227</v>
      </c>
      <c r="AA64" s="210">
        <f ca="1">IF(SUM('Chemicals Calcs'!AA$2:AA64)-'Chem - ODS'!V$15*10^6&lt;0,0,IF(AND(SUM('Chemicals Calcs'!AA$1:AA63)-'Chem - ODS'!V$15*10^6&lt;0,SUM('Chemicals Calcs'!AA$2:AA64)-'Chem - ODS'!V$15*10^6&gt;0),SUM('Chemicals Calcs'!AA$2:AA64)-'Chem - ODS'!V$15*10^6,'Chemicals Calcs'!AA64))</f>
        <v>1618808680585.2703</v>
      </c>
      <c r="AB64" s="210">
        <f ca="1">IF(SUM('Chemicals Calcs'!AB$2:AB64)-'Chem - ODS'!W$15*10^6&lt;0,0,IF(AND(SUM('Chemicals Calcs'!AB$1:AB63)-'Chem - ODS'!W$15*10^6&lt;0,SUM('Chemicals Calcs'!AB$2:AB64)-'Chem - ODS'!W$15*10^6&gt;0),SUM('Chemicals Calcs'!AB$2:AB64)-'Chem - ODS'!W$15*10^6,'Chemicals Calcs'!AB64))</f>
        <v>1644864887386.8179</v>
      </c>
      <c r="AC64" s="210">
        <f ca="1">IF(SUM('Chemicals Calcs'!AC$2:AC64)-'Chem - ODS'!X$15*10^6&lt;0,0,IF(AND(SUM('Chemicals Calcs'!AC$1:AC63)-'Chem - ODS'!X$15*10^6&lt;0,SUM('Chemicals Calcs'!AC$2:AC64)-'Chem - ODS'!X$15*10^6&gt;0),SUM('Chemicals Calcs'!AC$2:AC64)-'Chem - ODS'!X$15*10^6,'Chemicals Calcs'!AC64))</f>
        <v>1670921094188.3652</v>
      </c>
      <c r="AD64" s="210">
        <f ca="1">IF(SUM('Chemicals Calcs'!AD$2:AD64)-'Chem - ODS'!Y$15*10^6&lt;0,0,IF(AND(SUM('Chemicals Calcs'!AD$1:AD63)-'Chem - ODS'!Y$15*10^6&lt;0,SUM('Chemicals Calcs'!AD$2:AD64)-'Chem - ODS'!Y$15*10^6&gt;0),SUM('Chemicals Calcs'!AD$2:AD64)-'Chem - ODS'!Y$15*10^6,'Chemicals Calcs'!AD64))</f>
        <v>1696977300989.9128</v>
      </c>
      <c r="AE64" s="210">
        <f ca="1">IF(SUM('Chemicals Calcs'!AE$2:AE64)-'Chem - ODS'!Z$15*10^6&lt;0,0,IF(AND(SUM('Chemicals Calcs'!AE$1:AE63)-'Chem - ODS'!Z$15*10^6&lt;0,SUM('Chemicals Calcs'!AE$2:AE64)-'Chem - ODS'!Z$15*10^6&gt;0),SUM('Chemicals Calcs'!AE$2:AE64)-'Chem - ODS'!Z$15*10^6,'Chemicals Calcs'!AE64))</f>
        <v>1723033507791.4604</v>
      </c>
      <c r="AF64" s="210">
        <f ca="1">IF(SUM('Chemicals Calcs'!AF$2:AF64)-'Chem - ODS'!AA$15*10^6&lt;0,0,IF(AND(SUM('Chemicals Calcs'!AF$1:AF63)-'Chem - ODS'!AA$15*10^6&lt;0,SUM('Chemicals Calcs'!AF$2:AF64)-'Chem - ODS'!AA$15*10^6&gt;0),SUM('Chemicals Calcs'!AF$2:AF64)-'Chem - ODS'!AA$15*10^6,'Chemicals Calcs'!AF64))</f>
        <v>1749089714593.0081</v>
      </c>
      <c r="AG64" s="210">
        <f ca="1">IF(SUM('Chemicals Calcs'!AG$2:AG64)-'Chem - ODS'!AB$15*10^6&lt;0,0,IF(AND(SUM('Chemicals Calcs'!AG$1:AG63)-'Chem - ODS'!AB$15*10^6&lt;0,SUM('Chemicals Calcs'!AG$2:AG64)-'Chem - ODS'!AB$15*10^6&gt;0),SUM('Chemicals Calcs'!AG$2:AG64)-'Chem - ODS'!AB$15*10^6,'Chemicals Calcs'!AG64))</f>
        <v>1775145921394.5554</v>
      </c>
      <c r="AH64" s="210">
        <f ca="1">IF(SUM('Chemicals Calcs'!AH$2:AH64)-'Chem - ODS'!AC$15*10^6&lt;0,0,IF(AND(SUM('Chemicals Calcs'!AH$1:AH63)-'Chem - ODS'!AC$15*10^6&lt;0,SUM('Chemicals Calcs'!AH$2:AH64)-'Chem - ODS'!AC$15*10^6&gt;0),SUM('Chemicals Calcs'!AH$2:AH64)-'Chem - ODS'!AC$15*10^6,'Chemicals Calcs'!AH64))</f>
        <v>1801202128196.103</v>
      </c>
      <c r="AI64" s="210">
        <f ca="1">IF(SUM('Chemicals Calcs'!AI$2:AI64)-'Chem - ODS'!AD$15*10^6&lt;0,0,IF(AND(SUM('Chemicals Calcs'!AI$1:AI63)-'Chem - ODS'!AD$15*10^6&lt;0,SUM('Chemicals Calcs'!AI$2:AI64)-'Chem - ODS'!AD$15*10^6&gt;0),SUM('Chemicals Calcs'!AI$2:AI64)-'Chem - ODS'!AD$15*10^6,'Chemicals Calcs'!AI64))</f>
        <v>1827258334997.6504</v>
      </c>
      <c r="AJ64" s="210">
        <f ca="1">IF(SUM('Chemicals Calcs'!AJ$2:AJ64)-'Chem - ODS'!AE$15*10^6&lt;0,0,IF(AND(SUM('Chemicals Calcs'!AJ$1:AJ63)-'Chem - ODS'!AE$15*10^6&lt;0,SUM('Chemicals Calcs'!AJ$2:AJ64)-'Chem - ODS'!AE$15*10^6&gt;0),SUM('Chemicals Calcs'!AJ$2:AJ64)-'Chem - ODS'!AE$15*10^6,'Chemicals Calcs'!AJ64))</f>
        <v>1853314541799.198</v>
      </c>
      <c r="AK64" s="210">
        <f ca="1">IF(SUM('Chemicals Calcs'!AK$2:AK64)-'Chem - ODS'!AF$15*10^6&lt;0,0,IF(AND(SUM('Chemicals Calcs'!AK$1:AK63)-'Chem - ODS'!AF$15*10^6&lt;0,SUM('Chemicals Calcs'!AK$2:AK64)-'Chem - ODS'!AF$15*10^6&gt;0),SUM('Chemicals Calcs'!AK$2:AK64)-'Chem - ODS'!AF$15*10^6,'Chemicals Calcs'!AK64))</f>
        <v>1879370748600.7456</v>
      </c>
      <c r="AL64" s="210">
        <f ca="1">IF(SUM('Chemicals Calcs'!AL$2:AL64)-'Chem - ODS'!AG$15*10^6&lt;0,0,IF(AND(SUM('Chemicals Calcs'!AL$1:AL63)-'Chem - ODS'!AG$15*10^6&lt;0,SUM('Chemicals Calcs'!AL$2:AL64)-'Chem - ODS'!AG$15*10^6&gt;0),SUM('Chemicals Calcs'!AL$2:AL64)-'Chem - ODS'!AG$15*10^6,'Chemicals Calcs'!AL64))</f>
        <v>1905426955402.293</v>
      </c>
      <c r="AM64" s="210">
        <f ca="1">IF(SUM('Chemicals Calcs'!AM$2:AM64)-'Chem - ODS'!AH$15*10^6&lt;0,0,IF(AND(SUM('Chemicals Calcs'!AM$1:AM63)-'Chem - ODS'!AH$15*10^6&lt;0,SUM('Chemicals Calcs'!AM$2:AM64)-'Chem - ODS'!AH$15*10^6&gt;0),SUM('Chemicals Calcs'!AM$2:AM64)-'Chem - ODS'!AH$15*10^6,'Chemicals Calcs'!AM64))</f>
        <v>1931483162203.8408</v>
      </c>
      <c r="AN64" s="210">
        <f ca="1">IF(SUM('Chemicals Calcs'!AN$2:AN64)-'Chem - ODS'!AI$15*10^6&lt;0,0,IF(AND(SUM('Chemicals Calcs'!AN$1:AN63)-'Chem - ODS'!AI$15*10^6&lt;0,SUM('Chemicals Calcs'!AN$2:AN64)-'Chem - ODS'!AI$15*10^6&gt;0),SUM('Chemicals Calcs'!AN$2:AN64)-'Chem - ODS'!AI$15*10^6,'Chemicals Calcs'!AN64))</f>
        <v>1957539369005.3884</v>
      </c>
      <c r="AO64" s="210">
        <f ca="1">IF(SUM('Chemicals Calcs'!AO$2:AO64)-'Chem - ODS'!AJ$15*10^6&lt;0,0,IF(AND(SUM('Chemicals Calcs'!AO$1:AO63)-'Chem - ODS'!AJ$15*10^6&lt;0,SUM('Chemicals Calcs'!AO$2:AO64)-'Chem - ODS'!AJ$15*10^6&gt;0),SUM('Chemicals Calcs'!AO$2:AO64)-'Chem - ODS'!AJ$15*10^6,'Chemicals Calcs'!AO64))</f>
        <v>1983595575806.936</v>
      </c>
      <c r="AP64" s="210">
        <f ca="1">IF(SUM('Chemicals Calcs'!AP$2:AP64)-'Chem - ODS'!AK$15*10^6&lt;0,0,IF(AND(SUM('Chemicals Calcs'!AP$1:AP63)-'Chem - ODS'!AK$15*10^6&lt;0,SUM('Chemicals Calcs'!AP$2:AP64)-'Chem - ODS'!AK$15*10^6&gt;0),SUM('Chemicals Calcs'!AP$2:AP64)-'Chem - ODS'!AK$15*10^6,'Chemicals Calcs'!AP64))</f>
        <v>2009651782608.4834</v>
      </c>
    </row>
    <row r="65" spans="1:42">
      <c r="A65" s="74">
        <v>13</v>
      </c>
      <c r="B65">
        <f ca="1">IF('Chemicals 2010'!$A73="CP",INDIRECT("'Chemicals 2010'!"&amp;'Country Selector'!$B$3&amp;ROW($A73))*10^12,0)</f>
        <v>4063202108166.8574</v>
      </c>
      <c r="C65" s="90">
        <f t="shared" ca="1" si="4"/>
        <v>4146226097036.2021</v>
      </c>
      <c r="D65" s="90">
        <f t="shared" ca="1" si="3"/>
        <v>4229250085905.5464</v>
      </c>
      <c r="E65" s="90">
        <f t="shared" ca="1" si="3"/>
        <v>4312274074774.8906</v>
      </c>
      <c r="F65" s="90">
        <f t="shared" ca="1" si="3"/>
        <v>4395298063644.2354</v>
      </c>
      <c r="G65" s="210">
        <f ca="1">IF(SUM('Chemicals Calcs'!G$2:G65)-'Chem - ODS'!B$15*10^6&lt;0,0,IF(AND(SUM('Chemicals Calcs'!G$1:G64)-'Chem - ODS'!B$15*10^6&lt;0,SUM('Chemicals Calcs'!G$2:G65)-'Chem - ODS'!B$15*10^6&gt;0),SUM('Chemicals Calcs'!G$2:G65)-'Chem - ODS'!B$15*10^6,'Chemicals Calcs'!G65))</f>
        <v>4478322052513.5801</v>
      </c>
      <c r="H65" s="210">
        <f ca="1">IF(SUM('Chemicals Calcs'!H$2:H65)-'Chem - ODS'!C$15*10^6&lt;0,0,IF(AND(SUM('Chemicals Calcs'!H$1:H64)-'Chem - ODS'!C$15*10^6&lt;0,SUM('Chemicals Calcs'!H$2:H65)-'Chem - ODS'!C$15*10^6&gt;0),SUM('Chemicals Calcs'!H$2:H65)-'Chem - ODS'!C$15*10^6,'Chemicals Calcs'!H65))</f>
        <v>4561346041382.9248</v>
      </c>
      <c r="I65" s="210">
        <f ca="1">IF(SUM('Chemicals Calcs'!I$2:I65)-'Chem - ODS'!D$15*10^6&lt;0,0,IF(AND(SUM('Chemicals Calcs'!I$1:I64)-'Chem - ODS'!D$15*10^6&lt;0,SUM('Chemicals Calcs'!I$2:I65)-'Chem - ODS'!D$15*10^6&gt;0),SUM('Chemicals Calcs'!I$2:I65)-'Chem - ODS'!D$15*10^6,'Chemicals Calcs'!I65))</f>
        <v>4644370030252.2695</v>
      </c>
      <c r="J65" s="210">
        <f ca="1">IF(SUM('Chemicals Calcs'!J$2:J65)-'Chem - ODS'!E$15*10^6&lt;0,0,IF(AND(SUM('Chemicals Calcs'!J$1:J64)-'Chem - ODS'!E$15*10^6&lt;0,SUM('Chemicals Calcs'!J$2:J65)-'Chem - ODS'!E$15*10^6&gt;0),SUM('Chemicals Calcs'!J$2:J65)-'Chem - ODS'!E$15*10^6,'Chemicals Calcs'!J65))</f>
        <v>4727394019121.6133</v>
      </c>
      <c r="K65" s="210">
        <f ca="1">IF(SUM('Chemicals Calcs'!K$2:K65)-'Chem - ODS'!F$15*10^6&lt;0,0,IF(AND(SUM('Chemicals Calcs'!K$1:K64)-'Chem - ODS'!F$15*10^6&lt;0,SUM('Chemicals Calcs'!K$2:K65)-'Chem - ODS'!F$15*10^6&gt;0),SUM('Chemicals Calcs'!K$2:K65)-'Chem - ODS'!F$15*10^6,'Chemicals Calcs'!K65))</f>
        <v>4810418007990.958</v>
      </c>
      <c r="L65" s="210">
        <f ca="1">IF(SUM('Chemicals Calcs'!L$2:L65)-'Chem - ODS'!G$15*10^6&lt;0,0,IF(AND(SUM('Chemicals Calcs'!L$1:L64)-'Chem - ODS'!G$15*10^6&lt;0,SUM('Chemicals Calcs'!L$2:L65)-'Chem - ODS'!G$15*10^6&gt;0),SUM('Chemicals Calcs'!L$2:L65)-'Chem - ODS'!G$15*10^6,'Chemicals Calcs'!L65))</f>
        <v>4893441996860.3027</v>
      </c>
      <c r="M65" s="210">
        <f ca="1">IF(SUM('Chemicals Calcs'!M$2:M65)-'Chem - ODS'!H$15*10^6&lt;0,0,IF(AND(SUM('Chemicals Calcs'!M$1:M64)-'Chem - ODS'!H$15*10^6&lt;0,SUM('Chemicals Calcs'!M$2:M65)-'Chem - ODS'!H$15*10^6&gt;0),SUM('Chemicals Calcs'!M$2:M65)-'Chem - ODS'!H$15*10^6,'Chemicals Calcs'!M65))</f>
        <v>4971864770940.2725</v>
      </c>
      <c r="N65" s="210">
        <f ca="1">IF(SUM('Chemicals Calcs'!N$2:N65)-'Chem - ODS'!I$15*10^6&lt;0,0,IF(AND(SUM('Chemicals Calcs'!N$1:N64)-'Chem - ODS'!I$15*10^6&lt;0,SUM('Chemicals Calcs'!N$2:N65)-'Chem - ODS'!I$15*10^6&gt;0),SUM('Chemicals Calcs'!N$2:N65)-'Chem - ODS'!I$15*10^6,'Chemicals Calcs'!N65))</f>
        <v>5050287545020.2422</v>
      </c>
      <c r="O65" s="210">
        <f ca="1">IF(SUM('Chemicals Calcs'!O$2:O65)-'Chem - ODS'!J$15*10^6&lt;0,0,IF(AND(SUM('Chemicals Calcs'!O$1:O64)-'Chem - ODS'!J$15*10^6&lt;0,SUM('Chemicals Calcs'!O$2:O65)-'Chem - ODS'!J$15*10^6&gt;0),SUM('Chemicals Calcs'!O$2:O65)-'Chem - ODS'!J$15*10^6,'Chemicals Calcs'!O65))</f>
        <v>5128710319100.2119</v>
      </c>
      <c r="P65" s="210">
        <f ca="1">IF(SUM('Chemicals Calcs'!P$2:P65)-'Chem - ODS'!K$15*10^6&lt;0,0,IF(AND(SUM('Chemicals Calcs'!P$1:P64)-'Chem - ODS'!K$15*10^6&lt;0,SUM('Chemicals Calcs'!P$2:P65)-'Chem - ODS'!K$15*10^6&gt;0),SUM('Chemicals Calcs'!P$2:P65)-'Chem - ODS'!K$15*10^6,'Chemicals Calcs'!P65))</f>
        <v>5207133093180.1816</v>
      </c>
      <c r="Q65" s="210">
        <f ca="1">IF(SUM('Chemicals Calcs'!Q$2:Q65)-'Chem - ODS'!L$15*10^6&lt;0,0,IF(AND(SUM('Chemicals Calcs'!Q$1:Q64)-'Chem - ODS'!L$15*10^6&lt;0,SUM('Chemicals Calcs'!Q$2:Q65)-'Chem - ODS'!L$15*10^6&gt;0),SUM('Chemicals Calcs'!Q$2:Q65)-'Chem - ODS'!L$15*10^6,'Chemicals Calcs'!Q65))</f>
        <v>5285555867260.1514</v>
      </c>
      <c r="R65" s="210">
        <f ca="1">IF(SUM('Chemicals Calcs'!R$2:R65)-'Chem - ODS'!M$15*10^6&lt;0,0,IF(AND(SUM('Chemicals Calcs'!R$1:R64)-'Chem - ODS'!M$15*10^6&lt;0,SUM('Chemicals Calcs'!R$2:R65)-'Chem - ODS'!M$15*10^6&gt;0),SUM('Chemicals Calcs'!R$2:R65)-'Chem - ODS'!M$15*10^6,'Chemicals Calcs'!R65))</f>
        <v>5363978641340.1211</v>
      </c>
      <c r="S65" s="210">
        <f ca="1">IF(SUM('Chemicals Calcs'!S$2:S65)-'Chem - ODS'!N$15*10^6&lt;0,0,IF(AND(SUM('Chemicals Calcs'!S$1:S64)-'Chem - ODS'!N$15*10^6&lt;0,SUM('Chemicals Calcs'!S$2:S65)-'Chem - ODS'!N$15*10^6&gt;0),SUM('Chemicals Calcs'!S$2:S65)-'Chem - ODS'!N$15*10^6,'Chemicals Calcs'!S65))</f>
        <v>5442401415420.0908</v>
      </c>
      <c r="T65" s="210">
        <f ca="1">IF(SUM('Chemicals Calcs'!T$2:T65)-'Chem - ODS'!O$15*10^6&lt;0,0,IF(AND(SUM('Chemicals Calcs'!T$1:T64)-'Chem - ODS'!O$15*10^6&lt;0,SUM('Chemicals Calcs'!T$2:T65)-'Chem - ODS'!O$15*10^6&gt;0),SUM('Chemicals Calcs'!T$2:T65)-'Chem - ODS'!O$15*10^6,'Chemicals Calcs'!T65))</f>
        <v>5520824189500.0605</v>
      </c>
      <c r="U65" s="210">
        <f ca="1">IF(SUM('Chemicals Calcs'!U$2:U65)-'Chem - ODS'!P$15*10^6&lt;0,0,IF(AND(SUM('Chemicals Calcs'!U$1:U64)-'Chem - ODS'!P$15*10^6&lt;0,SUM('Chemicals Calcs'!U$2:U65)-'Chem - ODS'!P$15*10^6&gt;0),SUM('Chemicals Calcs'!U$2:U65)-'Chem - ODS'!P$15*10^6,'Chemicals Calcs'!U65))</f>
        <v>5599246963580.0303</v>
      </c>
      <c r="V65" s="210">
        <f ca="1">IF(SUM('Chemicals Calcs'!V$2:V65)-'Chem - ODS'!Q$15*10^6&lt;0,0,IF(AND(SUM('Chemicals Calcs'!V$1:V64)-'Chem - ODS'!Q$15*10^6&lt;0,SUM('Chemicals Calcs'!V$2:V65)-'Chem - ODS'!Q$15*10^6&gt;0),SUM('Chemicals Calcs'!V$2:V65)-'Chem - ODS'!Q$15*10^6,'Chemicals Calcs'!V65))</f>
        <v>5677669737660</v>
      </c>
      <c r="W65" s="210">
        <f ca="1">IF(SUM('Chemicals Calcs'!W$2:W65)-'Chem - ODS'!R$15*10^6&lt;0,0,IF(AND(SUM('Chemicals Calcs'!W$1:W64)-'Chem - ODS'!R$15*10^6&lt;0,SUM('Chemicals Calcs'!W$2:W65)-'Chem - ODS'!R$15*10^6&gt;0),SUM('Chemicals Calcs'!W$2:W65)-'Chem - ODS'!R$15*10^6,'Chemicals Calcs'!W65))</f>
        <v>5777055555031.6172</v>
      </c>
      <c r="X65" s="210">
        <f ca="1">IF(SUM('Chemicals Calcs'!X$2:X65)-'Chem - ODS'!S$15*10^6&lt;0,0,IF(AND(SUM('Chemicals Calcs'!X$1:X64)-'Chem - ODS'!S$15*10^6&lt;0,SUM('Chemicals Calcs'!X$2:X65)-'Chem - ODS'!S$15*10^6&gt;0),SUM('Chemicals Calcs'!X$2:X65)-'Chem - ODS'!S$15*10^6,'Chemicals Calcs'!X65))</f>
        <v>5876441372403.2334</v>
      </c>
      <c r="Y65" s="210">
        <f ca="1">IF(SUM('Chemicals Calcs'!Y$2:Y65)-'Chem - ODS'!T$15*10^6&lt;0,0,IF(AND(SUM('Chemicals Calcs'!Y$1:Y64)-'Chem - ODS'!T$15*10^6&lt;0,SUM('Chemicals Calcs'!Y$2:Y65)-'Chem - ODS'!T$15*10^6&gt;0),SUM('Chemicals Calcs'!Y$2:Y65)-'Chem - ODS'!T$15*10^6,'Chemicals Calcs'!Y65))</f>
        <v>5975827189774.8496</v>
      </c>
      <c r="Z65" s="210">
        <f ca="1">IF(SUM('Chemicals Calcs'!Z$2:Z65)-'Chem - ODS'!U$15*10^6&lt;0,0,IF(AND(SUM('Chemicals Calcs'!Z$1:Z64)-'Chem - ODS'!U$15*10^6&lt;0,SUM('Chemicals Calcs'!Z$2:Z65)-'Chem - ODS'!U$15*10^6&gt;0),SUM('Chemicals Calcs'!Z$2:Z65)-'Chem - ODS'!U$15*10^6,'Chemicals Calcs'!Z65))</f>
        <v>6075213007146.4668</v>
      </c>
      <c r="AA65" s="210">
        <f ca="1">IF(SUM('Chemicals Calcs'!AA$2:AA65)-'Chem - ODS'!V$15*10^6&lt;0,0,IF(AND(SUM('Chemicals Calcs'!AA$1:AA64)-'Chem - ODS'!V$15*10^6&lt;0,SUM('Chemicals Calcs'!AA$2:AA65)-'Chem - ODS'!V$15*10^6&gt;0),SUM('Chemicals Calcs'!AA$2:AA65)-'Chem - ODS'!V$15*10^6,'Chemicals Calcs'!AA65))</f>
        <v>6174598824518.084</v>
      </c>
      <c r="AB65" s="210">
        <f ca="1">IF(SUM('Chemicals Calcs'!AB$2:AB65)-'Chem - ODS'!W$15*10^6&lt;0,0,IF(AND(SUM('Chemicals Calcs'!AB$1:AB64)-'Chem - ODS'!W$15*10^6&lt;0,SUM('Chemicals Calcs'!AB$2:AB65)-'Chem - ODS'!W$15*10^6&gt;0),SUM('Chemicals Calcs'!AB$2:AB65)-'Chem - ODS'!W$15*10^6,'Chemicals Calcs'!AB65))</f>
        <v>6273984641889.7002</v>
      </c>
      <c r="AC65" s="210">
        <f ca="1">IF(SUM('Chemicals Calcs'!AC$2:AC65)-'Chem - ODS'!X$15*10^6&lt;0,0,IF(AND(SUM('Chemicals Calcs'!AC$1:AC64)-'Chem - ODS'!X$15*10^6&lt;0,SUM('Chemicals Calcs'!AC$2:AC65)-'Chem - ODS'!X$15*10^6&gt;0),SUM('Chemicals Calcs'!AC$2:AC65)-'Chem - ODS'!X$15*10^6,'Chemicals Calcs'!AC65))</f>
        <v>6373370459261.3174</v>
      </c>
      <c r="AD65" s="210">
        <f ca="1">IF(SUM('Chemicals Calcs'!AD$2:AD65)-'Chem - ODS'!Y$15*10^6&lt;0,0,IF(AND(SUM('Chemicals Calcs'!AD$1:AD64)-'Chem - ODS'!Y$15*10^6&lt;0,SUM('Chemicals Calcs'!AD$2:AD65)-'Chem - ODS'!Y$15*10^6&gt;0),SUM('Chemicals Calcs'!AD$2:AD65)-'Chem - ODS'!Y$15*10^6,'Chemicals Calcs'!AD65))</f>
        <v>6472756276632.9336</v>
      </c>
      <c r="AE65" s="210">
        <f ca="1">IF(SUM('Chemicals Calcs'!AE$2:AE65)-'Chem - ODS'!Z$15*10^6&lt;0,0,IF(AND(SUM('Chemicals Calcs'!AE$1:AE64)-'Chem - ODS'!Z$15*10^6&lt;0,SUM('Chemicals Calcs'!AE$2:AE65)-'Chem - ODS'!Z$15*10^6&gt;0),SUM('Chemicals Calcs'!AE$2:AE65)-'Chem - ODS'!Z$15*10^6,'Chemicals Calcs'!AE65))</f>
        <v>6572142094004.5508</v>
      </c>
      <c r="AF65" s="210">
        <f ca="1">IF(SUM('Chemicals Calcs'!AF$2:AF65)-'Chem - ODS'!AA$15*10^6&lt;0,0,IF(AND(SUM('Chemicals Calcs'!AF$1:AF64)-'Chem - ODS'!AA$15*10^6&lt;0,SUM('Chemicals Calcs'!AF$2:AF65)-'Chem - ODS'!AA$15*10^6&gt;0),SUM('Chemicals Calcs'!AF$2:AF65)-'Chem - ODS'!AA$15*10^6,'Chemicals Calcs'!AF65))</f>
        <v>6671527911376.167</v>
      </c>
      <c r="AG65" s="210">
        <f ca="1">IF(SUM('Chemicals Calcs'!AG$2:AG65)-'Chem - ODS'!AB$15*10^6&lt;0,0,IF(AND(SUM('Chemicals Calcs'!AG$1:AG64)-'Chem - ODS'!AB$15*10^6&lt;0,SUM('Chemicals Calcs'!AG$2:AG65)-'Chem - ODS'!AB$15*10^6&gt;0),SUM('Chemicals Calcs'!AG$2:AG65)-'Chem - ODS'!AB$15*10^6,'Chemicals Calcs'!AG65))</f>
        <v>6770913728747.7842</v>
      </c>
      <c r="AH65" s="210">
        <f ca="1">IF(SUM('Chemicals Calcs'!AH$2:AH65)-'Chem - ODS'!AC$15*10^6&lt;0,0,IF(AND(SUM('Chemicals Calcs'!AH$1:AH64)-'Chem - ODS'!AC$15*10^6&lt;0,SUM('Chemicals Calcs'!AH$2:AH65)-'Chem - ODS'!AC$15*10^6&gt;0),SUM('Chemicals Calcs'!AH$2:AH65)-'Chem - ODS'!AC$15*10^6,'Chemicals Calcs'!AH65))</f>
        <v>6870299546119.4004</v>
      </c>
      <c r="AI65" s="210">
        <f ca="1">IF(SUM('Chemicals Calcs'!AI$2:AI65)-'Chem - ODS'!AD$15*10^6&lt;0,0,IF(AND(SUM('Chemicals Calcs'!AI$1:AI64)-'Chem - ODS'!AD$15*10^6&lt;0,SUM('Chemicals Calcs'!AI$2:AI65)-'Chem - ODS'!AD$15*10^6&gt;0),SUM('Chemicals Calcs'!AI$2:AI65)-'Chem - ODS'!AD$15*10^6,'Chemicals Calcs'!AI65))</f>
        <v>6969685363491.0176</v>
      </c>
      <c r="AJ65" s="210">
        <f ca="1">IF(SUM('Chemicals Calcs'!AJ$2:AJ65)-'Chem - ODS'!AE$15*10^6&lt;0,0,IF(AND(SUM('Chemicals Calcs'!AJ$1:AJ64)-'Chem - ODS'!AE$15*10^6&lt;0,SUM('Chemicals Calcs'!AJ$2:AJ65)-'Chem - ODS'!AE$15*10^6&gt;0),SUM('Chemicals Calcs'!AJ$2:AJ65)-'Chem - ODS'!AE$15*10^6,'Chemicals Calcs'!AJ65))</f>
        <v>7069071180862.6348</v>
      </c>
      <c r="AK65" s="210">
        <f ca="1">IF(SUM('Chemicals Calcs'!AK$2:AK65)-'Chem - ODS'!AF$15*10^6&lt;0,0,IF(AND(SUM('Chemicals Calcs'!AK$1:AK64)-'Chem - ODS'!AF$15*10^6&lt;0,SUM('Chemicals Calcs'!AK$2:AK65)-'Chem - ODS'!AF$15*10^6&gt;0),SUM('Chemicals Calcs'!AK$2:AK65)-'Chem - ODS'!AF$15*10^6,'Chemicals Calcs'!AK65))</f>
        <v>7168456998234.252</v>
      </c>
      <c r="AL65" s="210">
        <f ca="1">IF(SUM('Chemicals Calcs'!AL$2:AL65)-'Chem - ODS'!AG$15*10^6&lt;0,0,IF(AND(SUM('Chemicals Calcs'!AL$1:AL64)-'Chem - ODS'!AG$15*10^6&lt;0,SUM('Chemicals Calcs'!AL$2:AL65)-'Chem - ODS'!AG$15*10^6&gt;0),SUM('Chemicals Calcs'!AL$2:AL65)-'Chem - ODS'!AG$15*10^6,'Chemicals Calcs'!AL65))</f>
        <v>7267842815605.8682</v>
      </c>
      <c r="AM65" s="210">
        <f ca="1">IF(SUM('Chemicals Calcs'!AM$2:AM65)-'Chem - ODS'!AH$15*10^6&lt;0,0,IF(AND(SUM('Chemicals Calcs'!AM$1:AM64)-'Chem - ODS'!AH$15*10^6&lt;0,SUM('Chemicals Calcs'!AM$2:AM65)-'Chem - ODS'!AH$15*10^6&gt;0),SUM('Chemicals Calcs'!AM$2:AM65)-'Chem - ODS'!AH$15*10^6,'Chemicals Calcs'!AM65))</f>
        <v>7367228632977.4844</v>
      </c>
      <c r="AN65" s="210">
        <f ca="1">IF(SUM('Chemicals Calcs'!AN$2:AN65)-'Chem - ODS'!AI$15*10^6&lt;0,0,IF(AND(SUM('Chemicals Calcs'!AN$1:AN64)-'Chem - ODS'!AI$15*10^6&lt;0,SUM('Chemicals Calcs'!AN$2:AN65)-'Chem - ODS'!AI$15*10^6&gt;0),SUM('Chemicals Calcs'!AN$2:AN65)-'Chem - ODS'!AI$15*10^6,'Chemicals Calcs'!AN65))</f>
        <v>7466614450349.1016</v>
      </c>
      <c r="AO65" s="210">
        <f ca="1">IF(SUM('Chemicals Calcs'!AO$2:AO65)-'Chem - ODS'!AJ$15*10^6&lt;0,0,IF(AND(SUM('Chemicals Calcs'!AO$1:AO64)-'Chem - ODS'!AJ$15*10^6&lt;0,SUM('Chemicals Calcs'!AO$2:AO65)-'Chem - ODS'!AJ$15*10^6&gt;0),SUM('Chemicals Calcs'!AO$2:AO65)-'Chem - ODS'!AJ$15*10^6,'Chemicals Calcs'!AO65))</f>
        <v>7566000267720.7187</v>
      </c>
      <c r="AP65" s="210">
        <f ca="1">IF(SUM('Chemicals Calcs'!AP$2:AP65)-'Chem - ODS'!AK$15*10^6&lt;0,0,IF(AND(SUM('Chemicals Calcs'!AP$1:AP64)-'Chem - ODS'!AK$15*10^6&lt;0,SUM('Chemicals Calcs'!AP$2:AP65)-'Chem - ODS'!AK$15*10^6&gt;0),SUM('Chemicals Calcs'!AP$2:AP65)-'Chem - ODS'!AK$15*10^6,'Chemicals Calcs'!AP65))</f>
        <v>7665386085092.335</v>
      </c>
    </row>
    <row r="66" spans="1:42">
      <c r="A66" s="74">
        <v>14</v>
      </c>
      <c r="B66">
        <f ca="1">IF('Chemicals 2010'!$A74="CP",INDIRECT("'Chemicals 2010'!"&amp;'Country Selector'!$B$3&amp;ROW($A74))*10^12,0)</f>
        <v>1643542425775.3511</v>
      </c>
      <c r="C66" s="90">
        <f t="shared" ca="1" si="4"/>
        <v>1677125162846.0984</v>
      </c>
      <c r="D66" s="90">
        <f t="shared" ca="1" si="3"/>
        <v>1710707899916.8457</v>
      </c>
      <c r="E66" s="90">
        <f t="shared" ca="1" si="3"/>
        <v>1744290636987.5928</v>
      </c>
      <c r="F66" s="90">
        <f t="shared" ca="1" si="3"/>
        <v>1777873374058.3403</v>
      </c>
      <c r="G66" s="210">
        <f ca="1">IF(SUM('Chemicals Calcs'!G$2:G66)-'Chem - ODS'!B$15*10^6&lt;0,0,IF(AND(SUM('Chemicals Calcs'!G$1:G65)-'Chem - ODS'!B$15*10^6&lt;0,SUM('Chemicals Calcs'!G$2:G66)-'Chem - ODS'!B$15*10^6&gt;0),SUM('Chemicals Calcs'!G$2:G66)-'Chem - ODS'!B$15*10^6,'Chemicals Calcs'!G66))</f>
        <v>1811456111129.0874</v>
      </c>
      <c r="H66" s="210">
        <f ca="1">IF(SUM('Chemicals Calcs'!H$2:H66)-'Chem - ODS'!C$15*10^6&lt;0,0,IF(AND(SUM('Chemicals Calcs'!H$1:H65)-'Chem - ODS'!C$15*10^6&lt;0,SUM('Chemicals Calcs'!H$2:H66)-'Chem - ODS'!C$15*10^6&gt;0),SUM('Chemicals Calcs'!H$2:H66)-'Chem - ODS'!C$15*10^6,'Chemicals Calcs'!H66))</f>
        <v>1845038848199.8347</v>
      </c>
      <c r="I66" s="210">
        <f ca="1">IF(SUM('Chemicals Calcs'!I$2:I66)-'Chem - ODS'!D$15*10^6&lt;0,0,IF(AND(SUM('Chemicals Calcs'!I$1:I65)-'Chem - ODS'!D$15*10^6&lt;0,SUM('Chemicals Calcs'!I$2:I66)-'Chem - ODS'!D$15*10^6&gt;0),SUM('Chemicals Calcs'!I$2:I66)-'Chem - ODS'!D$15*10^6,'Chemicals Calcs'!I66))</f>
        <v>1878621585270.582</v>
      </c>
      <c r="J66" s="210">
        <f ca="1">IF(SUM('Chemicals Calcs'!J$2:J66)-'Chem - ODS'!E$15*10^6&lt;0,0,IF(AND(SUM('Chemicals Calcs'!J$1:J65)-'Chem - ODS'!E$15*10^6&lt;0,SUM('Chemicals Calcs'!J$2:J66)-'Chem - ODS'!E$15*10^6&gt;0),SUM('Chemicals Calcs'!J$2:J66)-'Chem - ODS'!E$15*10^6,'Chemicals Calcs'!J66))</f>
        <v>1912204322341.3296</v>
      </c>
      <c r="K66" s="210">
        <f ca="1">IF(SUM('Chemicals Calcs'!K$2:K66)-'Chem - ODS'!F$15*10^6&lt;0,0,IF(AND(SUM('Chemicals Calcs'!K$1:K65)-'Chem - ODS'!F$15*10^6&lt;0,SUM('Chemicals Calcs'!K$2:K66)-'Chem - ODS'!F$15*10^6&gt;0),SUM('Chemicals Calcs'!K$2:K66)-'Chem - ODS'!F$15*10^6,'Chemicals Calcs'!K66))</f>
        <v>1945787059412.0767</v>
      </c>
      <c r="L66" s="210">
        <f ca="1">IF(SUM('Chemicals Calcs'!L$2:L66)-'Chem - ODS'!G$15*10^6&lt;0,0,IF(AND(SUM('Chemicals Calcs'!L$1:L65)-'Chem - ODS'!G$15*10^6&lt;0,SUM('Chemicals Calcs'!L$2:L66)-'Chem - ODS'!G$15*10^6&gt;0),SUM('Chemicals Calcs'!L$2:L66)-'Chem - ODS'!G$15*10^6,'Chemicals Calcs'!L66))</f>
        <v>1979369796482.824</v>
      </c>
      <c r="M66" s="210">
        <f ca="1">IF(SUM('Chemicals Calcs'!M$2:M66)-'Chem - ODS'!H$15*10^6&lt;0,0,IF(AND(SUM('Chemicals Calcs'!M$1:M65)-'Chem - ODS'!H$15*10^6&lt;0,SUM('Chemicals Calcs'!M$2:M66)-'Chem - ODS'!H$15*10^6&gt;0),SUM('Chemicals Calcs'!M$2:M66)-'Chem - ODS'!H$15*10^6,'Chemicals Calcs'!M66))</f>
        <v>2011091368020.7871</v>
      </c>
      <c r="N66" s="210">
        <f ca="1">IF(SUM('Chemicals Calcs'!N$2:N66)-'Chem - ODS'!I$15*10^6&lt;0,0,IF(AND(SUM('Chemicals Calcs'!N$1:N65)-'Chem - ODS'!I$15*10^6&lt;0,SUM('Chemicals Calcs'!N$2:N66)-'Chem - ODS'!I$15*10^6&gt;0),SUM('Chemicals Calcs'!N$2:N66)-'Chem - ODS'!I$15*10^6,'Chemicals Calcs'!N66))</f>
        <v>2042812939558.7505</v>
      </c>
      <c r="O66" s="210">
        <f ca="1">IF(SUM('Chemicals Calcs'!O$2:O66)-'Chem - ODS'!J$15*10^6&lt;0,0,IF(AND(SUM('Chemicals Calcs'!O$1:O65)-'Chem - ODS'!J$15*10^6&lt;0,SUM('Chemicals Calcs'!O$2:O66)-'Chem - ODS'!J$15*10^6&gt;0),SUM('Chemicals Calcs'!O$2:O66)-'Chem - ODS'!J$15*10^6,'Chemicals Calcs'!O66))</f>
        <v>2074534511096.7139</v>
      </c>
      <c r="P66" s="210">
        <f ca="1">IF(SUM('Chemicals Calcs'!P$2:P66)-'Chem - ODS'!K$15*10^6&lt;0,0,IF(AND(SUM('Chemicals Calcs'!P$1:P65)-'Chem - ODS'!K$15*10^6&lt;0,SUM('Chemicals Calcs'!P$2:P66)-'Chem - ODS'!K$15*10^6&gt;0),SUM('Chemicals Calcs'!P$2:P66)-'Chem - ODS'!K$15*10^6,'Chemicals Calcs'!P66))</f>
        <v>2106256082634.677</v>
      </c>
      <c r="Q66" s="210">
        <f ca="1">IF(SUM('Chemicals Calcs'!Q$2:Q66)-'Chem - ODS'!L$15*10^6&lt;0,0,IF(AND(SUM('Chemicals Calcs'!Q$1:Q65)-'Chem - ODS'!L$15*10^6&lt;0,SUM('Chemicals Calcs'!Q$2:Q66)-'Chem - ODS'!L$15*10^6&gt;0),SUM('Chemicals Calcs'!Q$2:Q66)-'Chem - ODS'!L$15*10^6,'Chemicals Calcs'!Q66))</f>
        <v>2137977654172.6401</v>
      </c>
      <c r="R66" s="210">
        <f ca="1">IF(SUM('Chemicals Calcs'!R$2:R66)-'Chem - ODS'!M$15*10^6&lt;0,0,IF(AND(SUM('Chemicals Calcs'!R$1:R65)-'Chem - ODS'!M$15*10^6&lt;0,SUM('Chemicals Calcs'!R$2:R66)-'Chem - ODS'!M$15*10^6&gt;0),SUM('Chemicals Calcs'!R$2:R66)-'Chem - ODS'!M$15*10^6,'Chemicals Calcs'!R66))</f>
        <v>2169699225710.6035</v>
      </c>
      <c r="S66" s="210">
        <f ca="1">IF(SUM('Chemicals Calcs'!S$2:S66)-'Chem - ODS'!N$15*10^6&lt;0,0,IF(AND(SUM('Chemicals Calcs'!S$1:S65)-'Chem - ODS'!N$15*10^6&lt;0,SUM('Chemicals Calcs'!S$2:S66)-'Chem - ODS'!N$15*10^6&gt;0),SUM('Chemicals Calcs'!S$2:S66)-'Chem - ODS'!N$15*10^6,'Chemicals Calcs'!S66))</f>
        <v>2201420797248.5664</v>
      </c>
      <c r="T66" s="210">
        <f ca="1">IF(SUM('Chemicals Calcs'!T$2:T66)-'Chem - ODS'!O$15*10^6&lt;0,0,IF(AND(SUM('Chemicals Calcs'!T$1:T65)-'Chem - ODS'!O$15*10^6&lt;0,SUM('Chemicals Calcs'!T$2:T66)-'Chem - ODS'!O$15*10^6&gt;0),SUM('Chemicals Calcs'!T$2:T66)-'Chem - ODS'!O$15*10^6,'Chemicals Calcs'!T66))</f>
        <v>2233142368786.5303</v>
      </c>
      <c r="U66" s="210">
        <f ca="1">IF(SUM('Chemicals Calcs'!U$2:U66)-'Chem - ODS'!P$15*10^6&lt;0,0,IF(AND(SUM('Chemicals Calcs'!U$1:U65)-'Chem - ODS'!P$15*10^6&lt;0,SUM('Chemicals Calcs'!U$2:U66)-'Chem - ODS'!P$15*10^6&gt;0),SUM('Chemicals Calcs'!U$2:U66)-'Chem - ODS'!P$15*10^6,'Chemicals Calcs'!U66))</f>
        <v>2264863940324.4932</v>
      </c>
      <c r="V66" s="210">
        <f ca="1">IF(SUM('Chemicals Calcs'!V$2:V66)-'Chem - ODS'!Q$15*10^6&lt;0,0,IF(AND(SUM('Chemicals Calcs'!V$1:V65)-'Chem - ODS'!Q$15*10^6&lt;0,SUM('Chemicals Calcs'!V$2:V66)-'Chem - ODS'!Q$15*10^6&gt;0),SUM('Chemicals Calcs'!V$2:V66)-'Chem - ODS'!Q$15*10^6,'Chemicals Calcs'!V66))</f>
        <v>2296585511862.4565</v>
      </c>
      <c r="W66" s="210">
        <f ca="1">IF(SUM('Chemicals Calcs'!W$2:W66)-'Chem - ODS'!R$15*10^6&lt;0,0,IF(AND(SUM('Chemicals Calcs'!W$1:W65)-'Chem - ODS'!R$15*10^6&lt;0,SUM('Chemicals Calcs'!W$2:W66)-'Chem - ODS'!R$15*10^6&gt;0),SUM('Chemicals Calcs'!W$2:W66)-'Chem - ODS'!R$15*10^6,'Chemicals Calcs'!W66))</f>
        <v>2336786516641.9863</v>
      </c>
      <c r="X66" s="210">
        <f ca="1">IF(SUM('Chemicals Calcs'!X$2:X66)-'Chem - ODS'!S$15*10^6&lt;0,0,IF(AND(SUM('Chemicals Calcs'!X$1:X65)-'Chem - ODS'!S$15*10^6&lt;0,SUM('Chemicals Calcs'!X$2:X66)-'Chem - ODS'!S$15*10^6&gt;0),SUM('Chemicals Calcs'!X$2:X66)-'Chem - ODS'!S$15*10^6,'Chemicals Calcs'!X66))</f>
        <v>2376987521421.5166</v>
      </c>
      <c r="Y66" s="210">
        <f ca="1">IF(SUM('Chemicals Calcs'!Y$2:Y66)-'Chem - ODS'!T$15*10^6&lt;0,0,IF(AND(SUM('Chemicals Calcs'!Y$1:Y65)-'Chem - ODS'!T$15*10^6&lt;0,SUM('Chemicals Calcs'!Y$2:Y66)-'Chem - ODS'!T$15*10^6&gt;0),SUM('Chemicals Calcs'!Y$2:Y66)-'Chem - ODS'!T$15*10^6,'Chemicals Calcs'!Y66))</f>
        <v>2417188526201.0469</v>
      </c>
      <c r="Z66" s="210">
        <f ca="1">IF(SUM('Chemicals Calcs'!Z$2:Z66)-'Chem - ODS'!U$15*10^6&lt;0,0,IF(AND(SUM('Chemicals Calcs'!Z$1:Z65)-'Chem - ODS'!U$15*10^6&lt;0,SUM('Chemicals Calcs'!Z$2:Z66)-'Chem - ODS'!U$15*10^6&gt;0),SUM('Chemicals Calcs'!Z$2:Z66)-'Chem - ODS'!U$15*10^6,'Chemicals Calcs'!Z66))</f>
        <v>2457389530980.5771</v>
      </c>
      <c r="AA66" s="210">
        <f ca="1">IF(SUM('Chemicals Calcs'!AA$2:AA66)-'Chem - ODS'!V$15*10^6&lt;0,0,IF(AND(SUM('Chemicals Calcs'!AA$1:AA65)-'Chem - ODS'!V$15*10^6&lt;0,SUM('Chemicals Calcs'!AA$2:AA66)-'Chem - ODS'!V$15*10^6&gt;0),SUM('Chemicals Calcs'!AA$2:AA66)-'Chem - ODS'!V$15*10^6,'Chemicals Calcs'!AA66))</f>
        <v>2497590535760.1069</v>
      </c>
      <c r="AB66" s="210">
        <f ca="1">IF(SUM('Chemicals Calcs'!AB$2:AB66)-'Chem - ODS'!W$15*10^6&lt;0,0,IF(AND(SUM('Chemicals Calcs'!AB$1:AB65)-'Chem - ODS'!W$15*10^6&lt;0,SUM('Chemicals Calcs'!AB$2:AB66)-'Chem - ODS'!W$15*10^6&gt;0),SUM('Chemicals Calcs'!AB$2:AB66)-'Chem - ODS'!W$15*10^6,'Chemicals Calcs'!AB66))</f>
        <v>2537791540539.6372</v>
      </c>
      <c r="AC66" s="210">
        <f ca="1">IF(SUM('Chemicals Calcs'!AC$2:AC66)-'Chem - ODS'!X$15*10^6&lt;0,0,IF(AND(SUM('Chemicals Calcs'!AC$1:AC65)-'Chem - ODS'!X$15*10^6&lt;0,SUM('Chemicals Calcs'!AC$2:AC66)-'Chem - ODS'!X$15*10^6&gt;0),SUM('Chemicals Calcs'!AC$2:AC66)-'Chem - ODS'!X$15*10^6,'Chemicals Calcs'!AC66))</f>
        <v>2577992545319.167</v>
      </c>
      <c r="AD66" s="210">
        <f ca="1">IF(SUM('Chemicals Calcs'!AD$2:AD66)-'Chem - ODS'!Y$15*10^6&lt;0,0,IF(AND(SUM('Chemicals Calcs'!AD$1:AD65)-'Chem - ODS'!Y$15*10^6&lt;0,SUM('Chemicals Calcs'!AD$2:AD66)-'Chem - ODS'!Y$15*10^6&gt;0),SUM('Chemicals Calcs'!AD$2:AD66)-'Chem - ODS'!Y$15*10^6,'Chemicals Calcs'!AD66))</f>
        <v>2618193550098.6973</v>
      </c>
      <c r="AE66" s="210">
        <f ca="1">IF(SUM('Chemicals Calcs'!AE$2:AE66)-'Chem - ODS'!Z$15*10^6&lt;0,0,IF(AND(SUM('Chemicals Calcs'!AE$1:AE65)-'Chem - ODS'!Z$15*10^6&lt;0,SUM('Chemicals Calcs'!AE$2:AE66)-'Chem - ODS'!Z$15*10^6&gt;0),SUM('Chemicals Calcs'!AE$2:AE66)-'Chem - ODS'!Z$15*10^6,'Chemicals Calcs'!AE66))</f>
        <v>2658394554878.2275</v>
      </c>
      <c r="AF66" s="210">
        <f ca="1">IF(SUM('Chemicals Calcs'!AF$2:AF66)-'Chem - ODS'!AA$15*10^6&lt;0,0,IF(AND(SUM('Chemicals Calcs'!AF$1:AF65)-'Chem - ODS'!AA$15*10^6&lt;0,SUM('Chemicals Calcs'!AF$2:AF66)-'Chem - ODS'!AA$15*10^6&gt;0),SUM('Chemicals Calcs'!AF$2:AF66)-'Chem - ODS'!AA$15*10^6,'Chemicals Calcs'!AF66))</f>
        <v>2698595559657.7578</v>
      </c>
      <c r="AG66" s="210">
        <f ca="1">IF(SUM('Chemicals Calcs'!AG$2:AG66)-'Chem - ODS'!AB$15*10^6&lt;0,0,IF(AND(SUM('Chemicals Calcs'!AG$1:AG65)-'Chem - ODS'!AB$15*10^6&lt;0,SUM('Chemicals Calcs'!AG$2:AG66)-'Chem - ODS'!AB$15*10^6&gt;0),SUM('Chemicals Calcs'!AG$2:AG66)-'Chem - ODS'!AB$15*10^6,'Chemicals Calcs'!AG66))</f>
        <v>2738796564437.2876</v>
      </c>
      <c r="AH66" s="210">
        <f ca="1">IF(SUM('Chemicals Calcs'!AH$2:AH66)-'Chem - ODS'!AC$15*10^6&lt;0,0,IF(AND(SUM('Chemicals Calcs'!AH$1:AH65)-'Chem - ODS'!AC$15*10^6&lt;0,SUM('Chemicals Calcs'!AH$2:AH66)-'Chem - ODS'!AC$15*10^6&gt;0),SUM('Chemicals Calcs'!AH$2:AH66)-'Chem - ODS'!AC$15*10^6,'Chemicals Calcs'!AH66))</f>
        <v>2778997569216.8179</v>
      </c>
      <c r="AI66" s="210">
        <f ca="1">IF(SUM('Chemicals Calcs'!AI$2:AI66)-'Chem - ODS'!AD$15*10^6&lt;0,0,IF(AND(SUM('Chemicals Calcs'!AI$1:AI65)-'Chem - ODS'!AD$15*10^6&lt;0,SUM('Chemicals Calcs'!AI$2:AI66)-'Chem - ODS'!AD$15*10^6&gt;0),SUM('Chemicals Calcs'!AI$2:AI66)-'Chem - ODS'!AD$15*10^6,'Chemicals Calcs'!AI66))</f>
        <v>2819198573996.3481</v>
      </c>
      <c r="AJ66" s="210">
        <f ca="1">IF(SUM('Chemicals Calcs'!AJ$2:AJ66)-'Chem - ODS'!AE$15*10^6&lt;0,0,IF(AND(SUM('Chemicals Calcs'!AJ$1:AJ65)-'Chem - ODS'!AE$15*10^6&lt;0,SUM('Chemicals Calcs'!AJ$2:AJ66)-'Chem - ODS'!AE$15*10^6&gt;0),SUM('Chemicals Calcs'!AJ$2:AJ66)-'Chem - ODS'!AE$15*10^6,'Chemicals Calcs'!AJ66))</f>
        <v>2859399578775.8779</v>
      </c>
      <c r="AK66" s="210">
        <f ca="1">IF(SUM('Chemicals Calcs'!AK$2:AK66)-'Chem - ODS'!AF$15*10^6&lt;0,0,IF(AND(SUM('Chemicals Calcs'!AK$1:AK65)-'Chem - ODS'!AF$15*10^6&lt;0,SUM('Chemicals Calcs'!AK$2:AK66)-'Chem - ODS'!AF$15*10^6&gt;0),SUM('Chemicals Calcs'!AK$2:AK66)-'Chem - ODS'!AF$15*10^6,'Chemicals Calcs'!AK66))</f>
        <v>2899600583555.4082</v>
      </c>
      <c r="AL66" s="210">
        <f ca="1">IF(SUM('Chemicals Calcs'!AL$2:AL66)-'Chem - ODS'!AG$15*10^6&lt;0,0,IF(AND(SUM('Chemicals Calcs'!AL$1:AL65)-'Chem - ODS'!AG$15*10^6&lt;0,SUM('Chemicals Calcs'!AL$2:AL66)-'Chem - ODS'!AG$15*10^6&gt;0),SUM('Chemicals Calcs'!AL$2:AL66)-'Chem - ODS'!AG$15*10^6,'Chemicals Calcs'!AL66))</f>
        <v>2939801588334.938</v>
      </c>
      <c r="AM66" s="210">
        <f ca="1">IF(SUM('Chemicals Calcs'!AM$2:AM66)-'Chem - ODS'!AH$15*10^6&lt;0,0,IF(AND(SUM('Chemicals Calcs'!AM$1:AM65)-'Chem - ODS'!AH$15*10^6&lt;0,SUM('Chemicals Calcs'!AM$2:AM66)-'Chem - ODS'!AH$15*10^6&gt;0),SUM('Chemicals Calcs'!AM$2:AM66)-'Chem - ODS'!AH$15*10^6,'Chemicals Calcs'!AM66))</f>
        <v>2980002593114.4687</v>
      </c>
      <c r="AN66" s="210">
        <f ca="1">IF(SUM('Chemicals Calcs'!AN$2:AN66)-'Chem - ODS'!AI$15*10^6&lt;0,0,IF(AND(SUM('Chemicals Calcs'!AN$1:AN65)-'Chem - ODS'!AI$15*10^6&lt;0,SUM('Chemicals Calcs'!AN$2:AN66)-'Chem - ODS'!AI$15*10^6&gt;0),SUM('Chemicals Calcs'!AN$2:AN66)-'Chem - ODS'!AI$15*10^6,'Chemicals Calcs'!AN66))</f>
        <v>3020203597893.9985</v>
      </c>
      <c r="AO66" s="210">
        <f ca="1">IF(SUM('Chemicals Calcs'!AO$2:AO66)-'Chem - ODS'!AJ$15*10^6&lt;0,0,IF(AND(SUM('Chemicals Calcs'!AO$1:AO65)-'Chem - ODS'!AJ$15*10^6&lt;0,SUM('Chemicals Calcs'!AO$2:AO66)-'Chem - ODS'!AJ$15*10^6&gt;0),SUM('Chemicals Calcs'!AO$2:AO66)-'Chem - ODS'!AJ$15*10^6,'Chemicals Calcs'!AO66))</f>
        <v>3060404602673.5283</v>
      </c>
      <c r="AP66" s="210">
        <f ca="1">IF(SUM('Chemicals Calcs'!AP$2:AP66)-'Chem - ODS'!AK$15*10^6&lt;0,0,IF(AND(SUM('Chemicals Calcs'!AP$1:AP65)-'Chem - ODS'!AK$15*10^6&lt;0,SUM('Chemicals Calcs'!AP$2:AP66)-'Chem - ODS'!AK$15*10^6&gt;0),SUM('Chemicals Calcs'!AP$2:AP66)-'Chem - ODS'!AK$15*10^6,'Chemicals Calcs'!AP66))</f>
        <v>3100605607453.0586</v>
      </c>
    </row>
    <row r="67" spans="1:42">
      <c r="A67" s="74">
        <v>15</v>
      </c>
      <c r="B67">
        <f ca="1">IF('Chemicals 2010'!$A75="CP",INDIRECT("'Chemicals 2010'!"&amp;'Country Selector'!$B$3&amp;ROW($A75))*10^12,0)</f>
        <v>0</v>
      </c>
      <c r="C67" s="90">
        <f t="shared" ca="1" si="4"/>
        <v>0</v>
      </c>
      <c r="D67" s="90">
        <f t="shared" ca="1" si="3"/>
        <v>0</v>
      </c>
      <c r="E67" s="90">
        <f t="shared" ca="1" si="3"/>
        <v>0</v>
      </c>
      <c r="F67" s="90">
        <f t="shared" ca="1" si="3"/>
        <v>0</v>
      </c>
      <c r="G67" s="210">
        <f ca="1">IF(SUM('Chemicals Calcs'!G$2:G67)-'Chem - ODS'!B$15*10^6&lt;0,0,IF(AND(SUM('Chemicals Calcs'!G$1:G66)-'Chem - ODS'!B$15*10^6&lt;0,SUM('Chemicals Calcs'!G$2:G67)-'Chem - ODS'!B$15*10^6&gt;0),SUM('Chemicals Calcs'!G$2:G67)-'Chem - ODS'!B$15*10^6,'Chemicals Calcs'!G67))</f>
        <v>0</v>
      </c>
      <c r="H67" s="210">
        <f ca="1">IF(SUM('Chemicals Calcs'!H$2:H67)-'Chem - ODS'!C$15*10^6&lt;0,0,IF(AND(SUM('Chemicals Calcs'!H$1:H66)-'Chem - ODS'!C$15*10^6&lt;0,SUM('Chemicals Calcs'!H$2:H67)-'Chem - ODS'!C$15*10^6&gt;0),SUM('Chemicals Calcs'!H$2:H67)-'Chem - ODS'!C$15*10^6,'Chemicals Calcs'!H67))</f>
        <v>0</v>
      </c>
      <c r="I67" s="210">
        <f ca="1">IF(SUM('Chemicals Calcs'!I$2:I67)-'Chem - ODS'!D$15*10^6&lt;0,0,IF(AND(SUM('Chemicals Calcs'!I$1:I66)-'Chem - ODS'!D$15*10^6&lt;0,SUM('Chemicals Calcs'!I$2:I67)-'Chem - ODS'!D$15*10^6&gt;0),SUM('Chemicals Calcs'!I$2:I67)-'Chem - ODS'!D$15*10^6,'Chemicals Calcs'!I67))</f>
        <v>0</v>
      </c>
      <c r="J67" s="210">
        <f ca="1">IF(SUM('Chemicals Calcs'!J$2:J67)-'Chem - ODS'!E$15*10^6&lt;0,0,IF(AND(SUM('Chemicals Calcs'!J$1:J66)-'Chem - ODS'!E$15*10^6&lt;0,SUM('Chemicals Calcs'!J$2:J67)-'Chem - ODS'!E$15*10^6&gt;0),SUM('Chemicals Calcs'!J$2:J67)-'Chem - ODS'!E$15*10^6,'Chemicals Calcs'!J67))</f>
        <v>0</v>
      </c>
      <c r="K67" s="210">
        <f ca="1">IF(SUM('Chemicals Calcs'!K$2:K67)-'Chem - ODS'!F$15*10^6&lt;0,0,IF(AND(SUM('Chemicals Calcs'!K$1:K66)-'Chem - ODS'!F$15*10^6&lt;0,SUM('Chemicals Calcs'!K$2:K67)-'Chem - ODS'!F$15*10^6&gt;0),SUM('Chemicals Calcs'!K$2:K67)-'Chem - ODS'!F$15*10^6,'Chemicals Calcs'!K67))</f>
        <v>0</v>
      </c>
      <c r="L67" s="210">
        <f ca="1">IF(SUM('Chemicals Calcs'!L$2:L67)-'Chem - ODS'!G$15*10^6&lt;0,0,IF(AND(SUM('Chemicals Calcs'!L$1:L66)-'Chem - ODS'!G$15*10^6&lt;0,SUM('Chemicals Calcs'!L$2:L67)-'Chem - ODS'!G$15*10^6&gt;0),SUM('Chemicals Calcs'!L$2:L67)-'Chem - ODS'!G$15*10^6,'Chemicals Calcs'!L67))</f>
        <v>0</v>
      </c>
      <c r="M67" s="210">
        <f ca="1">IF(SUM('Chemicals Calcs'!M$2:M67)-'Chem - ODS'!H$15*10^6&lt;0,0,IF(AND(SUM('Chemicals Calcs'!M$1:M66)-'Chem - ODS'!H$15*10^6&lt;0,SUM('Chemicals Calcs'!M$2:M67)-'Chem - ODS'!H$15*10^6&gt;0),SUM('Chemicals Calcs'!M$2:M67)-'Chem - ODS'!H$15*10^6,'Chemicals Calcs'!M67))</f>
        <v>0</v>
      </c>
      <c r="N67" s="210">
        <f ca="1">IF(SUM('Chemicals Calcs'!N$2:N67)-'Chem - ODS'!I$15*10^6&lt;0,0,IF(AND(SUM('Chemicals Calcs'!N$1:N66)-'Chem - ODS'!I$15*10^6&lt;0,SUM('Chemicals Calcs'!N$2:N67)-'Chem - ODS'!I$15*10^6&gt;0),SUM('Chemicals Calcs'!N$2:N67)-'Chem - ODS'!I$15*10^6,'Chemicals Calcs'!N67))</f>
        <v>0</v>
      </c>
      <c r="O67" s="210">
        <f ca="1">IF(SUM('Chemicals Calcs'!O$2:O67)-'Chem - ODS'!J$15*10^6&lt;0,0,IF(AND(SUM('Chemicals Calcs'!O$1:O66)-'Chem - ODS'!J$15*10^6&lt;0,SUM('Chemicals Calcs'!O$2:O67)-'Chem - ODS'!J$15*10^6&gt;0),SUM('Chemicals Calcs'!O$2:O67)-'Chem - ODS'!J$15*10^6,'Chemicals Calcs'!O67))</f>
        <v>0</v>
      </c>
      <c r="P67" s="210">
        <f ca="1">IF(SUM('Chemicals Calcs'!P$2:P67)-'Chem - ODS'!K$15*10^6&lt;0,0,IF(AND(SUM('Chemicals Calcs'!P$1:P66)-'Chem - ODS'!K$15*10^6&lt;0,SUM('Chemicals Calcs'!P$2:P67)-'Chem - ODS'!K$15*10^6&gt;0),SUM('Chemicals Calcs'!P$2:P67)-'Chem - ODS'!K$15*10^6,'Chemicals Calcs'!P67))</f>
        <v>0</v>
      </c>
      <c r="Q67" s="210">
        <f ca="1">IF(SUM('Chemicals Calcs'!Q$2:Q67)-'Chem - ODS'!L$15*10^6&lt;0,0,IF(AND(SUM('Chemicals Calcs'!Q$1:Q66)-'Chem - ODS'!L$15*10^6&lt;0,SUM('Chemicals Calcs'!Q$2:Q67)-'Chem - ODS'!L$15*10^6&gt;0),SUM('Chemicals Calcs'!Q$2:Q67)-'Chem - ODS'!L$15*10^6,'Chemicals Calcs'!Q67))</f>
        <v>0</v>
      </c>
      <c r="R67" s="210">
        <f ca="1">IF(SUM('Chemicals Calcs'!R$2:R67)-'Chem - ODS'!M$15*10^6&lt;0,0,IF(AND(SUM('Chemicals Calcs'!R$1:R66)-'Chem - ODS'!M$15*10^6&lt;0,SUM('Chemicals Calcs'!R$2:R67)-'Chem - ODS'!M$15*10^6&gt;0),SUM('Chemicals Calcs'!R$2:R67)-'Chem - ODS'!M$15*10^6,'Chemicals Calcs'!R67))</f>
        <v>0</v>
      </c>
      <c r="S67" s="210">
        <f ca="1">IF(SUM('Chemicals Calcs'!S$2:S67)-'Chem - ODS'!N$15*10^6&lt;0,0,IF(AND(SUM('Chemicals Calcs'!S$1:S66)-'Chem - ODS'!N$15*10^6&lt;0,SUM('Chemicals Calcs'!S$2:S67)-'Chem - ODS'!N$15*10^6&gt;0),SUM('Chemicals Calcs'!S$2:S67)-'Chem - ODS'!N$15*10^6,'Chemicals Calcs'!S67))</f>
        <v>0</v>
      </c>
      <c r="T67" s="210">
        <f ca="1">IF(SUM('Chemicals Calcs'!T$2:T67)-'Chem - ODS'!O$15*10^6&lt;0,0,IF(AND(SUM('Chemicals Calcs'!T$1:T66)-'Chem - ODS'!O$15*10^6&lt;0,SUM('Chemicals Calcs'!T$2:T67)-'Chem - ODS'!O$15*10^6&gt;0),SUM('Chemicals Calcs'!T$2:T67)-'Chem - ODS'!O$15*10^6,'Chemicals Calcs'!T67))</f>
        <v>0</v>
      </c>
      <c r="U67" s="210">
        <f ca="1">IF(SUM('Chemicals Calcs'!U$2:U67)-'Chem - ODS'!P$15*10^6&lt;0,0,IF(AND(SUM('Chemicals Calcs'!U$1:U66)-'Chem - ODS'!P$15*10^6&lt;0,SUM('Chemicals Calcs'!U$2:U67)-'Chem - ODS'!P$15*10^6&gt;0),SUM('Chemicals Calcs'!U$2:U67)-'Chem - ODS'!P$15*10^6,'Chemicals Calcs'!U67))</f>
        <v>0</v>
      </c>
      <c r="V67" s="210">
        <f ca="1">IF(SUM('Chemicals Calcs'!V$2:V67)-'Chem - ODS'!Q$15*10^6&lt;0,0,IF(AND(SUM('Chemicals Calcs'!V$1:V66)-'Chem - ODS'!Q$15*10^6&lt;0,SUM('Chemicals Calcs'!V$2:V67)-'Chem - ODS'!Q$15*10^6&gt;0),SUM('Chemicals Calcs'!V$2:V67)-'Chem - ODS'!Q$15*10^6,'Chemicals Calcs'!V67))</f>
        <v>0</v>
      </c>
      <c r="W67" s="210">
        <f ca="1">IF(SUM('Chemicals Calcs'!W$2:W67)-'Chem - ODS'!R$15*10^6&lt;0,0,IF(AND(SUM('Chemicals Calcs'!W$1:W66)-'Chem - ODS'!R$15*10^6&lt;0,SUM('Chemicals Calcs'!W$2:W67)-'Chem - ODS'!R$15*10^6&gt;0),SUM('Chemicals Calcs'!W$2:W67)-'Chem - ODS'!R$15*10^6,'Chemicals Calcs'!W67))</f>
        <v>0</v>
      </c>
      <c r="X67" s="210">
        <f ca="1">IF(SUM('Chemicals Calcs'!X$2:X67)-'Chem - ODS'!S$15*10^6&lt;0,0,IF(AND(SUM('Chemicals Calcs'!X$1:X66)-'Chem - ODS'!S$15*10^6&lt;0,SUM('Chemicals Calcs'!X$2:X67)-'Chem - ODS'!S$15*10^6&gt;0),SUM('Chemicals Calcs'!X$2:X67)-'Chem - ODS'!S$15*10^6,'Chemicals Calcs'!X67))</f>
        <v>0</v>
      </c>
      <c r="Y67" s="210">
        <f ca="1">IF(SUM('Chemicals Calcs'!Y$2:Y67)-'Chem - ODS'!T$15*10^6&lt;0,0,IF(AND(SUM('Chemicals Calcs'!Y$1:Y66)-'Chem - ODS'!T$15*10^6&lt;0,SUM('Chemicals Calcs'!Y$2:Y67)-'Chem - ODS'!T$15*10^6&gt;0),SUM('Chemicals Calcs'!Y$2:Y67)-'Chem - ODS'!T$15*10^6,'Chemicals Calcs'!Y67))</f>
        <v>0</v>
      </c>
      <c r="Z67" s="210">
        <f ca="1">IF(SUM('Chemicals Calcs'!Z$2:Z67)-'Chem - ODS'!U$15*10^6&lt;0,0,IF(AND(SUM('Chemicals Calcs'!Z$1:Z66)-'Chem - ODS'!U$15*10^6&lt;0,SUM('Chemicals Calcs'!Z$2:Z67)-'Chem - ODS'!U$15*10^6&gt;0),SUM('Chemicals Calcs'!Z$2:Z67)-'Chem - ODS'!U$15*10^6,'Chemicals Calcs'!Z67))</f>
        <v>0</v>
      </c>
      <c r="AA67" s="210">
        <f ca="1">IF(SUM('Chemicals Calcs'!AA$2:AA67)-'Chem - ODS'!V$15*10^6&lt;0,0,IF(AND(SUM('Chemicals Calcs'!AA$1:AA66)-'Chem - ODS'!V$15*10^6&lt;0,SUM('Chemicals Calcs'!AA$2:AA67)-'Chem - ODS'!V$15*10^6&gt;0),SUM('Chemicals Calcs'!AA$2:AA67)-'Chem - ODS'!V$15*10^6,'Chemicals Calcs'!AA67))</f>
        <v>0</v>
      </c>
      <c r="AB67" s="210">
        <f ca="1">IF(SUM('Chemicals Calcs'!AB$2:AB67)-'Chem - ODS'!W$15*10^6&lt;0,0,IF(AND(SUM('Chemicals Calcs'!AB$1:AB66)-'Chem - ODS'!W$15*10^6&lt;0,SUM('Chemicals Calcs'!AB$2:AB67)-'Chem - ODS'!W$15*10^6&gt;0),SUM('Chemicals Calcs'!AB$2:AB67)-'Chem - ODS'!W$15*10^6,'Chemicals Calcs'!AB67))</f>
        <v>0</v>
      </c>
      <c r="AC67" s="210">
        <f ca="1">IF(SUM('Chemicals Calcs'!AC$2:AC67)-'Chem - ODS'!X$15*10^6&lt;0,0,IF(AND(SUM('Chemicals Calcs'!AC$1:AC66)-'Chem - ODS'!X$15*10^6&lt;0,SUM('Chemicals Calcs'!AC$2:AC67)-'Chem - ODS'!X$15*10^6&gt;0),SUM('Chemicals Calcs'!AC$2:AC67)-'Chem - ODS'!X$15*10^6,'Chemicals Calcs'!AC67))</f>
        <v>0</v>
      </c>
      <c r="AD67" s="210">
        <f ca="1">IF(SUM('Chemicals Calcs'!AD$2:AD67)-'Chem - ODS'!Y$15*10^6&lt;0,0,IF(AND(SUM('Chemicals Calcs'!AD$1:AD66)-'Chem - ODS'!Y$15*10^6&lt;0,SUM('Chemicals Calcs'!AD$2:AD67)-'Chem - ODS'!Y$15*10^6&gt;0),SUM('Chemicals Calcs'!AD$2:AD67)-'Chem - ODS'!Y$15*10^6,'Chemicals Calcs'!AD67))</f>
        <v>0</v>
      </c>
      <c r="AE67" s="210">
        <f ca="1">IF(SUM('Chemicals Calcs'!AE$2:AE67)-'Chem - ODS'!Z$15*10^6&lt;0,0,IF(AND(SUM('Chemicals Calcs'!AE$1:AE66)-'Chem - ODS'!Z$15*10^6&lt;0,SUM('Chemicals Calcs'!AE$2:AE67)-'Chem - ODS'!Z$15*10^6&gt;0),SUM('Chemicals Calcs'!AE$2:AE67)-'Chem - ODS'!Z$15*10^6,'Chemicals Calcs'!AE67))</f>
        <v>0</v>
      </c>
      <c r="AF67" s="210">
        <f ca="1">IF(SUM('Chemicals Calcs'!AF$2:AF67)-'Chem - ODS'!AA$15*10^6&lt;0,0,IF(AND(SUM('Chemicals Calcs'!AF$1:AF66)-'Chem - ODS'!AA$15*10^6&lt;0,SUM('Chemicals Calcs'!AF$2:AF67)-'Chem - ODS'!AA$15*10^6&gt;0),SUM('Chemicals Calcs'!AF$2:AF67)-'Chem - ODS'!AA$15*10^6,'Chemicals Calcs'!AF67))</f>
        <v>0</v>
      </c>
      <c r="AG67" s="210">
        <f ca="1">IF(SUM('Chemicals Calcs'!AG$2:AG67)-'Chem - ODS'!AB$15*10^6&lt;0,0,IF(AND(SUM('Chemicals Calcs'!AG$1:AG66)-'Chem - ODS'!AB$15*10^6&lt;0,SUM('Chemicals Calcs'!AG$2:AG67)-'Chem - ODS'!AB$15*10^6&gt;0),SUM('Chemicals Calcs'!AG$2:AG67)-'Chem - ODS'!AB$15*10^6,'Chemicals Calcs'!AG67))</f>
        <v>0</v>
      </c>
      <c r="AH67" s="210">
        <f ca="1">IF(SUM('Chemicals Calcs'!AH$2:AH67)-'Chem - ODS'!AC$15*10^6&lt;0,0,IF(AND(SUM('Chemicals Calcs'!AH$1:AH66)-'Chem - ODS'!AC$15*10^6&lt;0,SUM('Chemicals Calcs'!AH$2:AH67)-'Chem - ODS'!AC$15*10^6&gt;0),SUM('Chemicals Calcs'!AH$2:AH67)-'Chem - ODS'!AC$15*10^6,'Chemicals Calcs'!AH67))</f>
        <v>0</v>
      </c>
      <c r="AI67" s="210">
        <f ca="1">IF(SUM('Chemicals Calcs'!AI$2:AI67)-'Chem - ODS'!AD$15*10^6&lt;0,0,IF(AND(SUM('Chemicals Calcs'!AI$1:AI66)-'Chem - ODS'!AD$15*10^6&lt;0,SUM('Chemicals Calcs'!AI$2:AI67)-'Chem - ODS'!AD$15*10^6&gt;0),SUM('Chemicals Calcs'!AI$2:AI67)-'Chem - ODS'!AD$15*10^6,'Chemicals Calcs'!AI67))</f>
        <v>0</v>
      </c>
      <c r="AJ67" s="210">
        <f ca="1">IF(SUM('Chemicals Calcs'!AJ$2:AJ67)-'Chem - ODS'!AE$15*10^6&lt;0,0,IF(AND(SUM('Chemicals Calcs'!AJ$1:AJ66)-'Chem - ODS'!AE$15*10^6&lt;0,SUM('Chemicals Calcs'!AJ$2:AJ67)-'Chem - ODS'!AE$15*10^6&gt;0),SUM('Chemicals Calcs'!AJ$2:AJ67)-'Chem - ODS'!AE$15*10^6,'Chemicals Calcs'!AJ67))</f>
        <v>0</v>
      </c>
      <c r="AK67" s="210">
        <f ca="1">IF(SUM('Chemicals Calcs'!AK$2:AK67)-'Chem - ODS'!AF$15*10^6&lt;0,0,IF(AND(SUM('Chemicals Calcs'!AK$1:AK66)-'Chem - ODS'!AF$15*10^6&lt;0,SUM('Chemicals Calcs'!AK$2:AK67)-'Chem - ODS'!AF$15*10^6&gt;0),SUM('Chemicals Calcs'!AK$2:AK67)-'Chem - ODS'!AF$15*10^6,'Chemicals Calcs'!AK67))</f>
        <v>0</v>
      </c>
      <c r="AL67" s="210">
        <f ca="1">IF(SUM('Chemicals Calcs'!AL$2:AL67)-'Chem - ODS'!AG$15*10^6&lt;0,0,IF(AND(SUM('Chemicals Calcs'!AL$1:AL66)-'Chem - ODS'!AG$15*10^6&lt;0,SUM('Chemicals Calcs'!AL$2:AL67)-'Chem - ODS'!AG$15*10^6&gt;0),SUM('Chemicals Calcs'!AL$2:AL67)-'Chem - ODS'!AG$15*10^6,'Chemicals Calcs'!AL67))</f>
        <v>0</v>
      </c>
      <c r="AM67" s="210">
        <f ca="1">IF(SUM('Chemicals Calcs'!AM$2:AM67)-'Chem - ODS'!AH$15*10^6&lt;0,0,IF(AND(SUM('Chemicals Calcs'!AM$1:AM66)-'Chem - ODS'!AH$15*10^6&lt;0,SUM('Chemicals Calcs'!AM$2:AM67)-'Chem - ODS'!AH$15*10^6&gt;0),SUM('Chemicals Calcs'!AM$2:AM67)-'Chem - ODS'!AH$15*10^6,'Chemicals Calcs'!AM67))</f>
        <v>0</v>
      </c>
      <c r="AN67" s="210">
        <f ca="1">IF(SUM('Chemicals Calcs'!AN$2:AN67)-'Chem - ODS'!AI$15*10^6&lt;0,0,IF(AND(SUM('Chemicals Calcs'!AN$1:AN66)-'Chem - ODS'!AI$15*10^6&lt;0,SUM('Chemicals Calcs'!AN$2:AN67)-'Chem - ODS'!AI$15*10^6&gt;0),SUM('Chemicals Calcs'!AN$2:AN67)-'Chem - ODS'!AI$15*10^6,'Chemicals Calcs'!AN67))</f>
        <v>0</v>
      </c>
      <c r="AO67" s="210">
        <f ca="1">IF(SUM('Chemicals Calcs'!AO$2:AO67)-'Chem - ODS'!AJ$15*10^6&lt;0,0,IF(AND(SUM('Chemicals Calcs'!AO$1:AO66)-'Chem - ODS'!AJ$15*10^6&lt;0,SUM('Chemicals Calcs'!AO$2:AO67)-'Chem - ODS'!AJ$15*10^6&gt;0),SUM('Chemicals Calcs'!AO$2:AO67)-'Chem - ODS'!AJ$15*10^6,'Chemicals Calcs'!AO67))</f>
        <v>0</v>
      </c>
      <c r="AP67" s="210">
        <f ca="1">IF(SUM('Chemicals Calcs'!AP$2:AP67)-'Chem - ODS'!AK$15*10^6&lt;0,0,IF(AND(SUM('Chemicals Calcs'!AP$1:AP66)-'Chem - ODS'!AK$15*10^6&lt;0,SUM('Chemicals Calcs'!AP$2:AP67)-'Chem - ODS'!AK$15*10^6&gt;0),SUM('Chemicals Calcs'!AP$2:AP67)-'Chem - ODS'!AK$15*10^6,'Chemicals Calcs'!AP67))</f>
        <v>0</v>
      </c>
    </row>
    <row r="68" spans="1:42">
      <c r="A68" s="74">
        <v>16</v>
      </c>
      <c r="B68">
        <f ca="1">IF('Chemicals 2010'!$A76="CP",INDIRECT("'Chemicals 2010'!"&amp;'Country Selector'!$B$3&amp;ROW($A76))*10^12,0)</f>
        <v>0</v>
      </c>
      <c r="C68" s="90">
        <f t="shared" ca="1" si="4"/>
        <v>1159421045827.2852</v>
      </c>
      <c r="D68" s="90">
        <f t="shared" ca="1" si="3"/>
        <v>2318842091654.5703</v>
      </c>
      <c r="E68" s="90">
        <f t="shared" ca="1" si="3"/>
        <v>3478263137481.8555</v>
      </c>
      <c r="F68" s="90">
        <f t="shared" ca="1" si="3"/>
        <v>4637684183309.1406</v>
      </c>
      <c r="G68" s="210">
        <f ca="1">IF(SUM('Chemicals Calcs'!G$2:G68)-'Chem - ODS'!B$15*10^6&lt;0,0,IF(AND(SUM('Chemicals Calcs'!G$1:G67)-'Chem - ODS'!B$15*10^6&lt;0,SUM('Chemicals Calcs'!G$2:G68)-'Chem - ODS'!B$15*10^6&gt;0),SUM('Chemicals Calcs'!G$2:G68)-'Chem - ODS'!B$15*10^6,'Chemicals Calcs'!G68))</f>
        <v>5797105229136.4258</v>
      </c>
      <c r="H68" s="210">
        <f ca="1">IF(SUM('Chemicals Calcs'!H$2:H68)-'Chem - ODS'!C$15*10^6&lt;0,0,IF(AND(SUM('Chemicals Calcs'!H$1:H67)-'Chem - ODS'!C$15*10^6&lt;0,SUM('Chemicals Calcs'!H$2:H68)-'Chem - ODS'!C$15*10^6&gt;0),SUM('Chemicals Calcs'!H$2:H68)-'Chem - ODS'!C$15*10^6,'Chemicals Calcs'!H68))</f>
        <v>6956526274963.7109</v>
      </c>
      <c r="I68" s="210">
        <f ca="1">IF(SUM('Chemicals Calcs'!I$2:I68)-'Chem - ODS'!D$15*10^6&lt;0,0,IF(AND(SUM('Chemicals Calcs'!I$1:I67)-'Chem - ODS'!D$15*10^6&lt;0,SUM('Chemicals Calcs'!I$2:I68)-'Chem - ODS'!D$15*10^6&gt;0),SUM('Chemicals Calcs'!I$2:I68)-'Chem - ODS'!D$15*10^6,'Chemicals Calcs'!I68))</f>
        <v>8115947320790.9971</v>
      </c>
      <c r="J68" s="210">
        <f ca="1">IF(SUM('Chemicals Calcs'!J$2:J68)-'Chem - ODS'!E$15*10^6&lt;0,0,IF(AND(SUM('Chemicals Calcs'!J$1:J67)-'Chem - ODS'!E$15*10^6&lt;0,SUM('Chemicals Calcs'!J$2:J68)-'Chem - ODS'!E$15*10^6&gt;0),SUM('Chemicals Calcs'!J$2:J68)-'Chem - ODS'!E$15*10^6,'Chemicals Calcs'!J68))</f>
        <v>9275368366618.2812</v>
      </c>
      <c r="K68" s="210">
        <f ca="1">IF(SUM('Chemicals Calcs'!K$2:K68)-'Chem - ODS'!F$15*10^6&lt;0,0,IF(AND(SUM('Chemicals Calcs'!K$1:K67)-'Chem - ODS'!F$15*10^6&lt;0,SUM('Chemicals Calcs'!K$2:K68)-'Chem - ODS'!F$15*10^6&gt;0),SUM('Chemicals Calcs'!K$2:K68)-'Chem - ODS'!F$15*10^6,'Chemicals Calcs'!K68))</f>
        <v>10434789412445.566</v>
      </c>
      <c r="L68" s="210">
        <f ca="1">IF(SUM('Chemicals Calcs'!L$2:L68)-'Chem - ODS'!G$15*10^6&lt;0,0,IF(AND(SUM('Chemicals Calcs'!L$1:L67)-'Chem - ODS'!G$15*10^6&lt;0,SUM('Chemicals Calcs'!L$2:L68)-'Chem - ODS'!G$15*10^6&gt;0),SUM('Chemicals Calcs'!L$2:L68)-'Chem - ODS'!G$15*10^6,'Chemicals Calcs'!L68))</f>
        <v>11594210458272.852</v>
      </c>
      <c r="M68" s="210">
        <f ca="1">IF(SUM('Chemicals Calcs'!M$2:M68)-'Chem - ODS'!H$15*10^6&lt;0,0,IF(AND(SUM('Chemicals Calcs'!M$1:M67)-'Chem - ODS'!H$15*10^6&lt;0,SUM('Chemicals Calcs'!M$2:M68)-'Chem - ODS'!H$15*10^6&gt;0),SUM('Chemicals Calcs'!M$2:M68)-'Chem - ODS'!H$15*10^6,'Chemicals Calcs'!M68))</f>
        <v>13682931991909.17</v>
      </c>
      <c r="N68" s="210">
        <f ca="1">IF(SUM('Chemicals Calcs'!N$2:N68)-'Chem - ODS'!I$15*10^6&lt;0,0,IF(AND(SUM('Chemicals Calcs'!N$1:N67)-'Chem - ODS'!I$15*10^6&lt;0,SUM('Chemicals Calcs'!N$2:N68)-'Chem - ODS'!I$15*10^6&gt;0),SUM('Chemicals Calcs'!N$2:N68)-'Chem - ODS'!I$15*10^6,'Chemicals Calcs'!N68))</f>
        <v>15771653525545.488</v>
      </c>
      <c r="O68" s="210">
        <f ca="1">IF(SUM('Chemicals Calcs'!O$2:O68)-'Chem - ODS'!J$15*10^6&lt;0,0,IF(AND(SUM('Chemicals Calcs'!O$1:O67)-'Chem - ODS'!J$15*10^6&lt;0,SUM('Chemicals Calcs'!O$2:O68)-'Chem - ODS'!J$15*10^6&gt;0),SUM('Chemicals Calcs'!O$2:O68)-'Chem - ODS'!J$15*10^6,'Chemicals Calcs'!O68))</f>
        <v>17860375059181.809</v>
      </c>
      <c r="P68" s="210">
        <f ca="1">IF(SUM('Chemicals Calcs'!P$2:P68)-'Chem - ODS'!K$15*10^6&lt;0,0,IF(AND(SUM('Chemicals Calcs'!P$1:P67)-'Chem - ODS'!K$15*10^6&lt;0,SUM('Chemicals Calcs'!P$2:P68)-'Chem - ODS'!K$15*10^6&gt;0),SUM('Chemicals Calcs'!P$2:P68)-'Chem - ODS'!K$15*10^6,'Chemicals Calcs'!P68))</f>
        <v>19949096592818.125</v>
      </c>
      <c r="Q68" s="210">
        <f ca="1">IF(SUM('Chemicals Calcs'!Q$2:Q68)-'Chem - ODS'!L$15*10^6&lt;0,0,IF(AND(SUM('Chemicals Calcs'!Q$1:Q67)-'Chem - ODS'!L$15*10^6&lt;0,SUM('Chemicals Calcs'!Q$2:Q68)-'Chem - ODS'!L$15*10^6&gt;0),SUM('Chemicals Calcs'!Q$2:Q68)-'Chem - ODS'!L$15*10^6,'Chemicals Calcs'!Q68))</f>
        <v>22037818126454.445</v>
      </c>
      <c r="R68" s="210">
        <f ca="1">IF(SUM('Chemicals Calcs'!R$2:R68)-'Chem - ODS'!M$15*10^6&lt;0,0,IF(AND(SUM('Chemicals Calcs'!R$1:R67)-'Chem - ODS'!M$15*10^6&lt;0,SUM('Chemicals Calcs'!R$2:R68)-'Chem - ODS'!M$15*10^6&gt;0),SUM('Chemicals Calcs'!R$2:R68)-'Chem - ODS'!M$15*10^6,'Chemicals Calcs'!R68))</f>
        <v>24126539660090.766</v>
      </c>
      <c r="S68" s="210">
        <f ca="1">IF(SUM('Chemicals Calcs'!S$2:S68)-'Chem - ODS'!N$15*10^6&lt;0,0,IF(AND(SUM('Chemicals Calcs'!S$1:S67)-'Chem - ODS'!N$15*10^6&lt;0,SUM('Chemicals Calcs'!S$2:S68)-'Chem - ODS'!N$15*10^6&gt;0),SUM('Chemicals Calcs'!S$2:S68)-'Chem - ODS'!N$15*10^6,'Chemicals Calcs'!S68))</f>
        <v>26215261193727.082</v>
      </c>
      <c r="T68" s="210">
        <f ca="1">IF(SUM('Chemicals Calcs'!T$2:T68)-'Chem - ODS'!O$15*10^6&lt;0,0,IF(AND(SUM('Chemicals Calcs'!T$1:T67)-'Chem - ODS'!O$15*10^6&lt;0,SUM('Chemicals Calcs'!T$2:T68)-'Chem - ODS'!O$15*10^6&gt;0),SUM('Chemicals Calcs'!T$2:T68)-'Chem - ODS'!O$15*10^6,'Chemicals Calcs'!T68))</f>
        <v>28303982727363.402</v>
      </c>
      <c r="U68" s="210">
        <f ca="1">IF(SUM('Chemicals Calcs'!U$2:U68)-'Chem - ODS'!P$15*10^6&lt;0,0,IF(AND(SUM('Chemicals Calcs'!U$1:U67)-'Chem - ODS'!P$15*10^6&lt;0,SUM('Chemicals Calcs'!U$2:U68)-'Chem - ODS'!P$15*10^6&gt;0),SUM('Chemicals Calcs'!U$2:U68)-'Chem - ODS'!P$15*10^6,'Chemicals Calcs'!U68))</f>
        <v>30392704260999.723</v>
      </c>
      <c r="V68" s="210">
        <f ca="1">IF(SUM('Chemicals Calcs'!V$2:V68)-'Chem - ODS'!Q$15*10^6&lt;0,0,IF(AND(SUM('Chemicals Calcs'!V$1:V67)-'Chem - ODS'!Q$15*10^6&lt;0,SUM('Chemicals Calcs'!V$2:V68)-'Chem - ODS'!Q$15*10^6&gt;0),SUM('Chemicals Calcs'!V$2:V68)-'Chem - ODS'!Q$15*10^6,'Chemicals Calcs'!V68))</f>
        <v>32481425794636.039</v>
      </c>
      <c r="W68" s="210">
        <f ca="1">IF(SUM('Chemicals Calcs'!W$2:W68)-'Chem - ODS'!R$15*10^6&lt;0,0,IF(AND(SUM('Chemicals Calcs'!W$1:W67)-'Chem - ODS'!R$15*10^6&lt;0,SUM('Chemicals Calcs'!W$2:W68)-'Chem - ODS'!R$15*10^6&gt;0),SUM('Chemicals Calcs'!W$2:W68)-'Chem - ODS'!R$15*10^6,'Chemicals Calcs'!W68))</f>
        <v>33050002904816.086</v>
      </c>
      <c r="X68" s="210">
        <f ca="1">IF(SUM('Chemicals Calcs'!X$2:X68)-'Chem - ODS'!S$15*10^6&lt;0,0,IF(AND(SUM('Chemicals Calcs'!X$1:X67)-'Chem - ODS'!S$15*10^6&lt;0,SUM('Chemicals Calcs'!X$2:X68)-'Chem - ODS'!S$15*10^6&gt;0),SUM('Chemicals Calcs'!X$2:X68)-'Chem - ODS'!S$15*10^6,'Chemicals Calcs'!X68))</f>
        <v>33618580014996.133</v>
      </c>
      <c r="Y68" s="210">
        <f ca="1">IF(SUM('Chemicals Calcs'!Y$2:Y68)-'Chem - ODS'!T$15*10^6&lt;0,0,IF(AND(SUM('Chemicals Calcs'!Y$1:Y67)-'Chem - ODS'!T$15*10^6&lt;0,SUM('Chemicals Calcs'!Y$2:Y68)-'Chem - ODS'!T$15*10^6&gt;0),SUM('Chemicals Calcs'!Y$2:Y68)-'Chem - ODS'!T$15*10^6,'Chemicals Calcs'!Y68))</f>
        <v>34187157125176.176</v>
      </c>
      <c r="Z68" s="210">
        <f ca="1">IF(SUM('Chemicals Calcs'!Z$2:Z68)-'Chem - ODS'!U$15*10^6&lt;0,0,IF(AND(SUM('Chemicals Calcs'!Z$1:Z67)-'Chem - ODS'!U$15*10^6&lt;0,SUM('Chemicals Calcs'!Z$2:Z68)-'Chem - ODS'!U$15*10^6&gt;0),SUM('Chemicals Calcs'!Z$2:Z68)-'Chem - ODS'!U$15*10^6,'Chemicals Calcs'!Z68))</f>
        <v>34755734235356.219</v>
      </c>
      <c r="AA68" s="210">
        <f ca="1">IF(SUM('Chemicals Calcs'!AA$2:AA68)-'Chem - ODS'!V$15*10^6&lt;0,0,IF(AND(SUM('Chemicals Calcs'!AA$1:AA67)-'Chem - ODS'!V$15*10^6&lt;0,SUM('Chemicals Calcs'!AA$2:AA68)-'Chem - ODS'!V$15*10^6&gt;0),SUM('Chemicals Calcs'!AA$2:AA68)-'Chem - ODS'!V$15*10^6,'Chemicals Calcs'!AA68))</f>
        <v>35324311345536.266</v>
      </c>
      <c r="AB68" s="210">
        <f ca="1">IF(SUM('Chemicals Calcs'!AB$2:AB68)-'Chem - ODS'!W$15*10^6&lt;0,0,IF(AND(SUM('Chemicals Calcs'!AB$1:AB67)-'Chem - ODS'!W$15*10^6&lt;0,SUM('Chemicals Calcs'!AB$2:AB68)-'Chem - ODS'!W$15*10^6&gt;0),SUM('Chemicals Calcs'!AB$2:AB68)-'Chem - ODS'!W$15*10^6,'Chemicals Calcs'!AB68))</f>
        <v>35892888455716.312</v>
      </c>
      <c r="AC68" s="210">
        <f ca="1">IF(SUM('Chemicals Calcs'!AC$2:AC68)-'Chem - ODS'!X$15*10^6&lt;0,0,IF(AND(SUM('Chemicals Calcs'!AC$1:AC67)-'Chem - ODS'!X$15*10^6&lt;0,SUM('Chemicals Calcs'!AC$2:AC68)-'Chem - ODS'!X$15*10^6&gt;0),SUM('Chemicals Calcs'!AC$2:AC68)-'Chem - ODS'!X$15*10^6,'Chemicals Calcs'!AC68))</f>
        <v>36461465565896.359</v>
      </c>
      <c r="AD68" s="210">
        <f ca="1">IF(SUM('Chemicals Calcs'!AD$2:AD68)-'Chem - ODS'!Y$15*10^6&lt;0,0,IF(AND(SUM('Chemicals Calcs'!AD$1:AD67)-'Chem - ODS'!Y$15*10^6&lt;0,SUM('Chemicals Calcs'!AD$2:AD68)-'Chem - ODS'!Y$15*10^6&gt;0),SUM('Chemicals Calcs'!AD$2:AD68)-'Chem - ODS'!Y$15*10^6,'Chemicals Calcs'!AD68))</f>
        <v>37030042676076.406</v>
      </c>
      <c r="AE68" s="210">
        <f ca="1">IF(SUM('Chemicals Calcs'!AE$2:AE68)-'Chem - ODS'!Z$15*10^6&lt;0,0,IF(AND(SUM('Chemicals Calcs'!AE$1:AE67)-'Chem - ODS'!Z$15*10^6&lt;0,SUM('Chemicals Calcs'!AE$2:AE68)-'Chem - ODS'!Z$15*10^6&gt;0),SUM('Chemicals Calcs'!AE$2:AE68)-'Chem - ODS'!Z$15*10^6,'Chemicals Calcs'!AE68))</f>
        <v>37598619786256.445</v>
      </c>
      <c r="AF68" s="210">
        <f ca="1">IF(SUM('Chemicals Calcs'!AF$2:AF68)-'Chem - ODS'!AA$15*10^6&lt;0,0,IF(AND(SUM('Chemicals Calcs'!AF$1:AF67)-'Chem - ODS'!AA$15*10^6&lt;0,SUM('Chemicals Calcs'!AF$2:AF68)-'Chem - ODS'!AA$15*10^6&gt;0),SUM('Chemicals Calcs'!AF$2:AF68)-'Chem - ODS'!AA$15*10^6,'Chemicals Calcs'!AF68))</f>
        <v>38167196896436.492</v>
      </c>
      <c r="AG68" s="210">
        <f ca="1">IF(SUM('Chemicals Calcs'!AG$2:AG68)-'Chem - ODS'!AB$15*10^6&lt;0,0,IF(AND(SUM('Chemicals Calcs'!AG$1:AG67)-'Chem - ODS'!AB$15*10^6&lt;0,SUM('Chemicals Calcs'!AG$2:AG68)-'Chem - ODS'!AB$15*10^6&gt;0),SUM('Chemicals Calcs'!AG$2:AG68)-'Chem - ODS'!AB$15*10^6,'Chemicals Calcs'!AG68))</f>
        <v>38735774006616.539</v>
      </c>
      <c r="AH68" s="210">
        <f ca="1">IF(SUM('Chemicals Calcs'!AH$2:AH68)-'Chem - ODS'!AC$15*10^6&lt;0,0,IF(AND(SUM('Chemicals Calcs'!AH$1:AH67)-'Chem - ODS'!AC$15*10^6&lt;0,SUM('Chemicals Calcs'!AH$2:AH68)-'Chem - ODS'!AC$15*10^6&gt;0),SUM('Chemicals Calcs'!AH$2:AH68)-'Chem - ODS'!AC$15*10^6,'Chemicals Calcs'!AH68))</f>
        <v>39304351116796.586</v>
      </c>
      <c r="AI68" s="210">
        <f ca="1">IF(SUM('Chemicals Calcs'!AI$2:AI68)-'Chem - ODS'!AD$15*10^6&lt;0,0,IF(AND(SUM('Chemicals Calcs'!AI$1:AI67)-'Chem - ODS'!AD$15*10^6&lt;0,SUM('Chemicals Calcs'!AI$2:AI68)-'Chem - ODS'!AD$15*10^6&gt;0),SUM('Chemicals Calcs'!AI$2:AI68)-'Chem - ODS'!AD$15*10^6,'Chemicals Calcs'!AI68))</f>
        <v>39872928226976.625</v>
      </c>
      <c r="AJ68" s="210">
        <f ca="1">IF(SUM('Chemicals Calcs'!AJ$2:AJ68)-'Chem - ODS'!AE$15*10^6&lt;0,0,IF(AND(SUM('Chemicals Calcs'!AJ$1:AJ67)-'Chem - ODS'!AE$15*10^6&lt;0,SUM('Chemicals Calcs'!AJ$2:AJ68)-'Chem - ODS'!AE$15*10^6&gt;0),SUM('Chemicals Calcs'!AJ$2:AJ68)-'Chem - ODS'!AE$15*10^6,'Chemicals Calcs'!AJ68))</f>
        <v>40441505337156.672</v>
      </c>
      <c r="AK68" s="210">
        <f ca="1">IF(SUM('Chemicals Calcs'!AK$2:AK68)-'Chem - ODS'!AF$15*10^6&lt;0,0,IF(AND(SUM('Chemicals Calcs'!AK$1:AK67)-'Chem - ODS'!AF$15*10^6&lt;0,SUM('Chemicals Calcs'!AK$2:AK68)-'Chem - ODS'!AF$15*10^6&gt;0),SUM('Chemicals Calcs'!AK$2:AK68)-'Chem - ODS'!AF$15*10^6,'Chemicals Calcs'!AK68))</f>
        <v>41010082447336.719</v>
      </c>
      <c r="AL68" s="210">
        <f ca="1">IF(SUM('Chemicals Calcs'!AL$2:AL68)-'Chem - ODS'!AG$15*10^6&lt;0,0,IF(AND(SUM('Chemicals Calcs'!AL$1:AL67)-'Chem - ODS'!AG$15*10^6&lt;0,SUM('Chemicals Calcs'!AL$2:AL68)-'Chem - ODS'!AG$15*10^6&gt;0),SUM('Chemicals Calcs'!AL$2:AL68)-'Chem - ODS'!AG$15*10^6,'Chemicals Calcs'!AL68))</f>
        <v>41578659557516.766</v>
      </c>
      <c r="AM68" s="210">
        <f ca="1">IF(SUM('Chemicals Calcs'!AM$2:AM68)-'Chem - ODS'!AH$15*10^6&lt;0,0,IF(AND(SUM('Chemicals Calcs'!AM$1:AM67)-'Chem - ODS'!AH$15*10^6&lt;0,SUM('Chemicals Calcs'!AM$2:AM68)-'Chem - ODS'!AH$15*10^6&gt;0),SUM('Chemicals Calcs'!AM$2:AM68)-'Chem - ODS'!AH$15*10^6,'Chemicals Calcs'!AM68))</f>
        <v>42147236667696.812</v>
      </c>
      <c r="AN68" s="210">
        <f ca="1">IF(SUM('Chemicals Calcs'!AN$2:AN68)-'Chem - ODS'!AI$15*10^6&lt;0,0,IF(AND(SUM('Chemicals Calcs'!AN$1:AN67)-'Chem - ODS'!AI$15*10^6&lt;0,SUM('Chemicals Calcs'!AN$2:AN68)-'Chem - ODS'!AI$15*10^6&gt;0),SUM('Chemicals Calcs'!AN$2:AN68)-'Chem - ODS'!AI$15*10^6,'Chemicals Calcs'!AN68))</f>
        <v>42715813777876.852</v>
      </c>
      <c r="AO68" s="210">
        <f ca="1">IF(SUM('Chemicals Calcs'!AO$2:AO68)-'Chem - ODS'!AJ$15*10^6&lt;0,0,IF(AND(SUM('Chemicals Calcs'!AO$1:AO67)-'Chem - ODS'!AJ$15*10^6&lt;0,SUM('Chemicals Calcs'!AO$2:AO68)-'Chem - ODS'!AJ$15*10^6&gt;0),SUM('Chemicals Calcs'!AO$2:AO68)-'Chem - ODS'!AJ$15*10^6,'Chemicals Calcs'!AO68))</f>
        <v>43284390888056.906</v>
      </c>
      <c r="AP68" s="210">
        <f ca="1">IF(SUM('Chemicals Calcs'!AP$2:AP68)-'Chem - ODS'!AK$15*10^6&lt;0,0,IF(AND(SUM('Chemicals Calcs'!AP$1:AP67)-'Chem - ODS'!AK$15*10^6&lt;0,SUM('Chemicals Calcs'!AP$2:AP68)-'Chem - ODS'!AK$15*10^6&gt;0),SUM('Chemicals Calcs'!AP$2:AP68)-'Chem - ODS'!AK$15*10^6,'Chemicals Calcs'!AP68))</f>
        <v>43852967998236.945</v>
      </c>
    </row>
    <row r="69" spans="1:42">
      <c r="A69" s="74">
        <v>17</v>
      </c>
      <c r="B69">
        <f ca="1">IF('Chemicals 2010'!$A77="CP",INDIRECT("'Chemicals 2010'!"&amp;'Country Selector'!$B$3&amp;ROW($A77))*10^12,0)</f>
        <v>0</v>
      </c>
      <c r="C69" s="90">
        <f t="shared" ca="1" si="4"/>
        <v>0</v>
      </c>
      <c r="D69" s="90">
        <f t="shared" ca="1" si="3"/>
        <v>0</v>
      </c>
      <c r="E69" s="90">
        <f t="shared" ca="1" si="3"/>
        <v>0</v>
      </c>
      <c r="F69" s="90">
        <f t="shared" ca="1" si="3"/>
        <v>0</v>
      </c>
      <c r="G69" s="210">
        <f ca="1">IF(SUM('Chemicals Calcs'!G$2:G69)-'Chem - ODS'!B$15*10^6&lt;0,0,IF(AND(SUM('Chemicals Calcs'!G$1:G68)-'Chem - ODS'!B$15*10^6&lt;0,SUM('Chemicals Calcs'!G$2:G69)-'Chem - ODS'!B$15*10^6&gt;0),SUM('Chemicals Calcs'!G$2:G69)-'Chem - ODS'!B$15*10^6,'Chemicals Calcs'!G69))</f>
        <v>0</v>
      </c>
      <c r="H69" s="210">
        <f ca="1">IF(SUM('Chemicals Calcs'!H$2:H69)-'Chem - ODS'!C$15*10^6&lt;0,0,IF(AND(SUM('Chemicals Calcs'!H$1:H68)-'Chem - ODS'!C$15*10^6&lt;0,SUM('Chemicals Calcs'!H$2:H69)-'Chem - ODS'!C$15*10^6&gt;0),SUM('Chemicals Calcs'!H$2:H69)-'Chem - ODS'!C$15*10^6,'Chemicals Calcs'!H69))</f>
        <v>0</v>
      </c>
      <c r="I69" s="210">
        <f ca="1">IF(SUM('Chemicals Calcs'!I$2:I69)-'Chem - ODS'!D$15*10^6&lt;0,0,IF(AND(SUM('Chemicals Calcs'!I$1:I68)-'Chem - ODS'!D$15*10^6&lt;0,SUM('Chemicals Calcs'!I$2:I69)-'Chem - ODS'!D$15*10^6&gt;0),SUM('Chemicals Calcs'!I$2:I69)-'Chem - ODS'!D$15*10^6,'Chemicals Calcs'!I69))</f>
        <v>0</v>
      </c>
      <c r="J69" s="210">
        <f ca="1">IF(SUM('Chemicals Calcs'!J$2:J69)-'Chem - ODS'!E$15*10^6&lt;0,0,IF(AND(SUM('Chemicals Calcs'!J$1:J68)-'Chem - ODS'!E$15*10^6&lt;0,SUM('Chemicals Calcs'!J$2:J69)-'Chem - ODS'!E$15*10^6&gt;0),SUM('Chemicals Calcs'!J$2:J69)-'Chem - ODS'!E$15*10^6,'Chemicals Calcs'!J69))</f>
        <v>0</v>
      </c>
      <c r="K69" s="210">
        <f ca="1">IF(SUM('Chemicals Calcs'!K$2:K69)-'Chem - ODS'!F$15*10^6&lt;0,0,IF(AND(SUM('Chemicals Calcs'!K$1:K68)-'Chem - ODS'!F$15*10^6&lt;0,SUM('Chemicals Calcs'!K$2:K69)-'Chem - ODS'!F$15*10^6&gt;0),SUM('Chemicals Calcs'!K$2:K69)-'Chem - ODS'!F$15*10^6,'Chemicals Calcs'!K69))</f>
        <v>0</v>
      </c>
      <c r="L69" s="210">
        <f ca="1">IF(SUM('Chemicals Calcs'!L$2:L69)-'Chem - ODS'!G$15*10^6&lt;0,0,IF(AND(SUM('Chemicals Calcs'!L$1:L68)-'Chem - ODS'!G$15*10^6&lt;0,SUM('Chemicals Calcs'!L$2:L69)-'Chem - ODS'!G$15*10^6&gt;0),SUM('Chemicals Calcs'!L$2:L69)-'Chem - ODS'!G$15*10^6,'Chemicals Calcs'!L69))</f>
        <v>0</v>
      </c>
      <c r="M69" s="210">
        <f ca="1">IF(SUM('Chemicals Calcs'!M$2:M69)-'Chem - ODS'!H$15*10^6&lt;0,0,IF(AND(SUM('Chemicals Calcs'!M$1:M68)-'Chem - ODS'!H$15*10^6&lt;0,SUM('Chemicals Calcs'!M$2:M69)-'Chem - ODS'!H$15*10^6&gt;0),SUM('Chemicals Calcs'!M$2:M69)-'Chem - ODS'!H$15*10^6,'Chemicals Calcs'!M69))</f>
        <v>0</v>
      </c>
      <c r="N69" s="210">
        <f ca="1">IF(SUM('Chemicals Calcs'!N$2:N69)-'Chem - ODS'!I$15*10^6&lt;0,0,IF(AND(SUM('Chemicals Calcs'!N$1:N68)-'Chem - ODS'!I$15*10^6&lt;0,SUM('Chemicals Calcs'!N$2:N69)-'Chem - ODS'!I$15*10^6&gt;0),SUM('Chemicals Calcs'!N$2:N69)-'Chem - ODS'!I$15*10^6,'Chemicals Calcs'!N69))</f>
        <v>0</v>
      </c>
      <c r="O69" s="210">
        <f ca="1">IF(SUM('Chemicals Calcs'!O$2:O69)-'Chem - ODS'!J$15*10^6&lt;0,0,IF(AND(SUM('Chemicals Calcs'!O$1:O68)-'Chem - ODS'!J$15*10^6&lt;0,SUM('Chemicals Calcs'!O$2:O69)-'Chem - ODS'!J$15*10^6&gt;0),SUM('Chemicals Calcs'!O$2:O69)-'Chem - ODS'!J$15*10^6,'Chemicals Calcs'!O69))</f>
        <v>0</v>
      </c>
      <c r="P69" s="210">
        <f ca="1">IF(SUM('Chemicals Calcs'!P$2:P69)-'Chem - ODS'!K$15*10^6&lt;0,0,IF(AND(SUM('Chemicals Calcs'!P$1:P68)-'Chem - ODS'!K$15*10^6&lt;0,SUM('Chemicals Calcs'!P$2:P69)-'Chem - ODS'!K$15*10^6&gt;0),SUM('Chemicals Calcs'!P$2:P69)-'Chem - ODS'!K$15*10^6,'Chemicals Calcs'!P69))</f>
        <v>0</v>
      </c>
      <c r="Q69" s="210">
        <f ca="1">IF(SUM('Chemicals Calcs'!Q$2:Q69)-'Chem - ODS'!L$15*10^6&lt;0,0,IF(AND(SUM('Chemicals Calcs'!Q$1:Q68)-'Chem - ODS'!L$15*10^6&lt;0,SUM('Chemicals Calcs'!Q$2:Q69)-'Chem - ODS'!L$15*10^6&gt;0),SUM('Chemicals Calcs'!Q$2:Q69)-'Chem - ODS'!L$15*10^6,'Chemicals Calcs'!Q69))</f>
        <v>0</v>
      </c>
      <c r="R69" s="210">
        <f ca="1">IF(SUM('Chemicals Calcs'!R$2:R69)-'Chem - ODS'!M$15*10^6&lt;0,0,IF(AND(SUM('Chemicals Calcs'!R$1:R68)-'Chem - ODS'!M$15*10^6&lt;0,SUM('Chemicals Calcs'!R$2:R69)-'Chem - ODS'!M$15*10^6&gt;0),SUM('Chemicals Calcs'!R$2:R69)-'Chem - ODS'!M$15*10^6,'Chemicals Calcs'!R69))</f>
        <v>0</v>
      </c>
      <c r="S69" s="210">
        <f ca="1">IF(SUM('Chemicals Calcs'!S$2:S69)-'Chem - ODS'!N$15*10^6&lt;0,0,IF(AND(SUM('Chemicals Calcs'!S$1:S68)-'Chem - ODS'!N$15*10^6&lt;0,SUM('Chemicals Calcs'!S$2:S69)-'Chem - ODS'!N$15*10^6&gt;0),SUM('Chemicals Calcs'!S$2:S69)-'Chem - ODS'!N$15*10^6,'Chemicals Calcs'!S69))</f>
        <v>0</v>
      </c>
      <c r="T69" s="210">
        <f ca="1">IF(SUM('Chemicals Calcs'!T$2:T69)-'Chem - ODS'!O$15*10^6&lt;0,0,IF(AND(SUM('Chemicals Calcs'!T$1:T68)-'Chem - ODS'!O$15*10^6&lt;0,SUM('Chemicals Calcs'!T$2:T69)-'Chem - ODS'!O$15*10^6&gt;0),SUM('Chemicals Calcs'!T$2:T69)-'Chem - ODS'!O$15*10^6,'Chemicals Calcs'!T69))</f>
        <v>0</v>
      </c>
      <c r="U69" s="210">
        <f ca="1">IF(SUM('Chemicals Calcs'!U$2:U69)-'Chem - ODS'!P$15*10^6&lt;0,0,IF(AND(SUM('Chemicals Calcs'!U$1:U68)-'Chem - ODS'!P$15*10^6&lt;0,SUM('Chemicals Calcs'!U$2:U69)-'Chem - ODS'!P$15*10^6&gt;0),SUM('Chemicals Calcs'!U$2:U69)-'Chem - ODS'!P$15*10^6,'Chemicals Calcs'!U69))</f>
        <v>0</v>
      </c>
      <c r="V69" s="210">
        <f ca="1">IF(SUM('Chemicals Calcs'!V$2:V69)-'Chem - ODS'!Q$15*10^6&lt;0,0,IF(AND(SUM('Chemicals Calcs'!V$1:V68)-'Chem - ODS'!Q$15*10^6&lt;0,SUM('Chemicals Calcs'!V$2:V69)-'Chem - ODS'!Q$15*10^6&gt;0),SUM('Chemicals Calcs'!V$2:V69)-'Chem - ODS'!Q$15*10^6,'Chemicals Calcs'!V69))</f>
        <v>0</v>
      </c>
      <c r="W69" s="210">
        <f ca="1">IF(SUM('Chemicals Calcs'!W$2:W69)-'Chem - ODS'!R$15*10^6&lt;0,0,IF(AND(SUM('Chemicals Calcs'!W$1:W68)-'Chem - ODS'!R$15*10^6&lt;0,SUM('Chemicals Calcs'!W$2:W69)-'Chem - ODS'!R$15*10^6&gt;0),SUM('Chemicals Calcs'!W$2:W69)-'Chem - ODS'!R$15*10^6,'Chemicals Calcs'!W69))</f>
        <v>0</v>
      </c>
      <c r="X69" s="210">
        <f ca="1">IF(SUM('Chemicals Calcs'!X$2:X69)-'Chem - ODS'!S$15*10^6&lt;0,0,IF(AND(SUM('Chemicals Calcs'!X$1:X68)-'Chem - ODS'!S$15*10^6&lt;0,SUM('Chemicals Calcs'!X$2:X69)-'Chem - ODS'!S$15*10^6&gt;0),SUM('Chemicals Calcs'!X$2:X69)-'Chem - ODS'!S$15*10^6,'Chemicals Calcs'!X69))</f>
        <v>0</v>
      </c>
      <c r="Y69" s="210">
        <f ca="1">IF(SUM('Chemicals Calcs'!Y$2:Y69)-'Chem - ODS'!T$15*10^6&lt;0,0,IF(AND(SUM('Chemicals Calcs'!Y$1:Y68)-'Chem - ODS'!T$15*10^6&lt;0,SUM('Chemicals Calcs'!Y$2:Y69)-'Chem - ODS'!T$15*10^6&gt;0),SUM('Chemicals Calcs'!Y$2:Y69)-'Chem - ODS'!T$15*10^6,'Chemicals Calcs'!Y69))</f>
        <v>0</v>
      </c>
      <c r="Z69" s="210">
        <f ca="1">IF(SUM('Chemicals Calcs'!Z$2:Z69)-'Chem - ODS'!U$15*10^6&lt;0,0,IF(AND(SUM('Chemicals Calcs'!Z$1:Z68)-'Chem - ODS'!U$15*10^6&lt;0,SUM('Chemicals Calcs'!Z$2:Z69)-'Chem - ODS'!U$15*10^6&gt;0),SUM('Chemicals Calcs'!Z$2:Z69)-'Chem - ODS'!U$15*10^6,'Chemicals Calcs'!Z69))</f>
        <v>0</v>
      </c>
      <c r="AA69" s="210">
        <f ca="1">IF(SUM('Chemicals Calcs'!AA$2:AA69)-'Chem - ODS'!V$15*10^6&lt;0,0,IF(AND(SUM('Chemicals Calcs'!AA$1:AA68)-'Chem - ODS'!V$15*10^6&lt;0,SUM('Chemicals Calcs'!AA$2:AA69)-'Chem - ODS'!V$15*10^6&gt;0),SUM('Chemicals Calcs'!AA$2:AA69)-'Chem - ODS'!V$15*10^6,'Chemicals Calcs'!AA69))</f>
        <v>0</v>
      </c>
      <c r="AB69" s="210">
        <f ca="1">IF(SUM('Chemicals Calcs'!AB$2:AB69)-'Chem - ODS'!W$15*10^6&lt;0,0,IF(AND(SUM('Chemicals Calcs'!AB$1:AB68)-'Chem - ODS'!W$15*10^6&lt;0,SUM('Chemicals Calcs'!AB$2:AB69)-'Chem - ODS'!W$15*10^6&gt;0),SUM('Chemicals Calcs'!AB$2:AB69)-'Chem - ODS'!W$15*10^6,'Chemicals Calcs'!AB69))</f>
        <v>0</v>
      </c>
      <c r="AC69" s="210">
        <f ca="1">IF(SUM('Chemicals Calcs'!AC$2:AC69)-'Chem - ODS'!X$15*10^6&lt;0,0,IF(AND(SUM('Chemicals Calcs'!AC$1:AC68)-'Chem - ODS'!X$15*10^6&lt;0,SUM('Chemicals Calcs'!AC$2:AC69)-'Chem - ODS'!X$15*10^6&gt;0),SUM('Chemicals Calcs'!AC$2:AC69)-'Chem - ODS'!X$15*10^6,'Chemicals Calcs'!AC69))</f>
        <v>0</v>
      </c>
      <c r="AD69" s="210">
        <f ca="1">IF(SUM('Chemicals Calcs'!AD$2:AD69)-'Chem - ODS'!Y$15*10^6&lt;0,0,IF(AND(SUM('Chemicals Calcs'!AD$1:AD68)-'Chem - ODS'!Y$15*10^6&lt;0,SUM('Chemicals Calcs'!AD$2:AD69)-'Chem - ODS'!Y$15*10^6&gt;0),SUM('Chemicals Calcs'!AD$2:AD69)-'Chem - ODS'!Y$15*10^6,'Chemicals Calcs'!AD69))</f>
        <v>0</v>
      </c>
      <c r="AE69" s="210">
        <f ca="1">IF(SUM('Chemicals Calcs'!AE$2:AE69)-'Chem - ODS'!Z$15*10^6&lt;0,0,IF(AND(SUM('Chemicals Calcs'!AE$1:AE68)-'Chem - ODS'!Z$15*10^6&lt;0,SUM('Chemicals Calcs'!AE$2:AE69)-'Chem - ODS'!Z$15*10^6&gt;0),SUM('Chemicals Calcs'!AE$2:AE69)-'Chem - ODS'!Z$15*10^6,'Chemicals Calcs'!AE69))</f>
        <v>0</v>
      </c>
      <c r="AF69" s="210">
        <f ca="1">IF(SUM('Chemicals Calcs'!AF$2:AF69)-'Chem - ODS'!AA$15*10^6&lt;0,0,IF(AND(SUM('Chemicals Calcs'!AF$1:AF68)-'Chem - ODS'!AA$15*10^6&lt;0,SUM('Chemicals Calcs'!AF$2:AF69)-'Chem - ODS'!AA$15*10^6&gt;0),SUM('Chemicals Calcs'!AF$2:AF69)-'Chem - ODS'!AA$15*10^6,'Chemicals Calcs'!AF69))</f>
        <v>0</v>
      </c>
      <c r="AG69" s="210">
        <f ca="1">IF(SUM('Chemicals Calcs'!AG$2:AG69)-'Chem - ODS'!AB$15*10^6&lt;0,0,IF(AND(SUM('Chemicals Calcs'!AG$1:AG68)-'Chem - ODS'!AB$15*10^6&lt;0,SUM('Chemicals Calcs'!AG$2:AG69)-'Chem - ODS'!AB$15*10^6&gt;0),SUM('Chemicals Calcs'!AG$2:AG69)-'Chem - ODS'!AB$15*10^6,'Chemicals Calcs'!AG69))</f>
        <v>0</v>
      </c>
      <c r="AH69" s="210">
        <f ca="1">IF(SUM('Chemicals Calcs'!AH$2:AH69)-'Chem - ODS'!AC$15*10^6&lt;0,0,IF(AND(SUM('Chemicals Calcs'!AH$1:AH68)-'Chem - ODS'!AC$15*10^6&lt;0,SUM('Chemicals Calcs'!AH$2:AH69)-'Chem - ODS'!AC$15*10^6&gt;0),SUM('Chemicals Calcs'!AH$2:AH69)-'Chem - ODS'!AC$15*10^6,'Chemicals Calcs'!AH69))</f>
        <v>0</v>
      </c>
      <c r="AI69" s="210">
        <f ca="1">IF(SUM('Chemicals Calcs'!AI$2:AI69)-'Chem - ODS'!AD$15*10^6&lt;0,0,IF(AND(SUM('Chemicals Calcs'!AI$1:AI68)-'Chem - ODS'!AD$15*10^6&lt;0,SUM('Chemicals Calcs'!AI$2:AI69)-'Chem - ODS'!AD$15*10^6&gt;0),SUM('Chemicals Calcs'!AI$2:AI69)-'Chem - ODS'!AD$15*10^6,'Chemicals Calcs'!AI69))</f>
        <v>0</v>
      </c>
      <c r="AJ69" s="210">
        <f ca="1">IF(SUM('Chemicals Calcs'!AJ$2:AJ69)-'Chem - ODS'!AE$15*10^6&lt;0,0,IF(AND(SUM('Chemicals Calcs'!AJ$1:AJ68)-'Chem - ODS'!AE$15*10^6&lt;0,SUM('Chemicals Calcs'!AJ$2:AJ69)-'Chem - ODS'!AE$15*10^6&gt;0),SUM('Chemicals Calcs'!AJ$2:AJ69)-'Chem - ODS'!AE$15*10^6,'Chemicals Calcs'!AJ69))</f>
        <v>0</v>
      </c>
      <c r="AK69" s="210">
        <f ca="1">IF(SUM('Chemicals Calcs'!AK$2:AK69)-'Chem - ODS'!AF$15*10^6&lt;0,0,IF(AND(SUM('Chemicals Calcs'!AK$1:AK68)-'Chem - ODS'!AF$15*10^6&lt;0,SUM('Chemicals Calcs'!AK$2:AK69)-'Chem - ODS'!AF$15*10^6&gt;0),SUM('Chemicals Calcs'!AK$2:AK69)-'Chem - ODS'!AF$15*10^6,'Chemicals Calcs'!AK69))</f>
        <v>0</v>
      </c>
      <c r="AL69" s="210">
        <f ca="1">IF(SUM('Chemicals Calcs'!AL$2:AL69)-'Chem - ODS'!AG$15*10^6&lt;0,0,IF(AND(SUM('Chemicals Calcs'!AL$1:AL68)-'Chem - ODS'!AG$15*10^6&lt;0,SUM('Chemicals Calcs'!AL$2:AL69)-'Chem - ODS'!AG$15*10^6&gt;0),SUM('Chemicals Calcs'!AL$2:AL69)-'Chem - ODS'!AG$15*10^6,'Chemicals Calcs'!AL69))</f>
        <v>0</v>
      </c>
      <c r="AM69" s="210">
        <f ca="1">IF(SUM('Chemicals Calcs'!AM$2:AM69)-'Chem - ODS'!AH$15*10^6&lt;0,0,IF(AND(SUM('Chemicals Calcs'!AM$1:AM68)-'Chem - ODS'!AH$15*10^6&lt;0,SUM('Chemicals Calcs'!AM$2:AM69)-'Chem - ODS'!AH$15*10^6&gt;0),SUM('Chemicals Calcs'!AM$2:AM69)-'Chem - ODS'!AH$15*10^6,'Chemicals Calcs'!AM69))</f>
        <v>0</v>
      </c>
      <c r="AN69" s="210">
        <f ca="1">IF(SUM('Chemicals Calcs'!AN$2:AN69)-'Chem - ODS'!AI$15*10^6&lt;0,0,IF(AND(SUM('Chemicals Calcs'!AN$1:AN68)-'Chem - ODS'!AI$15*10^6&lt;0,SUM('Chemicals Calcs'!AN$2:AN69)-'Chem - ODS'!AI$15*10^6&gt;0),SUM('Chemicals Calcs'!AN$2:AN69)-'Chem - ODS'!AI$15*10^6,'Chemicals Calcs'!AN69))</f>
        <v>0</v>
      </c>
      <c r="AO69" s="210">
        <f ca="1">IF(SUM('Chemicals Calcs'!AO$2:AO69)-'Chem - ODS'!AJ$15*10^6&lt;0,0,IF(AND(SUM('Chemicals Calcs'!AO$1:AO68)-'Chem - ODS'!AJ$15*10^6&lt;0,SUM('Chemicals Calcs'!AO$2:AO69)-'Chem - ODS'!AJ$15*10^6&gt;0),SUM('Chemicals Calcs'!AO$2:AO69)-'Chem - ODS'!AJ$15*10^6,'Chemicals Calcs'!AO69))</f>
        <v>0</v>
      </c>
      <c r="AP69" s="210">
        <f ca="1">IF(SUM('Chemicals Calcs'!AP$2:AP69)-'Chem - ODS'!AK$15*10^6&lt;0,0,IF(AND(SUM('Chemicals Calcs'!AP$1:AP68)-'Chem - ODS'!AK$15*10^6&lt;0,SUM('Chemicals Calcs'!AP$2:AP69)-'Chem - ODS'!AK$15*10^6&gt;0),SUM('Chemicals Calcs'!AP$2:AP69)-'Chem - ODS'!AK$15*10^6,'Chemicals Calcs'!AP69))</f>
        <v>0</v>
      </c>
    </row>
    <row r="70" spans="1:42">
      <c r="A70" s="74">
        <v>18</v>
      </c>
      <c r="B70">
        <f ca="1">IF('Chemicals 2010'!$A78="CP",INDIRECT("'Chemicals 2010'!"&amp;'Country Selector'!$B$3&amp;ROW($A78))*10^12,0)</f>
        <v>0</v>
      </c>
      <c r="C70" s="90">
        <f t="shared" ca="1" si="4"/>
        <v>0</v>
      </c>
      <c r="D70" s="90">
        <f t="shared" ca="1" si="3"/>
        <v>0</v>
      </c>
      <c r="E70" s="90">
        <f t="shared" ca="1" si="3"/>
        <v>0</v>
      </c>
      <c r="F70" s="90">
        <f t="shared" ca="1" si="3"/>
        <v>0</v>
      </c>
      <c r="G70" s="210">
        <f ca="1">IF(SUM('Chemicals Calcs'!G$2:G70)-'Chem - ODS'!B$15*10^6&lt;0,0,IF(AND(SUM('Chemicals Calcs'!G$1:G69)-'Chem - ODS'!B$15*10^6&lt;0,SUM('Chemicals Calcs'!G$2:G70)-'Chem - ODS'!B$15*10^6&gt;0),SUM('Chemicals Calcs'!G$2:G70)-'Chem - ODS'!B$15*10^6,'Chemicals Calcs'!G70))</f>
        <v>0</v>
      </c>
      <c r="H70" s="210">
        <f ca="1">IF(SUM('Chemicals Calcs'!H$2:H70)-'Chem - ODS'!C$15*10^6&lt;0,0,IF(AND(SUM('Chemicals Calcs'!H$1:H69)-'Chem - ODS'!C$15*10^6&lt;0,SUM('Chemicals Calcs'!H$2:H70)-'Chem - ODS'!C$15*10^6&gt;0),SUM('Chemicals Calcs'!H$2:H70)-'Chem - ODS'!C$15*10^6,'Chemicals Calcs'!H70))</f>
        <v>0</v>
      </c>
      <c r="I70" s="210">
        <f ca="1">IF(SUM('Chemicals Calcs'!I$2:I70)-'Chem - ODS'!D$15*10^6&lt;0,0,IF(AND(SUM('Chemicals Calcs'!I$1:I69)-'Chem - ODS'!D$15*10^6&lt;0,SUM('Chemicals Calcs'!I$2:I70)-'Chem - ODS'!D$15*10^6&gt;0),SUM('Chemicals Calcs'!I$2:I70)-'Chem - ODS'!D$15*10^6,'Chemicals Calcs'!I70))</f>
        <v>0</v>
      </c>
      <c r="J70" s="210">
        <f ca="1">IF(SUM('Chemicals Calcs'!J$2:J70)-'Chem - ODS'!E$15*10^6&lt;0,0,IF(AND(SUM('Chemicals Calcs'!J$1:J69)-'Chem - ODS'!E$15*10^6&lt;0,SUM('Chemicals Calcs'!J$2:J70)-'Chem - ODS'!E$15*10^6&gt;0),SUM('Chemicals Calcs'!J$2:J70)-'Chem - ODS'!E$15*10^6,'Chemicals Calcs'!J70))</f>
        <v>0</v>
      </c>
      <c r="K70" s="210">
        <f ca="1">IF(SUM('Chemicals Calcs'!K$2:K70)-'Chem - ODS'!F$15*10^6&lt;0,0,IF(AND(SUM('Chemicals Calcs'!K$1:K69)-'Chem - ODS'!F$15*10^6&lt;0,SUM('Chemicals Calcs'!K$2:K70)-'Chem - ODS'!F$15*10^6&gt;0),SUM('Chemicals Calcs'!K$2:K70)-'Chem - ODS'!F$15*10^6,'Chemicals Calcs'!K70))</f>
        <v>0</v>
      </c>
      <c r="L70" s="210">
        <f ca="1">IF(SUM('Chemicals Calcs'!L$2:L70)-'Chem - ODS'!G$15*10^6&lt;0,0,IF(AND(SUM('Chemicals Calcs'!L$1:L69)-'Chem - ODS'!G$15*10^6&lt;0,SUM('Chemicals Calcs'!L$2:L70)-'Chem - ODS'!G$15*10^6&gt;0),SUM('Chemicals Calcs'!L$2:L70)-'Chem - ODS'!G$15*10^6,'Chemicals Calcs'!L70))</f>
        <v>0</v>
      </c>
      <c r="M70" s="210">
        <f ca="1">IF(SUM('Chemicals Calcs'!M$2:M70)-'Chem - ODS'!H$15*10^6&lt;0,0,IF(AND(SUM('Chemicals Calcs'!M$1:M69)-'Chem - ODS'!H$15*10^6&lt;0,SUM('Chemicals Calcs'!M$2:M70)-'Chem - ODS'!H$15*10^6&gt;0),SUM('Chemicals Calcs'!M$2:M70)-'Chem - ODS'!H$15*10^6,'Chemicals Calcs'!M70))</f>
        <v>0</v>
      </c>
      <c r="N70" s="210">
        <f ca="1">IF(SUM('Chemicals Calcs'!N$2:N70)-'Chem - ODS'!I$15*10^6&lt;0,0,IF(AND(SUM('Chemicals Calcs'!N$1:N69)-'Chem - ODS'!I$15*10^6&lt;0,SUM('Chemicals Calcs'!N$2:N70)-'Chem - ODS'!I$15*10^6&gt;0),SUM('Chemicals Calcs'!N$2:N70)-'Chem - ODS'!I$15*10^6,'Chemicals Calcs'!N70))</f>
        <v>0</v>
      </c>
      <c r="O70" s="210">
        <f ca="1">IF(SUM('Chemicals Calcs'!O$2:O70)-'Chem - ODS'!J$15*10^6&lt;0,0,IF(AND(SUM('Chemicals Calcs'!O$1:O69)-'Chem - ODS'!J$15*10^6&lt;0,SUM('Chemicals Calcs'!O$2:O70)-'Chem - ODS'!J$15*10^6&gt;0),SUM('Chemicals Calcs'!O$2:O70)-'Chem - ODS'!J$15*10^6,'Chemicals Calcs'!O70))</f>
        <v>0</v>
      </c>
      <c r="P70" s="210">
        <f ca="1">IF(SUM('Chemicals Calcs'!P$2:P70)-'Chem - ODS'!K$15*10^6&lt;0,0,IF(AND(SUM('Chemicals Calcs'!P$1:P69)-'Chem - ODS'!K$15*10^6&lt;0,SUM('Chemicals Calcs'!P$2:P70)-'Chem - ODS'!K$15*10^6&gt;0),SUM('Chemicals Calcs'!P$2:P70)-'Chem - ODS'!K$15*10^6,'Chemicals Calcs'!P70))</f>
        <v>0</v>
      </c>
      <c r="Q70" s="210">
        <f ca="1">IF(SUM('Chemicals Calcs'!Q$2:Q70)-'Chem - ODS'!L$15*10^6&lt;0,0,IF(AND(SUM('Chemicals Calcs'!Q$1:Q69)-'Chem - ODS'!L$15*10^6&lt;0,SUM('Chemicals Calcs'!Q$2:Q70)-'Chem - ODS'!L$15*10^6&gt;0),SUM('Chemicals Calcs'!Q$2:Q70)-'Chem - ODS'!L$15*10^6,'Chemicals Calcs'!Q70))</f>
        <v>0</v>
      </c>
      <c r="R70" s="210">
        <f ca="1">IF(SUM('Chemicals Calcs'!R$2:R70)-'Chem - ODS'!M$15*10^6&lt;0,0,IF(AND(SUM('Chemicals Calcs'!R$1:R69)-'Chem - ODS'!M$15*10^6&lt;0,SUM('Chemicals Calcs'!R$2:R70)-'Chem - ODS'!M$15*10^6&gt;0),SUM('Chemicals Calcs'!R$2:R70)-'Chem - ODS'!M$15*10^6,'Chemicals Calcs'!R70))</f>
        <v>0</v>
      </c>
      <c r="S70" s="210">
        <f ca="1">IF(SUM('Chemicals Calcs'!S$2:S70)-'Chem - ODS'!N$15*10^6&lt;0,0,IF(AND(SUM('Chemicals Calcs'!S$1:S69)-'Chem - ODS'!N$15*10^6&lt;0,SUM('Chemicals Calcs'!S$2:S70)-'Chem - ODS'!N$15*10^6&gt;0),SUM('Chemicals Calcs'!S$2:S70)-'Chem - ODS'!N$15*10^6,'Chemicals Calcs'!S70))</f>
        <v>0</v>
      </c>
      <c r="T70" s="210">
        <f ca="1">IF(SUM('Chemicals Calcs'!T$2:T70)-'Chem - ODS'!O$15*10^6&lt;0,0,IF(AND(SUM('Chemicals Calcs'!T$1:T69)-'Chem - ODS'!O$15*10^6&lt;0,SUM('Chemicals Calcs'!T$2:T70)-'Chem - ODS'!O$15*10^6&gt;0),SUM('Chemicals Calcs'!T$2:T70)-'Chem - ODS'!O$15*10^6,'Chemicals Calcs'!T70))</f>
        <v>0</v>
      </c>
      <c r="U70" s="210">
        <f ca="1">IF(SUM('Chemicals Calcs'!U$2:U70)-'Chem - ODS'!P$15*10^6&lt;0,0,IF(AND(SUM('Chemicals Calcs'!U$1:U69)-'Chem - ODS'!P$15*10^6&lt;0,SUM('Chemicals Calcs'!U$2:U70)-'Chem - ODS'!P$15*10^6&gt;0),SUM('Chemicals Calcs'!U$2:U70)-'Chem - ODS'!P$15*10^6,'Chemicals Calcs'!U70))</f>
        <v>0</v>
      </c>
      <c r="V70" s="210">
        <f ca="1">IF(SUM('Chemicals Calcs'!V$2:V70)-'Chem - ODS'!Q$15*10^6&lt;0,0,IF(AND(SUM('Chemicals Calcs'!V$1:V69)-'Chem - ODS'!Q$15*10^6&lt;0,SUM('Chemicals Calcs'!V$2:V70)-'Chem - ODS'!Q$15*10^6&gt;0),SUM('Chemicals Calcs'!V$2:V70)-'Chem - ODS'!Q$15*10^6,'Chemicals Calcs'!V70))</f>
        <v>0</v>
      </c>
      <c r="W70" s="210">
        <f ca="1">IF(SUM('Chemicals Calcs'!W$2:W70)-'Chem - ODS'!R$15*10^6&lt;0,0,IF(AND(SUM('Chemicals Calcs'!W$1:W69)-'Chem - ODS'!R$15*10^6&lt;0,SUM('Chemicals Calcs'!W$2:W70)-'Chem - ODS'!R$15*10^6&gt;0),SUM('Chemicals Calcs'!W$2:W70)-'Chem - ODS'!R$15*10^6,'Chemicals Calcs'!W70))</f>
        <v>0</v>
      </c>
      <c r="X70" s="210">
        <f ca="1">IF(SUM('Chemicals Calcs'!X$2:X70)-'Chem - ODS'!S$15*10^6&lt;0,0,IF(AND(SUM('Chemicals Calcs'!X$1:X69)-'Chem - ODS'!S$15*10^6&lt;0,SUM('Chemicals Calcs'!X$2:X70)-'Chem - ODS'!S$15*10^6&gt;0),SUM('Chemicals Calcs'!X$2:X70)-'Chem - ODS'!S$15*10^6,'Chemicals Calcs'!X70))</f>
        <v>0</v>
      </c>
      <c r="Y70" s="210">
        <f ca="1">IF(SUM('Chemicals Calcs'!Y$2:Y70)-'Chem - ODS'!T$15*10^6&lt;0,0,IF(AND(SUM('Chemicals Calcs'!Y$1:Y69)-'Chem - ODS'!T$15*10^6&lt;0,SUM('Chemicals Calcs'!Y$2:Y70)-'Chem - ODS'!T$15*10^6&gt;0),SUM('Chemicals Calcs'!Y$2:Y70)-'Chem - ODS'!T$15*10^6,'Chemicals Calcs'!Y70))</f>
        <v>0</v>
      </c>
      <c r="Z70" s="210">
        <f ca="1">IF(SUM('Chemicals Calcs'!Z$2:Z70)-'Chem - ODS'!U$15*10^6&lt;0,0,IF(AND(SUM('Chemicals Calcs'!Z$1:Z69)-'Chem - ODS'!U$15*10^6&lt;0,SUM('Chemicals Calcs'!Z$2:Z70)-'Chem - ODS'!U$15*10^6&gt;0),SUM('Chemicals Calcs'!Z$2:Z70)-'Chem - ODS'!U$15*10^6,'Chemicals Calcs'!Z70))</f>
        <v>0</v>
      </c>
      <c r="AA70" s="210">
        <f ca="1">IF(SUM('Chemicals Calcs'!AA$2:AA70)-'Chem - ODS'!V$15*10^6&lt;0,0,IF(AND(SUM('Chemicals Calcs'!AA$1:AA69)-'Chem - ODS'!V$15*10^6&lt;0,SUM('Chemicals Calcs'!AA$2:AA70)-'Chem - ODS'!V$15*10^6&gt;0),SUM('Chemicals Calcs'!AA$2:AA70)-'Chem - ODS'!V$15*10^6,'Chemicals Calcs'!AA70))</f>
        <v>0</v>
      </c>
      <c r="AB70" s="210">
        <f ca="1">IF(SUM('Chemicals Calcs'!AB$2:AB70)-'Chem - ODS'!W$15*10^6&lt;0,0,IF(AND(SUM('Chemicals Calcs'!AB$1:AB69)-'Chem - ODS'!W$15*10^6&lt;0,SUM('Chemicals Calcs'!AB$2:AB70)-'Chem - ODS'!W$15*10^6&gt;0),SUM('Chemicals Calcs'!AB$2:AB70)-'Chem - ODS'!W$15*10^6,'Chemicals Calcs'!AB70))</f>
        <v>0</v>
      </c>
      <c r="AC70" s="210">
        <f ca="1">IF(SUM('Chemicals Calcs'!AC$2:AC70)-'Chem - ODS'!X$15*10^6&lt;0,0,IF(AND(SUM('Chemicals Calcs'!AC$1:AC69)-'Chem - ODS'!X$15*10^6&lt;0,SUM('Chemicals Calcs'!AC$2:AC70)-'Chem - ODS'!X$15*10^6&gt;0),SUM('Chemicals Calcs'!AC$2:AC70)-'Chem - ODS'!X$15*10^6,'Chemicals Calcs'!AC70))</f>
        <v>0</v>
      </c>
      <c r="AD70" s="210">
        <f ca="1">IF(SUM('Chemicals Calcs'!AD$2:AD70)-'Chem - ODS'!Y$15*10^6&lt;0,0,IF(AND(SUM('Chemicals Calcs'!AD$1:AD69)-'Chem - ODS'!Y$15*10^6&lt;0,SUM('Chemicals Calcs'!AD$2:AD70)-'Chem - ODS'!Y$15*10^6&gt;0),SUM('Chemicals Calcs'!AD$2:AD70)-'Chem - ODS'!Y$15*10^6,'Chemicals Calcs'!AD70))</f>
        <v>0</v>
      </c>
      <c r="AE70" s="210">
        <f ca="1">IF(SUM('Chemicals Calcs'!AE$2:AE70)-'Chem - ODS'!Z$15*10^6&lt;0,0,IF(AND(SUM('Chemicals Calcs'!AE$1:AE69)-'Chem - ODS'!Z$15*10^6&lt;0,SUM('Chemicals Calcs'!AE$2:AE70)-'Chem - ODS'!Z$15*10^6&gt;0),SUM('Chemicals Calcs'!AE$2:AE70)-'Chem - ODS'!Z$15*10^6,'Chemicals Calcs'!AE70))</f>
        <v>0</v>
      </c>
      <c r="AF70" s="210">
        <f ca="1">IF(SUM('Chemicals Calcs'!AF$2:AF70)-'Chem - ODS'!AA$15*10^6&lt;0,0,IF(AND(SUM('Chemicals Calcs'!AF$1:AF69)-'Chem - ODS'!AA$15*10^6&lt;0,SUM('Chemicals Calcs'!AF$2:AF70)-'Chem - ODS'!AA$15*10^6&gt;0),SUM('Chemicals Calcs'!AF$2:AF70)-'Chem - ODS'!AA$15*10^6,'Chemicals Calcs'!AF70))</f>
        <v>0</v>
      </c>
      <c r="AG70" s="210">
        <f ca="1">IF(SUM('Chemicals Calcs'!AG$2:AG70)-'Chem - ODS'!AB$15*10^6&lt;0,0,IF(AND(SUM('Chemicals Calcs'!AG$1:AG69)-'Chem - ODS'!AB$15*10^6&lt;0,SUM('Chemicals Calcs'!AG$2:AG70)-'Chem - ODS'!AB$15*10^6&gt;0),SUM('Chemicals Calcs'!AG$2:AG70)-'Chem - ODS'!AB$15*10^6,'Chemicals Calcs'!AG70))</f>
        <v>0</v>
      </c>
      <c r="AH70" s="210">
        <f ca="1">IF(SUM('Chemicals Calcs'!AH$2:AH70)-'Chem - ODS'!AC$15*10^6&lt;0,0,IF(AND(SUM('Chemicals Calcs'!AH$1:AH69)-'Chem - ODS'!AC$15*10^6&lt;0,SUM('Chemicals Calcs'!AH$2:AH70)-'Chem - ODS'!AC$15*10^6&gt;0),SUM('Chemicals Calcs'!AH$2:AH70)-'Chem - ODS'!AC$15*10^6,'Chemicals Calcs'!AH70))</f>
        <v>0</v>
      </c>
      <c r="AI70" s="210">
        <f ca="1">IF(SUM('Chemicals Calcs'!AI$2:AI70)-'Chem - ODS'!AD$15*10^6&lt;0,0,IF(AND(SUM('Chemicals Calcs'!AI$1:AI69)-'Chem - ODS'!AD$15*10^6&lt;0,SUM('Chemicals Calcs'!AI$2:AI70)-'Chem - ODS'!AD$15*10^6&gt;0),SUM('Chemicals Calcs'!AI$2:AI70)-'Chem - ODS'!AD$15*10^6,'Chemicals Calcs'!AI70))</f>
        <v>0</v>
      </c>
      <c r="AJ70" s="210">
        <f ca="1">IF(SUM('Chemicals Calcs'!AJ$2:AJ70)-'Chem - ODS'!AE$15*10^6&lt;0,0,IF(AND(SUM('Chemicals Calcs'!AJ$1:AJ69)-'Chem - ODS'!AE$15*10^6&lt;0,SUM('Chemicals Calcs'!AJ$2:AJ70)-'Chem - ODS'!AE$15*10^6&gt;0),SUM('Chemicals Calcs'!AJ$2:AJ70)-'Chem - ODS'!AE$15*10^6,'Chemicals Calcs'!AJ70))</f>
        <v>0</v>
      </c>
      <c r="AK70" s="210">
        <f ca="1">IF(SUM('Chemicals Calcs'!AK$2:AK70)-'Chem - ODS'!AF$15*10^6&lt;0,0,IF(AND(SUM('Chemicals Calcs'!AK$1:AK69)-'Chem - ODS'!AF$15*10^6&lt;0,SUM('Chemicals Calcs'!AK$2:AK70)-'Chem - ODS'!AF$15*10^6&gt;0),SUM('Chemicals Calcs'!AK$2:AK70)-'Chem - ODS'!AF$15*10^6,'Chemicals Calcs'!AK70))</f>
        <v>0</v>
      </c>
      <c r="AL70" s="210">
        <f ca="1">IF(SUM('Chemicals Calcs'!AL$2:AL70)-'Chem - ODS'!AG$15*10^6&lt;0,0,IF(AND(SUM('Chemicals Calcs'!AL$1:AL69)-'Chem - ODS'!AG$15*10^6&lt;0,SUM('Chemicals Calcs'!AL$2:AL70)-'Chem - ODS'!AG$15*10^6&gt;0),SUM('Chemicals Calcs'!AL$2:AL70)-'Chem - ODS'!AG$15*10^6,'Chemicals Calcs'!AL70))</f>
        <v>0</v>
      </c>
      <c r="AM70" s="210">
        <f ca="1">IF(SUM('Chemicals Calcs'!AM$2:AM70)-'Chem - ODS'!AH$15*10^6&lt;0,0,IF(AND(SUM('Chemicals Calcs'!AM$1:AM69)-'Chem - ODS'!AH$15*10^6&lt;0,SUM('Chemicals Calcs'!AM$2:AM70)-'Chem - ODS'!AH$15*10^6&gt;0),SUM('Chemicals Calcs'!AM$2:AM70)-'Chem - ODS'!AH$15*10^6,'Chemicals Calcs'!AM70))</f>
        <v>0</v>
      </c>
      <c r="AN70" s="210">
        <f ca="1">IF(SUM('Chemicals Calcs'!AN$2:AN70)-'Chem - ODS'!AI$15*10^6&lt;0,0,IF(AND(SUM('Chemicals Calcs'!AN$1:AN69)-'Chem - ODS'!AI$15*10^6&lt;0,SUM('Chemicals Calcs'!AN$2:AN70)-'Chem - ODS'!AI$15*10^6&gt;0),SUM('Chemicals Calcs'!AN$2:AN70)-'Chem - ODS'!AI$15*10^6,'Chemicals Calcs'!AN70))</f>
        <v>0</v>
      </c>
      <c r="AO70" s="210">
        <f ca="1">IF(SUM('Chemicals Calcs'!AO$2:AO70)-'Chem - ODS'!AJ$15*10^6&lt;0,0,IF(AND(SUM('Chemicals Calcs'!AO$1:AO69)-'Chem - ODS'!AJ$15*10^6&lt;0,SUM('Chemicals Calcs'!AO$2:AO70)-'Chem - ODS'!AJ$15*10^6&gt;0),SUM('Chemicals Calcs'!AO$2:AO70)-'Chem - ODS'!AJ$15*10^6,'Chemicals Calcs'!AO70))</f>
        <v>0</v>
      </c>
      <c r="AP70" s="210">
        <f ca="1">IF(SUM('Chemicals Calcs'!AP$2:AP70)-'Chem - ODS'!AK$15*10^6&lt;0,0,IF(AND(SUM('Chemicals Calcs'!AP$1:AP69)-'Chem - ODS'!AK$15*10^6&lt;0,SUM('Chemicals Calcs'!AP$2:AP70)-'Chem - ODS'!AK$15*10^6&gt;0),SUM('Chemicals Calcs'!AP$2:AP70)-'Chem - ODS'!AK$15*10^6,'Chemicals Calcs'!AP70))</f>
        <v>0</v>
      </c>
    </row>
    <row r="71" spans="1:42">
      <c r="A71" s="74">
        <v>19</v>
      </c>
      <c r="B71">
        <f ca="1">IF('Chemicals 2010'!$A79="CP",INDIRECT("'Chemicals 2010'!"&amp;'Country Selector'!$B$3&amp;ROW($A79))*10^12,0)</f>
        <v>0</v>
      </c>
      <c r="C71" s="90">
        <f t="shared" ca="1" si="4"/>
        <v>0</v>
      </c>
      <c r="D71" s="90">
        <f t="shared" ca="1" si="3"/>
        <v>0</v>
      </c>
      <c r="E71" s="90">
        <f t="shared" ca="1" si="3"/>
        <v>0</v>
      </c>
      <c r="F71" s="90">
        <f t="shared" ca="1" si="3"/>
        <v>0</v>
      </c>
      <c r="G71" s="210">
        <f ca="1">IF(SUM('Chemicals Calcs'!G$2:G71)-'Chem - ODS'!B$15*10^6&lt;0,0,IF(AND(SUM('Chemicals Calcs'!G$1:G70)-'Chem - ODS'!B$15*10^6&lt;0,SUM('Chemicals Calcs'!G$2:G71)-'Chem - ODS'!B$15*10^6&gt;0),SUM('Chemicals Calcs'!G$2:G71)-'Chem - ODS'!B$15*10^6,'Chemicals Calcs'!G71))</f>
        <v>0</v>
      </c>
      <c r="H71" s="210">
        <f ca="1">IF(SUM('Chemicals Calcs'!H$2:H71)-'Chem - ODS'!C$15*10^6&lt;0,0,IF(AND(SUM('Chemicals Calcs'!H$1:H70)-'Chem - ODS'!C$15*10^6&lt;0,SUM('Chemicals Calcs'!H$2:H71)-'Chem - ODS'!C$15*10^6&gt;0),SUM('Chemicals Calcs'!H$2:H71)-'Chem - ODS'!C$15*10^6,'Chemicals Calcs'!H71))</f>
        <v>0</v>
      </c>
      <c r="I71" s="210">
        <f ca="1">IF(SUM('Chemicals Calcs'!I$2:I71)-'Chem - ODS'!D$15*10^6&lt;0,0,IF(AND(SUM('Chemicals Calcs'!I$1:I70)-'Chem - ODS'!D$15*10^6&lt;0,SUM('Chemicals Calcs'!I$2:I71)-'Chem - ODS'!D$15*10^6&gt;0),SUM('Chemicals Calcs'!I$2:I71)-'Chem - ODS'!D$15*10^6,'Chemicals Calcs'!I71))</f>
        <v>0</v>
      </c>
      <c r="J71" s="210">
        <f ca="1">IF(SUM('Chemicals Calcs'!J$2:J71)-'Chem - ODS'!E$15*10^6&lt;0,0,IF(AND(SUM('Chemicals Calcs'!J$1:J70)-'Chem - ODS'!E$15*10^6&lt;0,SUM('Chemicals Calcs'!J$2:J71)-'Chem - ODS'!E$15*10^6&gt;0),SUM('Chemicals Calcs'!J$2:J71)-'Chem - ODS'!E$15*10^6,'Chemicals Calcs'!J71))</f>
        <v>0</v>
      </c>
      <c r="K71" s="210">
        <f ca="1">IF(SUM('Chemicals Calcs'!K$2:K71)-'Chem - ODS'!F$15*10^6&lt;0,0,IF(AND(SUM('Chemicals Calcs'!K$1:K70)-'Chem - ODS'!F$15*10^6&lt;0,SUM('Chemicals Calcs'!K$2:K71)-'Chem - ODS'!F$15*10^6&gt;0),SUM('Chemicals Calcs'!K$2:K71)-'Chem - ODS'!F$15*10^6,'Chemicals Calcs'!K71))</f>
        <v>0</v>
      </c>
      <c r="L71" s="210">
        <f ca="1">IF(SUM('Chemicals Calcs'!L$2:L71)-'Chem - ODS'!G$15*10^6&lt;0,0,IF(AND(SUM('Chemicals Calcs'!L$1:L70)-'Chem - ODS'!G$15*10^6&lt;0,SUM('Chemicals Calcs'!L$2:L71)-'Chem - ODS'!G$15*10^6&gt;0),SUM('Chemicals Calcs'!L$2:L71)-'Chem - ODS'!G$15*10^6,'Chemicals Calcs'!L71))</f>
        <v>0</v>
      </c>
      <c r="M71" s="210">
        <f ca="1">IF(SUM('Chemicals Calcs'!M$2:M71)-'Chem - ODS'!H$15*10^6&lt;0,0,IF(AND(SUM('Chemicals Calcs'!M$1:M70)-'Chem - ODS'!H$15*10^6&lt;0,SUM('Chemicals Calcs'!M$2:M71)-'Chem - ODS'!H$15*10^6&gt;0),SUM('Chemicals Calcs'!M$2:M71)-'Chem - ODS'!H$15*10^6,'Chemicals Calcs'!M71))</f>
        <v>0</v>
      </c>
      <c r="N71" s="210">
        <f ca="1">IF(SUM('Chemicals Calcs'!N$2:N71)-'Chem - ODS'!I$15*10^6&lt;0,0,IF(AND(SUM('Chemicals Calcs'!N$1:N70)-'Chem - ODS'!I$15*10^6&lt;0,SUM('Chemicals Calcs'!N$2:N71)-'Chem - ODS'!I$15*10^6&gt;0),SUM('Chemicals Calcs'!N$2:N71)-'Chem - ODS'!I$15*10^6,'Chemicals Calcs'!N71))</f>
        <v>0</v>
      </c>
      <c r="O71" s="210">
        <f ca="1">IF(SUM('Chemicals Calcs'!O$2:O71)-'Chem - ODS'!J$15*10^6&lt;0,0,IF(AND(SUM('Chemicals Calcs'!O$1:O70)-'Chem - ODS'!J$15*10^6&lt;0,SUM('Chemicals Calcs'!O$2:O71)-'Chem - ODS'!J$15*10^6&gt;0),SUM('Chemicals Calcs'!O$2:O71)-'Chem - ODS'!J$15*10^6,'Chemicals Calcs'!O71))</f>
        <v>0</v>
      </c>
      <c r="P71" s="210">
        <f ca="1">IF(SUM('Chemicals Calcs'!P$2:P71)-'Chem - ODS'!K$15*10^6&lt;0,0,IF(AND(SUM('Chemicals Calcs'!P$1:P70)-'Chem - ODS'!K$15*10^6&lt;0,SUM('Chemicals Calcs'!P$2:P71)-'Chem - ODS'!K$15*10^6&gt;0),SUM('Chemicals Calcs'!P$2:P71)-'Chem - ODS'!K$15*10^6,'Chemicals Calcs'!P71))</f>
        <v>0</v>
      </c>
      <c r="Q71" s="210">
        <f ca="1">IF(SUM('Chemicals Calcs'!Q$2:Q71)-'Chem - ODS'!L$15*10^6&lt;0,0,IF(AND(SUM('Chemicals Calcs'!Q$1:Q70)-'Chem - ODS'!L$15*10^6&lt;0,SUM('Chemicals Calcs'!Q$2:Q71)-'Chem - ODS'!L$15*10^6&gt;0),SUM('Chemicals Calcs'!Q$2:Q71)-'Chem - ODS'!L$15*10^6,'Chemicals Calcs'!Q71))</f>
        <v>0</v>
      </c>
      <c r="R71" s="210">
        <f ca="1">IF(SUM('Chemicals Calcs'!R$2:R71)-'Chem - ODS'!M$15*10^6&lt;0,0,IF(AND(SUM('Chemicals Calcs'!R$1:R70)-'Chem - ODS'!M$15*10^6&lt;0,SUM('Chemicals Calcs'!R$2:R71)-'Chem - ODS'!M$15*10^6&gt;0),SUM('Chemicals Calcs'!R$2:R71)-'Chem - ODS'!M$15*10^6,'Chemicals Calcs'!R71))</f>
        <v>0</v>
      </c>
      <c r="S71" s="210">
        <f ca="1">IF(SUM('Chemicals Calcs'!S$2:S71)-'Chem - ODS'!N$15*10^6&lt;0,0,IF(AND(SUM('Chemicals Calcs'!S$1:S70)-'Chem - ODS'!N$15*10^6&lt;0,SUM('Chemicals Calcs'!S$2:S71)-'Chem - ODS'!N$15*10^6&gt;0),SUM('Chemicals Calcs'!S$2:S71)-'Chem - ODS'!N$15*10^6,'Chemicals Calcs'!S71))</f>
        <v>0</v>
      </c>
      <c r="T71" s="210">
        <f ca="1">IF(SUM('Chemicals Calcs'!T$2:T71)-'Chem - ODS'!O$15*10^6&lt;0,0,IF(AND(SUM('Chemicals Calcs'!T$1:T70)-'Chem - ODS'!O$15*10^6&lt;0,SUM('Chemicals Calcs'!T$2:T71)-'Chem - ODS'!O$15*10^6&gt;0),SUM('Chemicals Calcs'!T$2:T71)-'Chem - ODS'!O$15*10^6,'Chemicals Calcs'!T71))</f>
        <v>0</v>
      </c>
      <c r="U71" s="210">
        <f ca="1">IF(SUM('Chemicals Calcs'!U$2:U71)-'Chem - ODS'!P$15*10^6&lt;0,0,IF(AND(SUM('Chemicals Calcs'!U$1:U70)-'Chem - ODS'!P$15*10^6&lt;0,SUM('Chemicals Calcs'!U$2:U71)-'Chem - ODS'!P$15*10^6&gt;0),SUM('Chemicals Calcs'!U$2:U71)-'Chem - ODS'!P$15*10^6,'Chemicals Calcs'!U71))</f>
        <v>0</v>
      </c>
      <c r="V71" s="210">
        <f ca="1">IF(SUM('Chemicals Calcs'!V$2:V71)-'Chem - ODS'!Q$15*10^6&lt;0,0,IF(AND(SUM('Chemicals Calcs'!V$1:V70)-'Chem - ODS'!Q$15*10^6&lt;0,SUM('Chemicals Calcs'!V$2:V71)-'Chem - ODS'!Q$15*10^6&gt;0),SUM('Chemicals Calcs'!V$2:V71)-'Chem - ODS'!Q$15*10^6,'Chemicals Calcs'!V71))</f>
        <v>0</v>
      </c>
      <c r="W71" s="210">
        <f ca="1">IF(SUM('Chemicals Calcs'!W$2:W71)-'Chem - ODS'!R$15*10^6&lt;0,0,IF(AND(SUM('Chemicals Calcs'!W$1:W70)-'Chem - ODS'!R$15*10^6&lt;0,SUM('Chemicals Calcs'!W$2:W71)-'Chem - ODS'!R$15*10^6&gt;0),SUM('Chemicals Calcs'!W$2:W71)-'Chem - ODS'!R$15*10^6,'Chemicals Calcs'!W71))</f>
        <v>0</v>
      </c>
      <c r="X71" s="210">
        <f ca="1">IF(SUM('Chemicals Calcs'!X$2:X71)-'Chem - ODS'!S$15*10^6&lt;0,0,IF(AND(SUM('Chemicals Calcs'!X$1:X70)-'Chem - ODS'!S$15*10^6&lt;0,SUM('Chemicals Calcs'!X$2:X71)-'Chem - ODS'!S$15*10^6&gt;0),SUM('Chemicals Calcs'!X$2:X71)-'Chem - ODS'!S$15*10^6,'Chemicals Calcs'!X71))</f>
        <v>0</v>
      </c>
      <c r="Y71" s="210">
        <f ca="1">IF(SUM('Chemicals Calcs'!Y$2:Y71)-'Chem - ODS'!T$15*10^6&lt;0,0,IF(AND(SUM('Chemicals Calcs'!Y$1:Y70)-'Chem - ODS'!T$15*10^6&lt;0,SUM('Chemicals Calcs'!Y$2:Y71)-'Chem - ODS'!T$15*10^6&gt;0),SUM('Chemicals Calcs'!Y$2:Y71)-'Chem - ODS'!T$15*10^6,'Chemicals Calcs'!Y71))</f>
        <v>0</v>
      </c>
      <c r="Z71" s="210">
        <f ca="1">IF(SUM('Chemicals Calcs'!Z$2:Z71)-'Chem - ODS'!U$15*10^6&lt;0,0,IF(AND(SUM('Chemicals Calcs'!Z$1:Z70)-'Chem - ODS'!U$15*10^6&lt;0,SUM('Chemicals Calcs'!Z$2:Z71)-'Chem - ODS'!U$15*10^6&gt;0),SUM('Chemicals Calcs'!Z$2:Z71)-'Chem - ODS'!U$15*10^6,'Chemicals Calcs'!Z71))</f>
        <v>0</v>
      </c>
      <c r="AA71" s="210">
        <f ca="1">IF(SUM('Chemicals Calcs'!AA$2:AA71)-'Chem - ODS'!V$15*10^6&lt;0,0,IF(AND(SUM('Chemicals Calcs'!AA$1:AA70)-'Chem - ODS'!V$15*10^6&lt;0,SUM('Chemicals Calcs'!AA$2:AA71)-'Chem - ODS'!V$15*10^6&gt;0),SUM('Chemicals Calcs'!AA$2:AA71)-'Chem - ODS'!V$15*10^6,'Chemicals Calcs'!AA71))</f>
        <v>0</v>
      </c>
      <c r="AB71" s="210">
        <f ca="1">IF(SUM('Chemicals Calcs'!AB$2:AB71)-'Chem - ODS'!W$15*10^6&lt;0,0,IF(AND(SUM('Chemicals Calcs'!AB$1:AB70)-'Chem - ODS'!W$15*10^6&lt;0,SUM('Chemicals Calcs'!AB$2:AB71)-'Chem - ODS'!W$15*10^6&gt;0),SUM('Chemicals Calcs'!AB$2:AB71)-'Chem - ODS'!W$15*10^6,'Chemicals Calcs'!AB71))</f>
        <v>0</v>
      </c>
      <c r="AC71" s="210">
        <f ca="1">IF(SUM('Chemicals Calcs'!AC$2:AC71)-'Chem - ODS'!X$15*10^6&lt;0,0,IF(AND(SUM('Chemicals Calcs'!AC$1:AC70)-'Chem - ODS'!X$15*10^6&lt;0,SUM('Chemicals Calcs'!AC$2:AC71)-'Chem - ODS'!X$15*10^6&gt;0),SUM('Chemicals Calcs'!AC$2:AC71)-'Chem - ODS'!X$15*10^6,'Chemicals Calcs'!AC71))</f>
        <v>0</v>
      </c>
      <c r="AD71" s="210">
        <f ca="1">IF(SUM('Chemicals Calcs'!AD$2:AD71)-'Chem - ODS'!Y$15*10^6&lt;0,0,IF(AND(SUM('Chemicals Calcs'!AD$1:AD70)-'Chem - ODS'!Y$15*10^6&lt;0,SUM('Chemicals Calcs'!AD$2:AD71)-'Chem - ODS'!Y$15*10^6&gt;0),SUM('Chemicals Calcs'!AD$2:AD71)-'Chem - ODS'!Y$15*10^6,'Chemicals Calcs'!AD71))</f>
        <v>0</v>
      </c>
      <c r="AE71" s="210">
        <f ca="1">IF(SUM('Chemicals Calcs'!AE$2:AE71)-'Chem - ODS'!Z$15*10^6&lt;0,0,IF(AND(SUM('Chemicals Calcs'!AE$1:AE70)-'Chem - ODS'!Z$15*10^6&lt;0,SUM('Chemicals Calcs'!AE$2:AE71)-'Chem - ODS'!Z$15*10^6&gt;0),SUM('Chemicals Calcs'!AE$2:AE71)-'Chem - ODS'!Z$15*10^6,'Chemicals Calcs'!AE71))</f>
        <v>0</v>
      </c>
      <c r="AF71" s="210">
        <f ca="1">IF(SUM('Chemicals Calcs'!AF$2:AF71)-'Chem - ODS'!AA$15*10^6&lt;0,0,IF(AND(SUM('Chemicals Calcs'!AF$1:AF70)-'Chem - ODS'!AA$15*10^6&lt;0,SUM('Chemicals Calcs'!AF$2:AF71)-'Chem - ODS'!AA$15*10^6&gt;0),SUM('Chemicals Calcs'!AF$2:AF71)-'Chem - ODS'!AA$15*10^6,'Chemicals Calcs'!AF71))</f>
        <v>0</v>
      </c>
      <c r="AG71" s="210">
        <f ca="1">IF(SUM('Chemicals Calcs'!AG$2:AG71)-'Chem - ODS'!AB$15*10^6&lt;0,0,IF(AND(SUM('Chemicals Calcs'!AG$1:AG70)-'Chem - ODS'!AB$15*10^6&lt;0,SUM('Chemicals Calcs'!AG$2:AG71)-'Chem - ODS'!AB$15*10^6&gt;0),SUM('Chemicals Calcs'!AG$2:AG71)-'Chem - ODS'!AB$15*10^6,'Chemicals Calcs'!AG71))</f>
        <v>0</v>
      </c>
      <c r="AH71" s="210">
        <f ca="1">IF(SUM('Chemicals Calcs'!AH$2:AH71)-'Chem - ODS'!AC$15*10^6&lt;0,0,IF(AND(SUM('Chemicals Calcs'!AH$1:AH70)-'Chem - ODS'!AC$15*10^6&lt;0,SUM('Chemicals Calcs'!AH$2:AH71)-'Chem - ODS'!AC$15*10^6&gt;0),SUM('Chemicals Calcs'!AH$2:AH71)-'Chem - ODS'!AC$15*10^6,'Chemicals Calcs'!AH71))</f>
        <v>0</v>
      </c>
      <c r="AI71" s="210">
        <f ca="1">IF(SUM('Chemicals Calcs'!AI$2:AI71)-'Chem - ODS'!AD$15*10^6&lt;0,0,IF(AND(SUM('Chemicals Calcs'!AI$1:AI70)-'Chem - ODS'!AD$15*10^6&lt;0,SUM('Chemicals Calcs'!AI$2:AI71)-'Chem - ODS'!AD$15*10^6&gt;0),SUM('Chemicals Calcs'!AI$2:AI71)-'Chem - ODS'!AD$15*10^6,'Chemicals Calcs'!AI71))</f>
        <v>0</v>
      </c>
      <c r="AJ71" s="210">
        <f ca="1">IF(SUM('Chemicals Calcs'!AJ$2:AJ71)-'Chem - ODS'!AE$15*10^6&lt;0,0,IF(AND(SUM('Chemicals Calcs'!AJ$1:AJ70)-'Chem - ODS'!AE$15*10^6&lt;0,SUM('Chemicals Calcs'!AJ$2:AJ71)-'Chem - ODS'!AE$15*10^6&gt;0),SUM('Chemicals Calcs'!AJ$2:AJ71)-'Chem - ODS'!AE$15*10^6,'Chemicals Calcs'!AJ71))</f>
        <v>0</v>
      </c>
      <c r="AK71" s="210">
        <f ca="1">IF(SUM('Chemicals Calcs'!AK$2:AK71)-'Chem - ODS'!AF$15*10^6&lt;0,0,IF(AND(SUM('Chemicals Calcs'!AK$1:AK70)-'Chem - ODS'!AF$15*10^6&lt;0,SUM('Chemicals Calcs'!AK$2:AK71)-'Chem - ODS'!AF$15*10^6&gt;0),SUM('Chemicals Calcs'!AK$2:AK71)-'Chem - ODS'!AF$15*10^6,'Chemicals Calcs'!AK71))</f>
        <v>0</v>
      </c>
      <c r="AL71" s="210">
        <f ca="1">IF(SUM('Chemicals Calcs'!AL$2:AL71)-'Chem - ODS'!AG$15*10^6&lt;0,0,IF(AND(SUM('Chemicals Calcs'!AL$1:AL70)-'Chem - ODS'!AG$15*10^6&lt;0,SUM('Chemicals Calcs'!AL$2:AL71)-'Chem - ODS'!AG$15*10^6&gt;0),SUM('Chemicals Calcs'!AL$2:AL71)-'Chem - ODS'!AG$15*10^6,'Chemicals Calcs'!AL71))</f>
        <v>0</v>
      </c>
      <c r="AM71" s="210">
        <f ca="1">IF(SUM('Chemicals Calcs'!AM$2:AM71)-'Chem - ODS'!AH$15*10^6&lt;0,0,IF(AND(SUM('Chemicals Calcs'!AM$1:AM70)-'Chem - ODS'!AH$15*10^6&lt;0,SUM('Chemicals Calcs'!AM$2:AM71)-'Chem - ODS'!AH$15*10^6&gt;0),SUM('Chemicals Calcs'!AM$2:AM71)-'Chem - ODS'!AH$15*10^6,'Chemicals Calcs'!AM71))</f>
        <v>0</v>
      </c>
      <c r="AN71" s="210">
        <f ca="1">IF(SUM('Chemicals Calcs'!AN$2:AN71)-'Chem - ODS'!AI$15*10^6&lt;0,0,IF(AND(SUM('Chemicals Calcs'!AN$1:AN70)-'Chem - ODS'!AI$15*10^6&lt;0,SUM('Chemicals Calcs'!AN$2:AN71)-'Chem - ODS'!AI$15*10^6&gt;0),SUM('Chemicals Calcs'!AN$2:AN71)-'Chem - ODS'!AI$15*10^6,'Chemicals Calcs'!AN71))</f>
        <v>0</v>
      </c>
      <c r="AO71" s="210">
        <f ca="1">IF(SUM('Chemicals Calcs'!AO$2:AO71)-'Chem - ODS'!AJ$15*10^6&lt;0,0,IF(AND(SUM('Chemicals Calcs'!AO$1:AO70)-'Chem - ODS'!AJ$15*10^6&lt;0,SUM('Chemicals Calcs'!AO$2:AO71)-'Chem - ODS'!AJ$15*10^6&gt;0),SUM('Chemicals Calcs'!AO$2:AO71)-'Chem - ODS'!AJ$15*10^6,'Chemicals Calcs'!AO71))</f>
        <v>0</v>
      </c>
      <c r="AP71" s="210">
        <f ca="1">IF(SUM('Chemicals Calcs'!AP$2:AP71)-'Chem - ODS'!AK$15*10^6&lt;0,0,IF(AND(SUM('Chemicals Calcs'!AP$1:AP70)-'Chem - ODS'!AK$15*10^6&lt;0,SUM('Chemicals Calcs'!AP$2:AP71)-'Chem - ODS'!AK$15*10^6&gt;0),SUM('Chemicals Calcs'!AP$2:AP71)-'Chem - ODS'!AK$15*10^6,'Chemicals Calcs'!AP71))</f>
        <v>0</v>
      </c>
    </row>
    <row r="72" spans="1:42">
      <c r="A72" s="74">
        <v>20</v>
      </c>
      <c r="B72">
        <f ca="1">IF('Chemicals 2010'!$A80="CP",INDIRECT("'Chemicals 2010'!"&amp;'Country Selector'!$B$3&amp;ROW($A80))*10^12,0)</f>
        <v>0</v>
      </c>
      <c r="C72" s="90">
        <f t="shared" ca="1" si="4"/>
        <v>0</v>
      </c>
      <c r="D72" s="90">
        <f t="shared" ca="1" si="3"/>
        <v>0</v>
      </c>
      <c r="E72" s="90">
        <f t="shared" ca="1" si="3"/>
        <v>0</v>
      </c>
      <c r="F72" s="90">
        <f t="shared" ca="1" si="3"/>
        <v>0</v>
      </c>
      <c r="G72" s="210">
        <f ca="1">IF(SUM('Chemicals Calcs'!G$2:G72)-'Chem - ODS'!B$15*10^6&lt;0,0,IF(AND(SUM('Chemicals Calcs'!G$1:G71)-'Chem - ODS'!B$15*10^6&lt;0,SUM('Chemicals Calcs'!G$2:G72)-'Chem - ODS'!B$15*10^6&gt;0),SUM('Chemicals Calcs'!G$2:G72)-'Chem - ODS'!B$15*10^6,'Chemicals Calcs'!G72))</f>
        <v>0</v>
      </c>
      <c r="H72" s="210">
        <f ca="1">IF(SUM('Chemicals Calcs'!H$2:H72)-'Chem - ODS'!C$15*10^6&lt;0,0,IF(AND(SUM('Chemicals Calcs'!H$1:H71)-'Chem - ODS'!C$15*10^6&lt;0,SUM('Chemicals Calcs'!H$2:H72)-'Chem - ODS'!C$15*10^6&gt;0),SUM('Chemicals Calcs'!H$2:H72)-'Chem - ODS'!C$15*10^6,'Chemicals Calcs'!H72))</f>
        <v>0</v>
      </c>
      <c r="I72" s="210">
        <f ca="1">IF(SUM('Chemicals Calcs'!I$2:I72)-'Chem - ODS'!D$15*10^6&lt;0,0,IF(AND(SUM('Chemicals Calcs'!I$1:I71)-'Chem - ODS'!D$15*10^6&lt;0,SUM('Chemicals Calcs'!I$2:I72)-'Chem - ODS'!D$15*10^6&gt;0),SUM('Chemicals Calcs'!I$2:I72)-'Chem - ODS'!D$15*10^6,'Chemicals Calcs'!I72))</f>
        <v>0</v>
      </c>
      <c r="J72" s="210">
        <f ca="1">IF(SUM('Chemicals Calcs'!J$2:J72)-'Chem - ODS'!E$15*10^6&lt;0,0,IF(AND(SUM('Chemicals Calcs'!J$1:J71)-'Chem - ODS'!E$15*10^6&lt;0,SUM('Chemicals Calcs'!J$2:J72)-'Chem - ODS'!E$15*10^6&gt;0),SUM('Chemicals Calcs'!J$2:J72)-'Chem - ODS'!E$15*10^6,'Chemicals Calcs'!J72))</f>
        <v>0</v>
      </c>
      <c r="K72" s="210">
        <f ca="1">IF(SUM('Chemicals Calcs'!K$2:K72)-'Chem - ODS'!F$15*10^6&lt;0,0,IF(AND(SUM('Chemicals Calcs'!K$1:K71)-'Chem - ODS'!F$15*10^6&lt;0,SUM('Chemicals Calcs'!K$2:K72)-'Chem - ODS'!F$15*10^6&gt;0),SUM('Chemicals Calcs'!K$2:K72)-'Chem - ODS'!F$15*10^6,'Chemicals Calcs'!K72))</f>
        <v>0</v>
      </c>
      <c r="L72" s="210">
        <f ca="1">IF(SUM('Chemicals Calcs'!L$2:L72)-'Chem - ODS'!G$15*10^6&lt;0,0,IF(AND(SUM('Chemicals Calcs'!L$1:L71)-'Chem - ODS'!G$15*10^6&lt;0,SUM('Chemicals Calcs'!L$2:L72)-'Chem - ODS'!G$15*10^6&gt;0),SUM('Chemicals Calcs'!L$2:L72)-'Chem - ODS'!G$15*10^6,'Chemicals Calcs'!L72))</f>
        <v>0</v>
      </c>
      <c r="M72" s="210">
        <f ca="1">IF(SUM('Chemicals Calcs'!M$2:M72)-'Chem - ODS'!H$15*10^6&lt;0,0,IF(AND(SUM('Chemicals Calcs'!M$1:M71)-'Chem - ODS'!H$15*10^6&lt;0,SUM('Chemicals Calcs'!M$2:M72)-'Chem - ODS'!H$15*10^6&gt;0),SUM('Chemicals Calcs'!M$2:M72)-'Chem - ODS'!H$15*10^6,'Chemicals Calcs'!M72))</f>
        <v>0</v>
      </c>
      <c r="N72" s="210">
        <f ca="1">IF(SUM('Chemicals Calcs'!N$2:N72)-'Chem - ODS'!I$15*10^6&lt;0,0,IF(AND(SUM('Chemicals Calcs'!N$1:N71)-'Chem - ODS'!I$15*10^6&lt;0,SUM('Chemicals Calcs'!N$2:N72)-'Chem - ODS'!I$15*10^6&gt;0),SUM('Chemicals Calcs'!N$2:N72)-'Chem - ODS'!I$15*10^6,'Chemicals Calcs'!N72))</f>
        <v>0</v>
      </c>
      <c r="O72" s="210">
        <f ca="1">IF(SUM('Chemicals Calcs'!O$2:O72)-'Chem - ODS'!J$15*10^6&lt;0,0,IF(AND(SUM('Chemicals Calcs'!O$1:O71)-'Chem - ODS'!J$15*10^6&lt;0,SUM('Chemicals Calcs'!O$2:O72)-'Chem - ODS'!J$15*10^6&gt;0),SUM('Chemicals Calcs'!O$2:O72)-'Chem - ODS'!J$15*10^6,'Chemicals Calcs'!O72))</f>
        <v>0</v>
      </c>
      <c r="P72" s="210">
        <f ca="1">IF(SUM('Chemicals Calcs'!P$2:P72)-'Chem - ODS'!K$15*10^6&lt;0,0,IF(AND(SUM('Chemicals Calcs'!P$1:P71)-'Chem - ODS'!K$15*10^6&lt;0,SUM('Chemicals Calcs'!P$2:P72)-'Chem - ODS'!K$15*10^6&gt;0),SUM('Chemicals Calcs'!P$2:P72)-'Chem - ODS'!K$15*10^6,'Chemicals Calcs'!P72))</f>
        <v>0</v>
      </c>
      <c r="Q72" s="210">
        <f ca="1">IF(SUM('Chemicals Calcs'!Q$2:Q72)-'Chem - ODS'!L$15*10^6&lt;0,0,IF(AND(SUM('Chemicals Calcs'!Q$1:Q71)-'Chem - ODS'!L$15*10^6&lt;0,SUM('Chemicals Calcs'!Q$2:Q72)-'Chem - ODS'!L$15*10^6&gt;0),SUM('Chemicals Calcs'!Q$2:Q72)-'Chem - ODS'!L$15*10^6,'Chemicals Calcs'!Q72))</f>
        <v>0</v>
      </c>
      <c r="R72" s="210">
        <f ca="1">IF(SUM('Chemicals Calcs'!R$2:R72)-'Chem - ODS'!M$15*10^6&lt;0,0,IF(AND(SUM('Chemicals Calcs'!R$1:R71)-'Chem - ODS'!M$15*10^6&lt;0,SUM('Chemicals Calcs'!R$2:R72)-'Chem - ODS'!M$15*10^6&gt;0),SUM('Chemicals Calcs'!R$2:R72)-'Chem - ODS'!M$15*10^6,'Chemicals Calcs'!R72))</f>
        <v>0</v>
      </c>
      <c r="S72" s="210">
        <f ca="1">IF(SUM('Chemicals Calcs'!S$2:S72)-'Chem - ODS'!N$15*10^6&lt;0,0,IF(AND(SUM('Chemicals Calcs'!S$1:S71)-'Chem - ODS'!N$15*10^6&lt;0,SUM('Chemicals Calcs'!S$2:S72)-'Chem - ODS'!N$15*10^6&gt;0),SUM('Chemicals Calcs'!S$2:S72)-'Chem - ODS'!N$15*10^6,'Chemicals Calcs'!S72))</f>
        <v>0</v>
      </c>
      <c r="T72" s="210">
        <f ca="1">IF(SUM('Chemicals Calcs'!T$2:T72)-'Chem - ODS'!O$15*10^6&lt;0,0,IF(AND(SUM('Chemicals Calcs'!T$1:T71)-'Chem - ODS'!O$15*10^6&lt;0,SUM('Chemicals Calcs'!T$2:T72)-'Chem - ODS'!O$15*10^6&gt;0),SUM('Chemicals Calcs'!T$2:T72)-'Chem - ODS'!O$15*10^6,'Chemicals Calcs'!T72))</f>
        <v>0</v>
      </c>
      <c r="U72" s="210">
        <f ca="1">IF(SUM('Chemicals Calcs'!U$2:U72)-'Chem - ODS'!P$15*10^6&lt;0,0,IF(AND(SUM('Chemicals Calcs'!U$1:U71)-'Chem - ODS'!P$15*10^6&lt;0,SUM('Chemicals Calcs'!U$2:U72)-'Chem - ODS'!P$15*10^6&gt;0),SUM('Chemicals Calcs'!U$2:U72)-'Chem - ODS'!P$15*10^6,'Chemicals Calcs'!U72))</f>
        <v>0</v>
      </c>
      <c r="V72" s="210">
        <f ca="1">IF(SUM('Chemicals Calcs'!V$2:V72)-'Chem - ODS'!Q$15*10^6&lt;0,0,IF(AND(SUM('Chemicals Calcs'!V$1:V71)-'Chem - ODS'!Q$15*10^6&lt;0,SUM('Chemicals Calcs'!V$2:V72)-'Chem - ODS'!Q$15*10^6&gt;0),SUM('Chemicals Calcs'!V$2:V72)-'Chem - ODS'!Q$15*10^6,'Chemicals Calcs'!V72))</f>
        <v>0</v>
      </c>
      <c r="W72" s="210">
        <f ca="1">IF(SUM('Chemicals Calcs'!W$2:W72)-'Chem - ODS'!R$15*10^6&lt;0,0,IF(AND(SUM('Chemicals Calcs'!W$1:W71)-'Chem - ODS'!R$15*10^6&lt;0,SUM('Chemicals Calcs'!W$2:W72)-'Chem - ODS'!R$15*10^6&gt;0),SUM('Chemicals Calcs'!W$2:W72)-'Chem - ODS'!R$15*10^6,'Chemicals Calcs'!W72))</f>
        <v>0</v>
      </c>
      <c r="X72" s="210">
        <f ca="1">IF(SUM('Chemicals Calcs'!X$2:X72)-'Chem - ODS'!S$15*10^6&lt;0,0,IF(AND(SUM('Chemicals Calcs'!X$1:X71)-'Chem - ODS'!S$15*10^6&lt;0,SUM('Chemicals Calcs'!X$2:X72)-'Chem - ODS'!S$15*10^6&gt;0),SUM('Chemicals Calcs'!X$2:X72)-'Chem - ODS'!S$15*10^6,'Chemicals Calcs'!X72))</f>
        <v>0</v>
      </c>
      <c r="Y72" s="210">
        <f ca="1">IF(SUM('Chemicals Calcs'!Y$2:Y72)-'Chem - ODS'!T$15*10^6&lt;0,0,IF(AND(SUM('Chemicals Calcs'!Y$1:Y71)-'Chem - ODS'!T$15*10^6&lt;0,SUM('Chemicals Calcs'!Y$2:Y72)-'Chem - ODS'!T$15*10^6&gt;0),SUM('Chemicals Calcs'!Y$2:Y72)-'Chem - ODS'!T$15*10^6,'Chemicals Calcs'!Y72))</f>
        <v>0</v>
      </c>
      <c r="Z72" s="210">
        <f ca="1">IF(SUM('Chemicals Calcs'!Z$2:Z72)-'Chem - ODS'!U$15*10^6&lt;0,0,IF(AND(SUM('Chemicals Calcs'!Z$1:Z71)-'Chem - ODS'!U$15*10^6&lt;0,SUM('Chemicals Calcs'!Z$2:Z72)-'Chem - ODS'!U$15*10^6&gt;0),SUM('Chemicals Calcs'!Z$2:Z72)-'Chem - ODS'!U$15*10^6,'Chemicals Calcs'!Z72))</f>
        <v>0</v>
      </c>
      <c r="AA72" s="210">
        <f ca="1">IF(SUM('Chemicals Calcs'!AA$2:AA72)-'Chem - ODS'!V$15*10^6&lt;0,0,IF(AND(SUM('Chemicals Calcs'!AA$1:AA71)-'Chem - ODS'!V$15*10^6&lt;0,SUM('Chemicals Calcs'!AA$2:AA72)-'Chem - ODS'!V$15*10^6&gt;0),SUM('Chemicals Calcs'!AA$2:AA72)-'Chem - ODS'!V$15*10^6,'Chemicals Calcs'!AA72))</f>
        <v>0</v>
      </c>
      <c r="AB72" s="210">
        <f ca="1">IF(SUM('Chemicals Calcs'!AB$2:AB72)-'Chem - ODS'!W$15*10^6&lt;0,0,IF(AND(SUM('Chemicals Calcs'!AB$1:AB71)-'Chem - ODS'!W$15*10^6&lt;0,SUM('Chemicals Calcs'!AB$2:AB72)-'Chem - ODS'!W$15*10^6&gt;0),SUM('Chemicals Calcs'!AB$2:AB72)-'Chem - ODS'!W$15*10^6,'Chemicals Calcs'!AB72))</f>
        <v>0</v>
      </c>
      <c r="AC72" s="210">
        <f ca="1">IF(SUM('Chemicals Calcs'!AC$2:AC72)-'Chem - ODS'!X$15*10^6&lt;0,0,IF(AND(SUM('Chemicals Calcs'!AC$1:AC71)-'Chem - ODS'!X$15*10^6&lt;0,SUM('Chemicals Calcs'!AC$2:AC72)-'Chem - ODS'!X$15*10^6&gt;0),SUM('Chemicals Calcs'!AC$2:AC72)-'Chem - ODS'!X$15*10^6,'Chemicals Calcs'!AC72))</f>
        <v>0</v>
      </c>
      <c r="AD72" s="210">
        <f ca="1">IF(SUM('Chemicals Calcs'!AD$2:AD72)-'Chem - ODS'!Y$15*10^6&lt;0,0,IF(AND(SUM('Chemicals Calcs'!AD$1:AD71)-'Chem - ODS'!Y$15*10^6&lt;0,SUM('Chemicals Calcs'!AD$2:AD72)-'Chem - ODS'!Y$15*10^6&gt;0),SUM('Chemicals Calcs'!AD$2:AD72)-'Chem - ODS'!Y$15*10^6,'Chemicals Calcs'!AD72))</f>
        <v>0</v>
      </c>
      <c r="AE72" s="210">
        <f ca="1">IF(SUM('Chemicals Calcs'!AE$2:AE72)-'Chem - ODS'!Z$15*10^6&lt;0,0,IF(AND(SUM('Chemicals Calcs'!AE$1:AE71)-'Chem - ODS'!Z$15*10^6&lt;0,SUM('Chemicals Calcs'!AE$2:AE72)-'Chem - ODS'!Z$15*10^6&gt;0),SUM('Chemicals Calcs'!AE$2:AE72)-'Chem - ODS'!Z$15*10^6,'Chemicals Calcs'!AE72))</f>
        <v>0</v>
      </c>
      <c r="AF72" s="210">
        <f ca="1">IF(SUM('Chemicals Calcs'!AF$2:AF72)-'Chem - ODS'!AA$15*10^6&lt;0,0,IF(AND(SUM('Chemicals Calcs'!AF$1:AF71)-'Chem - ODS'!AA$15*10^6&lt;0,SUM('Chemicals Calcs'!AF$2:AF72)-'Chem - ODS'!AA$15*10^6&gt;0),SUM('Chemicals Calcs'!AF$2:AF72)-'Chem - ODS'!AA$15*10^6,'Chemicals Calcs'!AF72))</f>
        <v>0</v>
      </c>
      <c r="AG72" s="210">
        <f ca="1">IF(SUM('Chemicals Calcs'!AG$2:AG72)-'Chem - ODS'!AB$15*10^6&lt;0,0,IF(AND(SUM('Chemicals Calcs'!AG$1:AG71)-'Chem - ODS'!AB$15*10^6&lt;0,SUM('Chemicals Calcs'!AG$2:AG72)-'Chem - ODS'!AB$15*10^6&gt;0),SUM('Chemicals Calcs'!AG$2:AG72)-'Chem - ODS'!AB$15*10^6,'Chemicals Calcs'!AG72))</f>
        <v>0</v>
      </c>
      <c r="AH72" s="210">
        <f ca="1">IF(SUM('Chemicals Calcs'!AH$2:AH72)-'Chem - ODS'!AC$15*10^6&lt;0,0,IF(AND(SUM('Chemicals Calcs'!AH$1:AH71)-'Chem - ODS'!AC$15*10^6&lt;0,SUM('Chemicals Calcs'!AH$2:AH72)-'Chem - ODS'!AC$15*10^6&gt;0),SUM('Chemicals Calcs'!AH$2:AH72)-'Chem - ODS'!AC$15*10^6,'Chemicals Calcs'!AH72))</f>
        <v>0</v>
      </c>
      <c r="AI72" s="210">
        <f ca="1">IF(SUM('Chemicals Calcs'!AI$2:AI72)-'Chem - ODS'!AD$15*10^6&lt;0,0,IF(AND(SUM('Chemicals Calcs'!AI$1:AI71)-'Chem - ODS'!AD$15*10^6&lt;0,SUM('Chemicals Calcs'!AI$2:AI72)-'Chem - ODS'!AD$15*10^6&gt;0),SUM('Chemicals Calcs'!AI$2:AI72)-'Chem - ODS'!AD$15*10^6,'Chemicals Calcs'!AI72))</f>
        <v>0</v>
      </c>
      <c r="AJ72" s="210">
        <f ca="1">IF(SUM('Chemicals Calcs'!AJ$2:AJ72)-'Chem - ODS'!AE$15*10^6&lt;0,0,IF(AND(SUM('Chemicals Calcs'!AJ$1:AJ71)-'Chem - ODS'!AE$15*10^6&lt;0,SUM('Chemicals Calcs'!AJ$2:AJ72)-'Chem - ODS'!AE$15*10^6&gt;0),SUM('Chemicals Calcs'!AJ$2:AJ72)-'Chem - ODS'!AE$15*10^6,'Chemicals Calcs'!AJ72))</f>
        <v>0</v>
      </c>
      <c r="AK72" s="210">
        <f ca="1">IF(SUM('Chemicals Calcs'!AK$2:AK72)-'Chem - ODS'!AF$15*10^6&lt;0,0,IF(AND(SUM('Chemicals Calcs'!AK$1:AK71)-'Chem - ODS'!AF$15*10^6&lt;0,SUM('Chemicals Calcs'!AK$2:AK72)-'Chem - ODS'!AF$15*10^6&gt;0),SUM('Chemicals Calcs'!AK$2:AK72)-'Chem - ODS'!AF$15*10^6,'Chemicals Calcs'!AK72))</f>
        <v>0</v>
      </c>
      <c r="AL72" s="210">
        <f ca="1">IF(SUM('Chemicals Calcs'!AL$2:AL72)-'Chem - ODS'!AG$15*10^6&lt;0,0,IF(AND(SUM('Chemicals Calcs'!AL$1:AL71)-'Chem - ODS'!AG$15*10^6&lt;0,SUM('Chemicals Calcs'!AL$2:AL72)-'Chem - ODS'!AG$15*10^6&gt;0),SUM('Chemicals Calcs'!AL$2:AL72)-'Chem - ODS'!AG$15*10^6,'Chemicals Calcs'!AL72))</f>
        <v>0</v>
      </c>
      <c r="AM72" s="210">
        <f ca="1">IF(SUM('Chemicals Calcs'!AM$2:AM72)-'Chem - ODS'!AH$15*10^6&lt;0,0,IF(AND(SUM('Chemicals Calcs'!AM$1:AM71)-'Chem - ODS'!AH$15*10^6&lt;0,SUM('Chemicals Calcs'!AM$2:AM72)-'Chem - ODS'!AH$15*10^6&gt;0),SUM('Chemicals Calcs'!AM$2:AM72)-'Chem - ODS'!AH$15*10^6,'Chemicals Calcs'!AM72))</f>
        <v>0</v>
      </c>
      <c r="AN72" s="210">
        <f ca="1">IF(SUM('Chemicals Calcs'!AN$2:AN72)-'Chem - ODS'!AI$15*10^6&lt;0,0,IF(AND(SUM('Chemicals Calcs'!AN$1:AN71)-'Chem - ODS'!AI$15*10^6&lt;0,SUM('Chemicals Calcs'!AN$2:AN72)-'Chem - ODS'!AI$15*10^6&gt;0),SUM('Chemicals Calcs'!AN$2:AN72)-'Chem - ODS'!AI$15*10^6,'Chemicals Calcs'!AN72))</f>
        <v>0</v>
      </c>
      <c r="AO72" s="210">
        <f ca="1">IF(SUM('Chemicals Calcs'!AO$2:AO72)-'Chem - ODS'!AJ$15*10^6&lt;0,0,IF(AND(SUM('Chemicals Calcs'!AO$1:AO71)-'Chem - ODS'!AJ$15*10^6&lt;0,SUM('Chemicals Calcs'!AO$2:AO72)-'Chem - ODS'!AJ$15*10^6&gt;0),SUM('Chemicals Calcs'!AO$2:AO72)-'Chem - ODS'!AJ$15*10^6,'Chemicals Calcs'!AO72))</f>
        <v>0</v>
      </c>
      <c r="AP72" s="210">
        <f ca="1">IF(SUM('Chemicals Calcs'!AP$2:AP72)-'Chem - ODS'!AK$15*10^6&lt;0,0,IF(AND(SUM('Chemicals Calcs'!AP$1:AP71)-'Chem - ODS'!AK$15*10^6&lt;0,SUM('Chemicals Calcs'!AP$2:AP72)-'Chem - ODS'!AK$15*10^6&gt;0),SUM('Chemicals Calcs'!AP$2:AP72)-'Chem - ODS'!AK$15*10^6,'Chemicals Calcs'!AP72))</f>
        <v>0</v>
      </c>
    </row>
    <row r="73" spans="1:42">
      <c r="A73" s="74">
        <v>21</v>
      </c>
      <c r="B73">
        <f ca="1">IF('Chemicals 2010'!$A81="CP",INDIRECT("'Chemicals 2010'!"&amp;'Country Selector'!$B$3&amp;ROW($A81))*10^12,0)</f>
        <v>0</v>
      </c>
      <c r="C73" s="90">
        <f t="shared" ca="1" si="4"/>
        <v>0</v>
      </c>
      <c r="D73" s="90">
        <f t="shared" ca="1" si="3"/>
        <v>0</v>
      </c>
      <c r="E73" s="90">
        <f t="shared" ca="1" si="3"/>
        <v>0</v>
      </c>
      <c r="F73" s="90">
        <f t="shared" ca="1" si="3"/>
        <v>0</v>
      </c>
      <c r="G73" s="210">
        <f ca="1">IF(SUM('Chemicals Calcs'!G$2:G73)-'Chem - ODS'!B$15*10^6&lt;0,0,IF(AND(SUM('Chemicals Calcs'!G$1:G72)-'Chem - ODS'!B$15*10^6&lt;0,SUM('Chemicals Calcs'!G$2:G73)-'Chem - ODS'!B$15*10^6&gt;0),SUM('Chemicals Calcs'!G$2:G73)-'Chem - ODS'!B$15*10^6,'Chemicals Calcs'!G73))</f>
        <v>0</v>
      </c>
      <c r="H73" s="210">
        <f ca="1">IF(SUM('Chemicals Calcs'!H$2:H73)-'Chem - ODS'!C$15*10^6&lt;0,0,IF(AND(SUM('Chemicals Calcs'!H$1:H72)-'Chem - ODS'!C$15*10^6&lt;0,SUM('Chemicals Calcs'!H$2:H73)-'Chem - ODS'!C$15*10^6&gt;0),SUM('Chemicals Calcs'!H$2:H73)-'Chem - ODS'!C$15*10^6,'Chemicals Calcs'!H73))</f>
        <v>0</v>
      </c>
      <c r="I73" s="210">
        <f ca="1">IF(SUM('Chemicals Calcs'!I$2:I73)-'Chem - ODS'!D$15*10^6&lt;0,0,IF(AND(SUM('Chemicals Calcs'!I$1:I72)-'Chem - ODS'!D$15*10^6&lt;0,SUM('Chemicals Calcs'!I$2:I73)-'Chem - ODS'!D$15*10^6&gt;0),SUM('Chemicals Calcs'!I$2:I73)-'Chem - ODS'!D$15*10^6,'Chemicals Calcs'!I73))</f>
        <v>0</v>
      </c>
      <c r="J73" s="210">
        <f ca="1">IF(SUM('Chemicals Calcs'!J$2:J73)-'Chem - ODS'!E$15*10^6&lt;0,0,IF(AND(SUM('Chemicals Calcs'!J$1:J72)-'Chem - ODS'!E$15*10^6&lt;0,SUM('Chemicals Calcs'!J$2:J73)-'Chem - ODS'!E$15*10^6&gt;0),SUM('Chemicals Calcs'!J$2:J73)-'Chem - ODS'!E$15*10^6,'Chemicals Calcs'!J73))</f>
        <v>0</v>
      </c>
      <c r="K73" s="210">
        <f ca="1">IF(SUM('Chemicals Calcs'!K$2:K73)-'Chem - ODS'!F$15*10^6&lt;0,0,IF(AND(SUM('Chemicals Calcs'!K$1:K72)-'Chem - ODS'!F$15*10^6&lt;0,SUM('Chemicals Calcs'!K$2:K73)-'Chem - ODS'!F$15*10^6&gt;0),SUM('Chemicals Calcs'!K$2:K73)-'Chem - ODS'!F$15*10^6,'Chemicals Calcs'!K73))</f>
        <v>0</v>
      </c>
      <c r="L73" s="210">
        <f ca="1">IF(SUM('Chemicals Calcs'!L$2:L73)-'Chem - ODS'!G$15*10^6&lt;0,0,IF(AND(SUM('Chemicals Calcs'!L$1:L72)-'Chem - ODS'!G$15*10^6&lt;0,SUM('Chemicals Calcs'!L$2:L73)-'Chem - ODS'!G$15*10^6&gt;0),SUM('Chemicals Calcs'!L$2:L73)-'Chem - ODS'!G$15*10^6,'Chemicals Calcs'!L73))</f>
        <v>0</v>
      </c>
      <c r="M73" s="210">
        <f ca="1">IF(SUM('Chemicals Calcs'!M$2:M73)-'Chem - ODS'!H$15*10^6&lt;0,0,IF(AND(SUM('Chemicals Calcs'!M$1:M72)-'Chem - ODS'!H$15*10^6&lt;0,SUM('Chemicals Calcs'!M$2:M73)-'Chem - ODS'!H$15*10^6&gt;0),SUM('Chemicals Calcs'!M$2:M73)-'Chem - ODS'!H$15*10^6,'Chemicals Calcs'!M73))</f>
        <v>0</v>
      </c>
      <c r="N73" s="210">
        <f ca="1">IF(SUM('Chemicals Calcs'!N$2:N73)-'Chem - ODS'!I$15*10^6&lt;0,0,IF(AND(SUM('Chemicals Calcs'!N$1:N72)-'Chem - ODS'!I$15*10^6&lt;0,SUM('Chemicals Calcs'!N$2:N73)-'Chem - ODS'!I$15*10^6&gt;0),SUM('Chemicals Calcs'!N$2:N73)-'Chem - ODS'!I$15*10^6,'Chemicals Calcs'!N73))</f>
        <v>0</v>
      </c>
      <c r="O73" s="210">
        <f ca="1">IF(SUM('Chemicals Calcs'!O$2:O73)-'Chem - ODS'!J$15*10^6&lt;0,0,IF(AND(SUM('Chemicals Calcs'!O$1:O72)-'Chem - ODS'!J$15*10^6&lt;0,SUM('Chemicals Calcs'!O$2:O73)-'Chem - ODS'!J$15*10^6&gt;0),SUM('Chemicals Calcs'!O$2:O73)-'Chem - ODS'!J$15*10^6,'Chemicals Calcs'!O73))</f>
        <v>0</v>
      </c>
      <c r="P73" s="210">
        <f ca="1">IF(SUM('Chemicals Calcs'!P$2:P73)-'Chem - ODS'!K$15*10^6&lt;0,0,IF(AND(SUM('Chemicals Calcs'!P$1:P72)-'Chem - ODS'!K$15*10^6&lt;0,SUM('Chemicals Calcs'!P$2:P73)-'Chem - ODS'!K$15*10^6&gt;0),SUM('Chemicals Calcs'!P$2:P73)-'Chem - ODS'!K$15*10^6,'Chemicals Calcs'!P73))</f>
        <v>0</v>
      </c>
      <c r="Q73" s="210">
        <f ca="1">IF(SUM('Chemicals Calcs'!Q$2:Q73)-'Chem - ODS'!L$15*10^6&lt;0,0,IF(AND(SUM('Chemicals Calcs'!Q$1:Q72)-'Chem - ODS'!L$15*10^6&lt;0,SUM('Chemicals Calcs'!Q$2:Q73)-'Chem - ODS'!L$15*10^6&gt;0),SUM('Chemicals Calcs'!Q$2:Q73)-'Chem - ODS'!L$15*10^6,'Chemicals Calcs'!Q73))</f>
        <v>0</v>
      </c>
      <c r="R73" s="210">
        <f ca="1">IF(SUM('Chemicals Calcs'!R$2:R73)-'Chem - ODS'!M$15*10^6&lt;0,0,IF(AND(SUM('Chemicals Calcs'!R$1:R72)-'Chem - ODS'!M$15*10^6&lt;0,SUM('Chemicals Calcs'!R$2:R73)-'Chem - ODS'!M$15*10^6&gt;0),SUM('Chemicals Calcs'!R$2:R73)-'Chem - ODS'!M$15*10^6,'Chemicals Calcs'!R73))</f>
        <v>0</v>
      </c>
      <c r="S73" s="210">
        <f ca="1">IF(SUM('Chemicals Calcs'!S$2:S73)-'Chem - ODS'!N$15*10^6&lt;0,0,IF(AND(SUM('Chemicals Calcs'!S$1:S72)-'Chem - ODS'!N$15*10^6&lt;0,SUM('Chemicals Calcs'!S$2:S73)-'Chem - ODS'!N$15*10^6&gt;0),SUM('Chemicals Calcs'!S$2:S73)-'Chem - ODS'!N$15*10^6,'Chemicals Calcs'!S73))</f>
        <v>0</v>
      </c>
      <c r="T73" s="210">
        <f ca="1">IF(SUM('Chemicals Calcs'!T$2:T73)-'Chem - ODS'!O$15*10^6&lt;0,0,IF(AND(SUM('Chemicals Calcs'!T$1:T72)-'Chem - ODS'!O$15*10^6&lt;0,SUM('Chemicals Calcs'!T$2:T73)-'Chem - ODS'!O$15*10^6&gt;0),SUM('Chemicals Calcs'!T$2:T73)-'Chem - ODS'!O$15*10^6,'Chemicals Calcs'!T73))</f>
        <v>0</v>
      </c>
      <c r="U73" s="210">
        <f ca="1">IF(SUM('Chemicals Calcs'!U$2:U73)-'Chem - ODS'!P$15*10^6&lt;0,0,IF(AND(SUM('Chemicals Calcs'!U$1:U72)-'Chem - ODS'!P$15*10^6&lt;0,SUM('Chemicals Calcs'!U$2:U73)-'Chem - ODS'!P$15*10^6&gt;0),SUM('Chemicals Calcs'!U$2:U73)-'Chem - ODS'!P$15*10^6,'Chemicals Calcs'!U73))</f>
        <v>0</v>
      </c>
      <c r="V73" s="210">
        <f ca="1">IF(SUM('Chemicals Calcs'!V$2:V73)-'Chem - ODS'!Q$15*10^6&lt;0,0,IF(AND(SUM('Chemicals Calcs'!V$1:V72)-'Chem - ODS'!Q$15*10^6&lt;0,SUM('Chemicals Calcs'!V$2:V73)-'Chem - ODS'!Q$15*10^6&gt;0),SUM('Chemicals Calcs'!V$2:V73)-'Chem - ODS'!Q$15*10^6,'Chemicals Calcs'!V73))</f>
        <v>0</v>
      </c>
      <c r="W73" s="210">
        <f ca="1">IF(SUM('Chemicals Calcs'!W$2:W73)-'Chem - ODS'!R$15*10^6&lt;0,0,IF(AND(SUM('Chemicals Calcs'!W$1:W72)-'Chem - ODS'!R$15*10^6&lt;0,SUM('Chemicals Calcs'!W$2:W73)-'Chem - ODS'!R$15*10^6&gt;0),SUM('Chemicals Calcs'!W$2:W73)-'Chem - ODS'!R$15*10^6,'Chemicals Calcs'!W73))</f>
        <v>0</v>
      </c>
      <c r="X73" s="210">
        <f ca="1">IF(SUM('Chemicals Calcs'!X$2:X73)-'Chem - ODS'!S$15*10^6&lt;0,0,IF(AND(SUM('Chemicals Calcs'!X$1:X72)-'Chem - ODS'!S$15*10^6&lt;0,SUM('Chemicals Calcs'!X$2:X73)-'Chem - ODS'!S$15*10^6&gt;0),SUM('Chemicals Calcs'!X$2:X73)-'Chem - ODS'!S$15*10^6,'Chemicals Calcs'!X73))</f>
        <v>0</v>
      </c>
      <c r="Y73" s="210">
        <f ca="1">IF(SUM('Chemicals Calcs'!Y$2:Y73)-'Chem - ODS'!T$15*10^6&lt;0,0,IF(AND(SUM('Chemicals Calcs'!Y$1:Y72)-'Chem - ODS'!T$15*10^6&lt;0,SUM('Chemicals Calcs'!Y$2:Y73)-'Chem - ODS'!T$15*10^6&gt;0),SUM('Chemicals Calcs'!Y$2:Y73)-'Chem - ODS'!T$15*10^6,'Chemicals Calcs'!Y73))</f>
        <v>0</v>
      </c>
      <c r="Z73" s="210">
        <f ca="1">IF(SUM('Chemicals Calcs'!Z$2:Z73)-'Chem - ODS'!U$15*10^6&lt;0,0,IF(AND(SUM('Chemicals Calcs'!Z$1:Z72)-'Chem - ODS'!U$15*10^6&lt;0,SUM('Chemicals Calcs'!Z$2:Z73)-'Chem - ODS'!U$15*10^6&gt;0),SUM('Chemicals Calcs'!Z$2:Z73)-'Chem - ODS'!U$15*10^6,'Chemicals Calcs'!Z73))</f>
        <v>0</v>
      </c>
      <c r="AA73" s="210">
        <f ca="1">IF(SUM('Chemicals Calcs'!AA$2:AA73)-'Chem - ODS'!V$15*10^6&lt;0,0,IF(AND(SUM('Chemicals Calcs'!AA$1:AA72)-'Chem - ODS'!V$15*10^6&lt;0,SUM('Chemicals Calcs'!AA$2:AA73)-'Chem - ODS'!V$15*10^6&gt;0),SUM('Chemicals Calcs'!AA$2:AA73)-'Chem - ODS'!V$15*10^6,'Chemicals Calcs'!AA73))</f>
        <v>0</v>
      </c>
      <c r="AB73" s="210">
        <f ca="1">IF(SUM('Chemicals Calcs'!AB$2:AB73)-'Chem - ODS'!W$15*10^6&lt;0,0,IF(AND(SUM('Chemicals Calcs'!AB$1:AB72)-'Chem - ODS'!W$15*10^6&lt;0,SUM('Chemicals Calcs'!AB$2:AB73)-'Chem - ODS'!W$15*10^6&gt;0),SUM('Chemicals Calcs'!AB$2:AB73)-'Chem - ODS'!W$15*10^6,'Chemicals Calcs'!AB73))</f>
        <v>0</v>
      </c>
      <c r="AC73" s="210">
        <f ca="1">IF(SUM('Chemicals Calcs'!AC$2:AC73)-'Chem - ODS'!X$15*10^6&lt;0,0,IF(AND(SUM('Chemicals Calcs'!AC$1:AC72)-'Chem - ODS'!X$15*10^6&lt;0,SUM('Chemicals Calcs'!AC$2:AC73)-'Chem - ODS'!X$15*10^6&gt;0),SUM('Chemicals Calcs'!AC$2:AC73)-'Chem - ODS'!X$15*10^6,'Chemicals Calcs'!AC73))</f>
        <v>0</v>
      </c>
      <c r="AD73" s="210">
        <f ca="1">IF(SUM('Chemicals Calcs'!AD$2:AD73)-'Chem - ODS'!Y$15*10^6&lt;0,0,IF(AND(SUM('Chemicals Calcs'!AD$1:AD72)-'Chem - ODS'!Y$15*10^6&lt;0,SUM('Chemicals Calcs'!AD$2:AD73)-'Chem - ODS'!Y$15*10^6&gt;0),SUM('Chemicals Calcs'!AD$2:AD73)-'Chem - ODS'!Y$15*10^6,'Chemicals Calcs'!AD73))</f>
        <v>0</v>
      </c>
      <c r="AE73" s="210">
        <f ca="1">IF(SUM('Chemicals Calcs'!AE$2:AE73)-'Chem - ODS'!Z$15*10^6&lt;0,0,IF(AND(SUM('Chemicals Calcs'!AE$1:AE72)-'Chem - ODS'!Z$15*10^6&lt;0,SUM('Chemicals Calcs'!AE$2:AE73)-'Chem - ODS'!Z$15*10^6&gt;0),SUM('Chemicals Calcs'!AE$2:AE73)-'Chem - ODS'!Z$15*10^6,'Chemicals Calcs'!AE73))</f>
        <v>0</v>
      </c>
      <c r="AF73" s="210">
        <f ca="1">IF(SUM('Chemicals Calcs'!AF$2:AF73)-'Chem - ODS'!AA$15*10^6&lt;0,0,IF(AND(SUM('Chemicals Calcs'!AF$1:AF72)-'Chem - ODS'!AA$15*10^6&lt;0,SUM('Chemicals Calcs'!AF$2:AF73)-'Chem - ODS'!AA$15*10^6&gt;0),SUM('Chemicals Calcs'!AF$2:AF73)-'Chem - ODS'!AA$15*10^6,'Chemicals Calcs'!AF73))</f>
        <v>0</v>
      </c>
      <c r="AG73" s="210">
        <f ca="1">IF(SUM('Chemicals Calcs'!AG$2:AG73)-'Chem - ODS'!AB$15*10^6&lt;0,0,IF(AND(SUM('Chemicals Calcs'!AG$1:AG72)-'Chem - ODS'!AB$15*10^6&lt;0,SUM('Chemicals Calcs'!AG$2:AG73)-'Chem - ODS'!AB$15*10^6&gt;0),SUM('Chemicals Calcs'!AG$2:AG73)-'Chem - ODS'!AB$15*10^6,'Chemicals Calcs'!AG73))</f>
        <v>0</v>
      </c>
      <c r="AH73" s="210">
        <f ca="1">IF(SUM('Chemicals Calcs'!AH$2:AH73)-'Chem - ODS'!AC$15*10^6&lt;0,0,IF(AND(SUM('Chemicals Calcs'!AH$1:AH72)-'Chem - ODS'!AC$15*10^6&lt;0,SUM('Chemicals Calcs'!AH$2:AH73)-'Chem - ODS'!AC$15*10^6&gt;0),SUM('Chemicals Calcs'!AH$2:AH73)-'Chem - ODS'!AC$15*10^6,'Chemicals Calcs'!AH73))</f>
        <v>0</v>
      </c>
      <c r="AI73" s="210">
        <f ca="1">IF(SUM('Chemicals Calcs'!AI$2:AI73)-'Chem - ODS'!AD$15*10^6&lt;0,0,IF(AND(SUM('Chemicals Calcs'!AI$1:AI72)-'Chem - ODS'!AD$15*10^6&lt;0,SUM('Chemicals Calcs'!AI$2:AI73)-'Chem - ODS'!AD$15*10^6&gt;0),SUM('Chemicals Calcs'!AI$2:AI73)-'Chem - ODS'!AD$15*10^6,'Chemicals Calcs'!AI73))</f>
        <v>0</v>
      </c>
      <c r="AJ73" s="210">
        <f ca="1">IF(SUM('Chemicals Calcs'!AJ$2:AJ73)-'Chem - ODS'!AE$15*10^6&lt;0,0,IF(AND(SUM('Chemicals Calcs'!AJ$1:AJ72)-'Chem - ODS'!AE$15*10^6&lt;0,SUM('Chemicals Calcs'!AJ$2:AJ73)-'Chem - ODS'!AE$15*10^6&gt;0),SUM('Chemicals Calcs'!AJ$2:AJ73)-'Chem - ODS'!AE$15*10^6,'Chemicals Calcs'!AJ73))</f>
        <v>0</v>
      </c>
      <c r="AK73" s="210">
        <f ca="1">IF(SUM('Chemicals Calcs'!AK$2:AK73)-'Chem - ODS'!AF$15*10^6&lt;0,0,IF(AND(SUM('Chemicals Calcs'!AK$1:AK72)-'Chem - ODS'!AF$15*10^6&lt;0,SUM('Chemicals Calcs'!AK$2:AK73)-'Chem - ODS'!AF$15*10^6&gt;0),SUM('Chemicals Calcs'!AK$2:AK73)-'Chem - ODS'!AF$15*10^6,'Chemicals Calcs'!AK73))</f>
        <v>0</v>
      </c>
      <c r="AL73" s="210">
        <f ca="1">IF(SUM('Chemicals Calcs'!AL$2:AL73)-'Chem - ODS'!AG$15*10^6&lt;0,0,IF(AND(SUM('Chemicals Calcs'!AL$1:AL72)-'Chem - ODS'!AG$15*10^6&lt;0,SUM('Chemicals Calcs'!AL$2:AL73)-'Chem - ODS'!AG$15*10^6&gt;0),SUM('Chemicals Calcs'!AL$2:AL73)-'Chem - ODS'!AG$15*10^6,'Chemicals Calcs'!AL73))</f>
        <v>0</v>
      </c>
      <c r="AM73" s="210">
        <f ca="1">IF(SUM('Chemicals Calcs'!AM$2:AM73)-'Chem - ODS'!AH$15*10^6&lt;0,0,IF(AND(SUM('Chemicals Calcs'!AM$1:AM72)-'Chem - ODS'!AH$15*10^6&lt;0,SUM('Chemicals Calcs'!AM$2:AM73)-'Chem - ODS'!AH$15*10^6&gt;0),SUM('Chemicals Calcs'!AM$2:AM73)-'Chem - ODS'!AH$15*10^6,'Chemicals Calcs'!AM73))</f>
        <v>0</v>
      </c>
      <c r="AN73" s="210">
        <f ca="1">IF(SUM('Chemicals Calcs'!AN$2:AN73)-'Chem - ODS'!AI$15*10^6&lt;0,0,IF(AND(SUM('Chemicals Calcs'!AN$1:AN72)-'Chem - ODS'!AI$15*10^6&lt;0,SUM('Chemicals Calcs'!AN$2:AN73)-'Chem - ODS'!AI$15*10^6&gt;0),SUM('Chemicals Calcs'!AN$2:AN73)-'Chem - ODS'!AI$15*10^6,'Chemicals Calcs'!AN73))</f>
        <v>0</v>
      </c>
      <c r="AO73" s="210">
        <f ca="1">IF(SUM('Chemicals Calcs'!AO$2:AO73)-'Chem - ODS'!AJ$15*10^6&lt;0,0,IF(AND(SUM('Chemicals Calcs'!AO$1:AO72)-'Chem - ODS'!AJ$15*10^6&lt;0,SUM('Chemicals Calcs'!AO$2:AO73)-'Chem - ODS'!AJ$15*10^6&gt;0),SUM('Chemicals Calcs'!AO$2:AO73)-'Chem - ODS'!AJ$15*10^6,'Chemicals Calcs'!AO73))</f>
        <v>0</v>
      </c>
      <c r="AP73" s="210">
        <f ca="1">IF(SUM('Chemicals Calcs'!AP$2:AP73)-'Chem - ODS'!AK$15*10^6&lt;0,0,IF(AND(SUM('Chemicals Calcs'!AP$1:AP72)-'Chem - ODS'!AK$15*10^6&lt;0,SUM('Chemicals Calcs'!AP$2:AP73)-'Chem - ODS'!AK$15*10^6&gt;0),SUM('Chemicals Calcs'!AP$2:AP73)-'Chem - ODS'!AK$15*10^6,'Chemicals Calcs'!AP73))</f>
        <v>0</v>
      </c>
    </row>
    <row r="74" spans="1:42">
      <c r="A74" s="74">
        <v>22</v>
      </c>
      <c r="B74">
        <f ca="1">IF('Chemicals 2010'!$A82="CP",INDIRECT("'Chemicals 2010'!"&amp;'Country Selector'!$B$3&amp;ROW($A82))*10^12,0)</f>
        <v>0</v>
      </c>
      <c r="C74" s="90">
        <f t="shared" ca="1" si="4"/>
        <v>0</v>
      </c>
      <c r="D74" s="90">
        <f t="shared" ca="1" si="3"/>
        <v>0</v>
      </c>
      <c r="E74" s="90">
        <f t="shared" ca="1" si="3"/>
        <v>0</v>
      </c>
      <c r="F74" s="90">
        <f t="shared" ca="1" si="3"/>
        <v>0</v>
      </c>
      <c r="G74" s="210">
        <f ca="1">IF(SUM('Chemicals Calcs'!G$2:G74)-'Chem - ODS'!B$15*10^6&lt;0,0,IF(AND(SUM('Chemicals Calcs'!G$1:G73)-'Chem - ODS'!B$15*10^6&lt;0,SUM('Chemicals Calcs'!G$2:G74)-'Chem - ODS'!B$15*10^6&gt;0),SUM('Chemicals Calcs'!G$2:G74)-'Chem - ODS'!B$15*10^6,'Chemicals Calcs'!G74))</f>
        <v>0</v>
      </c>
      <c r="H74" s="210">
        <f ca="1">IF(SUM('Chemicals Calcs'!H$2:H74)-'Chem - ODS'!C$15*10^6&lt;0,0,IF(AND(SUM('Chemicals Calcs'!H$1:H73)-'Chem - ODS'!C$15*10^6&lt;0,SUM('Chemicals Calcs'!H$2:H74)-'Chem - ODS'!C$15*10^6&gt;0),SUM('Chemicals Calcs'!H$2:H74)-'Chem - ODS'!C$15*10^6,'Chemicals Calcs'!H74))</f>
        <v>0</v>
      </c>
      <c r="I74" s="210">
        <f ca="1">IF(SUM('Chemicals Calcs'!I$2:I74)-'Chem - ODS'!D$15*10^6&lt;0,0,IF(AND(SUM('Chemicals Calcs'!I$1:I73)-'Chem - ODS'!D$15*10^6&lt;0,SUM('Chemicals Calcs'!I$2:I74)-'Chem - ODS'!D$15*10^6&gt;0),SUM('Chemicals Calcs'!I$2:I74)-'Chem - ODS'!D$15*10^6,'Chemicals Calcs'!I74))</f>
        <v>0</v>
      </c>
      <c r="J74" s="210">
        <f ca="1">IF(SUM('Chemicals Calcs'!J$2:J74)-'Chem - ODS'!E$15*10^6&lt;0,0,IF(AND(SUM('Chemicals Calcs'!J$1:J73)-'Chem - ODS'!E$15*10^6&lt;0,SUM('Chemicals Calcs'!J$2:J74)-'Chem - ODS'!E$15*10^6&gt;0),SUM('Chemicals Calcs'!J$2:J74)-'Chem - ODS'!E$15*10^6,'Chemicals Calcs'!J74))</f>
        <v>0</v>
      </c>
      <c r="K74" s="210">
        <f ca="1">IF(SUM('Chemicals Calcs'!K$2:K74)-'Chem - ODS'!F$15*10^6&lt;0,0,IF(AND(SUM('Chemicals Calcs'!K$1:K73)-'Chem - ODS'!F$15*10^6&lt;0,SUM('Chemicals Calcs'!K$2:K74)-'Chem - ODS'!F$15*10^6&gt;0),SUM('Chemicals Calcs'!K$2:K74)-'Chem - ODS'!F$15*10^6,'Chemicals Calcs'!K74))</f>
        <v>0</v>
      </c>
      <c r="L74" s="210">
        <f ca="1">IF(SUM('Chemicals Calcs'!L$2:L74)-'Chem - ODS'!G$15*10^6&lt;0,0,IF(AND(SUM('Chemicals Calcs'!L$1:L73)-'Chem - ODS'!G$15*10^6&lt;0,SUM('Chemicals Calcs'!L$2:L74)-'Chem - ODS'!G$15*10^6&gt;0),SUM('Chemicals Calcs'!L$2:L74)-'Chem - ODS'!G$15*10^6,'Chemicals Calcs'!L74))</f>
        <v>0</v>
      </c>
      <c r="M74" s="210">
        <f ca="1">IF(SUM('Chemicals Calcs'!M$2:M74)-'Chem - ODS'!H$15*10^6&lt;0,0,IF(AND(SUM('Chemicals Calcs'!M$1:M73)-'Chem - ODS'!H$15*10^6&lt;0,SUM('Chemicals Calcs'!M$2:M74)-'Chem - ODS'!H$15*10^6&gt;0),SUM('Chemicals Calcs'!M$2:M74)-'Chem - ODS'!H$15*10^6,'Chemicals Calcs'!M74))</f>
        <v>0</v>
      </c>
      <c r="N74" s="210">
        <f ca="1">IF(SUM('Chemicals Calcs'!N$2:N74)-'Chem - ODS'!I$15*10^6&lt;0,0,IF(AND(SUM('Chemicals Calcs'!N$1:N73)-'Chem - ODS'!I$15*10^6&lt;0,SUM('Chemicals Calcs'!N$2:N74)-'Chem - ODS'!I$15*10^6&gt;0),SUM('Chemicals Calcs'!N$2:N74)-'Chem - ODS'!I$15*10^6,'Chemicals Calcs'!N74))</f>
        <v>0</v>
      </c>
      <c r="O74" s="210">
        <f ca="1">IF(SUM('Chemicals Calcs'!O$2:O74)-'Chem - ODS'!J$15*10^6&lt;0,0,IF(AND(SUM('Chemicals Calcs'!O$1:O73)-'Chem - ODS'!J$15*10^6&lt;0,SUM('Chemicals Calcs'!O$2:O74)-'Chem - ODS'!J$15*10^6&gt;0),SUM('Chemicals Calcs'!O$2:O74)-'Chem - ODS'!J$15*10^6,'Chemicals Calcs'!O74))</f>
        <v>0</v>
      </c>
      <c r="P74" s="210">
        <f ca="1">IF(SUM('Chemicals Calcs'!P$2:P74)-'Chem - ODS'!K$15*10^6&lt;0,0,IF(AND(SUM('Chemicals Calcs'!P$1:P73)-'Chem - ODS'!K$15*10^6&lt;0,SUM('Chemicals Calcs'!P$2:P74)-'Chem - ODS'!K$15*10^6&gt;0),SUM('Chemicals Calcs'!P$2:P74)-'Chem - ODS'!K$15*10^6,'Chemicals Calcs'!P74))</f>
        <v>0</v>
      </c>
      <c r="Q74" s="210">
        <f ca="1">IF(SUM('Chemicals Calcs'!Q$2:Q74)-'Chem - ODS'!L$15*10^6&lt;0,0,IF(AND(SUM('Chemicals Calcs'!Q$1:Q73)-'Chem - ODS'!L$15*10^6&lt;0,SUM('Chemicals Calcs'!Q$2:Q74)-'Chem - ODS'!L$15*10^6&gt;0),SUM('Chemicals Calcs'!Q$2:Q74)-'Chem - ODS'!L$15*10^6,'Chemicals Calcs'!Q74))</f>
        <v>0</v>
      </c>
      <c r="R74" s="210">
        <f ca="1">IF(SUM('Chemicals Calcs'!R$2:R74)-'Chem - ODS'!M$15*10^6&lt;0,0,IF(AND(SUM('Chemicals Calcs'!R$1:R73)-'Chem - ODS'!M$15*10^6&lt;0,SUM('Chemicals Calcs'!R$2:R74)-'Chem - ODS'!M$15*10^6&gt;0),SUM('Chemicals Calcs'!R$2:R74)-'Chem - ODS'!M$15*10^6,'Chemicals Calcs'!R74))</f>
        <v>0</v>
      </c>
      <c r="S74" s="210">
        <f ca="1">IF(SUM('Chemicals Calcs'!S$2:S74)-'Chem - ODS'!N$15*10^6&lt;0,0,IF(AND(SUM('Chemicals Calcs'!S$1:S73)-'Chem - ODS'!N$15*10^6&lt;0,SUM('Chemicals Calcs'!S$2:S74)-'Chem - ODS'!N$15*10^6&gt;0),SUM('Chemicals Calcs'!S$2:S74)-'Chem - ODS'!N$15*10^6,'Chemicals Calcs'!S74))</f>
        <v>0</v>
      </c>
      <c r="T74" s="210">
        <f ca="1">IF(SUM('Chemicals Calcs'!T$2:T74)-'Chem - ODS'!O$15*10^6&lt;0,0,IF(AND(SUM('Chemicals Calcs'!T$1:T73)-'Chem - ODS'!O$15*10^6&lt;0,SUM('Chemicals Calcs'!T$2:T74)-'Chem - ODS'!O$15*10^6&gt;0),SUM('Chemicals Calcs'!T$2:T74)-'Chem - ODS'!O$15*10^6,'Chemicals Calcs'!T74))</f>
        <v>0</v>
      </c>
      <c r="U74" s="210">
        <f ca="1">IF(SUM('Chemicals Calcs'!U$2:U74)-'Chem - ODS'!P$15*10^6&lt;0,0,IF(AND(SUM('Chemicals Calcs'!U$1:U73)-'Chem - ODS'!P$15*10^6&lt;0,SUM('Chemicals Calcs'!U$2:U74)-'Chem - ODS'!P$15*10^6&gt;0),SUM('Chemicals Calcs'!U$2:U74)-'Chem - ODS'!P$15*10^6,'Chemicals Calcs'!U74))</f>
        <v>0</v>
      </c>
      <c r="V74" s="210">
        <f ca="1">IF(SUM('Chemicals Calcs'!V$2:V74)-'Chem - ODS'!Q$15*10^6&lt;0,0,IF(AND(SUM('Chemicals Calcs'!V$1:V73)-'Chem - ODS'!Q$15*10^6&lt;0,SUM('Chemicals Calcs'!V$2:V74)-'Chem - ODS'!Q$15*10^6&gt;0),SUM('Chemicals Calcs'!V$2:V74)-'Chem - ODS'!Q$15*10^6,'Chemicals Calcs'!V74))</f>
        <v>0</v>
      </c>
      <c r="W74" s="210">
        <f ca="1">IF(SUM('Chemicals Calcs'!W$2:W74)-'Chem - ODS'!R$15*10^6&lt;0,0,IF(AND(SUM('Chemicals Calcs'!W$1:W73)-'Chem - ODS'!R$15*10^6&lt;0,SUM('Chemicals Calcs'!W$2:W74)-'Chem - ODS'!R$15*10^6&gt;0),SUM('Chemicals Calcs'!W$2:W74)-'Chem - ODS'!R$15*10^6,'Chemicals Calcs'!W74))</f>
        <v>0</v>
      </c>
      <c r="X74" s="210">
        <f ca="1">IF(SUM('Chemicals Calcs'!X$2:X74)-'Chem - ODS'!S$15*10^6&lt;0,0,IF(AND(SUM('Chemicals Calcs'!X$1:X73)-'Chem - ODS'!S$15*10^6&lt;0,SUM('Chemicals Calcs'!X$2:X74)-'Chem - ODS'!S$15*10^6&gt;0),SUM('Chemicals Calcs'!X$2:X74)-'Chem - ODS'!S$15*10^6,'Chemicals Calcs'!X74))</f>
        <v>0</v>
      </c>
      <c r="Y74" s="210">
        <f ca="1">IF(SUM('Chemicals Calcs'!Y$2:Y74)-'Chem - ODS'!T$15*10^6&lt;0,0,IF(AND(SUM('Chemicals Calcs'!Y$1:Y73)-'Chem - ODS'!T$15*10^6&lt;0,SUM('Chemicals Calcs'!Y$2:Y74)-'Chem - ODS'!T$15*10^6&gt;0),SUM('Chemicals Calcs'!Y$2:Y74)-'Chem - ODS'!T$15*10^6,'Chemicals Calcs'!Y74))</f>
        <v>0</v>
      </c>
      <c r="Z74" s="210">
        <f ca="1">IF(SUM('Chemicals Calcs'!Z$2:Z74)-'Chem - ODS'!U$15*10^6&lt;0,0,IF(AND(SUM('Chemicals Calcs'!Z$1:Z73)-'Chem - ODS'!U$15*10^6&lt;0,SUM('Chemicals Calcs'!Z$2:Z74)-'Chem - ODS'!U$15*10^6&gt;0),SUM('Chemicals Calcs'!Z$2:Z74)-'Chem - ODS'!U$15*10^6,'Chemicals Calcs'!Z74))</f>
        <v>0</v>
      </c>
      <c r="AA74" s="210">
        <f ca="1">IF(SUM('Chemicals Calcs'!AA$2:AA74)-'Chem - ODS'!V$15*10^6&lt;0,0,IF(AND(SUM('Chemicals Calcs'!AA$1:AA73)-'Chem - ODS'!V$15*10^6&lt;0,SUM('Chemicals Calcs'!AA$2:AA74)-'Chem - ODS'!V$15*10^6&gt;0),SUM('Chemicals Calcs'!AA$2:AA74)-'Chem - ODS'!V$15*10^6,'Chemicals Calcs'!AA74))</f>
        <v>0</v>
      </c>
      <c r="AB74" s="210">
        <f ca="1">IF(SUM('Chemicals Calcs'!AB$2:AB74)-'Chem - ODS'!W$15*10^6&lt;0,0,IF(AND(SUM('Chemicals Calcs'!AB$1:AB73)-'Chem - ODS'!W$15*10^6&lt;0,SUM('Chemicals Calcs'!AB$2:AB74)-'Chem - ODS'!W$15*10^6&gt;0),SUM('Chemicals Calcs'!AB$2:AB74)-'Chem - ODS'!W$15*10^6,'Chemicals Calcs'!AB74))</f>
        <v>0</v>
      </c>
      <c r="AC74" s="210">
        <f ca="1">IF(SUM('Chemicals Calcs'!AC$2:AC74)-'Chem - ODS'!X$15*10^6&lt;0,0,IF(AND(SUM('Chemicals Calcs'!AC$1:AC73)-'Chem - ODS'!X$15*10^6&lt;0,SUM('Chemicals Calcs'!AC$2:AC74)-'Chem - ODS'!X$15*10^6&gt;0),SUM('Chemicals Calcs'!AC$2:AC74)-'Chem - ODS'!X$15*10^6,'Chemicals Calcs'!AC74))</f>
        <v>0</v>
      </c>
      <c r="AD74" s="210">
        <f ca="1">IF(SUM('Chemicals Calcs'!AD$2:AD74)-'Chem - ODS'!Y$15*10^6&lt;0,0,IF(AND(SUM('Chemicals Calcs'!AD$1:AD73)-'Chem - ODS'!Y$15*10^6&lt;0,SUM('Chemicals Calcs'!AD$2:AD74)-'Chem - ODS'!Y$15*10^6&gt;0),SUM('Chemicals Calcs'!AD$2:AD74)-'Chem - ODS'!Y$15*10^6,'Chemicals Calcs'!AD74))</f>
        <v>0</v>
      </c>
      <c r="AE74" s="210">
        <f ca="1">IF(SUM('Chemicals Calcs'!AE$2:AE74)-'Chem - ODS'!Z$15*10^6&lt;0,0,IF(AND(SUM('Chemicals Calcs'!AE$1:AE73)-'Chem - ODS'!Z$15*10^6&lt;0,SUM('Chemicals Calcs'!AE$2:AE74)-'Chem - ODS'!Z$15*10^6&gt;0),SUM('Chemicals Calcs'!AE$2:AE74)-'Chem - ODS'!Z$15*10^6,'Chemicals Calcs'!AE74))</f>
        <v>0</v>
      </c>
      <c r="AF74" s="210">
        <f ca="1">IF(SUM('Chemicals Calcs'!AF$2:AF74)-'Chem - ODS'!AA$15*10^6&lt;0,0,IF(AND(SUM('Chemicals Calcs'!AF$1:AF73)-'Chem - ODS'!AA$15*10^6&lt;0,SUM('Chemicals Calcs'!AF$2:AF74)-'Chem - ODS'!AA$15*10^6&gt;0),SUM('Chemicals Calcs'!AF$2:AF74)-'Chem - ODS'!AA$15*10^6,'Chemicals Calcs'!AF74))</f>
        <v>0</v>
      </c>
      <c r="AG74" s="210">
        <f ca="1">IF(SUM('Chemicals Calcs'!AG$2:AG74)-'Chem - ODS'!AB$15*10^6&lt;0,0,IF(AND(SUM('Chemicals Calcs'!AG$1:AG73)-'Chem - ODS'!AB$15*10^6&lt;0,SUM('Chemicals Calcs'!AG$2:AG74)-'Chem - ODS'!AB$15*10^6&gt;0),SUM('Chemicals Calcs'!AG$2:AG74)-'Chem - ODS'!AB$15*10^6,'Chemicals Calcs'!AG74))</f>
        <v>0</v>
      </c>
      <c r="AH74" s="210">
        <f ca="1">IF(SUM('Chemicals Calcs'!AH$2:AH74)-'Chem - ODS'!AC$15*10^6&lt;0,0,IF(AND(SUM('Chemicals Calcs'!AH$1:AH73)-'Chem - ODS'!AC$15*10^6&lt;0,SUM('Chemicals Calcs'!AH$2:AH74)-'Chem - ODS'!AC$15*10^6&gt;0),SUM('Chemicals Calcs'!AH$2:AH74)-'Chem - ODS'!AC$15*10^6,'Chemicals Calcs'!AH74))</f>
        <v>0</v>
      </c>
      <c r="AI74" s="210">
        <f ca="1">IF(SUM('Chemicals Calcs'!AI$2:AI74)-'Chem - ODS'!AD$15*10^6&lt;0,0,IF(AND(SUM('Chemicals Calcs'!AI$1:AI73)-'Chem - ODS'!AD$15*10^6&lt;0,SUM('Chemicals Calcs'!AI$2:AI74)-'Chem - ODS'!AD$15*10^6&gt;0),SUM('Chemicals Calcs'!AI$2:AI74)-'Chem - ODS'!AD$15*10^6,'Chemicals Calcs'!AI74))</f>
        <v>0</v>
      </c>
      <c r="AJ74" s="210">
        <f ca="1">IF(SUM('Chemicals Calcs'!AJ$2:AJ74)-'Chem - ODS'!AE$15*10^6&lt;0,0,IF(AND(SUM('Chemicals Calcs'!AJ$1:AJ73)-'Chem - ODS'!AE$15*10^6&lt;0,SUM('Chemicals Calcs'!AJ$2:AJ74)-'Chem - ODS'!AE$15*10^6&gt;0),SUM('Chemicals Calcs'!AJ$2:AJ74)-'Chem - ODS'!AE$15*10^6,'Chemicals Calcs'!AJ74))</f>
        <v>0</v>
      </c>
      <c r="AK74" s="210">
        <f ca="1">IF(SUM('Chemicals Calcs'!AK$2:AK74)-'Chem - ODS'!AF$15*10^6&lt;0,0,IF(AND(SUM('Chemicals Calcs'!AK$1:AK73)-'Chem - ODS'!AF$15*10^6&lt;0,SUM('Chemicals Calcs'!AK$2:AK74)-'Chem - ODS'!AF$15*10^6&gt;0),SUM('Chemicals Calcs'!AK$2:AK74)-'Chem - ODS'!AF$15*10^6,'Chemicals Calcs'!AK74))</f>
        <v>0</v>
      </c>
      <c r="AL74" s="210">
        <f ca="1">IF(SUM('Chemicals Calcs'!AL$2:AL74)-'Chem - ODS'!AG$15*10^6&lt;0,0,IF(AND(SUM('Chemicals Calcs'!AL$1:AL73)-'Chem - ODS'!AG$15*10^6&lt;0,SUM('Chemicals Calcs'!AL$2:AL74)-'Chem - ODS'!AG$15*10^6&gt;0),SUM('Chemicals Calcs'!AL$2:AL74)-'Chem - ODS'!AG$15*10^6,'Chemicals Calcs'!AL74))</f>
        <v>0</v>
      </c>
      <c r="AM74" s="210">
        <f ca="1">IF(SUM('Chemicals Calcs'!AM$2:AM74)-'Chem - ODS'!AH$15*10^6&lt;0,0,IF(AND(SUM('Chemicals Calcs'!AM$1:AM73)-'Chem - ODS'!AH$15*10^6&lt;0,SUM('Chemicals Calcs'!AM$2:AM74)-'Chem - ODS'!AH$15*10^6&gt;0),SUM('Chemicals Calcs'!AM$2:AM74)-'Chem - ODS'!AH$15*10^6,'Chemicals Calcs'!AM74))</f>
        <v>0</v>
      </c>
      <c r="AN74" s="210">
        <f ca="1">IF(SUM('Chemicals Calcs'!AN$2:AN74)-'Chem - ODS'!AI$15*10^6&lt;0,0,IF(AND(SUM('Chemicals Calcs'!AN$1:AN73)-'Chem - ODS'!AI$15*10^6&lt;0,SUM('Chemicals Calcs'!AN$2:AN74)-'Chem - ODS'!AI$15*10^6&gt;0),SUM('Chemicals Calcs'!AN$2:AN74)-'Chem - ODS'!AI$15*10^6,'Chemicals Calcs'!AN74))</f>
        <v>0</v>
      </c>
      <c r="AO74" s="210">
        <f ca="1">IF(SUM('Chemicals Calcs'!AO$2:AO74)-'Chem - ODS'!AJ$15*10^6&lt;0,0,IF(AND(SUM('Chemicals Calcs'!AO$1:AO73)-'Chem - ODS'!AJ$15*10^6&lt;0,SUM('Chemicals Calcs'!AO$2:AO74)-'Chem - ODS'!AJ$15*10^6&gt;0),SUM('Chemicals Calcs'!AO$2:AO74)-'Chem - ODS'!AJ$15*10^6,'Chemicals Calcs'!AO74))</f>
        <v>0</v>
      </c>
      <c r="AP74" s="210">
        <f ca="1">IF(SUM('Chemicals Calcs'!AP$2:AP74)-'Chem - ODS'!AK$15*10^6&lt;0,0,IF(AND(SUM('Chemicals Calcs'!AP$1:AP73)-'Chem - ODS'!AK$15*10^6&lt;0,SUM('Chemicals Calcs'!AP$2:AP74)-'Chem - ODS'!AK$15*10^6&gt;0),SUM('Chemicals Calcs'!AP$2:AP74)-'Chem - ODS'!AK$15*10^6,'Chemicals Calcs'!AP74))</f>
        <v>0</v>
      </c>
    </row>
    <row r="75" spans="1:42">
      <c r="A75" s="74">
        <v>23</v>
      </c>
      <c r="B75">
        <f ca="1">IF('Chemicals 2010'!$A83="CP",INDIRECT("'Chemicals 2010'!"&amp;'Country Selector'!$B$3&amp;ROW($A83))*10^12,0)</f>
        <v>0</v>
      </c>
      <c r="C75" s="90">
        <f t="shared" ca="1" si="4"/>
        <v>0</v>
      </c>
      <c r="D75" s="90">
        <f t="shared" ca="1" si="3"/>
        <v>0</v>
      </c>
      <c r="E75" s="90">
        <f t="shared" ca="1" si="3"/>
        <v>0</v>
      </c>
      <c r="F75" s="90">
        <f t="shared" ca="1" si="3"/>
        <v>0</v>
      </c>
      <c r="G75" s="210">
        <f ca="1">IF(SUM('Chemicals Calcs'!G$2:G75)-'Chem - ODS'!B$15*10^6&lt;0,0,IF(AND(SUM('Chemicals Calcs'!G$1:G74)-'Chem - ODS'!B$15*10^6&lt;0,SUM('Chemicals Calcs'!G$2:G75)-'Chem - ODS'!B$15*10^6&gt;0),SUM('Chemicals Calcs'!G$2:G75)-'Chem - ODS'!B$15*10^6,'Chemicals Calcs'!G75))</f>
        <v>0</v>
      </c>
      <c r="H75" s="210">
        <f ca="1">IF(SUM('Chemicals Calcs'!H$2:H75)-'Chem - ODS'!C$15*10^6&lt;0,0,IF(AND(SUM('Chemicals Calcs'!H$1:H74)-'Chem - ODS'!C$15*10^6&lt;0,SUM('Chemicals Calcs'!H$2:H75)-'Chem - ODS'!C$15*10^6&gt;0),SUM('Chemicals Calcs'!H$2:H75)-'Chem - ODS'!C$15*10^6,'Chemicals Calcs'!H75))</f>
        <v>0</v>
      </c>
      <c r="I75" s="210">
        <f ca="1">IF(SUM('Chemicals Calcs'!I$2:I75)-'Chem - ODS'!D$15*10^6&lt;0,0,IF(AND(SUM('Chemicals Calcs'!I$1:I74)-'Chem - ODS'!D$15*10^6&lt;0,SUM('Chemicals Calcs'!I$2:I75)-'Chem - ODS'!D$15*10^6&gt;0),SUM('Chemicals Calcs'!I$2:I75)-'Chem - ODS'!D$15*10^6,'Chemicals Calcs'!I75))</f>
        <v>0</v>
      </c>
      <c r="J75" s="210">
        <f ca="1">IF(SUM('Chemicals Calcs'!J$2:J75)-'Chem - ODS'!E$15*10^6&lt;0,0,IF(AND(SUM('Chemicals Calcs'!J$1:J74)-'Chem - ODS'!E$15*10^6&lt;0,SUM('Chemicals Calcs'!J$2:J75)-'Chem - ODS'!E$15*10^6&gt;0),SUM('Chemicals Calcs'!J$2:J75)-'Chem - ODS'!E$15*10^6,'Chemicals Calcs'!J75))</f>
        <v>0</v>
      </c>
      <c r="K75" s="210">
        <f ca="1">IF(SUM('Chemicals Calcs'!K$2:K75)-'Chem - ODS'!F$15*10^6&lt;0,0,IF(AND(SUM('Chemicals Calcs'!K$1:K74)-'Chem - ODS'!F$15*10^6&lt;0,SUM('Chemicals Calcs'!K$2:K75)-'Chem - ODS'!F$15*10^6&gt;0),SUM('Chemicals Calcs'!K$2:K75)-'Chem - ODS'!F$15*10^6,'Chemicals Calcs'!K75))</f>
        <v>0</v>
      </c>
      <c r="L75" s="210">
        <f ca="1">IF(SUM('Chemicals Calcs'!L$2:L75)-'Chem - ODS'!G$15*10^6&lt;0,0,IF(AND(SUM('Chemicals Calcs'!L$1:L74)-'Chem - ODS'!G$15*10^6&lt;0,SUM('Chemicals Calcs'!L$2:L75)-'Chem - ODS'!G$15*10^6&gt;0),SUM('Chemicals Calcs'!L$2:L75)-'Chem - ODS'!G$15*10^6,'Chemicals Calcs'!L75))</f>
        <v>0</v>
      </c>
      <c r="M75" s="210">
        <f ca="1">IF(SUM('Chemicals Calcs'!M$2:M75)-'Chem - ODS'!H$15*10^6&lt;0,0,IF(AND(SUM('Chemicals Calcs'!M$1:M74)-'Chem - ODS'!H$15*10^6&lt;0,SUM('Chemicals Calcs'!M$2:M75)-'Chem - ODS'!H$15*10^6&gt;0),SUM('Chemicals Calcs'!M$2:M75)-'Chem - ODS'!H$15*10^6,'Chemicals Calcs'!M75))</f>
        <v>0</v>
      </c>
      <c r="N75" s="210">
        <f ca="1">IF(SUM('Chemicals Calcs'!N$2:N75)-'Chem - ODS'!I$15*10^6&lt;0,0,IF(AND(SUM('Chemicals Calcs'!N$1:N74)-'Chem - ODS'!I$15*10^6&lt;0,SUM('Chemicals Calcs'!N$2:N75)-'Chem - ODS'!I$15*10^6&gt;0),SUM('Chemicals Calcs'!N$2:N75)-'Chem - ODS'!I$15*10^6,'Chemicals Calcs'!N75))</f>
        <v>0</v>
      </c>
      <c r="O75" s="210">
        <f ca="1">IF(SUM('Chemicals Calcs'!O$2:O75)-'Chem - ODS'!J$15*10^6&lt;0,0,IF(AND(SUM('Chemicals Calcs'!O$1:O74)-'Chem - ODS'!J$15*10^6&lt;0,SUM('Chemicals Calcs'!O$2:O75)-'Chem - ODS'!J$15*10^6&gt;0),SUM('Chemicals Calcs'!O$2:O75)-'Chem - ODS'!J$15*10^6,'Chemicals Calcs'!O75))</f>
        <v>0</v>
      </c>
      <c r="P75" s="210">
        <f ca="1">IF(SUM('Chemicals Calcs'!P$2:P75)-'Chem - ODS'!K$15*10^6&lt;0,0,IF(AND(SUM('Chemicals Calcs'!P$1:P74)-'Chem - ODS'!K$15*10^6&lt;0,SUM('Chemicals Calcs'!P$2:P75)-'Chem - ODS'!K$15*10^6&gt;0),SUM('Chemicals Calcs'!P$2:P75)-'Chem - ODS'!K$15*10^6,'Chemicals Calcs'!P75))</f>
        <v>0</v>
      </c>
      <c r="Q75" s="210">
        <f ca="1">IF(SUM('Chemicals Calcs'!Q$2:Q75)-'Chem - ODS'!L$15*10^6&lt;0,0,IF(AND(SUM('Chemicals Calcs'!Q$1:Q74)-'Chem - ODS'!L$15*10^6&lt;0,SUM('Chemicals Calcs'!Q$2:Q75)-'Chem - ODS'!L$15*10^6&gt;0),SUM('Chemicals Calcs'!Q$2:Q75)-'Chem - ODS'!L$15*10^6,'Chemicals Calcs'!Q75))</f>
        <v>0</v>
      </c>
      <c r="R75" s="210">
        <f ca="1">IF(SUM('Chemicals Calcs'!R$2:R75)-'Chem - ODS'!M$15*10^6&lt;0,0,IF(AND(SUM('Chemicals Calcs'!R$1:R74)-'Chem - ODS'!M$15*10^6&lt;0,SUM('Chemicals Calcs'!R$2:R75)-'Chem - ODS'!M$15*10^6&gt;0),SUM('Chemicals Calcs'!R$2:R75)-'Chem - ODS'!M$15*10^6,'Chemicals Calcs'!R75))</f>
        <v>0</v>
      </c>
      <c r="S75" s="210">
        <f ca="1">IF(SUM('Chemicals Calcs'!S$2:S75)-'Chem - ODS'!N$15*10^6&lt;0,0,IF(AND(SUM('Chemicals Calcs'!S$1:S74)-'Chem - ODS'!N$15*10^6&lt;0,SUM('Chemicals Calcs'!S$2:S75)-'Chem - ODS'!N$15*10^6&gt;0),SUM('Chemicals Calcs'!S$2:S75)-'Chem - ODS'!N$15*10^6,'Chemicals Calcs'!S75))</f>
        <v>0</v>
      </c>
      <c r="T75" s="210">
        <f ca="1">IF(SUM('Chemicals Calcs'!T$2:T75)-'Chem - ODS'!O$15*10^6&lt;0,0,IF(AND(SUM('Chemicals Calcs'!T$1:T74)-'Chem - ODS'!O$15*10^6&lt;0,SUM('Chemicals Calcs'!T$2:T75)-'Chem - ODS'!O$15*10^6&gt;0),SUM('Chemicals Calcs'!T$2:T75)-'Chem - ODS'!O$15*10^6,'Chemicals Calcs'!T75))</f>
        <v>0</v>
      </c>
      <c r="U75" s="210">
        <f ca="1">IF(SUM('Chemicals Calcs'!U$2:U75)-'Chem - ODS'!P$15*10^6&lt;0,0,IF(AND(SUM('Chemicals Calcs'!U$1:U74)-'Chem - ODS'!P$15*10^6&lt;0,SUM('Chemicals Calcs'!U$2:U75)-'Chem - ODS'!P$15*10^6&gt;0),SUM('Chemicals Calcs'!U$2:U75)-'Chem - ODS'!P$15*10^6,'Chemicals Calcs'!U75))</f>
        <v>0</v>
      </c>
      <c r="V75" s="210">
        <f ca="1">IF(SUM('Chemicals Calcs'!V$2:V75)-'Chem - ODS'!Q$15*10^6&lt;0,0,IF(AND(SUM('Chemicals Calcs'!V$1:V74)-'Chem - ODS'!Q$15*10^6&lt;0,SUM('Chemicals Calcs'!V$2:V75)-'Chem - ODS'!Q$15*10^6&gt;0),SUM('Chemicals Calcs'!V$2:V75)-'Chem - ODS'!Q$15*10^6,'Chemicals Calcs'!V75))</f>
        <v>0</v>
      </c>
      <c r="W75" s="210">
        <f ca="1">IF(SUM('Chemicals Calcs'!W$2:W75)-'Chem - ODS'!R$15*10^6&lt;0,0,IF(AND(SUM('Chemicals Calcs'!W$1:W74)-'Chem - ODS'!R$15*10^6&lt;0,SUM('Chemicals Calcs'!W$2:W75)-'Chem - ODS'!R$15*10^6&gt;0),SUM('Chemicals Calcs'!W$2:W75)-'Chem - ODS'!R$15*10^6,'Chemicals Calcs'!W75))</f>
        <v>0</v>
      </c>
      <c r="X75" s="210">
        <f ca="1">IF(SUM('Chemicals Calcs'!X$2:X75)-'Chem - ODS'!S$15*10^6&lt;0,0,IF(AND(SUM('Chemicals Calcs'!X$1:X74)-'Chem - ODS'!S$15*10^6&lt;0,SUM('Chemicals Calcs'!X$2:X75)-'Chem - ODS'!S$15*10^6&gt;0),SUM('Chemicals Calcs'!X$2:X75)-'Chem - ODS'!S$15*10^6,'Chemicals Calcs'!X75))</f>
        <v>0</v>
      </c>
      <c r="Y75" s="210">
        <f ca="1">IF(SUM('Chemicals Calcs'!Y$2:Y75)-'Chem - ODS'!T$15*10^6&lt;0,0,IF(AND(SUM('Chemicals Calcs'!Y$1:Y74)-'Chem - ODS'!T$15*10^6&lt;0,SUM('Chemicals Calcs'!Y$2:Y75)-'Chem - ODS'!T$15*10^6&gt;0),SUM('Chemicals Calcs'!Y$2:Y75)-'Chem - ODS'!T$15*10^6,'Chemicals Calcs'!Y75))</f>
        <v>0</v>
      </c>
      <c r="Z75" s="210">
        <f ca="1">IF(SUM('Chemicals Calcs'!Z$2:Z75)-'Chem - ODS'!U$15*10^6&lt;0,0,IF(AND(SUM('Chemicals Calcs'!Z$1:Z74)-'Chem - ODS'!U$15*10^6&lt;0,SUM('Chemicals Calcs'!Z$2:Z75)-'Chem - ODS'!U$15*10^6&gt;0),SUM('Chemicals Calcs'!Z$2:Z75)-'Chem - ODS'!U$15*10^6,'Chemicals Calcs'!Z75))</f>
        <v>0</v>
      </c>
      <c r="AA75" s="210">
        <f ca="1">IF(SUM('Chemicals Calcs'!AA$2:AA75)-'Chem - ODS'!V$15*10^6&lt;0,0,IF(AND(SUM('Chemicals Calcs'!AA$1:AA74)-'Chem - ODS'!V$15*10^6&lt;0,SUM('Chemicals Calcs'!AA$2:AA75)-'Chem - ODS'!V$15*10^6&gt;0),SUM('Chemicals Calcs'!AA$2:AA75)-'Chem - ODS'!V$15*10^6,'Chemicals Calcs'!AA75))</f>
        <v>0</v>
      </c>
      <c r="AB75" s="210">
        <f ca="1">IF(SUM('Chemicals Calcs'!AB$2:AB75)-'Chem - ODS'!W$15*10^6&lt;0,0,IF(AND(SUM('Chemicals Calcs'!AB$1:AB74)-'Chem - ODS'!W$15*10^6&lt;0,SUM('Chemicals Calcs'!AB$2:AB75)-'Chem - ODS'!W$15*10^6&gt;0),SUM('Chemicals Calcs'!AB$2:AB75)-'Chem - ODS'!W$15*10^6,'Chemicals Calcs'!AB75))</f>
        <v>0</v>
      </c>
      <c r="AC75" s="210">
        <f ca="1">IF(SUM('Chemicals Calcs'!AC$2:AC75)-'Chem - ODS'!X$15*10^6&lt;0,0,IF(AND(SUM('Chemicals Calcs'!AC$1:AC74)-'Chem - ODS'!X$15*10^6&lt;0,SUM('Chemicals Calcs'!AC$2:AC75)-'Chem - ODS'!X$15*10^6&gt;0),SUM('Chemicals Calcs'!AC$2:AC75)-'Chem - ODS'!X$15*10^6,'Chemicals Calcs'!AC75))</f>
        <v>0</v>
      </c>
      <c r="AD75" s="210">
        <f ca="1">IF(SUM('Chemicals Calcs'!AD$2:AD75)-'Chem - ODS'!Y$15*10^6&lt;0,0,IF(AND(SUM('Chemicals Calcs'!AD$1:AD74)-'Chem - ODS'!Y$15*10^6&lt;0,SUM('Chemicals Calcs'!AD$2:AD75)-'Chem - ODS'!Y$15*10^6&gt;0),SUM('Chemicals Calcs'!AD$2:AD75)-'Chem - ODS'!Y$15*10^6,'Chemicals Calcs'!AD75))</f>
        <v>0</v>
      </c>
      <c r="AE75" s="210">
        <f ca="1">IF(SUM('Chemicals Calcs'!AE$2:AE75)-'Chem - ODS'!Z$15*10^6&lt;0,0,IF(AND(SUM('Chemicals Calcs'!AE$1:AE74)-'Chem - ODS'!Z$15*10^6&lt;0,SUM('Chemicals Calcs'!AE$2:AE75)-'Chem - ODS'!Z$15*10^6&gt;0),SUM('Chemicals Calcs'!AE$2:AE75)-'Chem - ODS'!Z$15*10^6,'Chemicals Calcs'!AE75))</f>
        <v>0</v>
      </c>
      <c r="AF75" s="210">
        <f ca="1">IF(SUM('Chemicals Calcs'!AF$2:AF75)-'Chem - ODS'!AA$15*10^6&lt;0,0,IF(AND(SUM('Chemicals Calcs'!AF$1:AF74)-'Chem - ODS'!AA$15*10^6&lt;0,SUM('Chemicals Calcs'!AF$2:AF75)-'Chem - ODS'!AA$15*10^6&gt;0),SUM('Chemicals Calcs'!AF$2:AF75)-'Chem - ODS'!AA$15*10^6,'Chemicals Calcs'!AF75))</f>
        <v>0</v>
      </c>
      <c r="AG75" s="210">
        <f ca="1">IF(SUM('Chemicals Calcs'!AG$2:AG75)-'Chem - ODS'!AB$15*10^6&lt;0,0,IF(AND(SUM('Chemicals Calcs'!AG$1:AG74)-'Chem - ODS'!AB$15*10^6&lt;0,SUM('Chemicals Calcs'!AG$2:AG75)-'Chem - ODS'!AB$15*10^6&gt;0),SUM('Chemicals Calcs'!AG$2:AG75)-'Chem - ODS'!AB$15*10^6,'Chemicals Calcs'!AG75))</f>
        <v>0</v>
      </c>
      <c r="AH75" s="210">
        <f ca="1">IF(SUM('Chemicals Calcs'!AH$2:AH75)-'Chem - ODS'!AC$15*10^6&lt;0,0,IF(AND(SUM('Chemicals Calcs'!AH$1:AH74)-'Chem - ODS'!AC$15*10^6&lt;0,SUM('Chemicals Calcs'!AH$2:AH75)-'Chem - ODS'!AC$15*10^6&gt;0),SUM('Chemicals Calcs'!AH$2:AH75)-'Chem - ODS'!AC$15*10^6,'Chemicals Calcs'!AH75))</f>
        <v>0</v>
      </c>
      <c r="AI75" s="210">
        <f ca="1">IF(SUM('Chemicals Calcs'!AI$2:AI75)-'Chem - ODS'!AD$15*10^6&lt;0,0,IF(AND(SUM('Chemicals Calcs'!AI$1:AI74)-'Chem - ODS'!AD$15*10^6&lt;0,SUM('Chemicals Calcs'!AI$2:AI75)-'Chem - ODS'!AD$15*10^6&gt;0),SUM('Chemicals Calcs'!AI$2:AI75)-'Chem - ODS'!AD$15*10^6,'Chemicals Calcs'!AI75))</f>
        <v>0</v>
      </c>
      <c r="AJ75" s="210">
        <f ca="1">IF(SUM('Chemicals Calcs'!AJ$2:AJ75)-'Chem - ODS'!AE$15*10^6&lt;0,0,IF(AND(SUM('Chemicals Calcs'!AJ$1:AJ74)-'Chem - ODS'!AE$15*10^6&lt;0,SUM('Chemicals Calcs'!AJ$2:AJ75)-'Chem - ODS'!AE$15*10^6&gt;0),SUM('Chemicals Calcs'!AJ$2:AJ75)-'Chem - ODS'!AE$15*10^6,'Chemicals Calcs'!AJ75))</f>
        <v>0</v>
      </c>
      <c r="AK75" s="210">
        <f ca="1">IF(SUM('Chemicals Calcs'!AK$2:AK75)-'Chem - ODS'!AF$15*10^6&lt;0,0,IF(AND(SUM('Chemicals Calcs'!AK$1:AK74)-'Chem - ODS'!AF$15*10^6&lt;0,SUM('Chemicals Calcs'!AK$2:AK75)-'Chem - ODS'!AF$15*10^6&gt;0),SUM('Chemicals Calcs'!AK$2:AK75)-'Chem - ODS'!AF$15*10^6,'Chemicals Calcs'!AK75))</f>
        <v>0</v>
      </c>
      <c r="AL75" s="210">
        <f ca="1">IF(SUM('Chemicals Calcs'!AL$2:AL75)-'Chem - ODS'!AG$15*10^6&lt;0,0,IF(AND(SUM('Chemicals Calcs'!AL$1:AL74)-'Chem - ODS'!AG$15*10^6&lt;0,SUM('Chemicals Calcs'!AL$2:AL75)-'Chem - ODS'!AG$15*10^6&gt;0),SUM('Chemicals Calcs'!AL$2:AL75)-'Chem - ODS'!AG$15*10^6,'Chemicals Calcs'!AL75))</f>
        <v>0</v>
      </c>
      <c r="AM75" s="210">
        <f ca="1">IF(SUM('Chemicals Calcs'!AM$2:AM75)-'Chem - ODS'!AH$15*10^6&lt;0,0,IF(AND(SUM('Chemicals Calcs'!AM$1:AM74)-'Chem - ODS'!AH$15*10^6&lt;0,SUM('Chemicals Calcs'!AM$2:AM75)-'Chem - ODS'!AH$15*10^6&gt;0),SUM('Chemicals Calcs'!AM$2:AM75)-'Chem - ODS'!AH$15*10^6,'Chemicals Calcs'!AM75))</f>
        <v>0</v>
      </c>
      <c r="AN75" s="210">
        <f ca="1">IF(SUM('Chemicals Calcs'!AN$2:AN75)-'Chem - ODS'!AI$15*10^6&lt;0,0,IF(AND(SUM('Chemicals Calcs'!AN$1:AN74)-'Chem - ODS'!AI$15*10^6&lt;0,SUM('Chemicals Calcs'!AN$2:AN75)-'Chem - ODS'!AI$15*10^6&gt;0),SUM('Chemicals Calcs'!AN$2:AN75)-'Chem - ODS'!AI$15*10^6,'Chemicals Calcs'!AN75))</f>
        <v>0</v>
      </c>
      <c r="AO75" s="210">
        <f ca="1">IF(SUM('Chemicals Calcs'!AO$2:AO75)-'Chem - ODS'!AJ$15*10^6&lt;0,0,IF(AND(SUM('Chemicals Calcs'!AO$1:AO74)-'Chem - ODS'!AJ$15*10^6&lt;0,SUM('Chemicals Calcs'!AO$2:AO75)-'Chem - ODS'!AJ$15*10^6&gt;0),SUM('Chemicals Calcs'!AO$2:AO75)-'Chem - ODS'!AJ$15*10^6,'Chemicals Calcs'!AO75))</f>
        <v>0</v>
      </c>
      <c r="AP75" s="210">
        <f ca="1">IF(SUM('Chemicals Calcs'!AP$2:AP75)-'Chem - ODS'!AK$15*10^6&lt;0,0,IF(AND(SUM('Chemicals Calcs'!AP$1:AP74)-'Chem - ODS'!AK$15*10^6&lt;0,SUM('Chemicals Calcs'!AP$2:AP75)-'Chem - ODS'!AK$15*10^6&gt;0),SUM('Chemicals Calcs'!AP$2:AP75)-'Chem - ODS'!AK$15*10^6,'Chemicals Calcs'!AP75))</f>
        <v>0</v>
      </c>
    </row>
    <row r="76" spans="1:42">
      <c r="A76" s="74">
        <v>24</v>
      </c>
      <c r="B76">
        <f ca="1">IF('Chemicals 2010'!$A84="CP",INDIRECT("'Chemicals 2010'!"&amp;'Country Selector'!$B$3&amp;ROW($A84))*10^12,0)</f>
        <v>0</v>
      </c>
      <c r="C76" s="90">
        <f t="shared" ca="1" si="4"/>
        <v>0</v>
      </c>
      <c r="D76" s="90">
        <f t="shared" ca="1" si="3"/>
        <v>0</v>
      </c>
      <c r="E76" s="90">
        <f t="shared" ca="1" si="3"/>
        <v>0</v>
      </c>
      <c r="F76" s="90">
        <f t="shared" ca="1" si="3"/>
        <v>0</v>
      </c>
      <c r="G76" s="210">
        <f ca="1">IF(SUM('Chemicals Calcs'!G$2:G76)-'Chem - ODS'!B$15*10^6&lt;0,0,IF(AND(SUM('Chemicals Calcs'!G$1:G75)-'Chem - ODS'!B$15*10^6&lt;0,SUM('Chemicals Calcs'!G$2:G76)-'Chem - ODS'!B$15*10^6&gt;0),SUM('Chemicals Calcs'!G$2:G76)-'Chem - ODS'!B$15*10^6,'Chemicals Calcs'!G76))</f>
        <v>0</v>
      </c>
      <c r="H76" s="210">
        <f ca="1">IF(SUM('Chemicals Calcs'!H$2:H76)-'Chem - ODS'!C$15*10^6&lt;0,0,IF(AND(SUM('Chemicals Calcs'!H$1:H75)-'Chem - ODS'!C$15*10^6&lt;0,SUM('Chemicals Calcs'!H$2:H76)-'Chem - ODS'!C$15*10^6&gt;0),SUM('Chemicals Calcs'!H$2:H76)-'Chem - ODS'!C$15*10^6,'Chemicals Calcs'!H76))</f>
        <v>0</v>
      </c>
      <c r="I76" s="210">
        <f ca="1">IF(SUM('Chemicals Calcs'!I$2:I76)-'Chem - ODS'!D$15*10^6&lt;0,0,IF(AND(SUM('Chemicals Calcs'!I$1:I75)-'Chem - ODS'!D$15*10^6&lt;0,SUM('Chemicals Calcs'!I$2:I76)-'Chem - ODS'!D$15*10^6&gt;0),SUM('Chemicals Calcs'!I$2:I76)-'Chem - ODS'!D$15*10^6,'Chemicals Calcs'!I76))</f>
        <v>0</v>
      </c>
      <c r="J76" s="210">
        <f ca="1">IF(SUM('Chemicals Calcs'!J$2:J76)-'Chem - ODS'!E$15*10^6&lt;0,0,IF(AND(SUM('Chemicals Calcs'!J$1:J75)-'Chem - ODS'!E$15*10^6&lt;0,SUM('Chemicals Calcs'!J$2:J76)-'Chem - ODS'!E$15*10^6&gt;0),SUM('Chemicals Calcs'!J$2:J76)-'Chem - ODS'!E$15*10^6,'Chemicals Calcs'!J76))</f>
        <v>0</v>
      </c>
      <c r="K76" s="210">
        <f ca="1">IF(SUM('Chemicals Calcs'!K$2:K76)-'Chem - ODS'!F$15*10^6&lt;0,0,IF(AND(SUM('Chemicals Calcs'!K$1:K75)-'Chem - ODS'!F$15*10^6&lt;0,SUM('Chemicals Calcs'!K$2:K76)-'Chem - ODS'!F$15*10^6&gt;0),SUM('Chemicals Calcs'!K$2:K76)-'Chem - ODS'!F$15*10^6,'Chemicals Calcs'!K76))</f>
        <v>0</v>
      </c>
      <c r="L76" s="210">
        <f ca="1">IF(SUM('Chemicals Calcs'!L$2:L76)-'Chem - ODS'!G$15*10^6&lt;0,0,IF(AND(SUM('Chemicals Calcs'!L$1:L75)-'Chem - ODS'!G$15*10^6&lt;0,SUM('Chemicals Calcs'!L$2:L76)-'Chem - ODS'!G$15*10^6&gt;0),SUM('Chemicals Calcs'!L$2:L76)-'Chem - ODS'!G$15*10^6,'Chemicals Calcs'!L76))</f>
        <v>0</v>
      </c>
      <c r="M76" s="210">
        <f ca="1">IF(SUM('Chemicals Calcs'!M$2:M76)-'Chem - ODS'!H$15*10^6&lt;0,0,IF(AND(SUM('Chemicals Calcs'!M$1:M75)-'Chem - ODS'!H$15*10^6&lt;0,SUM('Chemicals Calcs'!M$2:M76)-'Chem - ODS'!H$15*10^6&gt;0),SUM('Chemicals Calcs'!M$2:M76)-'Chem - ODS'!H$15*10^6,'Chemicals Calcs'!M76))</f>
        <v>0</v>
      </c>
      <c r="N76" s="210">
        <f ca="1">IF(SUM('Chemicals Calcs'!N$2:N76)-'Chem - ODS'!I$15*10^6&lt;0,0,IF(AND(SUM('Chemicals Calcs'!N$1:N75)-'Chem - ODS'!I$15*10^6&lt;0,SUM('Chemicals Calcs'!N$2:N76)-'Chem - ODS'!I$15*10^6&gt;0),SUM('Chemicals Calcs'!N$2:N76)-'Chem - ODS'!I$15*10^6,'Chemicals Calcs'!N76))</f>
        <v>0</v>
      </c>
      <c r="O76" s="210">
        <f ca="1">IF(SUM('Chemicals Calcs'!O$2:O76)-'Chem - ODS'!J$15*10^6&lt;0,0,IF(AND(SUM('Chemicals Calcs'!O$1:O75)-'Chem - ODS'!J$15*10^6&lt;0,SUM('Chemicals Calcs'!O$2:O76)-'Chem - ODS'!J$15*10^6&gt;0),SUM('Chemicals Calcs'!O$2:O76)-'Chem - ODS'!J$15*10^6,'Chemicals Calcs'!O76))</f>
        <v>0</v>
      </c>
      <c r="P76" s="210">
        <f ca="1">IF(SUM('Chemicals Calcs'!P$2:P76)-'Chem - ODS'!K$15*10^6&lt;0,0,IF(AND(SUM('Chemicals Calcs'!P$1:P75)-'Chem - ODS'!K$15*10^6&lt;0,SUM('Chemicals Calcs'!P$2:P76)-'Chem - ODS'!K$15*10^6&gt;0),SUM('Chemicals Calcs'!P$2:P76)-'Chem - ODS'!K$15*10^6,'Chemicals Calcs'!P76))</f>
        <v>0</v>
      </c>
      <c r="Q76" s="210">
        <f ca="1">IF(SUM('Chemicals Calcs'!Q$2:Q76)-'Chem - ODS'!L$15*10^6&lt;0,0,IF(AND(SUM('Chemicals Calcs'!Q$1:Q75)-'Chem - ODS'!L$15*10^6&lt;0,SUM('Chemicals Calcs'!Q$2:Q76)-'Chem - ODS'!L$15*10^6&gt;0),SUM('Chemicals Calcs'!Q$2:Q76)-'Chem - ODS'!L$15*10^6,'Chemicals Calcs'!Q76))</f>
        <v>0</v>
      </c>
      <c r="R76" s="210">
        <f ca="1">IF(SUM('Chemicals Calcs'!R$2:R76)-'Chem - ODS'!M$15*10^6&lt;0,0,IF(AND(SUM('Chemicals Calcs'!R$1:R75)-'Chem - ODS'!M$15*10^6&lt;0,SUM('Chemicals Calcs'!R$2:R76)-'Chem - ODS'!M$15*10^6&gt;0),SUM('Chemicals Calcs'!R$2:R76)-'Chem - ODS'!M$15*10^6,'Chemicals Calcs'!R76))</f>
        <v>0</v>
      </c>
      <c r="S76" s="210">
        <f ca="1">IF(SUM('Chemicals Calcs'!S$2:S76)-'Chem - ODS'!N$15*10^6&lt;0,0,IF(AND(SUM('Chemicals Calcs'!S$1:S75)-'Chem - ODS'!N$15*10^6&lt;0,SUM('Chemicals Calcs'!S$2:S76)-'Chem - ODS'!N$15*10^6&gt;0),SUM('Chemicals Calcs'!S$2:S76)-'Chem - ODS'!N$15*10^6,'Chemicals Calcs'!S76))</f>
        <v>0</v>
      </c>
      <c r="T76" s="210">
        <f ca="1">IF(SUM('Chemicals Calcs'!T$2:T76)-'Chem - ODS'!O$15*10^6&lt;0,0,IF(AND(SUM('Chemicals Calcs'!T$1:T75)-'Chem - ODS'!O$15*10^6&lt;0,SUM('Chemicals Calcs'!T$2:T76)-'Chem - ODS'!O$15*10^6&gt;0),SUM('Chemicals Calcs'!T$2:T76)-'Chem - ODS'!O$15*10^6,'Chemicals Calcs'!T76))</f>
        <v>0</v>
      </c>
      <c r="U76" s="210">
        <f ca="1">IF(SUM('Chemicals Calcs'!U$2:U76)-'Chem - ODS'!P$15*10^6&lt;0,0,IF(AND(SUM('Chemicals Calcs'!U$1:U75)-'Chem - ODS'!P$15*10^6&lt;0,SUM('Chemicals Calcs'!U$2:U76)-'Chem - ODS'!P$15*10^6&gt;0),SUM('Chemicals Calcs'!U$2:U76)-'Chem - ODS'!P$15*10^6,'Chemicals Calcs'!U76))</f>
        <v>0</v>
      </c>
      <c r="V76" s="210">
        <f ca="1">IF(SUM('Chemicals Calcs'!V$2:V76)-'Chem - ODS'!Q$15*10^6&lt;0,0,IF(AND(SUM('Chemicals Calcs'!V$1:V75)-'Chem - ODS'!Q$15*10^6&lt;0,SUM('Chemicals Calcs'!V$2:V76)-'Chem - ODS'!Q$15*10^6&gt;0),SUM('Chemicals Calcs'!V$2:V76)-'Chem - ODS'!Q$15*10^6,'Chemicals Calcs'!V76))</f>
        <v>0</v>
      </c>
      <c r="W76" s="210">
        <f ca="1">IF(SUM('Chemicals Calcs'!W$2:W76)-'Chem - ODS'!R$15*10^6&lt;0,0,IF(AND(SUM('Chemicals Calcs'!W$1:W75)-'Chem - ODS'!R$15*10^6&lt;0,SUM('Chemicals Calcs'!W$2:W76)-'Chem - ODS'!R$15*10^6&gt;0),SUM('Chemicals Calcs'!W$2:W76)-'Chem - ODS'!R$15*10^6,'Chemicals Calcs'!W76))</f>
        <v>0</v>
      </c>
      <c r="X76" s="210">
        <f ca="1">IF(SUM('Chemicals Calcs'!X$2:X76)-'Chem - ODS'!S$15*10^6&lt;0,0,IF(AND(SUM('Chemicals Calcs'!X$1:X75)-'Chem - ODS'!S$15*10^6&lt;0,SUM('Chemicals Calcs'!X$2:X76)-'Chem - ODS'!S$15*10^6&gt;0),SUM('Chemicals Calcs'!X$2:X76)-'Chem - ODS'!S$15*10^6,'Chemicals Calcs'!X76))</f>
        <v>0</v>
      </c>
      <c r="Y76" s="210">
        <f ca="1">IF(SUM('Chemicals Calcs'!Y$2:Y76)-'Chem - ODS'!T$15*10^6&lt;0,0,IF(AND(SUM('Chemicals Calcs'!Y$1:Y75)-'Chem - ODS'!T$15*10^6&lt;0,SUM('Chemicals Calcs'!Y$2:Y76)-'Chem - ODS'!T$15*10^6&gt;0),SUM('Chemicals Calcs'!Y$2:Y76)-'Chem - ODS'!T$15*10^6,'Chemicals Calcs'!Y76))</f>
        <v>0</v>
      </c>
      <c r="Z76" s="210">
        <f ca="1">IF(SUM('Chemicals Calcs'!Z$2:Z76)-'Chem - ODS'!U$15*10^6&lt;0,0,IF(AND(SUM('Chemicals Calcs'!Z$1:Z75)-'Chem - ODS'!U$15*10^6&lt;0,SUM('Chemicals Calcs'!Z$2:Z76)-'Chem - ODS'!U$15*10^6&gt;0),SUM('Chemicals Calcs'!Z$2:Z76)-'Chem - ODS'!U$15*10^6,'Chemicals Calcs'!Z76))</f>
        <v>0</v>
      </c>
      <c r="AA76" s="210">
        <f ca="1">IF(SUM('Chemicals Calcs'!AA$2:AA76)-'Chem - ODS'!V$15*10^6&lt;0,0,IF(AND(SUM('Chemicals Calcs'!AA$1:AA75)-'Chem - ODS'!V$15*10^6&lt;0,SUM('Chemicals Calcs'!AA$2:AA76)-'Chem - ODS'!V$15*10^6&gt;0),SUM('Chemicals Calcs'!AA$2:AA76)-'Chem - ODS'!V$15*10^6,'Chemicals Calcs'!AA76))</f>
        <v>0</v>
      </c>
      <c r="AB76" s="210">
        <f ca="1">IF(SUM('Chemicals Calcs'!AB$2:AB76)-'Chem - ODS'!W$15*10^6&lt;0,0,IF(AND(SUM('Chemicals Calcs'!AB$1:AB75)-'Chem - ODS'!W$15*10^6&lt;0,SUM('Chemicals Calcs'!AB$2:AB76)-'Chem - ODS'!W$15*10^6&gt;0),SUM('Chemicals Calcs'!AB$2:AB76)-'Chem - ODS'!W$15*10^6,'Chemicals Calcs'!AB76))</f>
        <v>0</v>
      </c>
      <c r="AC76" s="210">
        <f ca="1">IF(SUM('Chemicals Calcs'!AC$2:AC76)-'Chem - ODS'!X$15*10^6&lt;0,0,IF(AND(SUM('Chemicals Calcs'!AC$1:AC75)-'Chem - ODS'!X$15*10^6&lt;0,SUM('Chemicals Calcs'!AC$2:AC76)-'Chem - ODS'!X$15*10^6&gt;0),SUM('Chemicals Calcs'!AC$2:AC76)-'Chem - ODS'!X$15*10^6,'Chemicals Calcs'!AC76))</f>
        <v>0</v>
      </c>
      <c r="AD76" s="210">
        <f ca="1">IF(SUM('Chemicals Calcs'!AD$2:AD76)-'Chem - ODS'!Y$15*10^6&lt;0,0,IF(AND(SUM('Chemicals Calcs'!AD$1:AD75)-'Chem - ODS'!Y$15*10^6&lt;0,SUM('Chemicals Calcs'!AD$2:AD76)-'Chem - ODS'!Y$15*10^6&gt;0),SUM('Chemicals Calcs'!AD$2:AD76)-'Chem - ODS'!Y$15*10^6,'Chemicals Calcs'!AD76))</f>
        <v>0</v>
      </c>
      <c r="AE76" s="210">
        <f ca="1">IF(SUM('Chemicals Calcs'!AE$2:AE76)-'Chem - ODS'!Z$15*10^6&lt;0,0,IF(AND(SUM('Chemicals Calcs'!AE$1:AE75)-'Chem - ODS'!Z$15*10^6&lt;0,SUM('Chemicals Calcs'!AE$2:AE76)-'Chem - ODS'!Z$15*10^6&gt;0),SUM('Chemicals Calcs'!AE$2:AE76)-'Chem - ODS'!Z$15*10^6,'Chemicals Calcs'!AE76))</f>
        <v>0</v>
      </c>
      <c r="AF76" s="210">
        <f ca="1">IF(SUM('Chemicals Calcs'!AF$2:AF76)-'Chem - ODS'!AA$15*10^6&lt;0,0,IF(AND(SUM('Chemicals Calcs'!AF$1:AF75)-'Chem - ODS'!AA$15*10^6&lt;0,SUM('Chemicals Calcs'!AF$2:AF76)-'Chem - ODS'!AA$15*10^6&gt;0),SUM('Chemicals Calcs'!AF$2:AF76)-'Chem - ODS'!AA$15*10^6,'Chemicals Calcs'!AF76))</f>
        <v>0</v>
      </c>
      <c r="AG76" s="210">
        <f ca="1">IF(SUM('Chemicals Calcs'!AG$2:AG76)-'Chem - ODS'!AB$15*10^6&lt;0,0,IF(AND(SUM('Chemicals Calcs'!AG$1:AG75)-'Chem - ODS'!AB$15*10^6&lt;0,SUM('Chemicals Calcs'!AG$2:AG76)-'Chem - ODS'!AB$15*10^6&gt;0),SUM('Chemicals Calcs'!AG$2:AG76)-'Chem - ODS'!AB$15*10^6,'Chemicals Calcs'!AG76))</f>
        <v>0</v>
      </c>
      <c r="AH76" s="210">
        <f ca="1">IF(SUM('Chemicals Calcs'!AH$2:AH76)-'Chem - ODS'!AC$15*10^6&lt;0,0,IF(AND(SUM('Chemicals Calcs'!AH$1:AH75)-'Chem - ODS'!AC$15*10^6&lt;0,SUM('Chemicals Calcs'!AH$2:AH76)-'Chem - ODS'!AC$15*10^6&gt;0),SUM('Chemicals Calcs'!AH$2:AH76)-'Chem - ODS'!AC$15*10^6,'Chemicals Calcs'!AH76))</f>
        <v>0</v>
      </c>
      <c r="AI76" s="210">
        <f ca="1">IF(SUM('Chemicals Calcs'!AI$2:AI76)-'Chem - ODS'!AD$15*10^6&lt;0,0,IF(AND(SUM('Chemicals Calcs'!AI$1:AI75)-'Chem - ODS'!AD$15*10^6&lt;0,SUM('Chemicals Calcs'!AI$2:AI76)-'Chem - ODS'!AD$15*10^6&gt;0),SUM('Chemicals Calcs'!AI$2:AI76)-'Chem - ODS'!AD$15*10^6,'Chemicals Calcs'!AI76))</f>
        <v>0</v>
      </c>
      <c r="AJ76" s="210">
        <f ca="1">IF(SUM('Chemicals Calcs'!AJ$2:AJ76)-'Chem - ODS'!AE$15*10^6&lt;0,0,IF(AND(SUM('Chemicals Calcs'!AJ$1:AJ75)-'Chem - ODS'!AE$15*10^6&lt;0,SUM('Chemicals Calcs'!AJ$2:AJ76)-'Chem - ODS'!AE$15*10^6&gt;0),SUM('Chemicals Calcs'!AJ$2:AJ76)-'Chem - ODS'!AE$15*10^6,'Chemicals Calcs'!AJ76))</f>
        <v>0</v>
      </c>
      <c r="AK76" s="210">
        <f ca="1">IF(SUM('Chemicals Calcs'!AK$2:AK76)-'Chem - ODS'!AF$15*10^6&lt;0,0,IF(AND(SUM('Chemicals Calcs'!AK$1:AK75)-'Chem - ODS'!AF$15*10^6&lt;0,SUM('Chemicals Calcs'!AK$2:AK76)-'Chem - ODS'!AF$15*10^6&gt;0),SUM('Chemicals Calcs'!AK$2:AK76)-'Chem - ODS'!AF$15*10^6,'Chemicals Calcs'!AK76))</f>
        <v>0</v>
      </c>
      <c r="AL76" s="210">
        <f ca="1">IF(SUM('Chemicals Calcs'!AL$2:AL76)-'Chem - ODS'!AG$15*10^6&lt;0,0,IF(AND(SUM('Chemicals Calcs'!AL$1:AL75)-'Chem - ODS'!AG$15*10^6&lt;0,SUM('Chemicals Calcs'!AL$2:AL76)-'Chem - ODS'!AG$15*10^6&gt;0),SUM('Chemicals Calcs'!AL$2:AL76)-'Chem - ODS'!AG$15*10^6,'Chemicals Calcs'!AL76))</f>
        <v>0</v>
      </c>
      <c r="AM76" s="210">
        <f ca="1">IF(SUM('Chemicals Calcs'!AM$2:AM76)-'Chem - ODS'!AH$15*10^6&lt;0,0,IF(AND(SUM('Chemicals Calcs'!AM$1:AM75)-'Chem - ODS'!AH$15*10^6&lt;0,SUM('Chemicals Calcs'!AM$2:AM76)-'Chem - ODS'!AH$15*10^6&gt;0),SUM('Chemicals Calcs'!AM$2:AM76)-'Chem - ODS'!AH$15*10^6,'Chemicals Calcs'!AM76))</f>
        <v>0</v>
      </c>
      <c r="AN76" s="210">
        <f ca="1">IF(SUM('Chemicals Calcs'!AN$2:AN76)-'Chem - ODS'!AI$15*10^6&lt;0,0,IF(AND(SUM('Chemicals Calcs'!AN$1:AN75)-'Chem - ODS'!AI$15*10^6&lt;0,SUM('Chemicals Calcs'!AN$2:AN76)-'Chem - ODS'!AI$15*10^6&gt;0),SUM('Chemicals Calcs'!AN$2:AN76)-'Chem - ODS'!AI$15*10^6,'Chemicals Calcs'!AN76))</f>
        <v>0</v>
      </c>
      <c r="AO76" s="210">
        <f ca="1">IF(SUM('Chemicals Calcs'!AO$2:AO76)-'Chem - ODS'!AJ$15*10^6&lt;0,0,IF(AND(SUM('Chemicals Calcs'!AO$1:AO75)-'Chem - ODS'!AJ$15*10^6&lt;0,SUM('Chemicals Calcs'!AO$2:AO76)-'Chem - ODS'!AJ$15*10^6&gt;0),SUM('Chemicals Calcs'!AO$2:AO76)-'Chem - ODS'!AJ$15*10^6,'Chemicals Calcs'!AO76))</f>
        <v>0</v>
      </c>
      <c r="AP76" s="210">
        <f ca="1">IF(SUM('Chemicals Calcs'!AP$2:AP76)-'Chem - ODS'!AK$15*10^6&lt;0,0,IF(AND(SUM('Chemicals Calcs'!AP$1:AP75)-'Chem - ODS'!AK$15*10^6&lt;0,SUM('Chemicals Calcs'!AP$2:AP76)-'Chem - ODS'!AK$15*10^6&gt;0),SUM('Chemicals Calcs'!AP$2:AP76)-'Chem - ODS'!AK$15*10^6,'Chemicals Calcs'!AP76))</f>
        <v>0</v>
      </c>
    </row>
    <row r="77" spans="1:42">
      <c r="A77" s="74">
        <v>25</v>
      </c>
      <c r="B77">
        <f ca="1">IF('Chemicals 2010'!$A85="CP",INDIRECT("'Chemicals 2010'!"&amp;'Country Selector'!$B$3&amp;ROW($A85))*10^12,0)</f>
        <v>0</v>
      </c>
      <c r="C77" s="90">
        <f t="shared" ca="1" si="4"/>
        <v>0</v>
      </c>
      <c r="D77" s="90">
        <f t="shared" ca="1" si="3"/>
        <v>0</v>
      </c>
      <c r="E77" s="90">
        <f t="shared" ca="1" si="3"/>
        <v>0</v>
      </c>
      <c r="F77" s="90">
        <f t="shared" ca="1" si="3"/>
        <v>0</v>
      </c>
      <c r="G77" s="210">
        <f ca="1">IF(SUM('Chemicals Calcs'!G$2:G77)-'Chem - ODS'!B$15*10^6&lt;0,0,IF(AND(SUM('Chemicals Calcs'!G$1:G76)-'Chem - ODS'!B$15*10^6&lt;0,SUM('Chemicals Calcs'!G$2:G77)-'Chem - ODS'!B$15*10^6&gt;0),SUM('Chemicals Calcs'!G$2:G77)-'Chem - ODS'!B$15*10^6,'Chemicals Calcs'!G77))</f>
        <v>0</v>
      </c>
      <c r="H77" s="210">
        <f ca="1">IF(SUM('Chemicals Calcs'!H$2:H77)-'Chem - ODS'!C$15*10^6&lt;0,0,IF(AND(SUM('Chemicals Calcs'!H$1:H76)-'Chem - ODS'!C$15*10^6&lt;0,SUM('Chemicals Calcs'!H$2:H77)-'Chem - ODS'!C$15*10^6&gt;0),SUM('Chemicals Calcs'!H$2:H77)-'Chem - ODS'!C$15*10^6,'Chemicals Calcs'!H77))</f>
        <v>0</v>
      </c>
      <c r="I77" s="210">
        <f ca="1">IF(SUM('Chemicals Calcs'!I$2:I77)-'Chem - ODS'!D$15*10^6&lt;0,0,IF(AND(SUM('Chemicals Calcs'!I$1:I76)-'Chem - ODS'!D$15*10^6&lt;0,SUM('Chemicals Calcs'!I$2:I77)-'Chem - ODS'!D$15*10^6&gt;0),SUM('Chemicals Calcs'!I$2:I77)-'Chem - ODS'!D$15*10^6,'Chemicals Calcs'!I77))</f>
        <v>0</v>
      </c>
      <c r="J77" s="210">
        <f ca="1">IF(SUM('Chemicals Calcs'!J$2:J77)-'Chem - ODS'!E$15*10^6&lt;0,0,IF(AND(SUM('Chemicals Calcs'!J$1:J76)-'Chem - ODS'!E$15*10^6&lt;0,SUM('Chemicals Calcs'!J$2:J77)-'Chem - ODS'!E$15*10^6&gt;0),SUM('Chemicals Calcs'!J$2:J77)-'Chem - ODS'!E$15*10^6,'Chemicals Calcs'!J77))</f>
        <v>0</v>
      </c>
      <c r="K77" s="210">
        <f ca="1">IF(SUM('Chemicals Calcs'!K$2:K77)-'Chem - ODS'!F$15*10^6&lt;0,0,IF(AND(SUM('Chemicals Calcs'!K$1:K76)-'Chem - ODS'!F$15*10^6&lt;0,SUM('Chemicals Calcs'!K$2:K77)-'Chem - ODS'!F$15*10^6&gt;0),SUM('Chemicals Calcs'!K$2:K77)-'Chem - ODS'!F$15*10^6,'Chemicals Calcs'!K77))</f>
        <v>0</v>
      </c>
      <c r="L77" s="210">
        <f ca="1">IF(SUM('Chemicals Calcs'!L$2:L77)-'Chem - ODS'!G$15*10^6&lt;0,0,IF(AND(SUM('Chemicals Calcs'!L$1:L76)-'Chem - ODS'!G$15*10^6&lt;0,SUM('Chemicals Calcs'!L$2:L77)-'Chem - ODS'!G$15*10^6&gt;0),SUM('Chemicals Calcs'!L$2:L77)-'Chem - ODS'!G$15*10^6,'Chemicals Calcs'!L77))</f>
        <v>0</v>
      </c>
      <c r="M77" s="210">
        <f ca="1">IF(SUM('Chemicals Calcs'!M$2:M77)-'Chem - ODS'!H$15*10^6&lt;0,0,IF(AND(SUM('Chemicals Calcs'!M$1:M76)-'Chem - ODS'!H$15*10^6&lt;0,SUM('Chemicals Calcs'!M$2:M77)-'Chem - ODS'!H$15*10^6&gt;0),SUM('Chemicals Calcs'!M$2:M77)-'Chem - ODS'!H$15*10^6,'Chemicals Calcs'!M77))</f>
        <v>0</v>
      </c>
      <c r="N77" s="210">
        <f ca="1">IF(SUM('Chemicals Calcs'!N$2:N77)-'Chem - ODS'!I$15*10^6&lt;0,0,IF(AND(SUM('Chemicals Calcs'!N$1:N76)-'Chem - ODS'!I$15*10^6&lt;0,SUM('Chemicals Calcs'!N$2:N77)-'Chem - ODS'!I$15*10^6&gt;0),SUM('Chemicals Calcs'!N$2:N77)-'Chem - ODS'!I$15*10^6,'Chemicals Calcs'!N77))</f>
        <v>0</v>
      </c>
      <c r="O77" s="210">
        <f ca="1">IF(SUM('Chemicals Calcs'!O$2:O77)-'Chem - ODS'!J$15*10^6&lt;0,0,IF(AND(SUM('Chemicals Calcs'!O$1:O76)-'Chem - ODS'!J$15*10^6&lt;0,SUM('Chemicals Calcs'!O$2:O77)-'Chem - ODS'!J$15*10^6&gt;0),SUM('Chemicals Calcs'!O$2:O77)-'Chem - ODS'!J$15*10^6,'Chemicals Calcs'!O77))</f>
        <v>0</v>
      </c>
      <c r="P77" s="210">
        <f ca="1">IF(SUM('Chemicals Calcs'!P$2:P77)-'Chem - ODS'!K$15*10^6&lt;0,0,IF(AND(SUM('Chemicals Calcs'!P$1:P76)-'Chem - ODS'!K$15*10^6&lt;0,SUM('Chemicals Calcs'!P$2:P77)-'Chem - ODS'!K$15*10^6&gt;0),SUM('Chemicals Calcs'!P$2:P77)-'Chem - ODS'!K$15*10^6,'Chemicals Calcs'!P77))</f>
        <v>0</v>
      </c>
      <c r="Q77" s="210">
        <f ca="1">IF(SUM('Chemicals Calcs'!Q$2:Q77)-'Chem - ODS'!L$15*10^6&lt;0,0,IF(AND(SUM('Chemicals Calcs'!Q$1:Q76)-'Chem - ODS'!L$15*10^6&lt;0,SUM('Chemicals Calcs'!Q$2:Q77)-'Chem - ODS'!L$15*10^6&gt;0),SUM('Chemicals Calcs'!Q$2:Q77)-'Chem - ODS'!L$15*10^6,'Chemicals Calcs'!Q77))</f>
        <v>0</v>
      </c>
      <c r="R77" s="210">
        <f ca="1">IF(SUM('Chemicals Calcs'!R$2:R77)-'Chem - ODS'!M$15*10^6&lt;0,0,IF(AND(SUM('Chemicals Calcs'!R$1:R76)-'Chem - ODS'!M$15*10^6&lt;0,SUM('Chemicals Calcs'!R$2:R77)-'Chem - ODS'!M$15*10^6&gt;0),SUM('Chemicals Calcs'!R$2:R77)-'Chem - ODS'!M$15*10^6,'Chemicals Calcs'!R77))</f>
        <v>0</v>
      </c>
      <c r="S77" s="210">
        <f ca="1">IF(SUM('Chemicals Calcs'!S$2:S77)-'Chem - ODS'!N$15*10^6&lt;0,0,IF(AND(SUM('Chemicals Calcs'!S$1:S76)-'Chem - ODS'!N$15*10^6&lt;0,SUM('Chemicals Calcs'!S$2:S77)-'Chem - ODS'!N$15*10^6&gt;0),SUM('Chemicals Calcs'!S$2:S77)-'Chem - ODS'!N$15*10^6,'Chemicals Calcs'!S77))</f>
        <v>0</v>
      </c>
      <c r="T77" s="210">
        <f ca="1">IF(SUM('Chemicals Calcs'!T$2:T77)-'Chem - ODS'!O$15*10^6&lt;0,0,IF(AND(SUM('Chemicals Calcs'!T$1:T76)-'Chem - ODS'!O$15*10^6&lt;0,SUM('Chemicals Calcs'!T$2:T77)-'Chem - ODS'!O$15*10^6&gt;0),SUM('Chemicals Calcs'!T$2:T77)-'Chem - ODS'!O$15*10^6,'Chemicals Calcs'!T77))</f>
        <v>0</v>
      </c>
      <c r="U77" s="210">
        <f ca="1">IF(SUM('Chemicals Calcs'!U$2:U77)-'Chem - ODS'!P$15*10^6&lt;0,0,IF(AND(SUM('Chemicals Calcs'!U$1:U76)-'Chem - ODS'!P$15*10^6&lt;0,SUM('Chemicals Calcs'!U$2:U77)-'Chem - ODS'!P$15*10^6&gt;0),SUM('Chemicals Calcs'!U$2:U77)-'Chem - ODS'!P$15*10^6,'Chemicals Calcs'!U77))</f>
        <v>0</v>
      </c>
      <c r="V77" s="210">
        <f ca="1">IF(SUM('Chemicals Calcs'!V$2:V77)-'Chem - ODS'!Q$15*10^6&lt;0,0,IF(AND(SUM('Chemicals Calcs'!V$1:V76)-'Chem - ODS'!Q$15*10^6&lt;0,SUM('Chemicals Calcs'!V$2:V77)-'Chem - ODS'!Q$15*10^6&gt;0),SUM('Chemicals Calcs'!V$2:V77)-'Chem - ODS'!Q$15*10^6,'Chemicals Calcs'!V77))</f>
        <v>0</v>
      </c>
      <c r="W77" s="210">
        <f ca="1">IF(SUM('Chemicals Calcs'!W$2:W77)-'Chem - ODS'!R$15*10^6&lt;0,0,IF(AND(SUM('Chemicals Calcs'!W$1:W76)-'Chem - ODS'!R$15*10^6&lt;0,SUM('Chemicals Calcs'!W$2:W77)-'Chem - ODS'!R$15*10^6&gt;0),SUM('Chemicals Calcs'!W$2:W77)-'Chem - ODS'!R$15*10^6,'Chemicals Calcs'!W77))</f>
        <v>0</v>
      </c>
      <c r="X77" s="210">
        <f ca="1">IF(SUM('Chemicals Calcs'!X$2:X77)-'Chem - ODS'!S$15*10^6&lt;0,0,IF(AND(SUM('Chemicals Calcs'!X$1:X76)-'Chem - ODS'!S$15*10^6&lt;0,SUM('Chemicals Calcs'!X$2:X77)-'Chem - ODS'!S$15*10^6&gt;0),SUM('Chemicals Calcs'!X$2:X77)-'Chem - ODS'!S$15*10^6,'Chemicals Calcs'!X77))</f>
        <v>0</v>
      </c>
      <c r="Y77" s="210">
        <f ca="1">IF(SUM('Chemicals Calcs'!Y$2:Y77)-'Chem - ODS'!T$15*10^6&lt;0,0,IF(AND(SUM('Chemicals Calcs'!Y$1:Y76)-'Chem - ODS'!T$15*10^6&lt;0,SUM('Chemicals Calcs'!Y$2:Y77)-'Chem - ODS'!T$15*10^6&gt;0),SUM('Chemicals Calcs'!Y$2:Y77)-'Chem - ODS'!T$15*10^6,'Chemicals Calcs'!Y77))</f>
        <v>0</v>
      </c>
      <c r="Z77" s="210">
        <f ca="1">IF(SUM('Chemicals Calcs'!Z$2:Z77)-'Chem - ODS'!U$15*10^6&lt;0,0,IF(AND(SUM('Chemicals Calcs'!Z$1:Z76)-'Chem - ODS'!U$15*10^6&lt;0,SUM('Chemicals Calcs'!Z$2:Z77)-'Chem - ODS'!U$15*10^6&gt;0),SUM('Chemicals Calcs'!Z$2:Z77)-'Chem - ODS'!U$15*10^6,'Chemicals Calcs'!Z77))</f>
        <v>0</v>
      </c>
      <c r="AA77" s="210">
        <f ca="1">IF(SUM('Chemicals Calcs'!AA$2:AA77)-'Chem - ODS'!V$15*10^6&lt;0,0,IF(AND(SUM('Chemicals Calcs'!AA$1:AA76)-'Chem - ODS'!V$15*10^6&lt;0,SUM('Chemicals Calcs'!AA$2:AA77)-'Chem - ODS'!V$15*10^6&gt;0),SUM('Chemicals Calcs'!AA$2:AA77)-'Chem - ODS'!V$15*10^6,'Chemicals Calcs'!AA77))</f>
        <v>0</v>
      </c>
      <c r="AB77" s="210">
        <f ca="1">IF(SUM('Chemicals Calcs'!AB$2:AB77)-'Chem - ODS'!W$15*10^6&lt;0,0,IF(AND(SUM('Chemicals Calcs'!AB$1:AB76)-'Chem - ODS'!W$15*10^6&lt;0,SUM('Chemicals Calcs'!AB$2:AB77)-'Chem - ODS'!W$15*10^6&gt;0),SUM('Chemicals Calcs'!AB$2:AB77)-'Chem - ODS'!W$15*10^6,'Chemicals Calcs'!AB77))</f>
        <v>0</v>
      </c>
      <c r="AC77" s="210">
        <f ca="1">IF(SUM('Chemicals Calcs'!AC$2:AC77)-'Chem - ODS'!X$15*10^6&lt;0,0,IF(AND(SUM('Chemicals Calcs'!AC$1:AC76)-'Chem - ODS'!X$15*10^6&lt;0,SUM('Chemicals Calcs'!AC$2:AC77)-'Chem - ODS'!X$15*10^6&gt;0),SUM('Chemicals Calcs'!AC$2:AC77)-'Chem - ODS'!X$15*10^6,'Chemicals Calcs'!AC77))</f>
        <v>0</v>
      </c>
      <c r="AD77" s="210">
        <f ca="1">IF(SUM('Chemicals Calcs'!AD$2:AD77)-'Chem - ODS'!Y$15*10^6&lt;0,0,IF(AND(SUM('Chemicals Calcs'!AD$1:AD76)-'Chem - ODS'!Y$15*10^6&lt;0,SUM('Chemicals Calcs'!AD$2:AD77)-'Chem - ODS'!Y$15*10^6&gt;0),SUM('Chemicals Calcs'!AD$2:AD77)-'Chem - ODS'!Y$15*10^6,'Chemicals Calcs'!AD77))</f>
        <v>0</v>
      </c>
      <c r="AE77" s="210">
        <f ca="1">IF(SUM('Chemicals Calcs'!AE$2:AE77)-'Chem - ODS'!Z$15*10^6&lt;0,0,IF(AND(SUM('Chemicals Calcs'!AE$1:AE76)-'Chem - ODS'!Z$15*10^6&lt;0,SUM('Chemicals Calcs'!AE$2:AE77)-'Chem - ODS'!Z$15*10^6&gt;0),SUM('Chemicals Calcs'!AE$2:AE77)-'Chem - ODS'!Z$15*10^6,'Chemicals Calcs'!AE77))</f>
        <v>0</v>
      </c>
      <c r="AF77" s="210">
        <f ca="1">IF(SUM('Chemicals Calcs'!AF$2:AF77)-'Chem - ODS'!AA$15*10^6&lt;0,0,IF(AND(SUM('Chemicals Calcs'!AF$1:AF76)-'Chem - ODS'!AA$15*10^6&lt;0,SUM('Chemicals Calcs'!AF$2:AF77)-'Chem - ODS'!AA$15*10^6&gt;0),SUM('Chemicals Calcs'!AF$2:AF77)-'Chem - ODS'!AA$15*10^6,'Chemicals Calcs'!AF77))</f>
        <v>0</v>
      </c>
      <c r="AG77" s="210">
        <f ca="1">IF(SUM('Chemicals Calcs'!AG$2:AG77)-'Chem - ODS'!AB$15*10^6&lt;0,0,IF(AND(SUM('Chemicals Calcs'!AG$1:AG76)-'Chem - ODS'!AB$15*10^6&lt;0,SUM('Chemicals Calcs'!AG$2:AG77)-'Chem - ODS'!AB$15*10^6&gt;0),SUM('Chemicals Calcs'!AG$2:AG77)-'Chem - ODS'!AB$15*10^6,'Chemicals Calcs'!AG77))</f>
        <v>0</v>
      </c>
      <c r="AH77" s="210">
        <f ca="1">IF(SUM('Chemicals Calcs'!AH$2:AH77)-'Chem - ODS'!AC$15*10^6&lt;0,0,IF(AND(SUM('Chemicals Calcs'!AH$1:AH76)-'Chem - ODS'!AC$15*10^6&lt;0,SUM('Chemicals Calcs'!AH$2:AH77)-'Chem - ODS'!AC$15*10^6&gt;0),SUM('Chemicals Calcs'!AH$2:AH77)-'Chem - ODS'!AC$15*10^6,'Chemicals Calcs'!AH77))</f>
        <v>0</v>
      </c>
      <c r="AI77" s="210">
        <f ca="1">IF(SUM('Chemicals Calcs'!AI$2:AI77)-'Chem - ODS'!AD$15*10^6&lt;0,0,IF(AND(SUM('Chemicals Calcs'!AI$1:AI76)-'Chem - ODS'!AD$15*10^6&lt;0,SUM('Chemicals Calcs'!AI$2:AI77)-'Chem - ODS'!AD$15*10^6&gt;0),SUM('Chemicals Calcs'!AI$2:AI77)-'Chem - ODS'!AD$15*10^6,'Chemicals Calcs'!AI77))</f>
        <v>0</v>
      </c>
      <c r="AJ77" s="210">
        <f ca="1">IF(SUM('Chemicals Calcs'!AJ$2:AJ77)-'Chem - ODS'!AE$15*10^6&lt;0,0,IF(AND(SUM('Chemicals Calcs'!AJ$1:AJ76)-'Chem - ODS'!AE$15*10^6&lt;0,SUM('Chemicals Calcs'!AJ$2:AJ77)-'Chem - ODS'!AE$15*10^6&gt;0),SUM('Chemicals Calcs'!AJ$2:AJ77)-'Chem - ODS'!AE$15*10^6,'Chemicals Calcs'!AJ77))</f>
        <v>0</v>
      </c>
      <c r="AK77" s="210">
        <f ca="1">IF(SUM('Chemicals Calcs'!AK$2:AK77)-'Chem - ODS'!AF$15*10^6&lt;0,0,IF(AND(SUM('Chemicals Calcs'!AK$1:AK76)-'Chem - ODS'!AF$15*10^6&lt;0,SUM('Chemicals Calcs'!AK$2:AK77)-'Chem - ODS'!AF$15*10^6&gt;0),SUM('Chemicals Calcs'!AK$2:AK77)-'Chem - ODS'!AF$15*10^6,'Chemicals Calcs'!AK77))</f>
        <v>0</v>
      </c>
      <c r="AL77" s="210">
        <f ca="1">IF(SUM('Chemicals Calcs'!AL$2:AL77)-'Chem - ODS'!AG$15*10^6&lt;0,0,IF(AND(SUM('Chemicals Calcs'!AL$1:AL76)-'Chem - ODS'!AG$15*10^6&lt;0,SUM('Chemicals Calcs'!AL$2:AL77)-'Chem - ODS'!AG$15*10^6&gt;0),SUM('Chemicals Calcs'!AL$2:AL77)-'Chem - ODS'!AG$15*10^6,'Chemicals Calcs'!AL77))</f>
        <v>0</v>
      </c>
      <c r="AM77" s="210">
        <f ca="1">IF(SUM('Chemicals Calcs'!AM$2:AM77)-'Chem - ODS'!AH$15*10^6&lt;0,0,IF(AND(SUM('Chemicals Calcs'!AM$1:AM76)-'Chem - ODS'!AH$15*10^6&lt;0,SUM('Chemicals Calcs'!AM$2:AM77)-'Chem - ODS'!AH$15*10^6&gt;0),SUM('Chemicals Calcs'!AM$2:AM77)-'Chem - ODS'!AH$15*10^6,'Chemicals Calcs'!AM77))</f>
        <v>0</v>
      </c>
      <c r="AN77" s="210">
        <f ca="1">IF(SUM('Chemicals Calcs'!AN$2:AN77)-'Chem - ODS'!AI$15*10^6&lt;0,0,IF(AND(SUM('Chemicals Calcs'!AN$1:AN76)-'Chem - ODS'!AI$15*10^6&lt;0,SUM('Chemicals Calcs'!AN$2:AN77)-'Chem - ODS'!AI$15*10^6&gt;0),SUM('Chemicals Calcs'!AN$2:AN77)-'Chem - ODS'!AI$15*10^6,'Chemicals Calcs'!AN77))</f>
        <v>0</v>
      </c>
      <c r="AO77" s="210">
        <f ca="1">IF(SUM('Chemicals Calcs'!AO$2:AO77)-'Chem - ODS'!AJ$15*10^6&lt;0,0,IF(AND(SUM('Chemicals Calcs'!AO$1:AO76)-'Chem - ODS'!AJ$15*10^6&lt;0,SUM('Chemicals Calcs'!AO$2:AO77)-'Chem - ODS'!AJ$15*10^6&gt;0),SUM('Chemicals Calcs'!AO$2:AO77)-'Chem - ODS'!AJ$15*10^6,'Chemicals Calcs'!AO77))</f>
        <v>0</v>
      </c>
      <c r="AP77" s="210">
        <f ca="1">IF(SUM('Chemicals Calcs'!AP$2:AP77)-'Chem - ODS'!AK$15*10^6&lt;0,0,IF(AND(SUM('Chemicals Calcs'!AP$1:AP76)-'Chem - ODS'!AK$15*10^6&lt;0,SUM('Chemicals Calcs'!AP$2:AP77)-'Chem - ODS'!AK$15*10^6&gt;0),SUM('Chemicals Calcs'!AP$2:AP77)-'Chem - ODS'!AK$15*10^6,'Chemicals Calcs'!AP77))</f>
        <v>0</v>
      </c>
    </row>
    <row r="78" spans="1:42">
      <c r="A78" s="74">
        <v>26</v>
      </c>
      <c r="B78">
        <f ca="1">IF('Chemicals 2010'!$A86="CP",INDIRECT("'Chemicals 2010'!"&amp;'Country Selector'!$B$3&amp;ROW($A86))*10^12,0)</f>
        <v>0</v>
      </c>
      <c r="C78" s="90">
        <f t="shared" ca="1" si="4"/>
        <v>0</v>
      </c>
      <c r="D78" s="90">
        <f t="shared" ca="1" si="3"/>
        <v>0</v>
      </c>
      <c r="E78" s="90">
        <f t="shared" ca="1" si="3"/>
        <v>0</v>
      </c>
      <c r="F78" s="90">
        <f t="shared" ca="1" si="3"/>
        <v>0</v>
      </c>
      <c r="G78" s="210">
        <f ca="1">IF(SUM('Chemicals Calcs'!G$2:G78)-'Chem - ODS'!B$15*10^6&lt;0,0,IF(AND(SUM('Chemicals Calcs'!G$1:G77)-'Chem - ODS'!B$15*10^6&lt;0,SUM('Chemicals Calcs'!G$2:G78)-'Chem - ODS'!B$15*10^6&gt;0),SUM('Chemicals Calcs'!G$2:G78)-'Chem - ODS'!B$15*10^6,'Chemicals Calcs'!G78))</f>
        <v>0</v>
      </c>
      <c r="H78" s="210">
        <f ca="1">IF(SUM('Chemicals Calcs'!H$2:H78)-'Chem - ODS'!C$15*10^6&lt;0,0,IF(AND(SUM('Chemicals Calcs'!H$1:H77)-'Chem - ODS'!C$15*10^6&lt;0,SUM('Chemicals Calcs'!H$2:H78)-'Chem - ODS'!C$15*10^6&gt;0),SUM('Chemicals Calcs'!H$2:H78)-'Chem - ODS'!C$15*10^6,'Chemicals Calcs'!H78))</f>
        <v>0</v>
      </c>
      <c r="I78" s="210">
        <f ca="1">IF(SUM('Chemicals Calcs'!I$2:I78)-'Chem - ODS'!D$15*10^6&lt;0,0,IF(AND(SUM('Chemicals Calcs'!I$1:I77)-'Chem - ODS'!D$15*10^6&lt;0,SUM('Chemicals Calcs'!I$2:I78)-'Chem - ODS'!D$15*10^6&gt;0),SUM('Chemicals Calcs'!I$2:I78)-'Chem - ODS'!D$15*10^6,'Chemicals Calcs'!I78))</f>
        <v>0</v>
      </c>
      <c r="J78" s="210">
        <f ca="1">IF(SUM('Chemicals Calcs'!J$2:J78)-'Chem - ODS'!E$15*10^6&lt;0,0,IF(AND(SUM('Chemicals Calcs'!J$1:J77)-'Chem - ODS'!E$15*10^6&lt;0,SUM('Chemicals Calcs'!J$2:J78)-'Chem - ODS'!E$15*10^6&gt;0),SUM('Chemicals Calcs'!J$2:J78)-'Chem - ODS'!E$15*10^6,'Chemicals Calcs'!J78))</f>
        <v>0</v>
      </c>
      <c r="K78" s="210">
        <f ca="1">IF(SUM('Chemicals Calcs'!K$2:K78)-'Chem - ODS'!F$15*10^6&lt;0,0,IF(AND(SUM('Chemicals Calcs'!K$1:K77)-'Chem - ODS'!F$15*10^6&lt;0,SUM('Chemicals Calcs'!K$2:K78)-'Chem - ODS'!F$15*10^6&gt;0),SUM('Chemicals Calcs'!K$2:K78)-'Chem - ODS'!F$15*10^6,'Chemicals Calcs'!K78))</f>
        <v>0</v>
      </c>
      <c r="L78" s="210">
        <f ca="1">IF(SUM('Chemicals Calcs'!L$2:L78)-'Chem - ODS'!G$15*10^6&lt;0,0,IF(AND(SUM('Chemicals Calcs'!L$1:L77)-'Chem - ODS'!G$15*10^6&lt;0,SUM('Chemicals Calcs'!L$2:L78)-'Chem - ODS'!G$15*10^6&gt;0),SUM('Chemicals Calcs'!L$2:L78)-'Chem - ODS'!G$15*10^6,'Chemicals Calcs'!L78))</f>
        <v>0</v>
      </c>
      <c r="M78" s="210">
        <f ca="1">IF(SUM('Chemicals Calcs'!M$2:M78)-'Chem - ODS'!H$15*10^6&lt;0,0,IF(AND(SUM('Chemicals Calcs'!M$1:M77)-'Chem - ODS'!H$15*10^6&lt;0,SUM('Chemicals Calcs'!M$2:M78)-'Chem - ODS'!H$15*10^6&gt;0),SUM('Chemicals Calcs'!M$2:M78)-'Chem - ODS'!H$15*10^6,'Chemicals Calcs'!M78))</f>
        <v>0</v>
      </c>
      <c r="N78" s="210">
        <f ca="1">IF(SUM('Chemicals Calcs'!N$2:N78)-'Chem - ODS'!I$15*10^6&lt;0,0,IF(AND(SUM('Chemicals Calcs'!N$1:N77)-'Chem - ODS'!I$15*10^6&lt;0,SUM('Chemicals Calcs'!N$2:N78)-'Chem - ODS'!I$15*10^6&gt;0),SUM('Chemicals Calcs'!N$2:N78)-'Chem - ODS'!I$15*10^6,'Chemicals Calcs'!N78))</f>
        <v>0</v>
      </c>
      <c r="O78" s="210">
        <f ca="1">IF(SUM('Chemicals Calcs'!O$2:O78)-'Chem - ODS'!J$15*10^6&lt;0,0,IF(AND(SUM('Chemicals Calcs'!O$1:O77)-'Chem - ODS'!J$15*10^6&lt;0,SUM('Chemicals Calcs'!O$2:O78)-'Chem - ODS'!J$15*10^6&gt;0),SUM('Chemicals Calcs'!O$2:O78)-'Chem - ODS'!J$15*10^6,'Chemicals Calcs'!O78))</f>
        <v>0</v>
      </c>
      <c r="P78" s="210">
        <f ca="1">IF(SUM('Chemicals Calcs'!P$2:P78)-'Chem - ODS'!K$15*10^6&lt;0,0,IF(AND(SUM('Chemicals Calcs'!P$1:P77)-'Chem - ODS'!K$15*10^6&lt;0,SUM('Chemicals Calcs'!P$2:P78)-'Chem - ODS'!K$15*10^6&gt;0),SUM('Chemicals Calcs'!P$2:P78)-'Chem - ODS'!K$15*10^6,'Chemicals Calcs'!P78))</f>
        <v>0</v>
      </c>
      <c r="Q78" s="210">
        <f ca="1">IF(SUM('Chemicals Calcs'!Q$2:Q78)-'Chem - ODS'!L$15*10^6&lt;0,0,IF(AND(SUM('Chemicals Calcs'!Q$1:Q77)-'Chem - ODS'!L$15*10^6&lt;0,SUM('Chemicals Calcs'!Q$2:Q78)-'Chem - ODS'!L$15*10^6&gt;0),SUM('Chemicals Calcs'!Q$2:Q78)-'Chem - ODS'!L$15*10^6,'Chemicals Calcs'!Q78))</f>
        <v>0</v>
      </c>
      <c r="R78" s="210">
        <f ca="1">IF(SUM('Chemicals Calcs'!R$2:R78)-'Chem - ODS'!M$15*10^6&lt;0,0,IF(AND(SUM('Chemicals Calcs'!R$1:R77)-'Chem - ODS'!M$15*10^6&lt;0,SUM('Chemicals Calcs'!R$2:R78)-'Chem - ODS'!M$15*10^6&gt;0),SUM('Chemicals Calcs'!R$2:R78)-'Chem - ODS'!M$15*10^6,'Chemicals Calcs'!R78))</f>
        <v>0</v>
      </c>
      <c r="S78" s="210">
        <f ca="1">IF(SUM('Chemicals Calcs'!S$2:S78)-'Chem - ODS'!N$15*10^6&lt;0,0,IF(AND(SUM('Chemicals Calcs'!S$1:S77)-'Chem - ODS'!N$15*10^6&lt;0,SUM('Chemicals Calcs'!S$2:S78)-'Chem - ODS'!N$15*10^6&gt;0),SUM('Chemicals Calcs'!S$2:S78)-'Chem - ODS'!N$15*10^6,'Chemicals Calcs'!S78))</f>
        <v>0</v>
      </c>
      <c r="T78" s="210">
        <f ca="1">IF(SUM('Chemicals Calcs'!T$2:T78)-'Chem - ODS'!O$15*10^6&lt;0,0,IF(AND(SUM('Chemicals Calcs'!T$1:T77)-'Chem - ODS'!O$15*10^6&lt;0,SUM('Chemicals Calcs'!T$2:T78)-'Chem - ODS'!O$15*10^6&gt;0),SUM('Chemicals Calcs'!T$2:T78)-'Chem - ODS'!O$15*10^6,'Chemicals Calcs'!T78))</f>
        <v>0</v>
      </c>
      <c r="U78" s="210">
        <f ca="1">IF(SUM('Chemicals Calcs'!U$2:U78)-'Chem - ODS'!P$15*10^6&lt;0,0,IF(AND(SUM('Chemicals Calcs'!U$1:U77)-'Chem - ODS'!P$15*10^6&lt;0,SUM('Chemicals Calcs'!U$2:U78)-'Chem - ODS'!P$15*10^6&gt;0),SUM('Chemicals Calcs'!U$2:U78)-'Chem - ODS'!P$15*10^6,'Chemicals Calcs'!U78))</f>
        <v>0</v>
      </c>
      <c r="V78" s="210">
        <f ca="1">IF(SUM('Chemicals Calcs'!V$2:V78)-'Chem - ODS'!Q$15*10^6&lt;0,0,IF(AND(SUM('Chemicals Calcs'!V$1:V77)-'Chem - ODS'!Q$15*10^6&lt;0,SUM('Chemicals Calcs'!V$2:V78)-'Chem - ODS'!Q$15*10^6&gt;0),SUM('Chemicals Calcs'!V$2:V78)-'Chem - ODS'!Q$15*10^6,'Chemicals Calcs'!V78))</f>
        <v>0</v>
      </c>
      <c r="W78" s="210">
        <f ca="1">IF(SUM('Chemicals Calcs'!W$2:W78)-'Chem - ODS'!R$15*10^6&lt;0,0,IF(AND(SUM('Chemicals Calcs'!W$1:W77)-'Chem - ODS'!R$15*10^6&lt;0,SUM('Chemicals Calcs'!W$2:W78)-'Chem - ODS'!R$15*10^6&gt;0),SUM('Chemicals Calcs'!W$2:W78)-'Chem - ODS'!R$15*10^6,'Chemicals Calcs'!W78))</f>
        <v>0</v>
      </c>
      <c r="X78" s="210">
        <f ca="1">IF(SUM('Chemicals Calcs'!X$2:X78)-'Chem - ODS'!S$15*10^6&lt;0,0,IF(AND(SUM('Chemicals Calcs'!X$1:X77)-'Chem - ODS'!S$15*10^6&lt;0,SUM('Chemicals Calcs'!X$2:X78)-'Chem - ODS'!S$15*10^6&gt;0),SUM('Chemicals Calcs'!X$2:X78)-'Chem - ODS'!S$15*10^6,'Chemicals Calcs'!X78))</f>
        <v>0</v>
      </c>
      <c r="Y78" s="210">
        <f ca="1">IF(SUM('Chemicals Calcs'!Y$2:Y78)-'Chem - ODS'!T$15*10^6&lt;0,0,IF(AND(SUM('Chemicals Calcs'!Y$1:Y77)-'Chem - ODS'!T$15*10^6&lt;0,SUM('Chemicals Calcs'!Y$2:Y78)-'Chem - ODS'!T$15*10^6&gt;0),SUM('Chemicals Calcs'!Y$2:Y78)-'Chem - ODS'!T$15*10^6,'Chemicals Calcs'!Y78))</f>
        <v>0</v>
      </c>
      <c r="Z78" s="210">
        <f ca="1">IF(SUM('Chemicals Calcs'!Z$2:Z78)-'Chem - ODS'!U$15*10^6&lt;0,0,IF(AND(SUM('Chemicals Calcs'!Z$1:Z77)-'Chem - ODS'!U$15*10^6&lt;0,SUM('Chemicals Calcs'!Z$2:Z78)-'Chem - ODS'!U$15*10^6&gt;0),SUM('Chemicals Calcs'!Z$2:Z78)-'Chem - ODS'!U$15*10^6,'Chemicals Calcs'!Z78))</f>
        <v>0</v>
      </c>
      <c r="AA78" s="210">
        <f ca="1">IF(SUM('Chemicals Calcs'!AA$2:AA78)-'Chem - ODS'!V$15*10^6&lt;0,0,IF(AND(SUM('Chemicals Calcs'!AA$1:AA77)-'Chem - ODS'!V$15*10^6&lt;0,SUM('Chemicals Calcs'!AA$2:AA78)-'Chem - ODS'!V$15*10^6&gt;0),SUM('Chemicals Calcs'!AA$2:AA78)-'Chem - ODS'!V$15*10^6,'Chemicals Calcs'!AA78))</f>
        <v>0</v>
      </c>
      <c r="AB78" s="210">
        <f ca="1">IF(SUM('Chemicals Calcs'!AB$2:AB78)-'Chem - ODS'!W$15*10^6&lt;0,0,IF(AND(SUM('Chemicals Calcs'!AB$1:AB77)-'Chem - ODS'!W$15*10^6&lt;0,SUM('Chemicals Calcs'!AB$2:AB78)-'Chem - ODS'!W$15*10^6&gt;0),SUM('Chemicals Calcs'!AB$2:AB78)-'Chem - ODS'!W$15*10^6,'Chemicals Calcs'!AB78))</f>
        <v>0</v>
      </c>
      <c r="AC78" s="210">
        <f ca="1">IF(SUM('Chemicals Calcs'!AC$2:AC78)-'Chem - ODS'!X$15*10^6&lt;0,0,IF(AND(SUM('Chemicals Calcs'!AC$1:AC77)-'Chem - ODS'!X$15*10^6&lt;0,SUM('Chemicals Calcs'!AC$2:AC78)-'Chem - ODS'!X$15*10^6&gt;0),SUM('Chemicals Calcs'!AC$2:AC78)-'Chem - ODS'!X$15*10^6,'Chemicals Calcs'!AC78))</f>
        <v>0</v>
      </c>
      <c r="AD78" s="210">
        <f ca="1">IF(SUM('Chemicals Calcs'!AD$2:AD78)-'Chem - ODS'!Y$15*10^6&lt;0,0,IF(AND(SUM('Chemicals Calcs'!AD$1:AD77)-'Chem - ODS'!Y$15*10^6&lt;0,SUM('Chemicals Calcs'!AD$2:AD78)-'Chem - ODS'!Y$15*10^6&gt;0),SUM('Chemicals Calcs'!AD$2:AD78)-'Chem - ODS'!Y$15*10^6,'Chemicals Calcs'!AD78))</f>
        <v>0</v>
      </c>
      <c r="AE78" s="210">
        <f ca="1">IF(SUM('Chemicals Calcs'!AE$2:AE78)-'Chem - ODS'!Z$15*10^6&lt;0,0,IF(AND(SUM('Chemicals Calcs'!AE$1:AE77)-'Chem - ODS'!Z$15*10^6&lt;0,SUM('Chemicals Calcs'!AE$2:AE78)-'Chem - ODS'!Z$15*10^6&gt;0),SUM('Chemicals Calcs'!AE$2:AE78)-'Chem - ODS'!Z$15*10^6,'Chemicals Calcs'!AE78))</f>
        <v>0</v>
      </c>
      <c r="AF78" s="210">
        <f ca="1">IF(SUM('Chemicals Calcs'!AF$2:AF78)-'Chem - ODS'!AA$15*10^6&lt;0,0,IF(AND(SUM('Chemicals Calcs'!AF$1:AF77)-'Chem - ODS'!AA$15*10^6&lt;0,SUM('Chemicals Calcs'!AF$2:AF78)-'Chem - ODS'!AA$15*10^6&gt;0),SUM('Chemicals Calcs'!AF$2:AF78)-'Chem - ODS'!AA$15*10^6,'Chemicals Calcs'!AF78))</f>
        <v>0</v>
      </c>
      <c r="AG78" s="210">
        <f ca="1">IF(SUM('Chemicals Calcs'!AG$2:AG78)-'Chem - ODS'!AB$15*10^6&lt;0,0,IF(AND(SUM('Chemicals Calcs'!AG$1:AG77)-'Chem - ODS'!AB$15*10^6&lt;0,SUM('Chemicals Calcs'!AG$2:AG78)-'Chem - ODS'!AB$15*10^6&gt;0),SUM('Chemicals Calcs'!AG$2:AG78)-'Chem - ODS'!AB$15*10^6,'Chemicals Calcs'!AG78))</f>
        <v>0</v>
      </c>
      <c r="AH78" s="210">
        <f ca="1">IF(SUM('Chemicals Calcs'!AH$2:AH78)-'Chem - ODS'!AC$15*10^6&lt;0,0,IF(AND(SUM('Chemicals Calcs'!AH$1:AH77)-'Chem - ODS'!AC$15*10^6&lt;0,SUM('Chemicals Calcs'!AH$2:AH78)-'Chem - ODS'!AC$15*10^6&gt;0),SUM('Chemicals Calcs'!AH$2:AH78)-'Chem - ODS'!AC$15*10^6,'Chemicals Calcs'!AH78))</f>
        <v>0</v>
      </c>
      <c r="AI78" s="210">
        <f ca="1">IF(SUM('Chemicals Calcs'!AI$2:AI78)-'Chem - ODS'!AD$15*10^6&lt;0,0,IF(AND(SUM('Chemicals Calcs'!AI$1:AI77)-'Chem - ODS'!AD$15*10^6&lt;0,SUM('Chemicals Calcs'!AI$2:AI78)-'Chem - ODS'!AD$15*10^6&gt;0),SUM('Chemicals Calcs'!AI$2:AI78)-'Chem - ODS'!AD$15*10^6,'Chemicals Calcs'!AI78))</f>
        <v>0</v>
      </c>
      <c r="AJ78" s="210">
        <f ca="1">IF(SUM('Chemicals Calcs'!AJ$2:AJ78)-'Chem - ODS'!AE$15*10^6&lt;0,0,IF(AND(SUM('Chemicals Calcs'!AJ$1:AJ77)-'Chem - ODS'!AE$15*10^6&lt;0,SUM('Chemicals Calcs'!AJ$2:AJ78)-'Chem - ODS'!AE$15*10^6&gt;0),SUM('Chemicals Calcs'!AJ$2:AJ78)-'Chem - ODS'!AE$15*10^6,'Chemicals Calcs'!AJ78))</f>
        <v>0</v>
      </c>
      <c r="AK78" s="210">
        <f ca="1">IF(SUM('Chemicals Calcs'!AK$2:AK78)-'Chem - ODS'!AF$15*10^6&lt;0,0,IF(AND(SUM('Chemicals Calcs'!AK$1:AK77)-'Chem - ODS'!AF$15*10^6&lt;0,SUM('Chemicals Calcs'!AK$2:AK78)-'Chem - ODS'!AF$15*10^6&gt;0),SUM('Chemicals Calcs'!AK$2:AK78)-'Chem - ODS'!AF$15*10^6,'Chemicals Calcs'!AK78))</f>
        <v>0</v>
      </c>
      <c r="AL78" s="210">
        <f ca="1">IF(SUM('Chemicals Calcs'!AL$2:AL78)-'Chem - ODS'!AG$15*10^6&lt;0,0,IF(AND(SUM('Chemicals Calcs'!AL$1:AL77)-'Chem - ODS'!AG$15*10^6&lt;0,SUM('Chemicals Calcs'!AL$2:AL78)-'Chem - ODS'!AG$15*10^6&gt;0),SUM('Chemicals Calcs'!AL$2:AL78)-'Chem - ODS'!AG$15*10^6,'Chemicals Calcs'!AL78))</f>
        <v>0</v>
      </c>
      <c r="AM78" s="210">
        <f ca="1">IF(SUM('Chemicals Calcs'!AM$2:AM78)-'Chem - ODS'!AH$15*10^6&lt;0,0,IF(AND(SUM('Chemicals Calcs'!AM$1:AM77)-'Chem - ODS'!AH$15*10^6&lt;0,SUM('Chemicals Calcs'!AM$2:AM78)-'Chem - ODS'!AH$15*10^6&gt;0),SUM('Chemicals Calcs'!AM$2:AM78)-'Chem - ODS'!AH$15*10^6,'Chemicals Calcs'!AM78))</f>
        <v>0</v>
      </c>
      <c r="AN78" s="210">
        <f ca="1">IF(SUM('Chemicals Calcs'!AN$2:AN78)-'Chem - ODS'!AI$15*10^6&lt;0,0,IF(AND(SUM('Chemicals Calcs'!AN$1:AN77)-'Chem - ODS'!AI$15*10^6&lt;0,SUM('Chemicals Calcs'!AN$2:AN78)-'Chem - ODS'!AI$15*10^6&gt;0),SUM('Chemicals Calcs'!AN$2:AN78)-'Chem - ODS'!AI$15*10^6,'Chemicals Calcs'!AN78))</f>
        <v>0</v>
      </c>
      <c r="AO78" s="210">
        <f ca="1">IF(SUM('Chemicals Calcs'!AO$2:AO78)-'Chem - ODS'!AJ$15*10^6&lt;0,0,IF(AND(SUM('Chemicals Calcs'!AO$1:AO77)-'Chem - ODS'!AJ$15*10^6&lt;0,SUM('Chemicals Calcs'!AO$2:AO78)-'Chem - ODS'!AJ$15*10^6&gt;0),SUM('Chemicals Calcs'!AO$2:AO78)-'Chem - ODS'!AJ$15*10^6,'Chemicals Calcs'!AO78))</f>
        <v>0</v>
      </c>
      <c r="AP78" s="210">
        <f ca="1">IF(SUM('Chemicals Calcs'!AP$2:AP78)-'Chem - ODS'!AK$15*10^6&lt;0,0,IF(AND(SUM('Chemicals Calcs'!AP$1:AP77)-'Chem - ODS'!AK$15*10^6&lt;0,SUM('Chemicals Calcs'!AP$2:AP78)-'Chem - ODS'!AK$15*10^6&gt;0),SUM('Chemicals Calcs'!AP$2:AP78)-'Chem - ODS'!AK$15*10^6,'Chemicals Calcs'!AP78))</f>
        <v>0</v>
      </c>
    </row>
    <row r="79" spans="1:42">
      <c r="A79" s="74">
        <v>27</v>
      </c>
      <c r="B79">
        <f ca="1">IF('Chemicals 2010'!$A87="CP",INDIRECT("'Chemicals 2010'!"&amp;'Country Selector'!$B$3&amp;ROW($A87))*10^12,0)</f>
        <v>0</v>
      </c>
      <c r="C79" s="90">
        <f t="shared" ca="1" si="4"/>
        <v>1989504322850.1238</v>
      </c>
      <c r="D79" s="90">
        <f t="shared" ca="1" si="3"/>
        <v>3979008645700.2476</v>
      </c>
      <c r="E79" s="90">
        <f t="shared" ca="1" si="3"/>
        <v>5968512968550.3721</v>
      </c>
      <c r="F79" s="90">
        <f t="shared" ca="1" si="3"/>
        <v>7958017291400.4951</v>
      </c>
      <c r="G79" s="210">
        <f ca="1">IF(SUM('Chemicals Calcs'!G$2:G79)-'Chem - ODS'!B$15*10^6&lt;0,0,IF(AND(SUM('Chemicals Calcs'!G$1:G78)-'Chem - ODS'!B$15*10^6&lt;0,SUM('Chemicals Calcs'!G$2:G79)-'Chem - ODS'!B$15*10^6&gt;0),SUM('Chemicals Calcs'!G$2:G79)-'Chem - ODS'!B$15*10^6,'Chemicals Calcs'!G79))</f>
        <v>9947521614250.6191</v>
      </c>
      <c r="H79" s="210">
        <f ca="1">IF(SUM('Chemicals Calcs'!H$2:H79)-'Chem - ODS'!C$15*10^6&lt;0,0,IF(AND(SUM('Chemicals Calcs'!H$1:H78)-'Chem - ODS'!C$15*10^6&lt;0,SUM('Chemicals Calcs'!H$2:H79)-'Chem - ODS'!C$15*10^6&gt;0),SUM('Chemicals Calcs'!H$2:H79)-'Chem - ODS'!C$15*10^6,'Chemicals Calcs'!H79))</f>
        <v>11937025937100.744</v>
      </c>
      <c r="I79" s="210">
        <f ca="1">IF(SUM('Chemicals Calcs'!I$2:I79)-'Chem - ODS'!D$15*10^6&lt;0,0,IF(AND(SUM('Chemicals Calcs'!I$1:I78)-'Chem - ODS'!D$15*10^6&lt;0,SUM('Chemicals Calcs'!I$2:I79)-'Chem - ODS'!D$15*10^6&gt;0),SUM('Chemicals Calcs'!I$2:I79)-'Chem - ODS'!D$15*10^6,'Chemicals Calcs'!I79))</f>
        <v>13926530259950.867</v>
      </c>
      <c r="J79" s="210">
        <f ca="1">IF(SUM('Chemicals Calcs'!J$2:J79)-'Chem - ODS'!E$15*10^6&lt;0,0,IF(AND(SUM('Chemicals Calcs'!J$1:J78)-'Chem - ODS'!E$15*10^6&lt;0,SUM('Chemicals Calcs'!J$2:J79)-'Chem - ODS'!E$15*10^6&gt;0),SUM('Chemicals Calcs'!J$2:J79)-'Chem - ODS'!E$15*10^6,'Chemicals Calcs'!J79))</f>
        <v>15916034582800.99</v>
      </c>
      <c r="K79" s="210">
        <f ca="1">IF(SUM('Chemicals Calcs'!K$2:K79)-'Chem - ODS'!F$15*10^6&lt;0,0,IF(AND(SUM('Chemicals Calcs'!K$1:K78)-'Chem - ODS'!F$15*10^6&lt;0,SUM('Chemicals Calcs'!K$2:K79)-'Chem - ODS'!F$15*10^6&gt;0),SUM('Chemicals Calcs'!K$2:K79)-'Chem - ODS'!F$15*10^6,'Chemicals Calcs'!K79))</f>
        <v>17905538905651.117</v>
      </c>
      <c r="L79" s="210">
        <f ca="1">IF(SUM('Chemicals Calcs'!L$2:L79)-'Chem - ODS'!G$15*10^6&lt;0,0,IF(AND(SUM('Chemicals Calcs'!L$1:L78)-'Chem - ODS'!G$15*10^6&lt;0,SUM('Chemicals Calcs'!L$2:L79)-'Chem - ODS'!G$15*10^6&gt;0),SUM('Chemicals Calcs'!L$2:L79)-'Chem - ODS'!G$15*10^6,'Chemicals Calcs'!L79))</f>
        <v>19895043228501.238</v>
      </c>
      <c r="M79" s="210">
        <f ca="1">IF(SUM('Chemicals Calcs'!M$2:M79)-'Chem - ODS'!H$15*10^6&lt;0,0,IF(AND(SUM('Chemicals Calcs'!M$1:M78)-'Chem - ODS'!H$15*10^6&lt;0,SUM('Chemicals Calcs'!M$2:M79)-'Chem - ODS'!H$15*10^6&gt;0),SUM('Chemicals Calcs'!M$2:M79)-'Chem - ODS'!H$15*10^6,'Chemicals Calcs'!M79))</f>
        <v>19245162899823.902</v>
      </c>
      <c r="N79" s="210">
        <f ca="1">IF(SUM('Chemicals Calcs'!N$2:N79)-'Chem - ODS'!I$15*10^6&lt;0,0,IF(AND(SUM('Chemicals Calcs'!N$1:N78)-'Chem - ODS'!I$15*10^6&lt;0,SUM('Chemicals Calcs'!N$2:N79)-'Chem - ODS'!I$15*10^6&gt;0),SUM('Chemicals Calcs'!N$2:N79)-'Chem - ODS'!I$15*10^6,'Chemicals Calcs'!N79))</f>
        <v>18595282571146.562</v>
      </c>
      <c r="O79" s="210">
        <f ca="1">IF(SUM('Chemicals Calcs'!O$2:O79)-'Chem - ODS'!J$15*10^6&lt;0,0,IF(AND(SUM('Chemicals Calcs'!O$1:O78)-'Chem - ODS'!J$15*10^6&lt;0,SUM('Chemicals Calcs'!O$2:O79)-'Chem - ODS'!J$15*10^6&gt;0),SUM('Chemicals Calcs'!O$2:O79)-'Chem - ODS'!J$15*10^6,'Chemicals Calcs'!O79))</f>
        <v>17945402242469.227</v>
      </c>
      <c r="P79" s="210">
        <f ca="1">IF(SUM('Chemicals Calcs'!P$2:P79)-'Chem - ODS'!K$15*10^6&lt;0,0,IF(AND(SUM('Chemicals Calcs'!P$1:P78)-'Chem - ODS'!K$15*10^6&lt;0,SUM('Chemicals Calcs'!P$2:P79)-'Chem - ODS'!K$15*10^6&gt;0),SUM('Chemicals Calcs'!P$2:P79)-'Chem - ODS'!K$15*10^6,'Chemicals Calcs'!P79))</f>
        <v>17295521913791.891</v>
      </c>
      <c r="Q79" s="210">
        <f ca="1">IF(SUM('Chemicals Calcs'!Q$2:Q79)-'Chem - ODS'!L$15*10^6&lt;0,0,IF(AND(SUM('Chemicals Calcs'!Q$1:Q78)-'Chem - ODS'!L$15*10^6&lt;0,SUM('Chemicals Calcs'!Q$2:Q79)-'Chem - ODS'!L$15*10^6&gt;0),SUM('Chemicals Calcs'!Q$2:Q79)-'Chem - ODS'!L$15*10^6,'Chemicals Calcs'!Q79))</f>
        <v>16645641585114.555</v>
      </c>
      <c r="R79" s="210">
        <f ca="1">IF(SUM('Chemicals Calcs'!R$2:R79)-'Chem - ODS'!M$15*10^6&lt;0,0,IF(AND(SUM('Chemicals Calcs'!R$1:R78)-'Chem - ODS'!M$15*10^6&lt;0,SUM('Chemicals Calcs'!R$2:R79)-'Chem - ODS'!M$15*10^6&gt;0),SUM('Chemicals Calcs'!R$2:R79)-'Chem - ODS'!M$15*10^6,'Chemicals Calcs'!R79))</f>
        <v>15995761256437.217</v>
      </c>
      <c r="S79" s="210">
        <f ca="1">IF(SUM('Chemicals Calcs'!S$2:S79)-'Chem - ODS'!N$15*10^6&lt;0,0,IF(AND(SUM('Chemicals Calcs'!S$1:S78)-'Chem - ODS'!N$15*10^6&lt;0,SUM('Chemicals Calcs'!S$2:S79)-'Chem - ODS'!N$15*10^6&gt;0),SUM('Chemicals Calcs'!S$2:S79)-'Chem - ODS'!N$15*10^6,'Chemicals Calcs'!S79))</f>
        <v>15345880927759.879</v>
      </c>
      <c r="T79" s="210">
        <f ca="1">IF(SUM('Chemicals Calcs'!T$2:T79)-'Chem - ODS'!O$15*10^6&lt;0,0,IF(AND(SUM('Chemicals Calcs'!T$1:T78)-'Chem - ODS'!O$15*10^6&lt;0,SUM('Chemicals Calcs'!T$2:T79)-'Chem - ODS'!O$15*10^6&gt;0),SUM('Chemicals Calcs'!T$2:T79)-'Chem - ODS'!O$15*10^6,'Chemicals Calcs'!T79))</f>
        <v>14696000599082.543</v>
      </c>
      <c r="U79" s="210">
        <f ca="1">IF(SUM('Chemicals Calcs'!U$2:U79)-'Chem - ODS'!P$15*10^6&lt;0,0,IF(AND(SUM('Chemicals Calcs'!U$1:U78)-'Chem - ODS'!P$15*10^6&lt;0,SUM('Chemicals Calcs'!U$2:U79)-'Chem - ODS'!P$15*10^6&gt;0),SUM('Chemicals Calcs'!U$2:U79)-'Chem - ODS'!P$15*10^6,'Chemicals Calcs'!U79))</f>
        <v>14046120270405.205</v>
      </c>
      <c r="V79" s="210">
        <f ca="1">IF(SUM('Chemicals Calcs'!V$2:V79)-'Chem - ODS'!Q$15*10^6&lt;0,0,IF(AND(SUM('Chemicals Calcs'!V$1:V78)-'Chem - ODS'!Q$15*10^6&lt;0,SUM('Chemicals Calcs'!V$2:V79)-'Chem - ODS'!Q$15*10^6&gt;0),SUM('Chemicals Calcs'!V$2:V79)-'Chem - ODS'!Q$15*10^6,'Chemicals Calcs'!V79))</f>
        <v>13396239941727.869</v>
      </c>
      <c r="W79" s="210">
        <f ca="1">IF(SUM('Chemicals Calcs'!W$2:W79)-'Chem - ODS'!R$15*10^6&lt;0,0,IF(AND(SUM('Chemicals Calcs'!W$1:W78)-'Chem - ODS'!R$15*10^6&lt;0,SUM('Chemicals Calcs'!W$2:W79)-'Chem - ODS'!R$15*10^6&gt;0),SUM('Chemicals Calcs'!W$2:W79)-'Chem - ODS'!R$15*10^6,'Chemicals Calcs'!W79))</f>
        <v>13630736895202.242</v>
      </c>
      <c r="X79" s="210">
        <f ca="1">IF(SUM('Chemicals Calcs'!X$2:X79)-'Chem - ODS'!S$15*10^6&lt;0,0,IF(AND(SUM('Chemicals Calcs'!X$1:X78)-'Chem - ODS'!S$15*10^6&lt;0,SUM('Chemicals Calcs'!X$2:X79)-'Chem - ODS'!S$15*10^6&gt;0),SUM('Chemicals Calcs'!X$2:X79)-'Chem - ODS'!S$15*10^6,'Chemicals Calcs'!X79))</f>
        <v>13865233848676.619</v>
      </c>
      <c r="Y79" s="210">
        <f ca="1">IF(SUM('Chemicals Calcs'!Y$2:Y79)-'Chem - ODS'!T$15*10^6&lt;0,0,IF(AND(SUM('Chemicals Calcs'!Y$1:Y78)-'Chem - ODS'!T$15*10^6&lt;0,SUM('Chemicals Calcs'!Y$2:Y79)-'Chem - ODS'!T$15*10^6&gt;0),SUM('Chemicals Calcs'!Y$2:Y79)-'Chem - ODS'!T$15*10^6,'Chemicals Calcs'!Y79))</f>
        <v>14099730802150.996</v>
      </c>
      <c r="Z79" s="210">
        <f ca="1">IF(SUM('Chemicals Calcs'!Z$2:Z79)-'Chem - ODS'!U$15*10^6&lt;0,0,IF(AND(SUM('Chemicals Calcs'!Z$1:Z78)-'Chem - ODS'!U$15*10^6&lt;0,SUM('Chemicals Calcs'!Z$2:Z79)-'Chem - ODS'!U$15*10^6&gt;0),SUM('Chemicals Calcs'!Z$2:Z79)-'Chem - ODS'!U$15*10^6,'Chemicals Calcs'!Z79))</f>
        <v>14334227755625.369</v>
      </c>
      <c r="AA79" s="210">
        <f ca="1">IF(SUM('Chemicals Calcs'!AA$2:AA79)-'Chem - ODS'!V$15*10^6&lt;0,0,IF(AND(SUM('Chemicals Calcs'!AA$1:AA78)-'Chem - ODS'!V$15*10^6&lt;0,SUM('Chemicals Calcs'!AA$2:AA79)-'Chem - ODS'!V$15*10^6&gt;0),SUM('Chemicals Calcs'!AA$2:AA79)-'Chem - ODS'!V$15*10^6,'Chemicals Calcs'!AA79))</f>
        <v>14568724709099.746</v>
      </c>
      <c r="AB79" s="210">
        <f ca="1">IF(SUM('Chemicals Calcs'!AB$2:AB79)-'Chem - ODS'!W$15*10^6&lt;0,0,IF(AND(SUM('Chemicals Calcs'!AB$1:AB78)-'Chem - ODS'!W$15*10^6&lt;0,SUM('Chemicals Calcs'!AB$2:AB79)-'Chem - ODS'!W$15*10^6&gt;0),SUM('Chemicals Calcs'!AB$2:AB79)-'Chem - ODS'!W$15*10^6,'Chemicals Calcs'!AB79))</f>
        <v>14803221662574.119</v>
      </c>
      <c r="AC79" s="210">
        <f ca="1">IF(SUM('Chemicals Calcs'!AC$2:AC79)-'Chem - ODS'!X$15*10^6&lt;0,0,IF(AND(SUM('Chemicals Calcs'!AC$1:AC78)-'Chem - ODS'!X$15*10^6&lt;0,SUM('Chemicals Calcs'!AC$2:AC79)-'Chem - ODS'!X$15*10^6&gt;0),SUM('Chemicals Calcs'!AC$2:AC79)-'Chem - ODS'!X$15*10^6,'Chemicals Calcs'!AC79))</f>
        <v>15037718616048.496</v>
      </c>
      <c r="AD79" s="210">
        <f ca="1">IF(SUM('Chemicals Calcs'!AD$2:AD79)-'Chem - ODS'!Y$15*10^6&lt;0,0,IF(AND(SUM('Chemicals Calcs'!AD$1:AD78)-'Chem - ODS'!Y$15*10^6&lt;0,SUM('Chemicals Calcs'!AD$2:AD79)-'Chem - ODS'!Y$15*10^6&gt;0),SUM('Chemicals Calcs'!AD$2:AD79)-'Chem - ODS'!Y$15*10^6,'Chemicals Calcs'!AD79))</f>
        <v>15272215569522.871</v>
      </c>
      <c r="AE79" s="210">
        <f ca="1">IF(SUM('Chemicals Calcs'!AE$2:AE79)-'Chem - ODS'!Z$15*10^6&lt;0,0,IF(AND(SUM('Chemicals Calcs'!AE$1:AE78)-'Chem - ODS'!Z$15*10^6&lt;0,SUM('Chemicals Calcs'!AE$2:AE79)-'Chem - ODS'!Z$15*10^6&gt;0),SUM('Chemicals Calcs'!AE$2:AE79)-'Chem - ODS'!Z$15*10^6,'Chemicals Calcs'!AE79))</f>
        <v>15506712522997.246</v>
      </c>
      <c r="AF79" s="210">
        <f ca="1">IF(SUM('Chemicals Calcs'!AF$2:AF79)-'Chem - ODS'!AA$15*10^6&lt;0,0,IF(AND(SUM('Chemicals Calcs'!AF$1:AF78)-'Chem - ODS'!AA$15*10^6&lt;0,SUM('Chemicals Calcs'!AF$2:AF79)-'Chem - ODS'!AA$15*10^6&gt;0),SUM('Chemicals Calcs'!AF$2:AF79)-'Chem - ODS'!AA$15*10^6,'Chemicals Calcs'!AF79))</f>
        <v>15741209476471.621</v>
      </c>
      <c r="AG79" s="210">
        <f ca="1">IF(SUM('Chemicals Calcs'!AG$2:AG79)-'Chem - ODS'!AB$15*10^6&lt;0,0,IF(AND(SUM('Chemicals Calcs'!AG$1:AG78)-'Chem - ODS'!AB$15*10^6&lt;0,SUM('Chemicals Calcs'!AG$2:AG79)-'Chem - ODS'!AB$15*10^6&gt;0),SUM('Chemicals Calcs'!AG$2:AG79)-'Chem - ODS'!AB$15*10^6,'Chemicals Calcs'!AG79))</f>
        <v>15975706429945.996</v>
      </c>
      <c r="AH79" s="210">
        <f ca="1">IF(SUM('Chemicals Calcs'!AH$2:AH79)-'Chem - ODS'!AC$15*10^6&lt;0,0,IF(AND(SUM('Chemicals Calcs'!AH$1:AH78)-'Chem - ODS'!AC$15*10^6&lt;0,SUM('Chemicals Calcs'!AH$2:AH79)-'Chem - ODS'!AC$15*10^6&gt;0),SUM('Chemicals Calcs'!AH$2:AH79)-'Chem - ODS'!AC$15*10^6,'Chemicals Calcs'!AH79))</f>
        <v>16210203383420.371</v>
      </c>
      <c r="AI79" s="210">
        <f ca="1">IF(SUM('Chemicals Calcs'!AI$2:AI79)-'Chem - ODS'!AD$15*10^6&lt;0,0,IF(AND(SUM('Chemicals Calcs'!AI$1:AI78)-'Chem - ODS'!AD$15*10^6&lt;0,SUM('Chemicals Calcs'!AI$2:AI79)-'Chem - ODS'!AD$15*10^6&gt;0),SUM('Chemicals Calcs'!AI$2:AI79)-'Chem - ODS'!AD$15*10^6,'Chemicals Calcs'!AI79))</f>
        <v>16444700336894.744</v>
      </c>
      <c r="AJ79" s="210">
        <f ca="1">IF(SUM('Chemicals Calcs'!AJ$2:AJ79)-'Chem - ODS'!AE$15*10^6&lt;0,0,IF(AND(SUM('Chemicals Calcs'!AJ$1:AJ78)-'Chem - ODS'!AE$15*10^6&lt;0,SUM('Chemicals Calcs'!AJ$2:AJ79)-'Chem - ODS'!AE$15*10^6&gt;0),SUM('Chemicals Calcs'!AJ$2:AJ79)-'Chem - ODS'!AE$15*10^6,'Chemicals Calcs'!AJ79))</f>
        <v>16679197290369.121</v>
      </c>
      <c r="AK79" s="210">
        <f ca="1">IF(SUM('Chemicals Calcs'!AK$2:AK79)-'Chem - ODS'!AF$15*10^6&lt;0,0,IF(AND(SUM('Chemicals Calcs'!AK$1:AK78)-'Chem - ODS'!AF$15*10^6&lt;0,SUM('Chemicals Calcs'!AK$2:AK79)-'Chem - ODS'!AF$15*10^6&gt;0),SUM('Chemicals Calcs'!AK$2:AK79)-'Chem - ODS'!AF$15*10^6,'Chemicals Calcs'!AK79))</f>
        <v>16913694243843.494</v>
      </c>
      <c r="AL79" s="210">
        <f ca="1">IF(SUM('Chemicals Calcs'!AL$2:AL79)-'Chem - ODS'!AG$15*10^6&lt;0,0,IF(AND(SUM('Chemicals Calcs'!AL$1:AL78)-'Chem - ODS'!AG$15*10^6&lt;0,SUM('Chemicals Calcs'!AL$2:AL79)-'Chem - ODS'!AG$15*10^6&gt;0),SUM('Chemicals Calcs'!AL$2:AL79)-'Chem - ODS'!AG$15*10^6,'Chemicals Calcs'!AL79))</f>
        <v>17148191197317.871</v>
      </c>
      <c r="AM79" s="210">
        <f ca="1">IF(SUM('Chemicals Calcs'!AM$2:AM79)-'Chem - ODS'!AH$15*10^6&lt;0,0,IF(AND(SUM('Chemicals Calcs'!AM$1:AM78)-'Chem - ODS'!AH$15*10^6&lt;0,SUM('Chemicals Calcs'!AM$2:AM79)-'Chem - ODS'!AH$15*10^6&gt;0),SUM('Chemicals Calcs'!AM$2:AM79)-'Chem - ODS'!AH$15*10^6,'Chemicals Calcs'!AM79))</f>
        <v>17382688150792.246</v>
      </c>
      <c r="AN79" s="210">
        <f ca="1">IF(SUM('Chemicals Calcs'!AN$2:AN79)-'Chem - ODS'!AI$15*10^6&lt;0,0,IF(AND(SUM('Chemicals Calcs'!AN$1:AN78)-'Chem - ODS'!AI$15*10^6&lt;0,SUM('Chemicals Calcs'!AN$2:AN79)-'Chem - ODS'!AI$15*10^6&gt;0),SUM('Chemicals Calcs'!AN$2:AN79)-'Chem - ODS'!AI$15*10^6,'Chemicals Calcs'!AN79))</f>
        <v>17617185104266.621</v>
      </c>
      <c r="AO79" s="210">
        <f ca="1">IF(SUM('Chemicals Calcs'!AO$2:AO79)-'Chem - ODS'!AJ$15*10^6&lt;0,0,IF(AND(SUM('Chemicals Calcs'!AO$1:AO78)-'Chem - ODS'!AJ$15*10^6&lt;0,SUM('Chemicals Calcs'!AO$2:AO79)-'Chem - ODS'!AJ$15*10^6&gt;0),SUM('Chemicals Calcs'!AO$2:AO79)-'Chem - ODS'!AJ$15*10^6,'Chemicals Calcs'!AO79))</f>
        <v>17851682057740.996</v>
      </c>
      <c r="AP79" s="210">
        <f ca="1">IF(SUM('Chemicals Calcs'!AP$2:AP79)-'Chem - ODS'!AK$15*10^6&lt;0,0,IF(AND(SUM('Chemicals Calcs'!AP$1:AP78)-'Chem - ODS'!AK$15*10^6&lt;0,SUM('Chemicals Calcs'!AP$2:AP79)-'Chem - ODS'!AK$15*10^6&gt;0),SUM('Chemicals Calcs'!AP$2:AP79)-'Chem - ODS'!AK$15*10^6,'Chemicals Calcs'!AP79))</f>
        <v>18086179011215.371</v>
      </c>
    </row>
    <row r="80" spans="1:42">
      <c r="A80" s="74">
        <v>28</v>
      </c>
      <c r="B80">
        <f ca="1">IF('Chemicals 2010'!$A88="CP",INDIRECT("'Chemicals 2010'!"&amp;'Country Selector'!$B$3&amp;ROW($A88))*10^12,0)</f>
        <v>1156566892212.2896</v>
      </c>
      <c r="C80" s="90">
        <f t="shared" ca="1" si="4"/>
        <v>1180199188669.4832</v>
      </c>
      <c r="D80" s="90">
        <f t="shared" ca="1" si="3"/>
        <v>1203831485126.677</v>
      </c>
      <c r="E80" s="90">
        <f t="shared" ca="1" si="3"/>
        <v>1227463781583.8706</v>
      </c>
      <c r="F80" s="90">
        <f t="shared" ca="1" si="3"/>
        <v>1251096078041.0645</v>
      </c>
      <c r="G80" s="210">
        <f ca="1">IF(SUM('Chemicals Calcs'!G$2:G80)-'Chem - ODS'!B$15*10^6&lt;0,0,IF(AND(SUM('Chemicals Calcs'!G$1:G79)-'Chem - ODS'!B$15*10^6&lt;0,SUM('Chemicals Calcs'!G$2:G80)-'Chem - ODS'!B$15*10^6&gt;0),SUM('Chemicals Calcs'!G$2:G80)-'Chem - ODS'!B$15*10^6,'Chemicals Calcs'!G80))</f>
        <v>1274728374498.2578</v>
      </c>
      <c r="H80" s="210">
        <f ca="1">IF(SUM('Chemicals Calcs'!H$2:H80)-'Chem - ODS'!C$15*10^6&lt;0,0,IF(AND(SUM('Chemicals Calcs'!H$1:H79)-'Chem - ODS'!C$15*10^6&lt;0,SUM('Chemicals Calcs'!H$2:H80)-'Chem - ODS'!C$15*10^6&gt;0),SUM('Chemicals Calcs'!H$2:H80)-'Chem - ODS'!C$15*10^6,'Chemicals Calcs'!H80))</f>
        <v>1298360670955.4517</v>
      </c>
      <c r="I80" s="210">
        <f ca="1">IF(SUM('Chemicals Calcs'!I$2:I80)-'Chem - ODS'!D$15*10^6&lt;0,0,IF(AND(SUM('Chemicals Calcs'!I$1:I79)-'Chem - ODS'!D$15*10^6&lt;0,SUM('Chemicals Calcs'!I$2:I80)-'Chem - ODS'!D$15*10^6&gt;0),SUM('Chemicals Calcs'!I$2:I80)-'Chem - ODS'!D$15*10^6,'Chemicals Calcs'!I80))</f>
        <v>1321992967412.6453</v>
      </c>
      <c r="J80" s="210">
        <f ca="1">IF(SUM('Chemicals Calcs'!J$2:J80)-'Chem - ODS'!E$15*10^6&lt;0,0,IF(AND(SUM('Chemicals Calcs'!J$1:J79)-'Chem - ODS'!E$15*10^6&lt;0,SUM('Chemicals Calcs'!J$2:J80)-'Chem - ODS'!E$15*10^6&gt;0),SUM('Chemicals Calcs'!J$2:J80)-'Chem - ODS'!E$15*10^6,'Chemicals Calcs'!J80))</f>
        <v>1345625263869.8391</v>
      </c>
      <c r="K80" s="210">
        <f ca="1">IF(SUM('Chemicals Calcs'!K$2:K80)-'Chem - ODS'!F$15*10^6&lt;0,0,IF(AND(SUM('Chemicals Calcs'!K$1:K79)-'Chem - ODS'!F$15*10^6&lt;0,SUM('Chemicals Calcs'!K$2:K80)-'Chem - ODS'!F$15*10^6&gt;0),SUM('Chemicals Calcs'!K$2:K80)-'Chem - ODS'!F$15*10^6,'Chemicals Calcs'!K80))</f>
        <v>1369257560327.0327</v>
      </c>
      <c r="L80" s="210">
        <f ca="1">IF(SUM('Chemicals Calcs'!L$2:L80)-'Chem - ODS'!G$15*10^6&lt;0,0,IF(AND(SUM('Chemicals Calcs'!L$1:L79)-'Chem - ODS'!G$15*10^6&lt;0,SUM('Chemicals Calcs'!L$2:L80)-'Chem - ODS'!G$15*10^6&gt;0),SUM('Chemicals Calcs'!L$2:L80)-'Chem - ODS'!G$15*10^6,'Chemicals Calcs'!L80))</f>
        <v>1392889856784.2263</v>
      </c>
      <c r="M80" s="210">
        <f ca="1">IF(SUM('Chemicals Calcs'!M$2:M80)-'Chem - ODS'!H$15*10^6&lt;0,0,IF(AND(SUM('Chemicals Calcs'!M$1:M79)-'Chem - ODS'!H$15*10^6&lt;0,SUM('Chemicals Calcs'!M$2:M80)-'Chem - ODS'!H$15*10^6&gt;0),SUM('Chemicals Calcs'!M$2:M80)-'Chem - ODS'!H$15*10^6,'Chemicals Calcs'!M80))</f>
        <v>1415212444162.7886</v>
      </c>
      <c r="N80" s="210">
        <f ca="1">IF(SUM('Chemicals Calcs'!N$2:N80)-'Chem - ODS'!I$15*10^6&lt;0,0,IF(AND(SUM('Chemicals Calcs'!N$1:N79)-'Chem - ODS'!I$15*10^6&lt;0,SUM('Chemicals Calcs'!N$2:N80)-'Chem - ODS'!I$15*10^6&gt;0),SUM('Chemicals Calcs'!N$2:N80)-'Chem - ODS'!I$15*10^6,'Chemicals Calcs'!N80))</f>
        <v>1437535031541.3508</v>
      </c>
      <c r="O80" s="210">
        <f ca="1">IF(SUM('Chemicals Calcs'!O$2:O80)-'Chem - ODS'!J$15*10^6&lt;0,0,IF(AND(SUM('Chemicals Calcs'!O$1:O79)-'Chem - ODS'!J$15*10^6&lt;0,SUM('Chemicals Calcs'!O$2:O80)-'Chem - ODS'!J$15*10^6&gt;0),SUM('Chemicals Calcs'!O$2:O80)-'Chem - ODS'!J$15*10^6,'Chemicals Calcs'!O80))</f>
        <v>1459857618919.9128</v>
      </c>
      <c r="P80" s="210">
        <f ca="1">IF(SUM('Chemicals Calcs'!P$2:P80)-'Chem - ODS'!K$15*10^6&lt;0,0,IF(AND(SUM('Chemicals Calcs'!P$1:P79)-'Chem - ODS'!K$15*10^6&lt;0,SUM('Chemicals Calcs'!P$2:P80)-'Chem - ODS'!K$15*10^6&gt;0),SUM('Chemicals Calcs'!P$2:P80)-'Chem - ODS'!K$15*10^6,'Chemicals Calcs'!P80))</f>
        <v>1482180206298.4751</v>
      </c>
      <c r="Q80" s="210">
        <f ca="1">IF(SUM('Chemicals Calcs'!Q$2:Q80)-'Chem - ODS'!L$15*10^6&lt;0,0,IF(AND(SUM('Chemicals Calcs'!Q$1:Q79)-'Chem - ODS'!L$15*10^6&lt;0,SUM('Chemicals Calcs'!Q$2:Q80)-'Chem - ODS'!L$15*10^6&gt;0),SUM('Chemicals Calcs'!Q$2:Q80)-'Chem - ODS'!L$15*10^6,'Chemicals Calcs'!Q80))</f>
        <v>1504502793677.0374</v>
      </c>
      <c r="R80" s="210">
        <f ca="1">IF(SUM('Chemicals Calcs'!R$2:R80)-'Chem - ODS'!M$15*10^6&lt;0,0,IF(AND(SUM('Chemicals Calcs'!R$1:R79)-'Chem - ODS'!M$15*10^6&lt;0,SUM('Chemicals Calcs'!R$2:R80)-'Chem - ODS'!M$15*10^6&gt;0),SUM('Chemicals Calcs'!R$2:R80)-'Chem - ODS'!M$15*10^6,'Chemicals Calcs'!R80))</f>
        <v>1526825381055.5996</v>
      </c>
      <c r="S80" s="210">
        <f ca="1">IF(SUM('Chemicals Calcs'!S$2:S80)-'Chem - ODS'!N$15*10^6&lt;0,0,IF(AND(SUM('Chemicals Calcs'!S$1:S79)-'Chem - ODS'!N$15*10^6&lt;0,SUM('Chemicals Calcs'!S$2:S80)-'Chem - ODS'!N$15*10^6&gt;0),SUM('Chemicals Calcs'!S$2:S80)-'Chem - ODS'!N$15*10^6,'Chemicals Calcs'!S80))</f>
        <v>1549147968434.1619</v>
      </c>
      <c r="T80" s="210">
        <f ca="1">IF(SUM('Chemicals Calcs'!T$2:T80)-'Chem - ODS'!O$15*10^6&lt;0,0,IF(AND(SUM('Chemicals Calcs'!T$1:T79)-'Chem - ODS'!O$15*10^6&lt;0,SUM('Chemicals Calcs'!T$2:T80)-'Chem - ODS'!O$15*10^6&gt;0),SUM('Chemicals Calcs'!T$2:T80)-'Chem - ODS'!O$15*10^6,'Chemicals Calcs'!T80))</f>
        <v>1571470555812.7239</v>
      </c>
      <c r="U80" s="210">
        <f ca="1">IF(SUM('Chemicals Calcs'!U$2:U80)-'Chem - ODS'!P$15*10^6&lt;0,0,IF(AND(SUM('Chemicals Calcs'!U$1:U79)-'Chem - ODS'!P$15*10^6&lt;0,SUM('Chemicals Calcs'!U$2:U80)-'Chem - ODS'!P$15*10^6&gt;0),SUM('Chemicals Calcs'!U$2:U80)-'Chem - ODS'!P$15*10^6,'Chemicals Calcs'!U80))</f>
        <v>1593793143191.2861</v>
      </c>
      <c r="V80" s="210">
        <f ca="1">IF(SUM('Chemicals Calcs'!V$2:V80)-'Chem - ODS'!Q$15*10^6&lt;0,0,IF(AND(SUM('Chemicals Calcs'!V$1:V79)-'Chem - ODS'!Q$15*10^6&lt;0,SUM('Chemicals Calcs'!V$2:V80)-'Chem - ODS'!Q$15*10^6&gt;0),SUM('Chemicals Calcs'!V$2:V80)-'Chem - ODS'!Q$15*10^6,'Chemicals Calcs'!V80))</f>
        <v>1616115730569.8484</v>
      </c>
      <c r="W80" s="210">
        <f ca="1">IF(SUM('Chemicals Calcs'!W$2:W80)-'Chem - ODS'!R$15*10^6&lt;0,0,IF(AND(SUM('Chemicals Calcs'!W$1:W79)-'Chem - ODS'!R$15*10^6&lt;0,SUM('Chemicals Calcs'!W$2:W80)-'Chem - ODS'!R$15*10^6&gt;0),SUM('Chemicals Calcs'!W$2:W80)-'Chem - ODS'!R$15*10^6,'Chemicals Calcs'!W80))</f>
        <v>1644405326525.8135</v>
      </c>
      <c r="X80" s="210">
        <f ca="1">IF(SUM('Chemicals Calcs'!X$2:X80)-'Chem - ODS'!S$15*10^6&lt;0,0,IF(AND(SUM('Chemicals Calcs'!X$1:X79)-'Chem - ODS'!S$15*10^6&lt;0,SUM('Chemicals Calcs'!X$2:X80)-'Chem - ODS'!S$15*10^6&gt;0),SUM('Chemicals Calcs'!X$2:X80)-'Chem - ODS'!S$15*10^6,'Chemicals Calcs'!X80))</f>
        <v>1672694922481.7786</v>
      </c>
      <c r="Y80" s="210">
        <f ca="1">IF(SUM('Chemicals Calcs'!Y$2:Y80)-'Chem - ODS'!T$15*10^6&lt;0,0,IF(AND(SUM('Chemicals Calcs'!Y$1:Y79)-'Chem - ODS'!T$15*10^6&lt;0,SUM('Chemicals Calcs'!Y$2:Y80)-'Chem - ODS'!T$15*10^6&gt;0),SUM('Chemicals Calcs'!Y$2:Y80)-'Chem - ODS'!T$15*10^6,'Chemicals Calcs'!Y80))</f>
        <v>1700984518437.7437</v>
      </c>
      <c r="Z80" s="210">
        <f ca="1">IF(SUM('Chemicals Calcs'!Z$2:Z80)-'Chem - ODS'!U$15*10^6&lt;0,0,IF(AND(SUM('Chemicals Calcs'!Z$1:Z79)-'Chem - ODS'!U$15*10^6&lt;0,SUM('Chemicals Calcs'!Z$2:Z80)-'Chem - ODS'!U$15*10^6&gt;0),SUM('Chemicals Calcs'!Z$2:Z80)-'Chem - ODS'!U$15*10^6,'Chemicals Calcs'!Z80))</f>
        <v>1729274114393.709</v>
      </c>
      <c r="AA80" s="210">
        <f ca="1">IF(SUM('Chemicals Calcs'!AA$2:AA80)-'Chem - ODS'!V$15*10^6&lt;0,0,IF(AND(SUM('Chemicals Calcs'!AA$1:AA79)-'Chem - ODS'!V$15*10^6&lt;0,SUM('Chemicals Calcs'!AA$2:AA80)-'Chem - ODS'!V$15*10^6&gt;0),SUM('Chemicals Calcs'!AA$2:AA80)-'Chem - ODS'!V$15*10^6,'Chemicals Calcs'!AA80))</f>
        <v>1757563710349.6741</v>
      </c>
      <c r="AB80" s="210">
        <f ca="1">IF(SUM('Chemicals Calcs'!AB$2:AB80)-'Chem - ODS'!W$15*10^6&lt;0,0,IF(AND(SUM('Chemicals Calcs'!AB$1:AB79)-'Chem - ODS'!W$15*10^6&lt;0,SUM('Chemicals Calcs'!AB$2:AB80)-'Chem - ODS'!W$15*10^6&gt;0),SUM('Chemicals Calcs'!AB$2:AB80)-'Chem - ODS'!W$15*10^6,'Chemicals Calcs'!AB80))</f>
        <v>1785853306305.6394</v>
      </c>
      <c r="AC80" s="210">
        <f ca="1">IF(SUM('Chemicals Calcs'!AC$2:AC80)-'Chem - ODS'!X$15*10^6&lt;0,0,IF(AND(SUM('Chemicals Calcs'!AC$1:AC79)-'Chem - ODS'!X$15*10^6&lt;0,SUM('Chemicals Calcs'!AC$2:AC80)-'Chem - ODS'!X$15*10^6&gt;0),SUM('Chemicals Calcs'!AC$2:AC80)-'Chem - ODS'!X$15*10^6,'Chemicals Calcs'!AC80))</f>
        <v>1814142902261.6042</v>
      </c>
      <c r="AD80" s="210">
        <f ca="1">IF(SUM('Chemicals Calcs'!AD$2:AD80)-'Chem - ODS'!Y$15*10^6&lt;0,0,IF(AND(SUM('Chemicals Calcs'!AD$1:AD79)-'Chem - ODS'!Y$15*10^6&lt;0,SUM('Chemicals Calcs'!AD$2:AD80)-'Chem - ODS'!Y$15*10^6&gt;0),SUM('Chemicals Calcs'!AD$2:AD80)-'Chem - ODS'!Y$15*10^6,'Chemicals Calcs'!AD80))</f>
        <v>1842432498217.5693</v>
      </c>
      <c r="AE80" s="210">
        <f ca="1">IF(SUM('Chemicals Calcs'!AE$2:AE80)-'Chem - ODS'!Z$15*10^6&lt;0,0,IF(AND(SUM('Chemicals Calcs'!AE$1:AE79)-'Chem - ODS'!Z$15*10^6&lt;0,SUM('Chemicals Calcs'!AE$2:AE80)-'Chem - ODS'!Z$15*10^6&gt;0),SUM('Chemicals Calcs'!AE$2:AE80)-'Chem - ODS'!Z$15*10^6,'Chemicals Calcs'!AE80))</f>
        <v>1870722094173.5347</v>
      </c>
      <c r="AF80" s="210">
        <f ca="1">IF(SUM('Chemicals Calcs'!AF$2:AF80)-'Chem - ODS'!AA$15*10^6&lt;0,0,IF(AND(SUM('Chemicals Calcs'!AF$1:AF79)-'Chem - ODS'!AA$15*10^6&lt;0,SUM('Chemicals Calcs'!AF$2:AF80)-'Chem - ODS'!AA$15*10^6&gt;0),SUM('Chemicals Calcs'!AF$2:AF80)-'Chem - ODS'!AA$15*10^6,'Chemicals Calcs'!AF80))</f>
        <v>1899011690129.4998</v>
      </c>
      <c r="AG80" s="210">
        <f ca="1">IF(SUM('Chemicals Calcs'!AG$2:AG80)-'Chem - ODS'!AB$15*10^6&lt;0,0,IF(AND(SUM('Chemicals Calcs'!AG$1:AG79)-'Chem - ODS'!AB$15*10^6&lt;0,SUM('Chemicals Calcs'!AG$2:AG80)-'Chem - ODS'!AB$15*10^6&gt;0),SUM('Chemicals Calcs'!AG$2:AG80)-'Chem - ODS'!AB$15*10^6,'Chemicals Calcs'!AG80))</f>
        <v>1927301286085.4648</v>
      </c>
      <c r="AH80" s="210">
        <f ca="1">IF(SUM('Chemicals Calcs'!AH$2:AH80)-'Chem - ODS'!AC$15*10^6&lt;0,0,IF(AND(SUM('Chemicals Calcs'!AH$1:AH79)-'Chem - ODS'!AC$15*10^6&lt;0,SUM('Chemicals Calcs'!AH$2:AH80)-'Chem - ODS'!AC$15*10^6&gt;0),SUM('Chemicals Calcs'!AH$2:AH80)-'Chem - ODS'!AC$15*10^6,'Chemicals Calcs'!AH80))</f>
        <v>1955590882041.4302</v>
      </c>
      <c r="AI80" s="210">
        <f ca="1">IF(SUM('Chemicals Calcs'!AI$2:AI80)-'Chem - ODS'!AD$15*10^6&lt;0,0,IF(AND(SUM('Chemicals Calcs'!AI$1:AI79)-'Chem - ODS'!AD$15*10^6&lt;0,SUM('Chemicals Calcs'!AI$2:AI80)-'Chem - ODS'!AD$15*10^6&gt;0),SUM('Chemicals Calcs'!AI$2:AI80)-'Chem - ODS'!AD$15*10^6,'Chemicals Calcs'!AI80))</f>
        <v>1983880477997.3953</v>
      </c>
      <c r="AJ80" s="210">
        <f ca="1">IF(SUM('Chemicals Calcs'!AJ$2:AJ80)-'Chem - ODS'!AE$15*10^6&lt;0,0,IF(AND(SUM('Chemicals Calcs'!AJ$1:AJ79)-'Chem - ODS'!AE$15*10^6&lt;0,SUM('Chemicals Calcs'!AJ$2:AJ80)-'Chem - ODS'!AE$15*10^6&gt;0),SUM('Chemicals Calcs'!AJ$2:AJ80)-'Chem - ODS'!AE$15*10^6,'Chemicals Calcs'!AJ80))</f>
        <v>2012170073953.3604</v>
      </c>
      <c r="AK80" s="210">
        <f ca="1">IF(SUM('Chemicals Calcs'!AK$2:AK80)-'Chem - ODS'!AF$15*10^6&lt;0,0,IF(AND(SUM('Chemicals Calcs'!AK$1:AK79)-'Chem - ODS'!AF$15*10^6&lt;0,SUM('Chemicals Calcs'!AK$2:AK80)-'Chem - ODS'!AF$15*10^6&gt;0),SUM('Chemicals Calcs'!AK$2:AK80)-'Chem - ODS'!AF$15*10^6,'Chemicals Calcs'!AK80))</f>
        <v>2040459669909.3254</v>
      </c>
      <c r="AL80" s="210">
        <f ca="1">IF(SUM('Chemicals Calcs'!AL$2:AL80)-'Chem - ODS'!AG$15*10^6&lt;0,0,IF(AND(SUM('Chemicals Calcs'!AL$1:AL79)-'Chem - ODS'!AG$15*10^6&lt;0,SUM('Chemicals Calcs'!AL$2:AL80)-'Chem - ODS'!AG$15*10^6&gt;0),SUM('Chemicals Calcs'!AL$2:AL80)-'Chem - ODS'!AG$15*10^6,'Chemicals Calcs'!AL80))</f>
        <v>2068749265865.2905</v>
      </c>
      <c r="AM80" s="210">
        <f ca="1">IF(SUM('Chemicals Calcs'!AM$2:AM80)-'Chem - ODS'!AH$15*10^6&lt;0,0,IF(AND(SUM('Chemicals Calcs'!AM$1:AM79)-'Chem - ODS'!AH$15*10^6&lt;0,SUM('Chemicals Calcs'!AM$2:AM80)-'Chem - ODS'!AH$15*10^6&gt;0),SUM('Chemicals Calcs'!AM$2:AM80)-'Chem - ODS'!AH$15*10^6,'Chemicals Calcs'!AM80))</f>
        <v>2097038861821.2559</v>
      </c>
      <c r="AN80" s="210">
        <f ca="1">IF(SUM('Chemicals Calcs'!AN$2:AN80)-'Chem - ODS'!AI$15*10^6&lt;0,0,IF(AND(SUM('Chemicals Calcs'!AN$1:AN79)-'Chem - ODS'!AI$15*10^6&lt;0,SUM('Chemicals Calcs'!AN$2:AN80)-'Chem - ODS'!AI$15*10^6&gt;0),SUM('Chemicals Calcs'!AN$2:AN80)-'Chem - ODS'!AI$15*10^6,'Chemicals Calcs'!AN80))</f>
        <v>2125328457777.2207</v>
      </c>
      <c r="AO80" s="210">
        <f ca="1">IF(SUM('Chemicals Calcs'!AO$2:AO80)-'Chem - ODS'!AJ$15*10^6&lt;0,0,IF(AND(SUM('Chemicals Calcs'!AO$1:AO79)-'Chem - ODS'!AJ$15*10^6&lt;0,SUM('Chemicals Calcs'!AO$2:AO80)-'Chem - ODS'!AJ$15*10^6&gt;0),SUM('Chemicals Calcs'!AO$2:AO80)-'Chem - ODS'!AJ$15*10^6,'Chemicals Calcs'!AO80))</f>
        <v>2153618053733.1863</v>
      </c>
      <c r="AP80" s="210">
        <f ca="1">IF(SUM('Chemicals Calcs'!AP$2:AP80)-'Chem - ODS'!AK$15*10^6&lt;0,0,IF(AND(SUM('Chemicals Calcs'!AP$1:AP79)-'Chem - ODS'!AK$15*10^6&lt;0,SUM('Chemicals Calcs'!AP$2:AP80)-'Chem - ODS'!AK$15*10^6&gt;0),SUM('Chemicals Calcs'!AP$2:AP80)-'Chem - ODS'!AK$15*10^6,'Chemicals Calcs'!AP80))</f>
        <v>2181907649689.1511</v>
      </c>
    </row>
    <row r="81" spans="1:42">
      <c r="A81" s="74">
        <v>29</v>
      </c>
      <c r="B81">
        <f ca="1">IF('Chemicals 2010'!$A89="CP",INDIRECT("'Chemicals 2010'!"&amp;'Country Selector'!$B$3&amp;ROW($A89))*10^12,0)</f>
        <v>1445708615265.3745</v>
      </c>
      <c r="C81" s="90">
        <f t="shared" ca="1" si="4"/>
        <v>1475248985836.864</v>
      </c>
      <c r="D81" s="90">
        <f t="shared" ca="1" si="3"/>
        <v>1504789356408.353</v>
      </c>
      <c r="E81" s="90">
        <f t="shared" ca="1" si="3"/>
        <v>1534329726979.8423</v>
      </c>
      <c r="F81" s="90">
        <f t="shared" ca="1" si="3"/>
        <v>1563870097551.3318</v>
      </c>
      <c r="G81" s="210">
        <f ca="1">IF(SUM('Chemicals Calcs'!G$2:G81)-'Chem - ODS'!B$15*10^6&lt;0,0,IF(AND(SUM('Chemicals Calcs'!G$1:G80)-'Chem - ODS'!B$15*10^6&lt;0,SUM('Chemicals Calcs'!G$2:G81)-'Chem - ODS'!B$15*10^6&gt;0),SUM('Chemicals Calcs'!G$2:G81)-'Chem - ODS'!B$15*10^6,'Chemicals Calcs'!G81))</f>
        <v>1593410468122.821</v>
      </c>
      <c r="H81" s="210">
        <f ca="1">IF(SUM('Chemicals Calcs'!H$2:H81)-'Chem - ODS'!C$15*10^6&lt;0,0,IF(AND(SUM('Chemicals Calcs'!H$1:H80)-'Chem - ODS'!C$15*10^6&lt;0,SUM('Chemicals Calcs'!H$2:H81)-'Chem - ODS'!C$15*10^6&gt;0),SUM('Chemicals Calcs'!H$2:H81)-'Chem - ODS'!C$15*10^6,'Chemicals Calcs'!H81))</f>
        <v>1622950838694.3103</v>
      </c>
      <c r="I81" s="210">
        <f ca="1">IF(SUM('Chemicals Calcs'!I$2:I81)-'Chem - ODS'!D$15*10^6&lt;0,0,IF(AND(SUM('Chemicals Calcs'!I$1:I80)-'Chem - ODS'!D$15*10^6&lt;0,SUM('Chemicals Calcs'!I$2:I81)-'Chem - ODS'!D$15*10^6&gt;0),SUM('Chemicals Calcs'!I$2:I81)-'Chem - ODS'!D$15*10^6,'Chemicals Calcs'!I81))</f>
        <v>1652491209265.7996</v>
      </c>
      <c r="J81" s="210">
        <f ca="1">IF(SUM('Chemicals Calcs'!J$2:J81)-'Chem - ODS'!E$15*10^6&lt;0,0,IF(AND(SUM('Chemicals Calcs'!J$1:J80)-'Chem - ODS'!E$15*10^6&lt;0,SUM('Chemicals Calcs'!J$2:J81)-'Chem - ODS'!E$15*10^6&gt;0),SUM('Chemicals Calcs'!J$2:J81)-'Chem - ODS'!E$15*10^6,'Chemicals Calcs'!J81))</f>
        <v>1682031579837.2891</v>
      </c>
      <c r="K81" s="210">
        <f ca="1">IF(SUM('Chemicals Calcs'!K$2:K81)-'Chem - ODS'!F$15*10^6&lt;0,0,IF(AND(SUM('Chemicals Calcs'!K$1:K80)-'Chem - ODS'!F$15*10^6&lt;0,SUM('Chemicals Calcs'!K$2:K81)-'Chem - ODS'!F$15*10^6&gt;0),SUM('Chemicals Calcs'!K$2:K81)-'Chem - ODS'!F$15*10^6,'Chemicals Calcs'!K81))</f>
        <v>1711571950408.7781</v>
      </c>
      <c r="L81" s="210">
        <f ca="1">IF(SUM('Chemicals Calcs'!L$2:L81)-'Chem - ODS'!G$15*10^6&lt;0,0,IF(AND(SUM('Chemicals Calcs'!L$1:L80)-'Chem - ODS'!G$15*10^6&lt;0,SUM('Chemicals Calcs'!L$2:L81)-'Chem - ODS'!G$15*10^6&gt;0),SUM('Chemicals Calcs'!L$2:L81)-'Chem - ODS'!G$15*10^6,'Chemicals Calcs'!L81))</f>
        <v>1741112320980.2676</v>
      </c>
      <c r="M81" s="210">
        <f ca="1">IF(SUM('Chemicals Calcs'!M$2:M81)-'Chem - ODS'!H$15*10^6&lt;0,0,IF(AND(SUM('Chemicals Calcs'!M$1:M80)-'Chem - ODS'!H$15*10^6&lt;0,SUM('Chemicals Calcs'!M$2:M81)-'Chem - ODS'!H$15*10^6&gt;0),SUM('Chemicals Calcs'!M$2:M81)-'Chem - ODS'!H$15*10^6,'Chemicals Calcs'!M81))</f>
        <v>1769015555203.4795</v>
      </c>
      <c r="N81" s="210">
        <f ca="1">IF(SUM('Chemicals Calcs'!N$2:N81)-'Chem - ODS'!I$15*10^6&lt;0,0,IF(AND(SUM('Chemicals Calcs'!N$1:N80)-'Chem - ODS'!I$15*10^6&lt;0,SUM('Chemicals Calcs'!N$2:N81)-'Chem - ODS'!I$15*10^6&gt;0),SUM('Chemicals Calcs'!N$2:N81)-'Chem - ODS'!I$15*10^6,'Chemicals Calcs'!N81))</f>
        <v>1796918789426.6917</v>
      </c>
      <c r="O81" s="210">
        <f ca="1">IF(SUM('Chemicals Calcs'!O$2:O81)-'Chem - ODS'!J$15*10^6&lt;0,0,IF(AND(SUM('Chemicals Calcs'!O$1:O80)-'Chem - ODS'!J$15*10^6&lt;0,SUM('Chemicals Calcs'!O$2:O81)-'Chem - ODS'!J$15*10^6&gt;0),SUM('Chemicals Calcs'!O$2:O81)-'Chem - ODS'!J$15*10^6,'Chemicals Calcs'!O81))</f>
        <v>1824822023649.9038</v>
      </c>
      <c r="P81" s="210">
        <f ca="1">IF(SUM('Chemicals Calcs'!P$2:P81)-'Chem - ODS'!K$15*10^6&lt;0,0,IF(AND(SUM('Chemicals Calcs'!P$1:P80)-'Chem - ODS'!K$15*10^6&lt;0,SUM('Chemicals Calcs'!P$2:P81)-'Chem - ODS'!K$15*10^6&gt;0),SUM('Chemicals Calcs'!P$2:P81)-'Chem - ODS'!K$15*10^6,'Chemicals Calcs'!P81))</f>
        <v>1852725257873.1157</v>
      </c>
      <c r="Q81" s="210">
        <f ca="1">IF(SUM('Chemicals Calcs'!Q$2:Q81)-'Chem - ODS'!L$15*10^6&lt;0,0,IF(AND(SUM('Chemicals Calcs'!Q$1:Q80)-'Chem - ODS'!L$15*10^6&lt;0,SUM('Chemicals Calcs'!Q$2:Q81)-'Chem - ODS'!L$15*10^6&gt;0),SUM('Chemicals Calcs'!Q$2:Q81)-'Chem - ODS'!L$15*10^6,'Chemicals Calcs'!Q81))</f>
        <v>1880628492096.3276</v>
      </c>
      <c r="R81" s="210">
        <f ca="1">IF(SUM('Chemicals Calcs'!R$2:R81)-'Chem - ODS'!M$15*10^6&lt;0,0,IF(AND(SUM('Chemicals Calcs'!R$1:R80)-'Chem - ODS'!M$15*10^6&lt;0,SUM('Chemicals Calcs'!R$2:R81)-'Chem - ODS'!M$15*10^6&gt;0),SUM('Chemicals Calcs'!R$2:R81)-'Chem - ODS'!M$15*10^6,'Chemicals Calcs'!R81))</f>
        <v>1908531726319.54</v>
      </c>
      <c r="S81" s="210">
        <f ca="1">IF(SUM('Chemicals Calcs'!S$2:S81)-'Chem - ODS'!N$15*10^6&lt;0,0,IF(AND(SUM('Chemicals Calcs'!S$1:S80)-'Chem - ODS'!N$15*10^6&lt;0,SUM('Chemicals Calcs'!S$2:S81)-'Chem - ODS'!N$15*10^6&gt;0),SUM('Chemicals Calcs'!S$2:S81)-'Chem - ODS'!N$15*10^6,'Chemicals Calcs'!S81))</f>
        <v>1936434960542.7517</v>
      </c>
      <c r="T81" s="210">
        <f ca="1">IF(SUM('Chemicals Calcs'!T$2:T81)-'Chem - ODS'!O$15*10^6&lt;0,0,IF(AND(SUM('Chemicals Calcs'!T$1:T80)-'Chem - ODS'!O$15*10^6&lt;0,SUM('Chemicals Calcs'!T$2:T81)-'Chem - ODS'!O$15*10^6&gt;0),SUM('Chemicals Calcs'!T$2:T81)-'Chem - ODS'!O$15*10^6,'Chemicals Calcs'!T81))</f>
        <v>1964338194765.9639</v>
      </c>
      <c r="U81" s="210">
        <f ca="1">IF(SUM('Chemicals Calcs'!U$2:U81)-'Chem - ODS'!P$15*10^6&lt;0,0,IF(AND(SUM('Chemicals Calcs'!U$1:U80)-'Chem - ODS'!P$15*10^6&lt;0,SUM('Chemicals Calcs'!U$2:U81)-'Chem - ODS'!P$15*10^6&gt;0),SUM('Chemicals Calcs'!U$2:U81)-'Chem - ODS'!P$15*10^6,'Chemicals Calcs'!U81))</f>
        <v>1992241428989.176</v>
      </c>
      <c r="V81" s="210">
        <f ca="1">IF(SUM('Chemicals Calcs'!V$2:V81)-'Chem - ODS'!Q$15*10^6&lt;0,0,IF(AND(SUM('Chemicals Calcs'!V$1:V80)-'Chem - ODS'!Q$15*10^6&lt;0,SUM('Chemicals Calcs'!V$2:V81)-'Chem - ODS'!Q$15*10^6&gt;0),SUM('Chemicals Calcs'!V$2:V81)-'Chem - ODS'!Q$15*10^6,'Chemicals Calcs'!V81))</f>
        <v>2020144663212.3879</v>
      </c>
      <c r="W81" s="210">
        <f ca="1">IF(SUM('Chemicals Calcs'!W$2:W81)-'Chem - ODS'!R$15*10^6&lt;0,0,IF(AND(SUM('Chemicals Calcs'!W$1:W80)-'Chem - ODS'!R$15*10^6&lt;0,SUM('Chemicals Calcs'!W$2:W81)-'Chem - ODS'!R$15*10^6&gt;0),SUM('Chemicals Calcs'!W$2:W81)-'Chem - ODS'!R$15*10^6,'Chemicals Calcs'!W81))</f>
        <v>2055506658157.3455</v>
      </c>
      <c r="X81" s="210">
        <f ca="1">IF(SUM('Chemicals Calcs'!X$2:X81)-'Chem - ODS'!S$15*10^6&lt;0,0,IF(AND(SUM('Chemicals Calcs'!X$1:X80)-'Chem - ODS'!S$15*10^6&lt;0,SUM('Chemicals Calcs'!X$2:X81)-'Chem - ODS'!S$15*10^6&gt;0),SUM('Chemicals Calcs'!X$2:X81)-'Chem - ODS'!S$15*10^6,'Chemicals Calcs'!X81))</f>
        <v>2090868653102.3035</v>
      </c>
      <c r="Y81" s="210">
        <f ca="1">IF(SUM('Chemicals Calcs'!Y$2:Y81)-'Chem - ODS'!T$15*10^6&lt;0,0,IF(AND(SUM('Chemicals Calcs'!Y$1:Y80)-'Chem - ODS'!T$15*10^6&lt;0,SUM('Chemicals Calcs'!Y$2:Y81)-'Chem - ODS'!T$15*10^6&gt;0),SUM('Chemicals Calcs'!Y$2:Y81)-'Chem - ODS'!T$15*10^6,'Chemicals Calcs'!Y81))</f>
        <v>2126230648047.2612</v>
      </c>
      <c r="Z81" s="210">
        <f ca="1">IF(SUM('Chemicals Calcs'!Z$2:Z81)-'Chem - ODS'!U$15*10^6&lt;0,0,IF(AND(SUM('Chemicals Calcs'!Z$1:Z80)-'Chem - ODS'!U$15*10^6&lt;0,SUM('Chemicals Calcs'!Z$2:Z81)-'Chem - ODS'!U$15*10^6&gt;0),SUM('Chemicals Calcs'!Z$2:Z81)-'Chem - ODS'!U$15*10^6,'Chemicals Calcs'!Z81))</f>
        <v>2161592642992.2192</v>
      </c>
      <c r="AA81" s="210">
        <f ca="1">IF(SUM('Chemicals Calcs'!AA$2:AA81)-'Chem - ODS'!V$15*10^6&lt;0,0,IF(AND(SUM('Chemicals Calcs'!AA$1:AA80)-'Chem - ODS'!V$15*10^6&lt;0,SUM('Chemicals Calcs'!AA$2:AA81)-'Chem - ODS'!V$15*10^6&gt;0),SUM('Chemicals Calcs'!AA$2:AA81)-'Chem - ODS'!V$15*10^6,'Chemicals Calcs'!AA81))</f>
        <v>2196954637937.1768</v>
      </c>
      <c r="AB81" s="210">
        <f ca="1">IF(SUM('Chemicals Calcs'!AB$2:AB81)-'Chem - ODS'!W$15*10^6&lt;0,0,IF(AND(SUM('Chemicals Calcs'!AB$1:AB80)-'Chem - ODS'!W$15*10^6&lt;0,SUM('Chemicals Calcs'!AB$2:AB81)-'Chem - ODS'!W$15*10^6&gt;0),SUM('Chemicals Calcs'!AB$2:AB81)-'Chem - ODS'!W$15*10^6,'Chemicals Calcs'!AB81))</f>
        <v>2232316632882.1348</v>
      </c>
      <c r="AC81" s="210">
        <f ca="1">IF(SUM('Chemicals Calcs'!AC$2:AC81)-'Chem - ODS'!X$15*10^6&lt;0,0,IF(AND(SUM('Chemicals Calcs'!AC$1:AC80)-'Chem - ODS'!X$15*10^6&lt;0,SUM('Chemicals Calcs'!AC$2:AC81)-'Chem - ODS'!X$15*10^6&gt;0),SUM('Chemicals Calcs'!AC$2:AC81)-'Chem - ODS'!X$15*10^6,'Chemicals Calcs'!AC81))</f>
        <v>2267678627827.0928</v>
      </c>
      <c r="AD81" s="210">
        <f ca="1">IF(SUM('Chemicals Calcs'!AD$2:AD81)-'Chem - ODS'!Y$15*10^6&lt;0,0,IF(AND(SUM('Chemicals Calcs'!AD$1:AD80)-'Chem - ODS'!Y$15*10^6&lt;0,SUM('Chemicals Calcs'!AD$2:AD81)-'Chem - ODS'!Y$15*10^6&gt;0),SUM('Chemicals Calcs'!AD$2:AD81)-'Chem - ODS'!Y$15*10^6,'Chemicals Calcs'!AD81))</f>
        <v>2303040622772.0503</v>
      </c>
      <c r="AE81" s="210">
        <f ca="1">IF(SUM('Chemicals Calcs'!AE$2:AE81)-'Chem - ODS'!Z$15*10^6&lt;0,0,IF(AND(SUM('Chemicals Calcs'!AE$1:AE80)-'Chem - ODS'!Z$15*10^6&lt;0,SUM('Chemicals Calcs'!AE$2:AE81)-'Chem - ODS'!Z$15*10^6&gt;0),SUM('Chemicals Calcs'!AE$2:AE81)-'Chem - ODS'!Z$15*10^6,'Chemicals Calcs'!AE81))</f>
        <v>2338402617717.0078</v>
      </c>
      <c r="AF81" s="210">
        <f ca="1">IF(SUM('Chemicals Calcs'!AF$2:AF81)-'Chem - ODS'!AA$15*10^6&lt;0,0,IF(AND(SUM('Chemicals Calcs'!AF$1:AF80)-'Chem - ODS'!AA$15*10^6&lt;0,SUM('Chemicals Calcs'!AF$2:AF81)-'Chem - ODS'!AA$15*10^6&gt;0),SUM('Chemicals Calcs'!AF$2:AF81)-'Chem - ODS'!AA$15*10^6,'Chemicals Calcs'!AF81))</f>
        <v>2373764612661.9658</v>
      </c>
      <c r="AG81" s="210">
        <f ca="1">IF(SUM('Chemicals Calcs'!AG$2:AG81)-'Chem - ODS'!AB$15*10^6&lt;0,0,IF(AND(SUM('Chemicals Calcs'!AG$1:AG80)-'Chem - ODS'!AB$15*10^6&lt;0,SUM('Chemicals Calcs'!AG$2:AG81)-'Chem - ODS'!AB$15*10^6&gt;0),SUM('Chemicals Calcs'!AG$2:AG81)-'Chem - ODS'!AB$15*10^6,'Chemicals Calcs'!AG81))</f>
        <v>2409126607606.9233</v>
      </c>
      <c r="AH81" s="210">
        <f ca="1">IF(SUM('Chemicals Calcs'!AH$2:AH81)-'Chem - ODS'!AC$15*10^6&lt;0,0,IF(AND(SUM('Chemicals Calcs'!AH$1:AH80)-'Chem - ODS'!AC$15*10^6&lt;0,SUM('Chemicals Calcs'!AH$2:AH81)-'Chem - ODS'!AC$15*10^6&gt;0),SUM('Chemicals Calcs'!AH$2:AH81)-'Chem - ODS'!AC$15*10^6,'Chemicals Calcs'!AH81))</f>
        <v>2444488602551.8813</v>
      </c>
      <c r="AI81" s="210">
        <f ca="1">IF(SUM('Chemicals Calcs'!AI$2:AI81)-'Chem - ODS'!AD$15*10^6&lt;0,0,IF(AND(SUM('Chemicals Calcs'!AI$1:AI80)-'Chem - ODS'!AD$15*10^6&lt;0,SUM('Chemicals Calcs'!AI$2:AI81)-'Chem - ODS'!AD$15*10^6&gt;0),SUM('Chemicals Calcs'!AI$2:AI81)-'Chem - ODS'!AD$15*10^6,'Chemicals Calcs'!AI81))</f>
        <v>2479850597496.8389</v>
      </c>
      <c r="AJ81" s="210">
        <f ca="1">IF(SUM('Chemicals Calcs'!AJ$2:AJ81)-'Chem - ODS'!AE$15*10^6&lt;0,0,IF(AND(SUM('Chemicals Calcs'!AJ$1:AJ80)-'Chem - ODS'!AE$15*10^6&lt;0,SUM('Chemicals Calcs'!AJ$2:AJ81)-'Chem - ODS'!AE$15*10^6&gt;0),SUM('Chemicals Calcs'!AJ$2:AJ81)-'Chem - ODS'!AE$15*10^6,'Chemicals Calcs'!AJ81))</f>
        <v>2515212592441.7969</v>
      </c>
      <c r="AK81" s="210">
        <f ca="1">IF(SUM('Chemicals Calcs'!AK$2:AK81)-'Chem - ODS'!AF$15*10^6&lt;0,0,IF(AND(SUM('Chemicals Calcs'!AK$1:AK80)-'Chem - ODS'!AF$15*10^6&lt;0,SUM('Chemicals Calcs'!AK$2:AK81)-'Chem - ODS'!AF$15*10^6&gt;0),SUM('Chemicals Calcs'!AK$2:AK81)-'Chem - ODS'!AF$15*10^6,'Chemicals Calcs'!AK81))</f>
        <v>2550574587386.7544</v>
      </c>
      <c r="AL81" s="210">
        <f ca="1">IF(SUM('Chemicals Calcs'!AL$2:AL81)-'Chem - ODS'!AG$15*10^6&lt;0,0,IF(AND(SUM('Chemicals Calcs'!AL$1:AL80)-'Chem - ODS'!AG$15*10^6&lt;0,SUM('Chemicals Calcs'!AL$2:AL81)-'Chem - ODS'!AG$15*10^6&gt;0),SUM('Chemicals Calcs'!AL$2:AL81)-'Chem - ODS'!AG$15*10^6,'Chemicals Calcs'!AL81))</f>
        <v>2585936582331.7124</v>
      </c>
      <c r="AM81" s="210">
        <f ca="1">IF(SUM('Chemicals Calcs'!AM$2:AM81)-'Chem - ODS'!AH$15*10^6&lt;0,0,IF(AND(SUM('Chemicals Calcs'!AM$1:AM80)-'Chem - ODS'!AH$15*10^6&lt;0,SUM('Chemicals Calcs'!AM$2:AM81)-'Chem - ODS'!AH$15*10^6&gt;0),SUM('Chemicals Calcs'!AM$2:AM81)-'Chem - ODS'!AH$15*10^6,'Chemicals Calcs'!AM81))</f>
        <v>2621298577276.6704</v>
      </c>
      <c r="AN81" s="210">
        <f ca="1">IF(SUM('Chemicals Calcs'!AN$2:AN81)-'Chem - ODS'!AI$15*10^6&lt;0,0,IF(AND(SUM('Chemicals Calcs'!AN$1:AN80)-'Chem - ODS'!AI$15*10^6&lt;0,SUM('Chemicals Calcs'!AN$2:AN81)-'Chem - ODS'!AI$15*10^6&gt;0),SUM('Chemicals Calcs'!AN$2:AN81)-'Chem - ODS'!AI$15*10^6,'Chemicals Calcs'!AN81))</f>
        <v>2656660572221.6279</v>
      </c>
      <c r="AO81" s="210">
        <f ca="1">IF(SUM('Chemicals Calcs'!AO$2:AO81)-'Chem - ODS'!AJ$15*10^6&lt;0,0,IF(AND(SUM('Chemicals Calcs'!AO$1:AO80)-'Chem - ODS'!AJ$15*10^6&lt;0,SUM('Chemicals Calcs'!AO$2:AO81)-'Chem - ODS'!AJ$15*10^6&gt;0),SUM('Chemicals Calcs'!AO$2:AO81)-'Chem - ODS'!AJ$15*10^6,'Chemicals Calcs'!AO81))</f>
        <v>2692022567166.5859</v>
      </c>
      <c r="AP81" s="210">
        <f ca="1">IF(SUM('Chemicals Calcs'!AP$2:AP81)-'Chem - ODS'!AK$15*10^6&lt;0,0,IF(AND(SUM('Chemicals Calcs'!AP$1:AP80)-'Chem - ODS'!AK$15*10^6&lt;0,SUM('Chemicals Calcs'!AP$2:AP81)-'Chem - ODS'!AK$15*10^6&gt;0),SUM('Chemicals Calcs'!AP$2:AP81)-'Chem - ODS'!AK$15*10^6,'Chemicals Calcs'!AP81))</f>
        <v>2727384562111.5435</v>
      </c>
    </row>
    <row r="82" spans="1:42">
      <c r="A82" s="74">
        <v>30</v>
      </c>
      <c r="B82">
        <f ca="1">IF('Chemicals 2010'!$A90="CP",INDIRECT("'Chemicals 2010'!"&amp;'Country Selector'!$B$3&amp;ROW($A90))*10^12,0)</f>
        <v>0</v>
      </c>
      <c r="C82" s="90">
        <f t="shared" ca="1" si="4"/>
        <v>0</v>
      </c>
      <c r="D82" s="90">
        <f t="shared" ca="1" si="3"/>
        <v>0</v>
      </c>
      <c r="E82" s="90">
        <f t="shared" ca="1" si="3"/>
        <v>0</v>
      </c>
      <c r="F82" s="90">
        <f t="shared" ca="1" si="3"/>
        <v>0</v>
      </c>
      <c r="G82" s="210">
        <f ca="1">IF(SUM('Chemicals Calcs'!G$2:G82)-'Chem - ODS'!B$15*10^6&lt;0,0,IF(AND(SUM('Chemicals Calcs'!G$1:G81)-'Chem - ODS'!B$15*10^6&lt;0,SUM('Chemicals Calcs'!G$2:G82)-'Chem - ODS'!B$15*10^6&gt;0),SUM('Chemicals Calcs'!G$2:G82)-'Chem - ODS'!B$15*10^6,'Chemicals Calcs'!G82))</f>
        <v>0</v>
      </c>
      <c r="H82" s="210">
        <f ca="1">IF(SUM('Chemicals Calcs'!H$2:H82)-'Chem - ODS'!C$15*10^6&lt;0,0,IF(AND(SUM('Chemicals Calcs'!H$1:H81)-'Chem - ODS'!C$15*10^6&lt;0,SUM('Chemicals Calcs'!H$2:H82)-'Chem - ODS'!C$15*10^6&gt;0),SUM('Chemicals Calcs'!H$2:H82)-'Chem - ODS'!C$15*10^6,'Chemicals Calcs'!H82))</f>
        <v>0</v>
      </c>
      <c r="I82" s="210">
        <f ca="1">IF(SUM('Chemicals Calcs'!I$2:I82)-'Chem - ODS'!D$15*10^6&lt;0,0,IF(AND(SUM('Chemicals Calcs'!I$1:I81)-'Chem - ODS'!D$15*10^6&lt;0,SUM('Chemicals Calcs'!I$2:I82)-'Chem - ODS'!D$15*10^6&gt;0),SUM('Chemicals Calcs'!I$2:I82)-'Chem - ODS'!D$15*10^6,'Chemicals Calcs'!I82))</f>
        <v>0</v>
      </c>
      <c r="J82" s="210">
        <f ca="1">IF(SUM('Chemicals Calcs'!J$2:J82)-'Chem - ODS'!E$15*10^6&lt;0,0,IF(AND(SUM('Chemicals Calcs'!J$1:J81)-'Chem - ODS'!E$15*10^6&lt;0,SUM('Chemicals Calcs'!J$2:J82)-'Chem - ODS'!E$15*10^6&gt;0),SUM('Chemicals Calcs'!J$2:J82)-'Chem - ODS'!E$15*10^6,'Chemicals Calcs'!J82))</f>
        <v>0</v>
      </c>
      <c r="K82" s="210">
        <f ca="1">IF(SUM('Chemicals Calcs'!K$2:K82)-'Chem - ODS'!F$15*10^6&lt;0,0,IF(AND(SUM('Chemicals Calcs'!K$1:K81)-'Chem - ODS'!F$15*10^6&lt;0,SUM('Chemicals Calcs'!K$2:K82)-'Chem - ODS'!F$15*10^6&gt;0),SUM('Chemicals Calcs'!K$2:K82)-'Chem - ODS'!F$15*10^6,'Chemicals Calcs'!K82))</f>
        <v>0</v>
      </c>
      <c r="L82" s="210">
        <f ca="1">IF(SUM('Chemicals Calcs'!L$2:L82)-'Chem - ODS'!G$15*10^6&lt;0,0,IF(AND(SUM('Chemicals Calcs'!L$1:L81)-'Chem - ODS'!G$15*10^6&lt;0,SUM('Chemicals Calcs'!L$2:L82)-'Chem - ODS'!G$15*10^6&gt;0),SUM('Chemicals Calcs'!L$2:L82)-'Chem - ODS'!G$15*10^6,'Chemicals Calcs'!L82))</f>
        <v>0</v>
      </c>
      <c r="M82" s="210">
        <f ca="1">IF(SUM('Chemicals Calcs'!M$2:M82)-'Chem - ODS'!H$15*10^6&lt;0,0,IF(AND(SUM('Chemicals Calcs'!M$1:M81)-'Chem - ODS'!H$15*10^6&lt;0,SUM('Chemicals Calcs'!M$2:M82)-'Chem - ODS'!H$15*10^6&gt;0),SUM('Chemicals Calcs'!M$2:M82)-'Chem - ODS'!H$15*10^6,'Chemicals Calcs'!M82))</f>
        <v>0</v>
      </c>
      <c r="N82" s="210">
        <f ca="1">IF(SUM('Chemicals Calcs'!N$2:N82)-'Chem - ODS'!I$15*10^6&lt;0,0,IF(AND(SUM('Chemicals Calcs'!N$1:N81)-'Chem - ODS'!I$15*10^6&lt;0,SUM('Chemicals Calcs'!N$2:N82)-'Chem - ODS'!I$15*10^6&gt;0),SUM('Chemicals Calcs'!N$2:N82)-'Chem - ODS'!I$15*10^6,'Chemicals Calcs'!N82))</f>
        <v>0</v>
      </c>
      <c r="O82" s="210">
        <f ca="1">IF(SUM('Chemicals Calcs'!O$2:O82)-'Chem - ODS'!J$15*10^6&lt;0,0,IF(AND(SUM('Chemicals Calcs'!O$1:O81)-'Chem - ODS'!J$15*10^6&lt;0,SUM('Chemicals Calcs'!O$2:O82)-'Chem - ODS'!J$15*10^6&gt;0),SUM('Chemicals Calcs'!O$2:O82)-'Chem - ODS'!J$15*10^6,'Chemicals Calcs'!O82))</f>
        <v>0</v>
      </c>
      <c r="P82" s="210">
        <f ca="1">IF(SUM('Chemicals Calcs'!P$2:P82)-'Chem - ODS'!K$15*10^6&lt;0,0,IF(AND(SUM('Chemicals Calcs'!P$1:P81)-'Chem - ODS'!K$15*10^6&lt;0,SUM('Chemicals Calcs'!P$2:P82)-'Chem - ODS'!K$15*10^6&gt;0),SUM('Chemicals Calcs'!P$2:P82)-'Chem - ODS'!K$15*10^6,'Chemicals Calcs'!P82))</f>
        <v>0</v>
      </c>
      <c r="Q82" s="210">
        <f ca="1">IF(SUM('Chemicals Calcs'!Q$2:Q82)-'Chem - ODS'!L$15*10^6&lt;0,0,IF(AND(SUM('Chemicals Calcs'!Q$1:Q81)-'Chem - ODS'!L$15*10^6&lt;0,SUM('Chemicals Calcs'!Q$2:Q82)-'Chem - ODS'!L$15*10^6&gt;0),SUM('Chemicals Calcs'!Q$2:Q82)-'Chem - ODS'!L$15*10^6,'Chemicals Calcs'!Q82))</f>
        <v>0</v>
      </c>
      <c r="R82" s="210">
        <f ca="1">IF(SUM('Chemicals Calcs'!R$2:R82)-'Chem - ODS'!M$15*10^6&lt;0,0,IF(AND(SUM('Chemicals Calcs'!R$1:R81)-'Chem - ODS'!M$15*10^6&lt;0,SUM('Chemicals Calcs'!R$2:R82)-'Chem - ODS'!M$15*10^6&gt;0),SUM('Chemicals Calcs'!R$2:R82)-'Chem - ODS'!M$15*10^6,'Chemicals Calcs'!R82))</f>
        <v>0</v>
      </c>
      <c r="S82" s="210">
        <f ca="1">IF(SUM('Chemicals Calcs'!S$2:S82)-'Chem - ODS'!N$15*10^6&lt;0,0,IF(AND(SUM('Chemicals Calcs'!S$1:S81)-'Chem - ODS'!N$15*10^6&lt;0,SUM('Chemicals Calcs'!S$2:S82)-'Chem - ODS'!N$15*10^6&gt;0),SUM('Chemicals Calcs'!S$2:S82)-'Chem - ODS'!N$15*10^6,'Chemicals Calcs'!S82))</f>
        <v>0</v>
      </c>
      <c r="T82" s="210">
        <f ca="1">IF(SUM('Chemicals Calcs'!T$2:T82)-'Chem - ODS'!O$15*10^6&lt;0,0,IF(AND(SUM('Chemicals Calcs'!T$1:T81)-'Chem - ODS'!O$15*10^6&lt;0,SUM('Chemicals Calcs'!T$2:T82)-'Chem - ODS'!O$15*10^6&gt;0),SUM('Chemicals Calcs'!T$2:T82)-'Chem - ODS'!O$15*10^6,'Chemicals Calcs'!T82))</f>
        <v>0</v>
      </c>
      <c r="U82" s="210">
        <f ca="1">IF(SUM('Chemicals Calcs'!U$2:U82)-'Chem - ODS'!P$15*10^6&lt;0,0,IF(AND(SUM('Chemicals Calcs'!U$1:U81)-'Chem - ODS'!P$15*10^6&lt;0,SUM('Chemicals Calcs'!U$2:U82)-'Chem - ODS'!P$15*10^6&gt;0),SUM('Chemicals Calcs'!U$2:U82)-'Chem - ODS'!P$15*10^6,'Chemicals Calcs'!U82))</f>
        <v>0</v>
      </c>
      <c r="V82" s="210">
        <f ca="1">IF(SUM('Chemicals Calcs'!V$2:V82)-'Chem - ODS'!Q$15*10^6&lt;0,0,IF(AND(SUM('Chemicals Calcs'!V$1:V81)-'Chem - ODS'!Q$15*10^6&lt;0,SUM('Chemicals Calcs'!V$2:V82)-'Chem - ODS'!Q$15*10^6&gt;0),SUM('Chemicals Calcs'!V$2:V82)-'Chem - ODS'!Q$15*10^6,'Chemicals Calcs'!V82))</f>
        <v>0</v>
      </c>
      <c r="W82" s="210">
        <f ca="1">IF(SUM('Chemicals Calcs'!W$2:W82)-'Chem - ODS'!R$15*10^6&lt;0,0,IF(AND(SUM('Chemicals Calcs'!W$1:W81)-'Chem - ODS'!R$15*10^6&lt;0,SUM('Chemicals Calcs'!W$2:W82)-'Chem - ODS'!R$15*10^6&gt;0),SUM('Chemicals Calcs'!W$2:W82)-'Chem - ODS'!R$15*10^6,'Chemicals Calcs'!W82))</f>
        <v>0</v>
      </c>
      <c r="X82" s="210">
        <f ca="1">IF(SUM('Chemicals Calcs'!X$2:X82)-'Chem - ODS'!S$15*10^6&lt;0,0,IF(AND(SUM('Chemicals Calcs'!X$1:X81)-'Chem - ODS'!S$15*10^6&lt;0,SUM('Chemicals Calcs'!X$2:X82)-'Chem - ODS'!S$15*10^6&gt;0),SUM('Chemicals Calcs'!X$2:X82)-'Chem - ODS'!S$15*10^6,'Chemicals Calcs'!X82))</f>
        <v>0</v>
      </c>
      <c r="Y82" s="210">
        <f ca="1">IF(SUM('Chemicals Calcs'!Y$2:Y82)-'Chem - ODS'!T$15*10^6&lt;0,0,IF(AND(SUM('Chemicals Calcs'!Y$1:Y81)-'Chem - ODS'!T$15*10^6&lt;0,SUM('Chemicals Calcs'!Y$2:Y82)-'Chem - ODS'!T$15*10^6&gt;0),SUM('Chemicals Calcs'!Y$2:Y82)-'Chem - ODS'!T$15*10^6,'Chemicals Calcs'!Y82))</f>
        <v>0</v>
      </c>
      <c r="Z82" s="210">
        <f ca="1">IF(SUM('Chemicals Calcs'!Z$2:Z82)-'Chem - ODS'!U$15*10^6&lt;0,0,IF(AND(SUM('Chemicals Calcs'!Z$1:Z81)-'Chem - ODS'!U$15*10^6&lt;0,SUM('Chemicals Calcs'!Z$2:Z82)-'Chem - ODS'!U$15*10^6&gt;0),SUM('Chemicals Calcs'!Z$2:Z82)-'Chem - ODS'!U$15*10^6,'Chemicals Calcs'!Z82))</f>
        <v>0</v>
      </c>
      <c r="AA82" s="210">
        <f ca="1">IF(SUM('Chemicals Calcs'!AA$2:AA82)-'Chem - ODS'!V$15*10^6&lt;0,0,IF(AND(SUM('Chemicals Calcs'!AA$1:AA81)-'Chem - ODS'!V$15*10^6&lt;0,SUM('Chemicals Calcs'!AA$2:AA82)-'Chem - ODS'!V$15*10^6&gt;0),SUM('Chemicals Calcs'!AA$2:AA82)-'Chem - ODS'!V$15*10^6,'Chemicals Calcs'!AA82))</f>
        <v>0</v>
      </c>
      <c r="AB82" s="210">
        <f ca="1">IF(SUM('Chemicals Calcs'!AB$2:AB82)-'Chem - ODS'!W$15*10^6&lt;0,0,IF(AND(SUM('Chemicals Calcs'!AB$1:AB81)-'Chem - ODS'!W$15*10^6&lt;0,SUM('Chemicals Calcs'!AB$2:AB82)-'Chem - ODS'!W$15*10^6&gt;0),SUM('Chemicals Calcs'!AB$2:AB82)-'Chem - ODS'!W$15*10^6,'Chemicals Calcs'!AB82))</f>
        <v>0</v>
      </c>
      <c r="AC82" s="210">
        <f ca="1">IF(SUM('Chemicals Calcs'!AC$2:AC82)-'Chem - ODS'!X$15*10^6&lt;0,0,IF(AND(SUM('Chemicals Calcs'!AC$1:AC81)-'Chem - ODS'!X$15*10^6&lt;0,SUM('Chemicals Calcs'!AC$2:AC82)-'Chem - ODS'!X$15*10^6&gt;0),SUM('Chemicals Calcs'!AC$2:AC82)-'Chem - ODS'!X$15*10^6,'Chemicals Calcs'!AC82))</f>
        <v>0</v>
      </c>
      <c r="AD82" s="210">
        <f ca="1">IF(SUM('Chemicals Calcs'!AD$2:AD82)-'Chem - ODS'!Y$15*10^6&lt;0,0,IF(AND(SUM('Chemicals Calcs'!AD$1:AD81)-'Chem - ODS'!Y$15*10^6&lt;0,SUM('Chemicals Calcs'!AD$2:AD82)-'Chem - ODS'!Y$15*10^6&gt;0),SUM('Chemicals Calcs'!AD$2:AD82)-'Chem - ODS'!Y$15*10^6,'Chemicals Calcs'!AD82))</f>
        <v>0</v>
      </c>
      <c r="AE82" s="210">
        <f ca="1">IF(SUM('Chemicals Calcs'!AE$2:AE82)-'Chem - ODS'!Z$15*10^6&lt;0,0,IF(AND(SUM('Chemicals Calcs'!AE$1:AE81)-'Chem - ODS'!Z$15*10^6&lt;0,SUM('Chemicals Calcs'!AE$2:AE82)-'Chem - ODS'!Z$15*10^6&gt;0),SUM('Chemicals Calcs'!AE$2:AE82)-'Chem - ODS'!Z$15*10^6,'Chemicals Calcs'!AE82))</f>
        <v>0</v>
      </c>
      <c r="AF82" s="210">
        <f ca="1">IF(SUM('Chemicals Calcs'!AF$2:AF82)-'Chem - ODS'!AA$15*10^6&lt;0,0,IF(AND(SUM('Chemicals Calcs'!AF$1:AF81)-'Chem - ODS'!AA$15*10^6&lt;0,SUM('Chemicals Calcs'!AF$2:AF82)-'Chem - ODS'!AA$15*10^6&gt;0),SUM('Chemicals Calcs'!AF$2:AF82)-'Chem - ODS'!AA$15*10^6,'Chemicals Calcs'!AF82))</f>
        <v>0</v>
      </c>
      <c r="AG82" s="210">
        <f ca="1">IF(SUM('Chemicals Calcs'!AG$2:AG82)-'Chem - ODS'!AB$15*10^6&lt;0,0,IF(AND(SUM('Chemicals Calcs'!AG$1:AG81)-'Chem - ODS'!AB$15*10^6&lt;0,SUM('Chemicals Calcs'!AG$2:AG82)-'Chem - ODS'!AB$15*10^6&gt;0),SUM('Chemicals Calcs'!AG$2:AG82)-'Chem - ODS'!AB$15*10^6,'Chemicals Calcs'!AG82))</f>
        <v>0</v>
      </c>
      <c r="AH82" s="210">
        <f ca="1">IF(SUM('Chemicals Calcs'!AH$2:AH82)-'Chem - ODS'!AC$15*10^6&lt;0,0,IF(AND(SUM('Chemicals Calcs'!AH$1:AH81)-'Chem - ODS'!AC$15*10^6&lt;0,SUM('Chemicals Calcs'!AH$2:AH82)-'Chem - ODS'!AC$15*10^6&gt;0),SUM('Chemicals Calcs'!AH$2:AH82)-'Chem - ODS'!AC$15*10^6,'Chemicals Calcs'!AH82))</f>
        <v>0</v>
      </c>
      <c r="AI82" s="210">
        <f ca="1">IF(SUM('Chemicals Calcs'!AI$2:AI82)-'Chem - ODS'!AD$15*10^6&lt;0,0,IF(AND(SUM('Chemicals Calcs'!AI$1:AI81)-'Chem - ODS'!AD$15*10^6&lt;0,SUM('Chemicals Calcs'!AI$2:AI82)-'Chem - ODS'!AD$15*10^6&gt;0),SUM('Chemicals Calcs'!AI$2:AI82)-'Chem - ODS'!AD$15*10^6,'Chemicals Calcs'!AI82))</f>
        <v>0</v>
      </c>
      <c r="AJ82" s="210">
        <f ca="1">IF(SUM('Chemicals Calcs'!AJ$2:AJ82)-'Chem - ODS'!AE$15*10^6&lt;0,0,IF(AND(SUM('Chemicals Calcs'!AJ$1:AJ81)-'Chem - ODS'!AE$15*10^6&lt;0,SUM('Chemicals Calcs'!AJ$2:AJ82)-'Chem - ODS'!AE$15*10^6&gt;0),SUM('Chemicals Calcs'!AJ$2:AJ82)-'Chem - ODS'!AE$15*10^6,'Chemicals Calcs'!AJ82))</f>
        <v>0</v>
      </c>
      <c r="AK82" s="210">
        <f ca="1">IF(SUM('Chemicals Calcs'!AK$2:AK82)-'Chem - ODS'!AF$15*10^6&lt;0,0,IF(AND(SUM('Chemicals Calcs'!AK$1:AK81)-'Chem - ODS'!AF$15*10^6&lt;0,SUM('Chemicals Calcs'!AK$2:AK82)-'Chem - ODS'!AF$15*10^6&gt;0),SUM('Chemicals Calcs'!AK$2:AK82)-'Chem - ODS'!AF$15*10^6,'Chemicals Calcs'!AK82))</f>
        <v>0</v>
      </c>
      <c r="AL82" s="210">
        <f ca="1">IF(SUM('Chemicals Calcs'!AL$2:AL82)-'Chem - ODS'!AG$15*10^6&lt;0,0,IF(AND(SUM('Chemicals Calcs'!AL$1:AL81)-'Chem - ODS'!AG$15*10^6&lt;0,SUM('Chemicals Calcs'!AL$2:AL82)-'Chem - ODS'!AG$15*10^6&gt;0),SUM('Chemicals Calcs'!AL$2:AL82)-'Chem - ODS'!AG$15*10^6,'Chemicals Calcs'!AL82))</f>
        <v>0</v>
      </c>
      <c r="AM82" s="210">
        <f ca="1">IF(SUM('Chemicals Calcs'!AM$2:AM82)-'Chem - ODS'!AH$15*10^6&lt;0,0,IF(AND(SUM('Chemicals Calcs'!AM$1:AM81)-'Chem - ODS'!AH$15*10^6&lt;0,SUM('Chemicals Calcs'!AM$2:AM82)-'Chem - ODS'!AH$15*10^6&gt;0),SUM('Chemicals Calcs'!AM$2:AM82)-'Chem - ODS'!AH$15*10^6,'Chemicals Calcs'!AM82))</f>
        <v>0</v>
      </c>
      <c r="AN82" s="210">
        <f ca="1">IF(SUM('Chemicals Calcs'!AN$2:AN82)-'Chem - ODS'!AI$15*10^6&lt;0,0,IF(AND(SUM('Chemicals Calcs'!AN$1:AN81)-'Chem - ODS'!AI$15*10^6&lt;0,SUM('Chemicals Calcs'!AN$2:AN82)-'Chem - ODS'!AI$15*10^6&gt;0),SUM('Chemicals Calcs'!AN$2:AN82)-'Chem - ODS'!AI$15*10^6,'Chemicals Calcs'!AN82))</f>
        <v>0</v>
      </c>
      <c r="AO82" s="210">
        <f ca="1">IF(SUM('Chemicals Calcs'!AO$2:AO82)-'Chem - ODS'!AJ$15*10^6&lt;0,0,IF(AND(SUM('Chemicals Calcs'!AO$1:AO81)-'Chem - ODS'!AJ$15*10^6&lt;0,SUM('Chemicals Calcs'!AO$2:AO82)-'Chem - ODS'!AJ$15*10^6&gt;0),SUM('Chemicals Calcs'!AO$2:AO82)-'Chem - ODS'!AJ$15*10^6,'Chemicals Calcs'!AO82))</f>
        <v>0</v>
      </c>
      <c r="AP82" s="210">
        <f ca="1">IF(SUM('Chemicals Calcs'!AP$2:AP82)-'Chem - ODS'!AK$15*10^6&lt;0,0,IF(AND(SUM('Chemicals Calcs'!AP$1:AP81)-'Chem - ODS'!AK$15*10^6&lt;0,SUM('Chemicals Calcs'!AP$2:AP82)-'Chem - ODS'!AK$15*10^6&gt;0),SUM('Chemicals Calcs'!AP$2:AP82)-'Chem - ODS'!AK$15*10^6,'Chemicals Calcs'!AP82))</f>
        <v>0</v>
      </c>
    </row>
    <row r="83" spans="1:42">
      <c r="A83" s="74">
        <v>31</v>
      </c>
      <c r="B83">
        <f ca="1">IF('Chemicals 2010'!$A91="CP",INDIRECT("'Chemicals 2010'!"&amp;'Country Selector'!$B$3&amp;ROW($A91))*10^12,0)</f>
        <v>0</v>
      </c>
      <c r="C83" s="90">
        <f t="shared" ca="1" si="4"/>
        <v>0</v>
      </c>
      <c r="D83" s="90">
        <f t="shared" ca="1" si="3"/>
        <v>0</v>
      </c>
      <c r="E83" s="90">
        <f t="shared" ca="1" si="3"/>
        <v>0</v>
      </c>
      <c r="F83" s="90">
        <f t="shared" ca="1" si="3"/>
        <v>0</v>
      </c>
      <c r="G83" s="210">
        <f ca="1">IF(SUM('Chemicals Calcs'!G$2:G83)-'Chem - ODS'!B$15*10^6&lt;0,0,IF(AND(SUM('Chemicals Calcs'!G$1:G82)-'Chem - ODS'!B$15*10^6&lt;0,SUM('Chemicals Calcs'!G$2:G83)-'Chem - ODS'!B$15*10^6&gt;0),SUM('Chemicals Calcs'!G$2:G83)-'Chem - ODS'!B$15*10^6,'Chemicals Calcs'!G83))</f>
        <v>0</v>
      </c>
      <c r="H83" s="210">
        <f ca="1">IF(SUM('Chemicals Calcs'!H$2:H83)-'Chem - ODS'!C$15*10^6&lt;0,0,IF(AND(SUM('Chemicals Calcs'!H$1:H82)-'Chem - ODS'!C$15*10^6&lt;0,SUM('Chemicals Calcs'!H$2:H83)-'Chem - ODS'!C$15*10^6&gt;0),SUM('Chemicals Calcs'!H$2:H83)-'Chem - ODS'!C$15*10^6,'Chemicals Calcs'!H83))</f>
        <v>0</v>
      </c>
      <c r="I83" s="210">
        <f ca="1">IF(SUM('Chemicals Calcs'!I$2:I83)-'Chem - ODS'!D$15*10^6&lt;0,0,IF(AND(SUM('Chemicals Calcs'!I$1:I82)-'Chem - ODS'!D$15*10^6&lt;0,SUM('Chemicals Calcs'!I$2:I83)-'Chem - ODS'!D$15*10^6&gt;0),SUM('Chemicals Calcs'!I$2:I83)-'Chem - ODS'!D$15*10^6,'Chemicals Calcs'!I83))</f>
        <v>0</v>
      </c>
      <c r="J83" s="210">
        <f ca="1">IF(SUM('Chemicals Calcs'!J$2:J83)-'Chem - ODS'!E$15*10^6&lt;0,0,IF(AND(SUM('Chemicals Calcs'!J$1:J82)-'Chem - ODS'!E$15*10^6&lt;0,SUM('Chemicals Calcs'!J$2:J83)-'Chem - ODS'!E$15*10^6&gt;0),SUM('Chemicals Calcs'!J$2:J83)-'Chem - ODS'!E$15*10^6,'Chemicals Calcs'!J83))</f>
        <v>0</v>
      </c>
      <c r="K83" s="210">
        <f ca="1">IF(SUM('Chemicals Calcs'!K$2:K83)-'Chem - ODS'!F$15*10^6&lt;0,0,IF(AND(SUM('Chemicals Calcs'!K$1:K82)-'Chem - ODS'!F$15*10^6&lt;0,SUM('Chemicals Calcs'!K$2:K83)-'Chem - ODS'!F$15*10^6&gt;0),SUM('Chemicals Calcs'!K$2:K83)-'Chem - ODS'!F$15*10^6,'Chemicals Calcs'!K83))</f>
        <v>0</v>
      </c>
      <c r="L83" s="210">
        <f ca="1">IF(SUM('Chemicals Calcs'!L$2:L83)-'Chem - ODS'!G$15*10^6&lt;0,0,IF(AND(SUM('Chemicals Calcs'!L$1:L82)-'Chem - ODS'!G$15*10^6&lt;0,SUM('Chemicals Calcs'!L$2:L83)-'Chem - ODS'!G$15*10^6&gt;0),SUM('Chemicals Calcs'!L$2:L83)-'Chem - ODS'!G$15*10^6,'Chemicals Calcs'!L83))</f>
        <v>0</v>
      </c>
      <c r="M83" s="210">
        <f ca="1">IF(SUM('Chemicals Calcs'!M$2:M83)-'Chem - ODS'!H$15*10^6&lt;0,0,IF(AND(SUM('Chemicals Calcs'!M$1:M82)-'Chem - ODS'!H$15*10^6&lt;0,SUM('Chemicals Calcs'!M$2:M83)-'Chem - ODS'!H$15*10^6&gt;0),SUM('Chemicals Calcs'!M$2:M83)-'Chem - ODS'!H$15*10^6,'Chemicals Calcs'!M83))</f>
        <v>0</v>
      </c>
      <c r="N83" s="210">
        <f ca="1">IF(SUM('Chemicals Calcs'!N$2:N83)-'Chem - ODS'!I$15*10^6&lt;0,0,IF(AND(SUM('Chemicals Calcs'!N$1:N82)-'Chem - ODS'!I$15*10^6&lt;0,SUM('Chemicals Calcs'!N$2:N83)-'Chem - ODS'!I$15*10^6&gt;0),SUM('Chemicals Calcs'!N$2:N83)-'Chem - ODS'!I$15*10^6,'Chemicals Calcs'!N83))</f>
        <v>0</v>
      </c>
      <c r="O83" s="210">
        <f ca="1">IF(SUM('Chemicals Calcs'!O$2:O83)-'Chem - ODS'!J$15*10^6&lt;0,0,IF(AND(SUM('Chemicals Calcs'!O$1:O82)-'Chem - ODS'!J$15*10^6&lt;0,SUM('Chemicals Calcs'!O$2:O83)-'Chem - ODS'!J$15*10^6&gt;0),SUM('Chemicals Calcs'!O$2:O83)-'Chem - ODS'!J$15*10^6,'Chemicals Calcs'!O83))</f>
        <v>0</v>
      </c>
      <c r="P83" s="210">
        <f ca="1">IF(SUM('Chemicals Calcs'!P$2:P83)-'Chem - ODS'!K$15*10^6&lt;0,0,IF(AND(SUM('Chemicals Calcs'!P$1:P82)-'Chem - ODS'!K$15*10^6&lt;0,SUM('Chemicals Calcs'!P$2:P83)-'Chem - ODS'!K$15*10^6&gt;0),SUM('Chemicals Calcs'!P$2:P83)-'Chem - ODS'!K$15*10^6,'Chemicals Calcs'!P83))</f>
        <v>0</v>
      </c>
      <c r="Q83" s="210">
        <f ca="1">IF(SUM('Chemicals Calcs'!Q$2:Q83)-'Chem - ODS'!L$15*10^6&lt;0,0,IF(AND(SUM('Chemicals Calcs'!Q$1:Q82)-'Chem - ODS'!L$15*10^6&lt;0,SUM('Chemicals Calcs'!Q$2:Q83)-'Chem - ODS'!L$15*10^6&gt;0),SUM('Chemicals Calcs'!Q$2:Q83)-'Chem - ODS'!L$15*10^6,'Chemicals Calcs'!Q83))</f>
        <v>0</v>
      </c>
      <c r="R83" s="210">
        <f ca="1">IF(SUM('Chemicals Calcs'!R$2:R83)-'Chem - ODS'!M$15*10^6&lt;0,0,IF(AND(SUM('Chemicals Calcs'!R$1:R82)-'Chem - ODS'!M$15*10^6&lt;0,SUM('Chemicals Calcs'!R$2:R83)-'Chem - ODS'!M$15*10^6&gt;0),SUM('Chemicals Calcs'!R$2:R83)-'Chem - ODS'!M$15*10^6,'Chemicals Calcs'!R83))</f>
        <v>0</v>
      </c>
      <c r="S83" s="210">
        <f ca="1">IF(SUM('Chemicals Calcs'!S$2:S83)-'Chem - ODS'!N$15*10^6&lt;0,0,IF(AND(SUM('Chemicals Calcs'!S$1:S82)-'Chem - ODS'!N$15*10^6&lt;0,SUM('Chemicals Calcs'!S$2:S83)-'Chem - ODS'!N$15*10^6&gt;0),SUM('Chemicals Calcs'!S$2:S83)-'Chem - ODS'!N$15*10^6,'Chemicals Calcs'!S83))</f>
        <v>0</v>
      </c>
      <c r="T83" s="210">
        <f ca="1">IF(SUM('Chemicals Calcs'!T$2:T83)-'Chem - ODS'!O$15*10^6&lt;0,0,IF(AND(SUM('Chemicals Calcs'!T$1:T82)-'Chem - ODS'!O$15*10^6&lt;0,SUM('Chemicals Calcs'!T$2:T83)-'Chem - ODS'!O$15*10^6&gt;0),SUM('Chemicals Calcs'!T$2:T83)-'Chem - ODS'!O$15*10^6,'Chemicals Calcs'!T83))</f>
        <v>0</v>
      </c>
      <c r="U83" s="210">
        <f ca="1">IF(SUM('Chemicals Calcs'!U$2:U83)-'Chem - ODS'!P$15*10^6&lt;0,0,IF(AND(SUM('Chemicals Calcs'!U$1:U82)-'Chem - ODS'!P$15*10^6&lt;0,SUM('Chemicals Calcs'!U$2:U83)-'Chem - ODS'!P$15*10^6&gt;0),SUM('Chemicals Calcs'!U$2:U83)-'Chem - ODS'!P$15*10^6,'Chemicals Calcs'!U83))</f>
        <v>0</v>
      </c>
      <c r="V83" s="210">
        <f ca="1">IF(SUM('Chemicals Calcs'!V$2:V83)-'Chem - ODS'!Q$15*10^6&lt;0,0,IF(AND(SUM('Chemicals Calcs'!V$1:V82)-'Chem - ODS'!Q$15*10^6&lt;0,SUM('Chemicals Calcs'!V$2:V83)-'Chem - ODS'!Q$15*10^6&gt;0),SUM('Chemicals Calcs'!V$2:V83)-'Chem - ODS'!Q$15*10^6,'Chemicals Calcs'!V83))</f>
        <v>0</v>
      </c>
      <c r="W83" s="210">
        <f ca="1">IF(SUM('Chemicals Calcs'!W$2:W83)-'Chem - ODS'!R$15*10^6&lt;0,0,IF(AND(SUM('Chemicals Calcs'!W$1:W82)-'Chem - ODS'!R$15*10^6&lt;0,SUM('Chemicals Calcs'!W$2:W83)-'Chem - ODS'!R$15*10^6&gt;0),SUM('Chemicals Calcs'!W$2:W83)-'Chem - ODS'!R$15*10^6,'Chemicals Calcs'!W83))</f>
        <v>0</v>
      </c>
      <c r="X83" s="210">
        <f ca="1">IF(SUM('Chemicals Calcs'!X$2:X83)-'Chem - ODS'!S$15*10^6&lt;0,0,IF(AND(SUM('Chemicals Calcs'!X$1:X82)-'Chem - ODS'!S$15*10^6&lt;0,SUM('Chemicals Calcs'!X$2:X83)-'Chem - ODS'!S$15*10^6&gt;0),SUM('Chemicals Calcs'!X$2:X83)-'Chem - ODS'!S$15*10^6,'Chemicals Calcs'!X83))</f>
        <v>0</v>
      </c>
      <c r="Y83" s="210">
        <f ca="1">IF(SUM('Chemicals Calcs'!Y$2:Y83)-'Chem - ODS'!T$15*10^6&lt;0,0,IF(AND(SUM('Chemicals Calcs'!Y$1:Y82)-'Chem - ODS'!T$15*10^6&lt;0,SUM('Chemicals Calcs'!Y$2:Y83)-'Chem - ODS'!T$15*10^6&gt;0),SUM('Chemicals Calcs'!Y$2:Y83)-'Chem - ODS'!T$15*10^6,'Chemicals Calcs'!Y83))</f>
        <v>0</v>
      </c>
      <c r="Z83" s="210">
        <f ca="1">IF(SUM('Chemicals Calcs'!Z$2:Z83)-'Chem - ODS'!U$15*10^6&lt;0,0,IF(AND(SUM('Chemicals Calcs'!Z$1:Z82)-'Chem - ODS'!U$15*10^6&lt;0,SUM('Chemicals Calcs'!Z$2:Z83)-'Chem - ODS'!U$15*10^6&gt;0),SUM('Chemicals Calcs'!Z$2:Z83)-'Chem - ODS'!U$15*10^6,'Chemicals Calcs'!Z83))</f>
        <v>0</v>
      </c>
      <c r="AA83" s="210">
        <f ca="1">IF(SUM('Chemicals Calcs'!AA$2:AA83)-'Chem - ODS'!V$15*10^6&lt;0,0,IF(AND(SUM('Chemicals Calcs'!AA$1:AA82)-'Chem - ODS'!V$15*10^6&lt;0,SUM('Chemicals Calcs'!AA$2:AA83)-'Chem - ODS'!V$15*10^6&gt;0),SUM('Chemicals Calcs'!AA$2:AA83)-'Chem - ODS'!V$15*10^6,'Chemicals Calcs'!AA83))</f>
        <v>0</v>
      </c>
      <c r="AB83" s="210">
        <f ca="1">IF(SUM('Chemicals Calcs'!AB$2:AB83)-'Chem - ODS'!W$15*10^6&lt;0,0,IF(AND(SUM('Chemicals Calcs'!AB$1:AB82)-'Chem - ODS'!W$15*10^6&lt;0,SUM('Chemicals Calcs'!AB$2:AB83)-'Chem - ODS'!W$15*10^6&gt;0),SUM('Chemicals Calcs'!AB$2:AB83)-'Chem - ODS'!W$15*10^6,'Chemicals Calcs'!AB83))</f>
        <v>0</v>
      </c>
      <c r="AC83" s="210">
        <f ca="1">IF(SUM('Chemicals Calcs'!AC$2:AC83)-'Chem - ODS'!X$15*10^6&lt;0,0,IF(AND(SUM('Chemicals Calcs'!AC$1:AC82)-'Chem - ODS'!X$15*10^6&lt;0,SUM('Chemicals Calcs'!AC$2:AC83)-'Chem - ODS'!X$15*10^6&gt;0),SUM('Chemicals Calcs'!AC$2:AC83)-'Chem - ODS'!X$15*10^6,'Chemicals Calcs'!AC83))</f>
        <v>0</v>
      </c>
      <c r="AD83" s="210">
        <f ca="1">IF(SUM('Chemicals Calcs'!AD$2:AD83)-'Chem - ODS'!Y$15*10^6&lt;0,0,IF(AND(SUM('Chemicals Calcs'!AD$1:AD82)-'Chem - ODS'!Y$15*10^6&lt;0,SUM('Chemicals Calcs'!AD$2:AD83)-'Chem - ODS'!Y$15*10^6&gt;0),SUM('Chemicals Calcs'!AD$2:AD83)-'Chem - ODS'!Y$15*10^6,'Chemicals Calcs'!AD83))</f>
        <v>0</v>
      </c>
      <c r="AE83" s="210">
        <f ca="1">IF(SUM('Chemicals Calcs'!AE$2:AE83)-'Chem - ODS'!Z$15*10^6&lt;0,0,IF(AND(SUM('Chemicals Calcs'!AE$1:AE82)-'Chem - ODS'!Z$15*10^6&lt;0,SUM('Chemicals Calcs'!AE$2:AE83)-'Chem - ODS'!Z$15*10^6&gt;0),SUM('Chemicals Calcs'!AE$2:AE83)-'Chem - ODS'!Z$15*10^6,'Chemicals Calcs'!AE83))</f>
        <v>0</v>
      </c>
      <c r="AF83" s="210">
        <f ca="1">IF(SUM('Chemicals Calcs'!AF$2:AF83)-'Chem - ODS'!AA$15*10^6&lt;0,0,IF(AND(SUM('Chemicals Calcs'!AF$1:AF82)-'Chem - ODS'!AA$15*10^6&lt;0,SUM('Chemicals Calcs'!AF$2:AF83)-'Chem - ODS'!AA$15*10^6&gt;0),SUM('Chemicals Calcs'!AF$2:AF83)-'Chem - ODS'!AA$15*10^6,'Chemicals Calcs'!AF83))</f>
        <v>0</v>
      </c>
      <c r="AG83" s="210">
        <f ca="1">IF(SUM('Chemicals Calcs'!AG$2:AG83)-'Chem - ODS'!AB$15*10^6&lt;0,0,IF(AND(SUM('Chemicals Calcs'!AG$1:AG82)-'Chem - ODS'!AB$15*10^6&lt;0,SUM('Chemicals Calcs'!AG$2:AG83)-'Chem - ODS'!AB$15*10^6&gt;0),SUM('Chemicals Calcs'!AG$2:AG83)-'Chem - ODS'!AB$15*10^6,'Chemicals Calcs'!AG83))</f>
        <v>0</v>
      </c>
      <c r="AH83" s="210">
        <f ca="1">IF(SUM('Chemicals Calcs'!AH$2:AH83)-'Chem - ODS'!AC$15*10^6&lt;0,0,IF(AND(SUM('Chemicals Calcs'!AH$1:AH82)-'Chem - ODS'!AC$15*10^6&lt;0,SUM('Chemicals Calcs'!AH$2:AH83)-'Chem - ODS'!AC$15*10^6&gt;0),SUM('Chemicals Calcs'!AH$2:AH83)-'Chem - ODS'!AC$15*10^6,'Chemicals Calcs'!AH83))</f>
        <v>0</v>
      </c>
      <c r="AI83" s="210">
        <f ca="1">IF(SUM('Chemicals Calcs'!AI$2:AI83)-'Chem - ODS'!AD$15*10^6&lt;0,0,IF(AND(SUM('Chemicals Calcs'!AI$1:AI82)-'Chem - ODS'!AD$15*10^6&lt;0,SUM('Chemicals Calcs'!AI$2:AI83)-'Chem - ODS'!AD$15*10^6&gt;0),SUM('Chemicals Calcs'!AI$2:AI83)-'Chem - ODS'!AD$15*10^6,'Chemicals Calcs'!AI83))</f>
        <v>0</v>
      </c>
      <c r="AJ83" s="210">
        <f ca="1">IF(SUM('Chemicals Calcs'!AJ$2:AJ83)-'Chem - ODS'!AE$15*10^6&lt;0,0,IF(AND(SUM('Chemicals Calcs'!AJ$1:AJ82)-'Chem - ODS'!AE$15*10^6&lt;0,SUM('Chemicals Calcs'!AJ$2:AJ83)-'Chem - ODS'!AE$15*10^6&gt;0),SUM('Chemicals Calcs'!AJ$2:AJ83)-'Chem - ODS'!AE$15*10^6,'Chemicals Calcs'!AJ83))</f>
        <v>0</v>
      </c>
      <c r="AK83" s="210">
        <f ca="1">IF(SUM('Chemicals Calcs'!AK$2:AK83)-'Chem - ODS'!AF$15*10^6&lt;0,0,IF(AND(SUM('Chemicals Calcs'!AK$1:AK82)-'Chem - ODS'!AF$15*10^6&lt;0,SUM('Chemicals Calcs'!AK$2:AK83)-'Chem - ODS'!AF$15*10^6&gt;0),SUM('Chemicals Calcs'!AK$2:AK83)-'Chem - ODS'!AF$15*10^6,'Chemicals Calcs'!AK83))</f>
        <v>0</v>
      </c>
      <c r="AL83" s="210">
        <f ca="1">IF(SUM('Chemicals Calcs'!AL$2:AL83)-'Chem - ODS'!AG$15*10^6&lt;0,0,IF(AND(SUM('Chemicals Calcs'!AL$1:AL82)-'Chem - ODS'!AG$15*10^6&lt;0,SUM('Chemicals Calcs'!AL$2:AL83)-'Chem - ODS'!AG$15*10^6&gt;0),SUM('Chemicals Calcs'!AL$2:AL83)-'Chem - ODS'!AG$15*10^6,'Chemicals Calcs'!AL83))</f>
        <v>0</v>
      </c>
      <c r="AM83" s="210">
        <f ca="1">IF(SUM('Chemicals Calcs'!AM$2:AM83)-'Chem - ODS'!AH$15*10^6&lt;0,0,IF(AND(SUM('Chemicals Calcs'!AM$1:AM82)-'Chem - ODS'!AH$15*10^6&lt;0,SUM('Chemicals Calcs'!AM$2:AM83)-'Chem - ODS'!AH$15*10^6&gt;0),SUM('Chemicals Calcs'!AM$2:AM83)-'Chem - ODS'!AH$15*10^6,'Chemicals Calcs'!AM83))</f>
        <v>0</v>
      </c>
      <c r="AN83" s="210">
        <f ca="1">IF(SUM('Chemicals Calcs'!AN$2:AN83)-'Chem - ODS'!AI$15*10^6&lt;0,0,IF(AND(SUM('Chemicals Calcs'!AN$1:AN82)-'Chem - ODS'!AI$15*10^6&lt;0,SUM('Chemicals Calcs'!AN$2:AN83)-'Chem - ODS'!AI$15*10^6&gt;0),SUM('Chemicals Calcs'!AN$2:AN83)-'Chem - ODS'!AI$15*10^6,'Chemicals Calcs'!AN83))</f>
        <v>0</v>
      </c>
      <c r="AO83" s="210">
        <f ca="1">IF(SUM('Chemicals Calcs'!AO$2:AO83)-'Chem - ODS'!AJ$15*10^6&lt;0,0,IF(AND(SUM('Chemicals Calcs'!AO$1:AO82)-'Chem - ODS'!AJ$15*10^6&lt;0,SUM('Chemicals Calcs'!AO$2:AO83)-'Chem - ODS'!AJ$15*10^6&gt;0),SUM('Chemicals Calcs'!AO$2:AO83)-'Chem - ODS'!AJ$15*10^6,'Chemicals Calcs'!AO83))</f>
        <v>0</v>
      </c>
      <c r="AP83" s="210">
        <f ca="1">IF(SUM('Chemicals Calcs'!AP$2:AP83)-'Chem - ODS'!AK$15*10^6&lt;0,0,IF(AND(SUM('Chemicals Calcs'!AP$1:AP82)-'Chem - ODS'!AK$15*10^6&lt;0,SUM('Chemicals Calcs'!AP$2:AP83)-'Chem - ODS'!AK$15*10^6&gt;0),SUM('Chemicals Calcs'!AP$2:AP83)-'Chem - ODS'!AK$15*10^6,'Chemicals Calcs'!AP83))</f>
        <v>0</v>
      </c>
    </row>
    <row r="84" spans="1:42">
      <c r="A84" s="74">
        <v>32</v>
      </c>
      <c r="B84">
        <f ca="1">IF('Chemicals 2010'!$A92="CP",INDIRECT("'Chemicals 2010'!"&amp;'Country Selector'!$B$3&amp;ROW($A92))*10^12,0)</f>
        <v>1095694950516.9006</v>
      </c>
      <c r="C84" s="90">
        <f t="shared" ca="1" si="4"/>
        <v>1118083441897.3989</v>
      </c>
      <c r="D84" s="90">
        <f t="shared" ca="1" si="3"/>
        <v>1140471933277.897</v>
      </c>
      <c r="E84" s="90">
        <f t="shared" ca="1" si="3"/>
        <v>1162860424658.3953</v>
      </c>
      <c r="F84" s="90">
        <f t="shared" ca="1" si="3"/>
        <v>1185248916038.8936</v>
      </c>
      <c r="G84" s="210">
        <f ca="1">IF(SUM('Chemicals Calcs'!G$2:G84)-'Chem - ODS'!B$15*10^6&lt;0,0,IF(AND(SUM('Chemicals Calcs'!G$1:G83)-'Chem - ODS'!B$15*10^6&lt;0,SUM('Chemicals Calcs'!G$2:G84)-'Chem - ODS'!B$15*10^6&gt;0),SUM('Chemicals Calcs'!G$2:G84)-'Chem - ODS'!B$15*10^6,'Chemicals Calcs'!G84))</f>
        <v>1207637407419.3916</v>
      </c>
      <c r="H84" s="210">
        <f ca="1">IF(SUM('Chemicals Calcs'!H$2:H84)-'Chem - ODS'!C$15*10^6&lt;0,0,IF(AND(SUM('Chemicals Calcs'!H$1:H83)-'Chem - ODS'!C$15*10^6&lt;0,SUM('Chemicals Calcs'!H$2:H84)-'Chem - ODS'!C$15*10^6&gt;0),SUM('Chemicals Calcs'!H$2:H84)-'Chem - ODS'!C$15*10^6,'Chemicals Calcs'!H84))</f>
        <v>1230025898799.8899</v>
      </c>
      <c r="I84" s="210">
        <f ca="1">IF(SUM('Chemicals Calcs'!I$2:I84)-'Chem - ODS'!D$15*10^6&lt;0,0,IF(AND(SUM('Chemicals Calcs'!I$1:I83)-'Chem - ODS'!D$15*10^6&lt;0,SUM('Chemicals Calcs'!I$2:I84)-'Chem - ODS'!D$15*10^6&gt;0),SUM('Chemicals Calcs'!I$2:I84)-'Chem - ODS'!D$15*10^6,'Chemicals Calcs'!I84))</f>
        <v>1252414390180.3882</v>
      </c>
      <c r="J84" s="210">
        <f ca="1">IF(SUM('Chemicals Calcs'!J$2:J84)-'Chem - ODS'!E$15*10^6&lt;0,0,IF(AND(SUM('Chemicals Calcs'!J$1:J83)-'Chem - ODS'!E$15*10^6&lt;0,SUM('Chemicals Calcs'!J$2:J84)-'Chem - ODS'!E$15*10^6&gt;0),SUM('Chemicals Calcs'!J$2:J84)-'Chem - ODS'!E$15*10^6,'Chemicals Calcs'!J84))</f>
        <v>1274802881560.8862</v>
      </c>
      <c r="K84" s="210">
        <f ca="1">IF(SUM('Chemicals Calcs'!K$2:K84)-'Chem - ODS'!F$15*10^6&lt;0,0,IF(AND(SUM('Chemicals Calcs'!K$1:K83)-'Chem - ODS'!F$15*10^6&lt;0,SUM('Chemicals Calcs'!K$2:K84)-'Chem - ODS'!F$15*10^6&gt;0),SUM('Chemicals Calcs'!K$2:K84)-'Chem - ODS'!F$15*10^6,'Chemicals Calcs'!K84))</f>
        <v>1297191372941.3848</v>
      </c>
      <c r="L84" s="210">
        <f ca="1">IF(SUM('Chemicals Calcs'!L$2:L84)-'Chem - ODS'!G$15*10^6&lt;0,0,IF(AND(SUM('Chemicals Calcs'!L$1:L83)-'Chem - ODS'!G$15*10^6&lt;0,SUM('Chemicals Calcs'!L$2:L84)-'Chem - ODS'!G$15*10^6&gt;0),SUM('Chemicals Calcs'!L$2:L84)-'Chem - ODS'!G$15*10^6,'Chemicals Calcs'!L84))</f>
        <v>1319579864321.8828</v>
      </c>
      <c r="M84" s="210">
        <f ca="1">IF(SUM('Chemicals Calcs'!M$2:M84)-'Chem - ODS'!H$15*10^6&lt;0,0,IF(AND(SUM('Chemicals Calcs'!M$1:M83)-'Chem - ODS'!H$15*10^6&lt;0,SUM('Chemicals Calcs'!M$2:M84)-'Chem - ODS'!H$15*10^6&gt;0),SUM('Chemicals Calcs'!M$2:M84)-'Chem - ODS'!H$15*10^6,'Chemicals Calcs'!M84))</f>
        <v>1340727578680.5291</v>
      </c>
      <c r="N84" s="210">
        <f ca="1">IF(SUM('Chemicals Calcs'!N$2:N84)-'Chem - ODS'!I$15*10^6&lt;0,0,IF(AND(SUM('Chemicals Calcs'!N$1:N83)-'Chem - ODS'!I$15*10^6&lt;0,SUM('Chemicals Calcs'!N$2:N84)-'Chem - ODS'!I$15*10^6&gt;0),SUM('Chemicals Calcs'!N$2:N84)-'Chem - ODS'!I$15*10^6,'Chemicals Calcs'!N84))</f>
        <v>1361875293039.1753</v>
      </c>
      <c r="O84" s="210">
        <f ca="1">IF(SUM('Chemicals Calcs'!O$2:O84)-'Chem - ODS'!J$15*10^6&lt;0,0,IF(AND(SUM('Chemicals Calcs'!O$1:O83)-'Chem - ODS'!J$15*10^6&lt;0,SUM('Chemicals Calcs'!O$2:O84)-'Chem - ODS'!J$15*10^6&gt;0),SUM('Chemicals Calcs'!O$2:O84)-'Chem - ODS'!J$15*10^6,'Chemicals Calcs'!O84))</f>
        <v>1383023007397.8218</v>
      </c>
      <c r="P84" s="210">
        <f ca="1">IF(SUM('Chemicals Calcs'!P$2:P84)-'Chem - ODS'!K$15*10^6&lt;0,0,IF(AND(SUM('Chemicals Calcs'!P$1:P83)-'Chem - ODS'!K$15*10^6&lt;0,SUM('Chemicals Calcs'!P$2:P84)-'Chem - ODS'!K$15*10^6&gt;0),SUM('Chemicals Calcs'!P$2:P84)-'Chem - ODS'!K$15*10^6,'Chemicals Calcs'!P84))</f>
        <v>1404170721756.4678</v>
      </c>
      <c r="Q84" s="210">
        <f ca="1">IF(SUM('Chemicals Calcs'!Q$2:Q84)-'Chem - ODS'!L$15*10^6&lt;0,0,IF(AND(SUM('Chemicals Calcs'!Q$1:Q83)-'Chem - ODS'!L$15*10^6&lt;0,SUM('Chemicals Calcs'!Q$2:Q84)-'Chem - ODS'!L$15*10^6&gt;0),SUM('Chemicals Calcs'!Q$2:Q84)-'Chem - ODS'!L$15*10^6,'Chemicals Calcs'!Q84))</f>
        <v>1425318436115.1143</v>
      </c>
      <c r="R84" s="210">
        <f ca="1">IF(SUM('Chemicals Calcs'!R$2:R84)-'Chem - ODS'!M$15*10^6&lt;0,0,IF(AND(SUM('Chemicals Calcs'!R$1:R83)-'Chem - ODS'!M$15*10^6&lt;0,SUM('Chemicals Calcs'!R$2:R84)-'Chem - ODS'!M$15*10^6&gt;0),SUM('Chemicals Calcs'!R$2:R84)-'Chem - ODS'!M$15*10^6,'Chemicals Calcs'!R84))</f>
        <v>1446466150473.7605</v>
      </c>
      <c r="S84" s="210">
        <f ca="1">IF(SUM('Chemicals Calcs'!S$2:S84)-'Chem - ODS'!N$15*10^6&lt;0,0,IF(AND(SUM('Chemicals Calcs'!S$1:S83)-'Chem - ODS'!N$15*10^6&lt;0,SUM('Chemicals Calcs'!S$2:S84)-'Chem - ODS'!N$15*10^6&gt;0),SUM('Chemicals Calcs'!S$2:S84)-'Chem - ODS'!N$15*10^6,'Chemicals Calcs'!S84))</f>
        <v>1467613864832.4067</v>
      </c>
      <c r="T84" s="210">
        <f ca="1">IF(SUM('Chemicals Calcs'!T$2:T84)-'Chem - ODS'!O$15*10^6&lt;0,0,IF(AND(SUM('Chemicals Calcs'!T$1:T83)-'Chem - ODS'!O$15*10^6&lt;0,SUM('Chemicals Calcs'!T$2:T84)-'Chem - ODS'!O$15*10^6&gt;0),SUM('Chemicals Calcs'!T$2:T84)-'Chem - ODS'!O$15*10^6,'Chemicals Calcs'!T84))</f>
        <v>1488761579191.053</v>
      </c>
      <c r="U84" s="210">
        <f ca="1">IF(SUM('Chemicals Calcs'!U$2:U84)-'Chem - ODS'!P$15*10^6&lt;0,0,IF(AND(SUM('Chemicals Calcs'!U$1:U83)-'Chem - ODS'!P$15*10^6&lt;0,SUM('Chemicals Calcs'!U$2:U84)-'Chem - ODS'!P$15*10^6&gt;0),SUM('Chemicals Calcs'!U$2:U84)-'Chem - ODS'!P$15*10^6,'Chemicals Calcs'!U84))</f>
        <v>1509909293549.6995</v>
      </c>
      <c r="V84" s="210">
        <f ca="1">IF(SUM('Chemicals Calcs'!V$2:V84)-'Chem - ODS'!Q$15*10^6&lt;0,0,IF(AND(SUM('Chemicals Calcs'!V$1:V83)-'Chem - ODS'!Q$15*10^6&lt;0,SUM('Chemicals Calcs'!V$2:V84)-'Chem - ODS'!Q$15*10^6&gt;0),SUM('Chemicals Calcs'!V$2:V84)-'Chem - ODS'!Q$15*10^6,'Chemicals Calcs'!V84))</f>
        <v>1531057007908.3457</v>
      </c>
      <c r="W84" s="210">
        <f ca="1">IF(SUM('Chemicals Calcs'!W$2:W84)-'Chem - ODS'!R$15*10^6&lt;0,0,IF(AND(SUM('Chemicals Calcs'!W$1:W83)-'Chem - ODS'!R$15*10^6&lt;0,SUM('Chemicals Calcs'!W$2:W84)-'Chem - ODS'!R$15*10^6&gt;0),SUM('Chemicals Calcs'!W$2:W84)-'Chem - ODS'!R$15*10^6,'Chemicals Calcs'!W84))</f>
        <v>1557857677761.3665</v>
      </c>
      <c r="X84" s="210">
        <f ca="1">IF(SUM('Chemicals Calcs'!X$2:X84)-'Chem - ODS'!S$15*10^6&lt;0,0,IF(AND(SUM('Chemicals Calcs'!X$1:X83)-'Chem - ODS'!S$15*10^6&lt;0,SUM('Chemicals Calcs'!X$2:X84)-'Chem - ODS'!S$15*10^6&gt;0),SUM('Chemicals Calcs'!X$2:X84)-'Chem - ODS'!S$15*10^6,'Chemicals Calcs'!X84))</f>
        <v>1584658347614.3875</v>
      </c>
      <c r="Y84" s="210">
        <f ca="1">IF(SUM('Chemicals Calcs'!Y$2:Y84)-'Chem - ODS'!T$15*10^6&lt;0,0,IF(AND(SUM('Chemicals Calcs'!Y$1:Y83)-'Chem - ODS'!T$15*10^6&lt;0,SUM('Chemicals Calcs'!Y$2:Y84)-'Chem - ODS'!T$15*10^6&gt;0),SUM('Chemicals Calcs'!Y$2:Y84)-'Chem - ODS'!T$15*10^6,'Chemicals Calcs'!Y84))</f>
        <v>1611459017467.408</v>
      </c>
      <c r="Z84" s="210">
        <f ca="1">IF(SUM('Chemicals Calcs'!Z$2:Z84)-'Chem - ODS'!U$15*10^6&lt;0,0,IF(AND(SUM('Chemicals Calcs'!Z$1:Z83)-'Chem - ODS'!U$15*10^6&lt;0,SUM('Chemicals Calcs'!Z$2:Z84)-'Chem - ODS'!U$15*10^6&gt;0),SUM('Chemicals Calcs'!Z$2:Z84)-'Chem - ODS'!U$15*10^6,'Chemicals Calcs'!Z84))</f>
        <v>1638259687320.4287</v>
      </c>
      <c r="AA84" s="210">
        <f ca="1">IF(SUM('Chemicals Calcs'!AA$2:AA84)-'Chem - ODS'!V$15*10^6&lt;0,0,IF(AND(SUM('Chemicals Calcs'!AA$1:AA83)-'Chem - ODS'!V$15*10^6&lt;0,SUM('Chemicals Calcs'!AA$2:AA84)-'Chem - ODS'!V$15*10^6&gt;0),SUM('Chemicals Calcs'!AA$2:AA84)-'Chem - ODS'!V$15*10^6,'Chemicals Calcs'!AA84))</f>
        <v>1665060357173.4497</v>
      </c>
      <c r="AB84" s="210">
        <f ca="1">IF(SUM('Chemicals Calcs'!AB$2:AB84)-'Chem - ODS'!W$15*10^6&lt;0,0,IF(AND(SUM('Chemicals Calcs'!AB$1:AB83)-'Chem - ODS'!W$15*10^6&lt;0,SUM('Chemicals Calcs'!AB$2:AB84)-'Chem - ODS'!W$15*10^6&gt;0),SUM('Chemicals Calcs'!AB$2:AB84)-'Chem - ODS'!W$15*10^6,'Chemicals Calcs'!AB84))</f>
        <v>1691861027026.4707</v>
      </c>
      <c r="AC84" s="210">
        <f ca="1">IF(SUM('Chemicals Calcs'!AC$2:AC84)-'Chem - ODS'!X$15*10^6&lt;0,0,IF(AND(SUM('Chemicals Calcs'!AC$1:AC83)-'Chem - ODS'!X$15*10^6&lt;0,SUM('Chemicals Calcs'!AC$2:AC84)-'Chem - ODS'!X$15*10^6&gt;0),SUM('Chemicals Calcs'!AC$2:AC84)-'Chem - ODS'!X$15*10^6,'Chemicals Calcs'!AC84))</f>
        <v>1718661696879.4912</v>
      </c>
      <c r="AD84" s="210">
        <f ca="1">IF(SUM('Chemicals Calcs'!AD$2:AD84)-'Chem - ODS'!Y$15*10^6&lt;0,0,IF(AND(SUM('Chemicals Calcs'!AD$1:AD83)-'Chem - ODS'!Y$15*10^6&lt;0,SUM('Chemicals Calcs'!AD$2:AD84)-'Chem - ODS'!Y$15*10^6&gt;0),SUM('Chemicals Calcs'!AD$2:AD84)-'Chem - ODS'!Y$15*10^6,'Chemicals Calcs'!AD84))</f>
        <v>1745462366732.5122</v>
      </c>
      <c r="AE84" s="210">
        <f ca="1">IF(SUM('Chemicals Calcs'!AE$2:AE84)-'Chem - ODS'!Z$15*10^6&lt;0,0,IF(AND(SUM('Chemicals Calcs'!AE$1:AE83)-'Chem - ODS'!Z$15*10^6&lt;0,SUM('Chemicals Calcs'!AE$2:AE84)-'Chem - ODS'!Z$15*10^6&gt;0),SUM('Chemicals Calcs'!AE$2:AE84)-'Chem - ODS'!Z$15*10^6,'Chemicals Calcs'!AE84))</f>
        <v>1772263036585.5327</v>
      </c>
      <c r="AF84" s="210">
        <f ca="1">IF(SUM('Chemicals Calcs'!AF$2:AF84)-'Chem - ODS'!AA$15*10^6&lt;0,0,IF(AND(SUM('Chemicals Calcs'!AF$1:AF83)-'Chem - ODS'!AA$15*10^6&lt;0,SUM('Chemicals Calcs'!AF$2:AF84)-'Chem - ODS'!AA$15*10^6&gt;0),SUM('Chemicals Calcs'!AF$2:AF84)-'Chem - ODS'!AA$15*10^6,'Chemicals Calcs'!AF84))</f>
        <v>1799063706438.5537</v>
      </c>
      <c r="AG84" s="210">
        <f ca="1">IF(SUM('Chemicals Calcs'!AG$2:AG84)-'Chem - ODS'!AB$15*10^6&lt;0,0,IF(AND(SUM('Chemicals Calcs'!AG$1:AG83)-'Chem - ODS'!AB$15*10^6&lt;0,SUM('Chemicals Calcs'!AG$2:AG84)-'Chem - ODS'!AB$15*10^6&gt;0),SUM('Chemicals Calcs'!AG$2:AG84)-'Chem - ODS'!AB$15*10^6,'Chemicals Calcs'!AG84))</f>
        <v>1825864376291.5745</v>
      </c>
      <c r="AH84" s="210">
        <f ca="1">IF(SUM('Chemicals Calcs'!AH$2:AH84)-'Chem - ODS'!AC$15*10^6&lt;0,0,IF(AND(SUM('Chemicals Calcs'!AH$1:AH83)-'Chem - ODS'!AC$15*10^6&lt;0,SUM('Chemicals Calcs'!AH$2:AH84)-'Chem - ODS'!AC$15*10^6&gt;0),SUM('Chemicals Calcs'!AH$2:AH84)-'Chem - ODS'!AC$15*10^6,'Chemicals Calcs'!AH84))</f>
        <v>1852665046144.5952</v>
      </c>
      <c r="AI84" s="210">
        <f ca="1">IF(SUM('Chemicals Calcs'!AI$2:AI84)-'Chem - ODS'!AD$15*10^6&lt;0,0,IF(AND(SUM('Chemicals Calcs'!AI$1:AI83)-'Chem - ODS'!AD$15*10^6&lt;0,SUM('Chemicals Calcs'!AI$2:AI84)-'Chem - ODS'!AD$15*10^6&gt;0),SUM('Chemicals Calcs'!AI$2:AI84)-'Chem - ODS'!AD$15*10^6,'Chemicals Calcs'!AI84))</f>
        <v>1879465715997.6162</v>
      </c>
      <c r="AJ84" s="210">
        <f ca="1">IF(SUM('Chemicals Calcs'!AJ$2:AJ84)-'Chem - ODS'!AE$15*10^6&lt;0,0,IF(AND(SUM('Chemicals Calcs'!AJ$1:AJ83)-'Chem - ODS'!AE$15*10^6&lt;0,SUM('Chemicals Calcs'!AJ$2:AJ84)-'Chem - ODS'!AE$15*10^6&gt;0),SUM('Chemicals Calcs'!AJ$2:AJ84)-'Chem - ODS'!AE$15*10^6,'Chemicals Calcs'!AJ84))</f>
        <v>1906266385850.637</v>
      </c>
      <c r="AK84" s="210">
        <f ca="1">IF(SUM('Chemicals Calcs'!AK$2:AK84)-'Chem - ODS'!AF$15*10^6&lt;0,0,IF(AND(SUM('Chemicals Calcs'!AK$1:AK83)-'Chem - ODS'!AF$15*10^6&lt;0,SUM('Chemicals Calcs'!AK$2:AK84)-'Chem - ODS'!AF$15*10^6&gt;0),SUM('Chemicals Calcs'!AK$2:AK84)-'Chem - ODS'!AF$15*10^6,'Chemicals Calcs'!AK84))</f>
        <v>1933067055703.6577</v>
      </c>
      <c r="AL84" s="210">
        <f ca="1">IF(SUM('Chemicals Calcs'!AL$2:AL84)-'Chem - ODS'!AG$15*10^6&lt;0,0,IF(AND(SUM('Chemicals Calcs'!AL$1:AL83)-'Chem - ODS'!AG$15*10^6&lt;0,SUM('Chemicals Calcs'!AL$2:AL84)-'Chem - ODS'!AG$15*10^6&gt;0),SUM('Chemicals Calcs'!AL$2:AL84)-'Chem - ODS'!AG$15*10^6,'Chemicals Calcs'!AL84))</f>
        <v>1959867725556.6785</v>
      </c>
      <c r="AM84" s="210">
        <f ca="1">IF(SUM('Chemicals Calcs'!AM$2:AM84)-'Chem - ODS'!AH$15*10^6&lt;0,0,IF(AND(SUM('Chemicals Calcs'!AM$1:AM83)-'Chem - ODS'!AH$15*10^6&lt;0,SUM('Chemicals Calcs'!AM$2:AM84)-'Chem - ODS'!AH$15*10^6&gt;0),SUM('Chemicals Calcs'!AM$2:AM84)-'Chem - ODS'!AH$15*10^6,'Chemicals Calcs'!AM84))</f>
        <v>1986668395409.6995</v>
      </c>
      <c r="AN84" s="210">
        <f ca="1">IF(SUM('Chemicals Calcs'!AN$2:AN84)-'Chem - ODS'!AI$15*10^6&lt;0,0,IF(AND(SUM('Chemicals Calcs'!AN$1:AN83)-'Chem - ODS'!AI$15*10^6&lt;0,SUM('Chemicals Calcs'!AN$2:AN84)-'Chem - ODS'!AI$15*10^6&gt;0),SUM('Chemicals Calcs'!AN$2:AN84)-'Chem - ODS'!AI$15*10^6,'Chemicals Calcs'!AN84))</f>
        <v>2013469065262.72</v>
      </c>
      <c r="AO84" s="210">
        <f ca="1">IF(SUM('Chemicals Calcs'!AO$2:AO84)-'Chem - ODS'!AJ$15*10^6&lt;0,0,IF(AND(SUM('Chemicals Calcs'!AO$1:AO83)-'Chem - ODS'!AJ$15*10^6&lt;0,SUM('Chemicals Calcs'!AO$2:AO84)-'Chem - ODS'!AJ$15*10^6&gt;0),SUM('Chemicals Calcs'!AO$2:AO84)-'Chem - ODS'!AJ$15*10^6,'Chemicals Calcs'!AO84))</f>
        <v>2040269735115.7407</v>
      </c>
      <c r="AP84" s="210">
        <f ca="1">IF(SUM('Chemicals Calcs'!AP$2:AP84)-'Chem - ODS'!AK$15*10^6&lt;0,0,IF(AND(SUM('Chemicals Calcs'!AP$1:AP83)-'Chem - ODS'!AK$15*10^6&lt;0,SUM('Chemicals Calcs'!AP$2:AP84)-'Chem - ODS'!AK$15*10^6&gt;0),SUM('Chemicals Calcs'!AP$2:AP84)-'Chem - ODS'!AK$15*10^6,'Chemicals Calcs'!AP84))</f>
        <v>2067070404968.7617</v>
      </c>
    </row>
    <row r="85" spans="1:42">
      <c r="A85" s="74">
        <v>33</v>
      </c>
      <c r="B85">
        <f ca="1">IF('Chemicals 2010'!$A93="CP",INDIRECT("'Chemicals 2010'!"&amp;'Country Selector'!$B$3&amp;ROW($A93))*10^12,0)</f>
        <v>1369618688146.1401</v>
      </c>
      <c r="C85" s="90">
        <f t="shared" ca="1" si="4"/>
        <v>1397604302371.7615</v>
      </c>
      <c r="D85" s="90">
        <f t="shared" ca="1" si="3"/>
        <v>1425589916597.3828</v>
      </c>
      <c r="E85" s="90">
        <f t="shared" ca="1" si="3"/>
        <v>1453575530823.0042</v>
      </c>
      <c r="F85" s="90">
        <f t="shared" ca="1" si="3"/>
        <v>1481561145048.6255</v>
      </c>
      <c r="G85" s="210">
        <f ca="1">IF(SUM('Chemicals Calcs'!G$2:G85)-'Chem - ODS'!B$15*10^6&lt;0,0,IF(AND(SUM('Chemicals Calcs'!G$1:G84)-'Chem - ODS'!B$15*10^6&lt;0,SUM('Chemicals Calcs'!G$2:G85)-'Chem - ODS'!B$15*10^6&gt;0),SUM('Chemicals Calcs'!G$2:G85)-'Chem - ODS'!B$15*10^6,'Chemicals Calcs'!G85))</f>
        <v>1509546759274.2468</v>
      </c>
      <c r="H85" s="210">
        <f ca="1">IF(SUM('Chemicals Calcs'!H$2:H85)-'Chem - ODS'!C$15*10^6&lt;0,0,IF(AND(SUM('Chemicals Calcs'!H$1:H84)-'Chem - ODS'!C$15*10^6&lt;0,SUM('Chemicals Calcs'!H$2:H85)-'Chem - ODS'!C$15*10^6&gt;0),SUM('Chemicals Calcs'!H$2:H85)-'Chem - ODS'!C$15*10^6,'Chemicals Calcs'!H85))</f>
        <v>1537532373499.8682</v>
      </c>
      <c r="I85" s="210">
        <f ca="1">IF(SUM('Chemicals Calcs'!I$2:I85)-'Chem - ODS'!D$15*10^6&lt;0,0,IF(AND(SUM('Chemicals Calcs'!I$1:I84)-'Chem - ODS'!D$15*10^6&lt;0,SUM('Chemicals Calcs'!I$2:I85)-'Chem - ODS'!D$15*10^6&gt;0),SUM('Chemicals Calcs'!I$2:I85)-'Chem - ODS'!D$15*10^6,'Chemicals Calcs'!I85))</f>
        <v>1565517987725.4895</v>
      </c>
      <c r="J85" s="210">
        <f ca="1">IF(SUM('Chemicals Calcs'!J$2:J85)-'Chem - ODS'!E$15*10^6&lt;0,0,IF(AND(SUM('Chemicals Calcs'!J$1:J84)-'Chem - ODS'!E$15*10^6&lt;0,SUM('Chemicals Calcs'!J$2:J85)-'Chem - ODS'!E$15*10^6&gt;0),SUM('Chemicals Calcs'!J$2:J85)-'Chem - ODS'!E$15*10^6,'Chemicals Calcs'!J85))</f>
        <v>1593503601951.1108</v>
      </c>
      <c r="K85" s="210">
        <f ca="1">IF(SUM('Chemicals Calcs'!K$2:K85)-'Chem - ODS'!F$15*10^6&lt;0,0,IF(AND(SUM('Chemicals Calcs'!K$1:K84)-'Chem - ODS'!F$15*10^6&lt;0,SUM('Chemicals Calcs'!K$2:K85)-'Chem - ODS'!F$15*10^6&gt;0),SUM('Chemicals Calcs'!K$2:K85)-'Chem - ODS'!F$15*10^6,'Chemicals Calcs'!K85))</f>
        <v>1621489216176.7322</v>
      </c>
      <c r="L85" s="210">
        <f ca="1">IF(SUM('Chemicals Calcs'!L$2:L85)-'Chem - ODS'!G$15*10^6&lt;0,0,IF(AND(SUM('Chemicals Calcs'!L$1:L84)-'Chem - ODS'!G$15*10^6&lt;0,SUM('Chemicals Calcs'!L$2:L85)-'Chem - ODS'!G$15*10^6&gt;0),SUM('Chemicals Calcs'!L$2:L85)-'Chem - ODS'!G$15*10^6,'Chemicals Calcs'!L85))</f>
        <v>1649474830402.3535</v>
      </c>
      <c r="M85" s="210">
        <f ca="1">IF(SUM('Chemicals Calcs'!M$2:M85)-'Chem - ODS'!H$15*10^6&lt;0,0,IF(AND(SUM('Chemicals Calcs'!M$1:M84)-'Chem - ODS'!H$15*10^6&lt;0,SUM('Chemicals Calcs'!M$2:M85)-'Chem - ODS'!H$15*10^6&gt;0),SUM('Chemicals Calcs'!M$2:M85)-'Chem - ODS'!H$15*10^6,'Chemicals Calcs'!M85))</f>
        <v>1675909473350.6536</v>
      </c>
      <c r="N85" s="210">
        <f ca="1">IF(SUM('Chemicals Calcs'!N$2:N85)-'Chem - ODS'!I$15*10^6&lt;0,0,IF(AND(SUM('Chemicals Calcs'!N$1:N84)-'Chem - ODS'!I$15*10^6&lt;0,SUM('Chemicals Calcs'!N$2:N85)-'Chem - ODS'!I$15*10^6&gt;0),SUM('Chemicals Calcs'!N$2:N85)-'Chem - ODS'!I$15*10^6,'Chemicals Calcs'!N85))</f>
        <v>1702344116298.9539</v>
      </c>
      <c r="O85" s="210">
        <f ca="1">IF(SUM('Chemicals Calcs'!O$2:O85)-'Chem - ODS'!J$15*10^6&lt;0,0,IF(AND(SUM('Chemicals Calcs'!O$1:O84)-'Chem - ODS'!J$15*10^6&lt;0,SUM('Chemicals Calcs'!O$2:O85)-'Chem - ODS'!J$15*10^6&gt;0),SUM('Chemicals Calcs'!O$2:O85)-'Chem - ODS'!J$15*10^6,'Chemicals Calcs'!O85))</f>
        <v>1728778759247.2539</v>
      </c>
      <c r="P85" s="210">
        <f ca="1">IF(SUM('Chemicals Calcs'!P$2:P85)-'Chem - ODS'!K$15*10^6&lt;0,0,IF(AND(SUM('Chemicals Calcs'!P$1:P84)-'Chem - ODS'!K$15*10^6&lt;0,SUM('Chemicals Calcs'!P$2:P85)-'Chem - ODS'!K$15*10^6&gt;0),SUM('Chemicals Calcs'!P$2:P85)-'Chem - ODS'!K$15*10^6,'Chemicals Calcs'!P85))</f>
        <v>1755213402195.5542</v>
      </c>
      <c r="Q85" s="210">
        <f ca="1">IF(SUM('Chemicals Calcs'!Q$2:Q85)-'Chem - ODS'!L$15*10^6&lt;0,0,IF(AND(SUM('Chemicals Calcs'!Q$1:Q84)-'Chem - ODS'!L$15*10^6&lt;0,SUM('Chemicals Calcs'!Q$2:Q85)-'Chem - ODS'!L$15*10^6&gt;0),SUM('Chemicals Calcs'!Q$2:Q85)-'Chem - ODS'!L$15*10^6,'Chemicals Calcs'!Q85))</f>
        <v>1781648045143.8542</v>
      </c>
      <c r="R85" s="210">
        <f ca="1">IF(SUM('Chemicals Calcs'!R$2:R85)-'Chem - ODS'!M$15*10^6&lt;0,0,IF(AND(SUM('Chemicals Calcs'!R$1:R84)-'Chem - ODS'!M$15*10^6&lt;0,SUM('Chemicals Calcs'!R$2:R85)-'Chem - ODS'!M$15*10^6&gt;0),SUM('Chemicals Calcs'!R$2:R85)-'Chem - ODS'!M$15*10^6,'Chemicals Calcs'!R85))</f>
        <v>1808082688092.1543</v>
      </c>
      <c r="S85" s="210">
        <f ca="1">IF(SUM('Chemicals Calcs'!S$2:S85)-'Chem - ODS'!N$15*10^6&lt;0,0,IF(AND(SUM('Chemicals Calcs'!S$1:S84)-'Chem - ODS'!N$15*10^6&lt;0,SUM('Chemicals Calcs'!S$2:S85)-'Chem - ODS'!N$15*10^6&gt;0),SUM('Chemicals Calcs'!S$2:S85)-'Chem - ODS'!N$15*10^6,'Chemicals Calcs'!S85))</f>
        <v>1834517331040.4546</v>
      </c>
      <c r="T85" s="210">
        <f ca="1">IF(SUM('Chemicals Calcs'!T$2:T85)-'Chem - ODS'!O$15*10^6&lt;0,0,IF(AND(SUM('Chemicals Calcs'!T$1:T84)-'Chem - ODS'!O$15*10^6&lt;0,SUM('Chemicals Calcs'!T$2:T85)-'Chem - ODS'!O$15*10^6&gt;0),SUM('Chemicals Calcs'!T$2:T85)-'Chem - ODS'!O$15*10^6,'Chemicals Calcs'!T85))</f>
        <v>1860951973988.7546</v>
      </c>
      <c r="U85" s="210">
        <f ca="1">IF(SUM('Chemicals Calcs'!U$2:U85)-'Chem - ODS'!P$15*10^6&lt;0,0,IF(AND(SUM('Chemicals Calcs'!U$1:U84)-'Chem - ODS'!P$15*10^6&lt;0,SUM('Chemicals Calcs'!U$2:U85)-'Chem - ODS'!P$15*10^6&gt;0),SUM('Chemicals Calcs'!U$2:U85)-'Chem - ODS'!P$15*10^6,'Chemicals Calcs'!U85))</f>
        <v>1887386616937.0549</v>
      </c>
      <c r="V85" s="210">
        <f ca="1">IF(SUM('Chemicals Calcs'!V$2:V85)-'Chem - ODS'!Q$15*10^6&lt;0,0,IF(AND(SUM('Chemicals Calcs'!V$1:V84)-'Chem - ODS'!Q$15*10^6&lt;0,SUM('Chemicals Calcs'!V$2:V85)-'Chem - ODS'!Q$15*10^6&gt;0),SUM('Chemicals Calcs'!V$2:V85)-'Chem - ODS'!Q$15*10^6,'Chemicals Calcs'!V85))</f>
        <v>1913821259885.355</v>
      </c>
      <c r="W85" s="210">
        <f ca="1">IF(SUM('Chemicals Calcs'!W$2:W85)-'Chem - ODS'!R$15*10^6&lt;0,0,IF(AND(SUM('Chemicals Calcs'!W$1:W84)-'Chem - ODS'!R$15*10^6&lt;0,SUM('Chemicals Calcs'!W$2:W85)-'Chem - ODS'!R$15*10^6&gt;0),SUM('Chemicals Calcs'!W$2:W85)-'Chem - ODS'!R$15*10^6,'Chemicals Calcs'!W85))</f>
        <v>1947322097201.6296</v>
      </c>
      <c r="X85" s="210">
        <f ca="1">IF(SUM('Chemicals Calcs'!X$2:X85)-'Chem - ODS'!S$15*10^6&lt;0,0,IF(AND(SUM('Chemicals Calcs'!X$1:X84)-'Chem - ODS'!S$15*10^6&lt;0,SUM('Chemicals Calcs'!X$2:X85)-'Chem - ODS'!S$15*10^6&gt;0),SUM('Chemicals Calcs'!X$2:X85)-'Chem - ODS'!S$15*10^6,'Chemicals Calcs'!X85))</f>
        <v>1980822934517.9043</v>
      </c>
      <c r="Y85" s="210">
        <f ca="1">IF(SUM('Chemicals Calcs'!Y$2:Y85)-'Chem - ODS'!T$15*10^6&lt;0,0,IF(AND(SUM('Chemicals Calcs'!Y$1:Y84)-'Chem - ODS'!T$15*10^6&lt;0,SUM('Chemicals Calcs'!Y$2:Y85)-'Chem - ODS'!T$15*10^6&gt;0),SUM('Chemicals Calcs'!Y$2:Y85)-'Chem - ODS'!T$15*10^6,'Chemicals Calcs'!Y85))</f>
        <v>2014323771834.179</v>
      </c>
      <c r="Z85" s="210">
        <f ca="1">IF(SUM('Chemicals Calcs'!Z$2:Z85)-'Chem - ODS'!U$15*10^6&lt;0,0,IF(AND(SUM('Chemicals Calcs'!Z$1:Z84)-'Chem - ODS'!U$15*10^6&lt;0,SUM('Chemicals Calcs'!Z$2:Z85)-'Chem - ODS'!U$15*10^6&gt;0),SUM('Chemicals Calcs'!Z$2:Z85)-'Chem - ODS'!U$15*10^6,'Chemicals Calcs'!Z85))</f>
        <v>2047824609150.4536</v>
      </c>
      <c r="AA85" s="210">
        <f ca="1">IF(SUM('Chemicals Calcs'!AA$2:AA85)-'Chem - ODS'!V$15*10^6&lt;0,0,IF(AND(SUM('Chemicals Calcs'!AA$1:AA84)-'Chem - ODS'!V$15*10^6&lt;0,SUM('Chemicals Calcs'!AA$2:AA85)-'Chem - ODS'!V$15*10^6&gt;0),SUM('Chemicals Calcs'!AA$2:AA85)-'Chem - ODS'!V$15*10^6,'Chemicals Calcs'!AA85))</f>
        <v>2081325446466.728</v>
      </c>
      <c r="AB85" s="210">
        <f ca="1">IF(SUM('Chemicals Calcs'!AB$2:AB85)-'Chem - ODS'!W$15*10^6&lt;0,0,IF(AND(SUM('Chemicals Calcs'!AB$1:AB84)-'Chem - ODS'!W$15*10^6&lt;0,SUM('Chemicals Calcs'!AB$2:AB85)-'Chem - ODS'!W$15*10^6&gt;0),SUM('Chemicals Calcs'!AB$2:AB85)-'Chem - ODS'!W$15*10^6,'Chemicals Calcs'!AB85))</f>
        <v>2114826283783.0029</v>
      </c>
      <c r="AC85" s="210">
        <f ca="1">IF(SUM('Chemicals Calcs'!AC$2:AC85)-'Chem - ODS'!X$15*10^6&lt;0,0,IF(AND(SUM('Chemicals Calcs'!AC$1:AC84)-'Chem - ODS'!X$15*10^6&lt;0,SUM('Chemicals Calcs'!AC$2:AC85)-'Chem - ODS'!X$15*10^6&gt;0),SUM('Chemicals Calcs'!AC$2:AC85)-'Chem - ODS'!X$15*10^6,'Chemicals Calcs'!AC85))</f>
        <v>2148327121099.2776</v>
      </c>
      <c r="AD85" s="210">
        <f ca="1">IF(SUM('Chemicals Calcs'!AD$2:AD85)-'Chem - ODS'!Y$15*10^6&lt;0,0,IF(AND(SUM('Chemicals Calcs'!AD$1:AD84)-'Chem - ODS'!Y$15*10^6&lt;0,SUM('Chemicals Calcs'!AD$2:AD85)-'Chem - ODS'!Y$15*10^6&gt;0),SUM('Chemicals Calcs'!AD$2:AD85)-'Chem - ODS'!Y$15*10^6,'Chemicals Calcs'!AD85))</f>
        <v>2181827958415.5522</v>
      </c>
      <c r="AE85" s="210">
        <f ca="1">IF(SUM('Chemicals Calcs'!AE$2:AE85)-'Chem - ODS'!Z$15*10^6&lt;0,0,IF(AND(SUM('Chemicals Calcs'!AE$1:AE84)-'Chem - ODS'!Z$15*10^6&lt;0,SUM('Chemicals Calcs'!AE$2:AE85)-'Chem - ODS'!Z$15*10^6&gt;0),SUM('Chemicals Calcs'!AE$2:AE85)-'Chem - ODS'!Z$15*10^6,'Chemicals Calcs'!AE85))</f>
        <v>2215328795731.8271</v>
      </c>
      <c r="AF85" s="210">
        <f ca="1">IF(SUM('Chemicals Calcs'!AF$2:AF85)-'Chem - ODS'!AA$15*10^6&lt;0,0,IF(AND(SUM('Chemicals Calcs'!AF$1:AF84)-'Chem - ODS'!AA$15*10^6&lt;0,SUM('Chemicals Calcs'!AF$2:AF85)-'Chem - ODS'!AA$15*10^6&gt;0),SUM('Chemicals Calcs'!AF$2:AF85)-'Chem - ODS'!AA$15*10^6,'Chemicals Calcs'!AF85))</f>
        <v>2248829633048.1016</v>
      </c>
      <c r="AG85" s="210">
        <f ca="1">IF(SUM('Chemicals Calcs'!AG$2:AG85)-'Chem - ODS'!AB$15*10^6&lt;0,0,IF(AND(SUM('Chemicals Calcs'!AG$1:AG84)-'Chem - ODS'!AB$15*10^6&lt;0,SUM('Chemicals Calcs'!AG$2:AG85)-'Chem - ODS'!AB$15*10^6&gt;0),SUM('Chemicals Calcs'!AG$2:AG85)-'Chem - ODS'!AB$15*10^6,'Chemicals Calcs'!AG85))</f>
        <v>2282330470364.376</v>
      </c>
      <c r="AH85" s="210">
        <f ca="1">IF(SUM('Chemicals Calcs'!AH$2:AH85)-'Chem - ODS'!AC$15*10^6&lt;0,0,IF(AND(SUM('Chemicals Calcs'!AH$1:AH84)-'Chem - ODS'!AC$15*10^6&lt;0,SUM('Chemicals Calcs'!AH$2:AH85)-'Chem - ODS'!AC$15*10^6&gt;0),SUM('Chemicals Calcs'!AH$2:AH85)-'Chem - ODS'!AC$15*10^6,'Chemicals Calcs'!AH85))</f>
        <v>2315831307680.6509</v>
      </c>
      <c r="AI85" s="210">
        <f ca="1">IF(SUM('Chemicals Calcs'!AI$2:AI85)-'Chem - ODS'!AD$15*10^6&lt;0,0,IF(AND(SUM('Chemicals Calcs'!AI$1:AI84)-'Chem - ODS'!AD$15*10^6&lt;0,SUM('Chemicals Calcs'!AI$2:AI85)-'Chem - ODS'!AD$15*10^6&gt;0),SUM('Chemicals Calcs'!AI$2:AI85)-'Chem - ODS'!AD$15*10^6,'Chemicals Calcs'!AI85))</f>
        <v>2349332144996.9258</v>
      </c>
      <c r="AJ85" s="210">
        <f ca="1">IF(SUM('Chemicals Calcs'!AJ$2:AJ85)-'Chem - ODS'!AE$15*10^6&lt;0,0,IF(AND(SUM('Chemicals Calcs'!AJ$1:AJ84)-'Chem - ODS'!AE$15*10^6&lt;0,SUM('Chemicals Calcs'!AJ$2:AJ85)-'Chem - ODS'!AE$15*10^6&gt;0),SUM('Chemicals Calcs'!AJ$2:AJ85)-'Chem - ODS'!AE$15*10^6,'Chemicals Calcs'!AJ85))</f>
        <v>2382832982313.2002</v>
      </c>
      <c r="AK85" s="210">
        <f ca="1">IF(SUM('Chemicals Calcs'!AK$2:AK85)-'Chem - ODS'!AF$15*10^6&lt;0,0,IF(AND(SUM('Chemicals Calcs'!AK$1:AK84)-'Chem - ODS'!AF$15*10^6&lt;0,SUM('Chemicals Calcs'!AK$2:AK85)-'Chem - ODS'!AF$15*10^6&gt;0),SUM('Chemicals Calcs'!AK$2:AK85)-'Chem - ODS'!AF$15*10^6,'Chemicals Calcs'!AK85))</f>
        <v>2416333819629.4746</v>
      </c>
      <c r="AL85" s="210">
        <f ca="1">IF(SUM('Chemicals Calcs'!AL$2:AL85)-'Chem - ODS'!AG$15*10^6&lt;0,0,IF(AND(SUM('Chemicals Calcs'!AL$1:AL84)-'Chem - ODS'!AG$15*10^6&lt;0,SUM('Chemicals Calcs'!AL$2:AL85)-'Chem - ODS'!AG$15*10^6&gt;0),SUM('Chemicals Calcs'!AL$2:AL85)-'Chem - ODS'!AG$15*10^6,'Chemicals Calcs'!AL85))</f>
        <v>2449834656945.7495</v>
      </c>
      <c r="AM85" s="210">
        <f ca="1">IF(SUM('Chemicals Calcs'!AM$2:AM85)-'Chem - ODS'!AH$15*10^6&lt;0,0,IF(AND(SUM('Chemicals Calcs'!AM$1:AM84)-'Chem - ODS'!AH$15*10^6&lt;0,SUM('Chemicals Calcs'!AM$2:AM85)-'Chem - ODS'!AH$15*10^6&gt;0),SUM('Chemicals Calcs'!AM$2:AM85)-'Chem - ODS'!AH$15*10^6,'Chemicals Calcs'!AM85))</f>
        <v>2483335494262.0244</v>
      </c>
      <c r="AN85" s="210">
        <f ca="1">IF(SUM('Chemicals Calcs'!AN$2:AN85)-'Chem - ODS'!AI$15*10^6&lt;0,0,IF(AND(SUM('Chemicals Calcs'!AN$1:AN84)-'Chem - ODS'!AI$15*10^6&lt;0,SUM('Chemicals Calcs'!AN$2:AN85)-'Chem - ODS'!AI$15*10^6&gt;0),SUM('Chemicals Calcs'!AN$2:AN85)-'Chem - ODS'!AI$15*10^6,'Chemicals Calcs'!AN85))</f>
        <v>2516836331578.2988</v>
      </c>
      <c r="AO85" s="210">
        <f ca="1">IF(SUM('Chemicals Calcs'!AO$2:AO85)-'Chem - ODS'!AJ$15*10^6&lt;0,0,IF(AND(SUM('Chemicals Calcs'!AO$1:AO84)-'Chem - ODS'!AJ$15*10^6&lt;0,SUM('Chemicals Calcs'!AO$2:AO85)-'Chem - ODS'!AJ$15*10^6&gt;0),SUM('Chemicals Calcs'!AO$2:AO85)-'Chem - ODS'!AJ$15*10^6,'Chemicals Calcs'!AO85))</f>
        <v>2550337168894.5732</v>
      </c>
      <c r="AP85" s="210">
        <f ca="1">IF(SUM('Chemicals Calcs'!AP$2:AP85)-'Chem - ODS'!AK$15*10^6&lt;0,0,IF(AND(SUM('Chemicals Calcs'!AP$1:AP84)-'Chem - ODS'!AK$15*10^6&lt;0,SUM('Chemicals Calcs'!AP$2:AP85)-'Chem - ODS'!AK$15*10^6&gt;0),SUM('Chemicals Calcs'!AP$2:AP85)-'Chem - ODS'!AK$15*10^6,'Chemicals Calcs'!AP85))</f>
        <v>2583838006210.8481</v>
      </c>
    </row>
    <row r="86" spans="1:42">
      <c r="A86" s="74">
        <v>34</v>
      </c>
      <c r="B86">
        <f ca="1">IF('Chemicals 2010'!$A94="CP",INDIRECT("'Chemicals 2010'!"&amp;'Country Selector'!$B$3&amp;ROW($A94))*10^12,0)</f>
        <v>0</v>
      </c>
      <c r="C86" s="90">
        <f t="shared" ca="1" si="4"/>
        <v>0</v>
      </c>
      <c r="D86" s="90">
        <f t="shared" ca="1" si="3"/>
        <v>0</v>
      </c>
      <c r="E86" s="90">
        <f t="shared" ca="1" si="3"/>
        <v>0</v>
      </c>
      <c r="F86" s="90">
        <f t="shared" ca="1" si="3"/>
        <v>0</v>
      </c>
      <c r="G86" s="210">
        <f ca="1">IF(SUM('Chemicals Calcs'!G$2:G86)-'Chem - ODS'!B$15*10^6&lt;0,0,IF(AND(SUM('Chemicals Calcs'!G$1:G85)-'Chem - ODS'!B$15*10^6&lt;0,SUM('Chemicals Calcs'!G$2:G86)-'Chem - ODS'!B$15*10^6&gt;0),SUM('Chemicals Calcs'!G$2:G86)-'Chem - ODS'!B$15*10^6,'Chemicals Calcs'!G86))</f>
        <v>0</v>
      </c>
      <c r="H86" s="210">
        <f ca="1">IF(SUM('Chemicals Calcs'!H$2:H86)-'Chem - ODS'!C$15*10^6&lt;0,0,IF(AND(SUM('Chemicals Calcs'!H$1:H85)-'Chem - ODS'!C$15*10^6&lt;0,SUM('Chemicals Calcs'!H$2:H86)-'Chem - ODS'!C$15*10^6&gt;0),SUM('Chemicals Calcs'!H$2:H86)-'Chem - ODS'!C$15*10^6,'Chemicals Calcs'!H86))</f>
        <v>0</v>
      </c>
      <c r="I86" s="210">
        <f ca="1">IF(SUM('Chemicals Calcs'!I$2:I86)-'Chem - ODS'!D$15*10^6&lt;0,0,IF(AND(SUM('Chemicals Calcs'!I$1:I85)-'Chem - ODS'!D$15*10^6&lt;0,SUM('Chemicals Calcs'!I$2:I86)-'Chem - ODS'!D$15*10^6&gt;0),SUM('Chemicals Calcs'!I$2:I86)-'Chem - ODS'!D$15*10^6,'Chemicals Calcs'!I86))</f>
        <v>0</v>
      </c>
      <c r="J86" s="210">
        <f ca="1">IF(SUM('Chemicals Calcs'!J$2:J86)-'Chem - ODS'!E$15*10^6&lt;0,0,IF(AND(SUM('Chemicals Calcs'!J$1:J85)-'Chem - ODS'!E$15*10^6&lt;0,SUM('Chemicals Calcs'!J$2:J86)-'Chem - ODS'!E$15*10^6&gt;0),SUM('Chemicals Calcs'!J$2:J86)-'Chem - ODS'!E$15*10^6,'Chemicals Calcs'!J86))</f>
        <v>0</v>
      </c>
      <c r="K86" s="210">
        <f ca="1">IF(SUM('Chemicals Calcs'!K$2:K86)-'Chem - ODS'!F$15*10^6&lt;0,0,IF(AND(SUM('Chemicals Calcs'!K$1:K85)-'Chem - ODS'!F$15*10^6&lt;0,SUM('Chemicals Calcs'!K$2:K86)-'Chem - ODS'!F$15*10^6&gt;0),SUM('Chemicals Calcs'!K$2:K86)-'Chem - ODS'!F$15*10^6,'Chemicals Calcs'!K86))</f>
        <v>0</v>
      </c>
      <c r="L86" s="210">
        <f ca="1">IF(SUM('Chemicals Calcs'!L$2:L86)-'Chem - ODS'!G$15*10^6&lt;0,0,IF(AND(SUM('Chemicals Calcs'!L$1:L85)-'Chem - ODS'!G$15*10^6&lt;0,SUM('Chemicals Calcs'!L$2:L86)-'Chem - ODS'!G$15*10^6&gt;0),SUM('Chemicals Calcs'!L$2:L86)-'Chem - ODS'!G$15*10^6,'Chemicals Calcs'!L86))</f>
        <v>0</v>
      </c>
      <c r="M86" s="210">
        <f ca="1">IF(SUM('Chemicals Calcs'!M$2:M86)-'Chem - ODS'!H$15*10^6&lt;0,0,IF(AND(SUM('Chemicals Calcs'!M$1:M85)-'Chem - ODS'!H$15*10^6&lt;0,SUM('Chemicals Calcs'!M$2:M86)-'Chem - ODS'!H$15*10^6&gt;0),SUM('Chemicals Calcs'!M$2:M86)-'Chem - ODS'!H$15*10^6,'Chemicals Calcs'!M86))</f>
        <v>0</v>
      </c>
      <c r="N86" s="210">
        <f ca="1">IF(SUM('Chemicals Calcs'!N$2:N86)-'Chem - ODS'!I$15*10^6&lt;0,0,IF(AND(SUM('Chemicals Calcs'!N$1:N85)-'Chem - ODS'!I$15*10^6&lt;0,SUM('Chemicals Calcs'!N$2:N86)-'Chem - ODS'!I$15*10^6&gt;0),SUM('Chemicals Calcs'!N$2:N86)-'Chem - ODS'!I$15*10^6,'Chemicals Calcs'!N86))</f>
        <v>0</v>
      </c>
      <c r="O86" s="210">
        <f ca="1">IF(SUM('Chemicals Calcs'!O$2:O86)-'Chem - ODS'!J$15*10^6&lt;0,0,IF(AND(SUM('Chemicals Calcs'!O$1:O85)-'Chem - ODS'!J$15*10^6&lt;0,SUM('Chemicals Calcs'!O$2:O86)-'Chem - ODS'!J$15*10^6&gt;0),SUM('Chemicals Calcs'!O$2:O86)-'Chem - ODS'!J$15*10^6,'Chemicals Calcs'!O86))</f>
        <v>0</v>
      </c>
      <c r="P86" s="210">
        <f ca="1">IF(SUM('Chemicals Calcs'!P$2:P86)-'Chem - ODS'!K$15*10^6&lt;0,0,IF(AND(SUM('Chemicals Calcs'!P$1:P85)-'Chem - ODS'!K$15*10^6&lt;0,SUM('Chemicals Calcs'!P$2:P86)-'Chem - ODS'!K$15*10^6&gt;0),SUM('Chemicals Calcs'!P$2:P86)-'Chem - ODS'!K$15*10^6,'Chemicals Calcs'!P86))</f>
        <v>0</v>
      </c>
      <c r="Q86" s="210">
        <f ca="1">IF(SUM('Chemicals Calcs'!Q$2:Q86)-'Chem - ODS'!L$15*10^6&lt;0,0,IF(AND(SUM('Chemicals Calcs'!Q$1:Q85)-'Chem - ODS'!L$15*10^6&lt;0,SUM('Chemicals Calcs'!Q$2:Q86)-'Chem - ODS'!L$15*10^6&gt;0),SUM('Chemicals Calcs'!Q$2:Q86)-'Chem - ODS'!L$15*10^6,'Chemicals Calcs'!Q86))</f>
        <v>0</v>
      </c>
      <c r="R86" s="210">
        <f ca="1">IF(SUM('Chemicals Calcs'!R$2:R86)-'Chem - ODS'!M$15*10^6&lt;0,0,IF(AND(SUM('Chemicals Calcs'!R$1:R85)-'Chem - ODS'!M$15*10^6&lt;0,SUM('Chemicals Calcs'!R$2:R86)-'Chem - ODS'!M$15*10^6&gt;0),SUM('Chemicals Calcs'!R$2:R86)-'Chem - ODS'!M$15*10^6,'Chemicals Calcs'!R86))</f>
        <v>0</v>
      </c>
      <c r="S86" s="210">
        <f ca="1">IF(SUM('Chemicals Calcs'!S$2:S86)-'Chem - ODS'!N$15*10^6&lt;0,0,IF(AND(SUM('Chemicals Calcs'!S$1:S85)-'Chem - ODS'!N$15*10^6&lt;0,SUM('Chemicals Calcs'!S$2:S86)-'Chem - ODS'!N$15*10^6&gt;0),SUM('Chemicals Calcs'!S$2:S86)-'Chem - ODS'!N$15*10^6,'Chemicals Calcs'!S86))</f>
        <v>0</v>
      </c>
      <c r="T86" s="210">
        <f ca="1">IF(SUM('Chemicals Calcs'!T$2:T86)-'Chem - ODS'!O$15*10^6&lt;0,0,IF(AND(SUM('Chemicals Calcs'!T$1:T85)-'Chem - ODS'!O$15*10^6&lt;0,SUM('Chemicals Calcs'!T$2:T86)-'Chem - ODS'!O$15*10^6&gt;0),SUM('Chemicals Calcs'!T$2:T86)-'Chem - ODS'!O$15*10^6,'Chemicals Calcs'!T86))</f>
        <v>0</v>
      </c>
      <c r="U86" s="210">
        <f ca="1">IF(SUM('Chemicals Calcs'!U$2:U86)-'Chem - ODS'!P$15*10^6&lt;0,0,IF(AND(SUM('Chemicals Calcs'!U$1:U85)-'Chem - ODS'!P$15*10^6&lt;0,SUM('Chemicals Calcs'!U$2:U86)-'Chem - ODS'!P$15*10^6&gt;0),SUM('Chemicals Calcs'!U$2:U86)-'Chem - ODS'!P$15*10^6,'Chemicals Calcs'!U86))</f>
        <v>0</v>
      </c>
      <c r="V86" s="210">
        <f ca="1">IF(SUM('Chemicals Calcs'!V$2:V86)-'Chem - ODS'!Q$15*10^6&lt;0,0,IF(AND(SUM('Chemicals Calcs'!V$1:V85)-'Chem - ODS'!Q$15*10^6&lt;0,SUM('Chemicals Calcs'!V$2:V86)-'Chem - ODS'!Q$15*10^6&gt;0),SUM('Chemicals Calcs'!V$2:V86)-'Chem - ODS'!Q$15*10^6,'Chemicals Calcs'!V86))</f>
        <v>0</v>
      </c>
      <c r="W86" s="210">
        <f ca="1">IF(SUM('Chemicals Calcs'!W$2:W86)-'Chem - ODS'!R$15*10^6&lt;0,0,IF(AND(SUM('Chemicals Calcs'!W$1:W85)-'Chem - ODS'!R$15*10^6&lt;0,SUM('Chemicals Calcs'!W$2:W86)-'Chem - ODS'!R$15*10^6&gt;0),SUM('Chemicals Calcs'!W$2:W86)-'Chem - ODS'!R$15*10^6,'Chemicals Calcs'!W86))</f>
        <v>0</v>
      </c>
      <c r="X86" s="210">
        <f ca="1">IF(SUM('Chemicals Calcs'!X$2:X86)-'Chem - ODS'!S$15*10^6&lt;0,0,IF(AND(SUM('Chemicals Calcs'!X$1:X85)-'Chem - ODS'!S$15*10^6&lt;0,SUM('Chemicals Calcs'!X$2:X86)-'Chem - ODS'!S$15*10^6&gt;0),SUM('Chemicals Calcs'!X$2:X86)-'Chem - ODS'!S$15*10^6,'Chemicals Calcs'!X86))</f>
        <v>0</v>
      </c>
      <c r="Y86" s="210">
        <f ca="1">IF(SUM('Chemicals Calcs'!Y$2:Y86)-'Chem - ODS'!T$15*10^6&lt;0,0,IF(AND(SUM('Chemicals Calcs'!Y$1:Y85)-'Chem - ODS'!T$15*10^6&lt;0,SUM('Chemicals Calcs'!Y$2:Y86)-'Chem - ODS'!T$15*10^6&gt;0),SUM('Chemicals Calcs'!Y$2:Y86)-'Chem - ODS'!T$15*10^6,'Chemicals Calcs'!Y86))</f>
        <v>0</v>
      </c>
      <c r="Z86" s="210">
        <f ca="1">IF(SUM('Chemicals Calcs'!Z$2:Z86)-'Chem - ODS'!U$15*10^6&lt;0,0,IF(AND(SUM('Chemicals Calcs'!Z$1:Z85)-'Chem - ODS'!U$15*10^6&lt;0,SUM('Chemicals Calcs'!Z$2:Z86)-'Chem - ODS'!U$15*10^6&gt;0),SUM('Chemicals Calcs'!Z$2:Z86)-'Chem - ODS'!U$15*10^6,'Chemicals Calcs'!Z86))</f>
        <v>0</v>
      </c>
      <c r="AA86" s="210">
        <f ca="1">IF(SUM('Chemicals Calcs'!AA$2:AA86)-'Chem - ODS'!V$15*10^6&lt;0,0,IF(AND(SUM('Chemicals Calcs'!AA$1:AA85)-'Chem - ODS'!V$15*10^6&lt;0,SUM('Chemicals Calcs'!AA$2:AA86)-'Chem - ODS'!V$15*10^6&gt;0),SUM('Chemicals Calcs'!AA$2:AA86)-'Chem - ODS'!V$15*10^6,'Chemicals Calcs'!AA86))</f>
        <v>0</v>
      </c>
      <c r="AB86" s="210">
        <f ca="1">IF(SUM('Chemicals Calcs'!AB$2:AB86)-'Chem - ODS'!W$15*10^6&lt;0,0,IF(AND(SUM('Chemicals Calcs'!AB$1:AB85)-'Chem - ODS'!W$15*10^6&lt;0,SUM('Chemicals Calcs'!AB$2:AB86)-'Chem - ODS'!W$15*10^6&gt;0),SUM('Chemicals Calcs'!AB$2:AB86)-'Chem - ODS'!W$15*10^6,'Chemicals Calcs'!AB86))</f>
        <v>0</v>
      </c>
      <c r="AC86" s="210">
        <f ca="1">IF(SUM('Chemicals Calcs'!AC$2:AC86)-'Chem - ODS'!X$15*10^6&lt;0,0,IF(AND(SUM('Chemicals Calcs'!AC$1:AC85)-'Chem - ODS'!X$15*10^6&lt;0,SUM('Chemicals Calcs'!AC$2:AC86)-'Chem - ODS'!X$15*10^6&gt;0),SUM('Chemicals Calcs'!AC$2:AC86)-'Chem - ODS'!X$15*10^6,'Chemicals Calcs'!AC86))</f>
        <v>0</v>
      </c>
      <c r="AD86" s="210">
        <f ca="1">IF(SUM('Chemicals Calcs'!AD$2:AD86)-'Chem - ODS'!Y$15*10^6&lt;0,0,IF(AND(SUM('Chemicals Calcs'!AD$1:AD85)-'Chem - ODS'!Y$15*10^6&lt;0,SUM('Chemicals Calcs'!AD$2:AD86)-'Chem - ODS'!Y$15*10^6&gt;0),SUM('Chemicals Calcs'!AD$2:AD86)-'Chem - ODS'!Y$15*10^6,'Chemicals Calcs'!AD86))</f>
        <v>0</v>
      </c>
      <c r="AE86" s="210">
        <f ca="1">IF(SUM('Chemicals Calcs'!AE$2:AE86)-'Chem - ODS'!Z$15*10^6&lt;0,0,IF(AND(SUM('Chemicals Calcs'!AE$1:AE85)-'Chem - ODS'!Z$15*10^6&lt;0,SUM('Chemicals Calcs'!AE$2:AE86)-'Chem - ODS'!Z$15*10^6&gt;0),SUM('Chemicals Calcs'!AE$2:AE86)-'Chem - ODS'!Z$15*10^6,'Chemicals Calcs'!AE86))</f>
        <v>0</v>
      </c>
      <c r="AF86" s="210">
        <f ca="1">IF(SUM('Chemicals Calcs'!AF$2:AF86)-'Chem - ODS'!AA$15*10^6&lt;0,0,IF(AND(SUM('Chemicals Calcs'!AF$1:AF85)-'Chem - ODS'!AA$15*10^6&lt;0,SUM('Chemicals Calcs'!AF$2:AF86)-'Chem - ODS'!AA$15*10^6&gt;0),SUM('Chemicals Calcs'!AF$2:AF86)-'Chem - ODS'!AA$15*10^6,'Chemicals Calcs'!AF86))</f>
        <v>0</v>
      </c>
      <c r="AG86" s="210">
        <f ca="1">IF(SUM('Chemicals Calcs'!AG$2:AG86)-'Chem - ODS'!AB$15*10^6&lt;0,0,IF(AND(SUM('Chemicals Calcs'!AG$1:AG85)-'Chem - ODS'!AB$15*10^6&lt;0,SUM('Chemicals Calcs'!AG$2:AG86)-'Chem - ODS'!AB$15*10^6&gt;0),SUM('Chemicals Calcs'!AG$2:AG86)-'Chem - ODS'!AB$15*10^6,'Chemicals Calcs'!AG86))</f>
        <v>0</v>
      </c>
      <c r="AH86" s="210">
        <f ca="1">IF(SUM('Chemicals Calcs'!AH$2:AH86)-'Chem - ODS'!AC$15*10^6&lt;0,0,IF(AND(SUM('Chemicals Calcs'!AH$1:AH85)-'Chem - ODS'!AC$15*10^6&lt;0,SUM('Chemicals Calcs'!AH$2:AH86)-'Chem - ODS'!AC$15*10^6&gt;0),SUM('Chemicals Calcs'!AH$2:AH86)-'Chem - ODS'!AC$15*10^6,'Chemicals Calcs'!AH86))</f>
        <v>0</v>
      </c>
      <c r="AI86" s="210">
        <f ca="1">IF(SUM('Chemicals Calcs'!AI$2:AI86)-'Chem - ODS'!AD$15*10^6&lt;0,0,IF(AND(SUM('Chemicals Calcs'!AI$1:AI85)-'Chem - ODS'!AD$15*10^6&lt;0,SUM('Chemicals Calcs'!AI$2:AI86)-'Chem - ODS'!AD$15*10^6&gt;0),SUM('Chemicals Calcs'!AI$2:AI86)-'Chem - ODS'!AD$15*10^6,'Chemicals Calcs'!AI86))</f>
        <v>0</v>
      </c>
      <c r="AJ86" s="210">
        <f ca="1">IF(SUM('Chemicals Calcs'!AJ$2:AJ86)-'Chem - ODS'!AE$15*10^6&lt;0,0,IF(AND(SUM('Chemicals Calcs'!AJ$1:AJ85)-'Chem - ODS'!AE$15*10^6&lt;0,SUM('Chemicals Calcs'!AJ$2:AJ86)-'Chem - ODS'!AE$15*10^6&gt;0),SUM('Chemicals Calcs'!AJ$2:AJ86)-'Chem - ODS'!AE$15*10^6,'Chemicals Calcs'!AJ86))</f>
        <v>0</v>
      </c>
      <c r="AK86" s="210">
        <f ca="1">IF(SUM('Chemicals Calcs'!AK$2:AK86)-'Chem - ODS'!AF$15*10^6&lt;0,0,IF(AND(SUM('Chemicals Calcs'!AK$1:AK85)-'Chem - ODS'!AF$15*10^6&lt;0,SUM('Chemicals Calcs'!AK$2:AK86)-'Chem - ODS'!AF$15*10^6&gt;0),SUM('Chemicals Calcs'!AK$2:AK86)-'Chem - ODS'!AF$15*10^6,'Chemicals Calcs'!AK86))</f>
        <v>0</v>
      </c>
      <c r="AL86" s="210">
        <f ca="1">IF(SUM('Chemicals Calcs'!AL$2:AL86)-'Chem - ODS'!AG$15*10^6&lt;0,0,IF(AND(SUM('Chemicals Calcs'!AL$1:AL85)-'Chem - ODS'!AG$15*10^6&lt;0,SUM('Chemicals Calcs'!AL$2:AL86)-'Chem - ODS'!AG$15*10^6&gt;0),SUM('Chemicals Calcs'!AL$2:AL86)-'Chem - ODS'!AG$15*10^6,'Chemicals Calcs'!AL86))</f>
        <v>0</v>
      </c>
      <c r="AM86" s="210">
        <f ca="1">IF(SUM('Chemicals Calcs'!AM$2:AM86)-'Chem - ODS'!AH$15*10^6&lt;0,0,IF(AND(SUM('Chemicals Calcs'!AM$1:AM85)-'Chem - ODS'!AH$15*10^6&lt;0,SUM('Chemicals Calcs'!AM$2:AM86)-'Chem - ODS'!AH$15*10^6&gt;0),SUM('Chemicals Calcs'!AM$2:AM86)-'Chem - ODS'!AH$15*10^6,'Chemicals Calcs'!AM86))</f>
        <v>0</v>
      </c>
      <c r="AN86" s="210">
        <f ca="1">IF(SUM('Chemicals Calcs'!AN$2:AN86)-'Chem - ODS'!AI$15*10^6&lt;0,0,IF(AND(SUM('Chemicals Calcs'!AN$1:AN85)-'Chem - ODS'!AI$15*10^6&lt;0,SUM('Chemicals Calcs'!AN$2:AN86)-'Chem - ODS'!AI$15*10^6&gt;0),SUM('Chemicals Calcs'!AN$2:AN86)-'Chem - ODS'!AI$15*10^6,'Chemicals Calcs'!AN86))</f>
        <v>0</v>
      </c>
      <c r="AO86" s="210">
        <f ca="1">IF(SUM('Chemicals Calcs'!AO$2:AO86)-'Chem - ODS'!AJ$15*10^6&lt;0,0,IF(AND(SUM('Chemicals Calcs'!AO$1:AO85)-'Chem - ODS'!AJ$15*10^6&lt;0,SUM('Chemicals Calcs'!AO$2:AO86)-'Chem - ODS'!AJ$15*10^6&gt;0),SUM('Chemicals Calcs'!AO$2:AO86)-'Chem - ODS'!AJ$15*10^6,'Chemicals Calcs'!AO86))</f>
        <v>0</v>
      </c>
      <c r="AP86" s="210">
        <f ca="1">IF(SUM('Chemicals Calcs'!AP$2:AP86)-'Chem - ODS'!AK$15*10^6&lt;0,0,IF(AND(SUM('Chemicals Calcs'!AP$1:AP85)-'Chem - ODS'!AK$15*10^6&lt;0,SUM('Chemicals Calcs'!AP$2:AP86)-'Chem - ODS'!AK$15*10^6&gt;0),SUM('Chemicals Calcs'!AP$2:AP86)-'Chem - ODS'!AK$15*10^6,'Chemicals Calcs'!AP86))</f>
        <v>0</v>
      </c>
    </row>
    <row r="87" spans="1:42">
      <c r="A87" s="74">
        <v>35</v>
      </c>
      <c r="B87">
        <f ca="1">IF('Chemicals 2010'!$A95="CP",INDIRECT("'Chemicals 2010'!"&amp;'Country Selector'!$B$3&amp;ROW($A95))*10^12,0)</f>
        <v>0</v>
      </c>
      <c r="C87" s="90">
        <f t="shared" ca="1" si="4"/>
        <v>0</v>
      </c>
      <c r="D87" s="90">
        <f t="shared" ca="1" si="3"/>
        <v>0</v>
      </c>
      <c r="E87" s="90">
        <f t="shared" ca="1" si="3"/>
        <v>0</v>
      </c>
      <c r="F87" s="90">
        <f t="shared" ca="1" si="3"/>
        <v>0</v>
      </c>
      <c r="G87" s="210">
        <f ca="1">IF(SUM('Chemicals Calcs'!G$2:G87)-'Chem - ODS'!B$15*10^6&lt;0,0,IF(AND(SUM('Chemicals Calcs'!G$1:G86)-'Chem - ODS'!B$15*10^6&lt;0,SUM('Chemicals Calcs'!G$2:G87)-'Chem - ODS'!B$15*10^6&gt;0),SUM('Chemicals Calcs'!G$2:G87)-'Chem - ODS'!B$15*10^6,'Chemicals Calcs'!G87))</f>
        <v>0</v>
      </c>
      <c r="H87" s="210">
        <f ca="1">IF(SUM('Chemicals Calcs'!H$2:H87)-'Chem - ODS'!C$15*10^6&lt;0,0,IF(AND(SUM('Chemicals Calcs'!H$1:H86)-'Chem - ODS'!C$15*10^6&lt;0,SUM('Chemicals Calcs'!H$2:H87)-'Chem - ODS'!C$15*10^6&gt;0),SUM('Chemicals Calcs'!H$2:H87)-'Chem - ODS'!C$15*10^6,'Chemicals Calcs'!H87))</f>
        <v>0</v>
      </c>
      <c r="I87" s="210">
        <f ca="1">IF(SUM('Chemicals Calcs'!I$2:I87)-'Chem - ODS'!D$15*10^6&lt;0,0,IF(AND(SUM('Chemicals Calcs'!I$1:I86)-'Chem - ODS'!D$15*10^6&lt;0,SUM('Chemicals Calcs'!I$2:I87)-'Chem - ODS'!D$15*10^6&gt;0),SUM('Chemicals Calcs'!I$2:I87)-'Chem - ODS'!D$15*10^6,'Chemicals Calcs'!I87))</f>
        <v>0</v>
      </c>
      <c r="J87" s="210">
        <f ca="1">IF(SUM('Chemicals Calcs'!J$2:J87)-'Chem - ODS'!E$15*10^6&lt;0,0,IF(AND(SUM('Chemicals Calcs'!J$1:J86)-'Chem - ODS'!E$15*10^6&lt;0,SUM('Chemicals Calcs'!J$2:J87)-'Chem - ODS'!E$15*10^6&gt;0),SUM('Chemicals Calcs'!J$2:J87)-'Chem - ODS'!E$15*10^6,'Chemicals Calcs'!J87))</f>
        <v>0</v>
      </c>
      <c r="K87" s="210">
        <f ca="1">IF(SUM('Chemicals Calcs'!K$2:K87)-'Chem - ODS'!F$15*10^6&lt;0,0,IF(AND(SUM('Chemicals Calcs'!K$1:K86)-'Chem - ODS'!F$15*10^6&lt;0,SUM('Chemicals Calcs'!K$2:K87)-'Chem - ODS'!F$15*10^6&gt;0),SUM('Chemicals Calcs'!K$2:K87)-'Chem - ODS'!F$15*10^6,'Chemicals Calcs'!K87))</f>
        <v>0</v>
      </c>
      <c r="L87" s="210">
        <f ca="1">IF(SUM('Chemicals Calcs'!L$2:L87)-'Chem - ODS'!G$15*10^6&lt;0,0,IF(AND(SUM('Chemicals Calcs'!L$1:L86)-'Chem - ODS'!G$15*10^6&lt;0,SUM('Chemicals Calcs'!L$2:L87)-'Chem - ODS'!G$15*10^6&gt;0),SUM('Chemicals Calcs'!L$2:L87)-'Chem - ODS'!G$15*10^6,'Chemicals Calcs'!L87))</f>
        <v>0</v>
      </c>
      <c r="M87" s="210">
        <f ca="1">IF(SUM('Chemicals Calcs'!M$2:M87)-'Chem - ODS'!H$15*10^6&lt;0,0,IF(AND(SUM('Chemicals Calcs'!M$1:M86)-'Chem - ODS'!H$15*10^6&lt;0,SUM('Chemicals Calcs'!M$2:M87)-'Chem - ODS'!H$15*10^6&gt;0),SUM('Chemicals Calcs'!M$2:M87)-'Chem - ODS'!H$15*10^6,'Chemicals Calcs'!M87))</f>
        <v>0</v>
      </c>
      <c r="N87" s="210">
        <f ca="1">IF(SUM('Chemicals Calcs'!N$2:N87)-'Chem - ODS'!I$15*10^6&lt;0,0,IF(AND(SUM('Chemicals Calcs'!N$1:N86)-'Chem - ODS'!I$15*10^6&lt;0,SUM('Chemicals Calcs'!N$2:N87)-'Chem - ODS'!I$15*10^6&gt;0),SUM('Chemicals Calcs'!N$2:N87)-'Chem - ODS'!I$15*10^6,'Chemicals Calcs'!N87))</f>
        <v>0</v>
      </c>
      <c r="O87" s="210">
        <f ca="1">IF(SUM('Chemicals Calcs'!O$2:O87)-'Chem - ODS'!J$15*10^6&lt;0,0,IF(AND(SUM('Chemicals Calcs'!O$1:O86)-'Chem - ODS'!J$15*10^6&lt;0,SUM('Chemicals Calcs'!O$2:O87)-'Chem - ODS'!J$15*10^6&gt;0),SUM('Chemicals Calcs'!O$2:O87)-'Chem - ODS'!J$15*10^6,'Chemicals Calcs'!O87))</f>
        <v>0</v>
      </c>
      <c r="P87" s="210">
        <f ca="1">IF(SUM('Chemicals Calcs'!P$2:P87)-'Chem - ODS'!K$15*10^6&lt;0,0,IF(AND(SUM('Chemicals Calcs'!P$1:P86)-'Chem - ODS'!K$15*10^6&lt;0,SUM('Chemicals Calcs'!P$2:P87)-'Chem - ODS'!K$15*10^6&gt;0),SUM('Chemicals Calcs'!P$2:P87)-'Chem - ODS'!K$15*10^6,'Chemicals Calcs'!P87))</f>
        <v>0</v>
      </c>
      <c r="Q87" s="210">
        <f ca="1">IF(SUM('Chemicals Calcs'!Q$2:Q87)-'Chem - ODS'!L$15*10^6&lt;0,0,IF(AND(SUM('Chemicals Calcs'!Q$1:Q86)-'Chem - ODS'!L$15*10^6&lt;0,SUM('Chemicals Calcs'!Q$2:Q87)-'Chem - ODS'!L$15*10^6&gt;0),SUM('Chemicals Calcs'!Q$2:Q87)-'Chem - ODS'!L$15*10^6,'Chemicals Calcs'!Q87))</f>
        <v>0</v>
      </c>
      <c r="R87" s="210">
        <f ca="1">IF(SUM('Chemicals Calcs'!R$2:R87)-'Chem - ODS'!M$15*10^6&lt;0,0,IF(AND(SUM('Chemicals Calcs'!R$1:R86)-'Chem - ODS'!M$15*10^6&lt;0,SUM('Chemicals Calcs'!R$2:R87)-'Chem - ODS'!M$15*10^6&gt;0),SUM('Chemicals Calcs'!R$2:R87)-'Chem - ODS'!M$15*10^6,'Chemicals Calcs'!R87))</f>
        <v>0</v>
      </c>
      <c r="S87" s="210">
        <f ca="1">IF(SUM('Chemicals Calcs'!S$2:S87)-'Chem - ODS'!N$15*10^6&lt;0,0,IF(AND(SUM('Chemicals Calcs'!S$1:S86)-'Chem - ODS'!N$15*10^6&lt;0,SUM('Chemicals Calcs'!S$2:S87)-'Chem - ODS'!N$15*10^6&gt;0),SUM('Chemicals Calcs'!S$2:S87)-'Chem - ODS'!N$15*10^6,'Chemicals Calcs'!S87))</f>
        <v>0</v>
      </c>
      <c r="T87" s="210">
        <f ca="1">IF(SUM('Chemicals Calcs'!T$2:T87)-'Chem - ODS'!O$15*10^6&lt;0,0,IF(AND(SUM('Chemicals Calcs'!T$1:T86)-'Chem - ODS'!O$15*10^6&lt;0,SUM('Chemicals Calcs'!T$2:T87)-'Chem - ODS'!O$15*10^6&gt;0),SUM('Chemicals Calcs'!T$2:T87)-'Chem - ODS'!O$15*10^6,'Chemicals Calcs'!T87))</f>
        <v>0</v>
      </c>
      <c r="U87" s="210">
        <f ca="1">IF(SUM('Chemicals Calcs'!U$2:U87)-'Chem - ODS'!P$15*10^6&lt;0,0,IF(AND(SUM('Chemicals Calcs'!U$1:U86)-'Chem - ODS'!P$15*10^6&lt;0,SUM('Chemicals Calcs'!U$2:U87)-'Chem - ODS'!P$15*10^6&gt;0),SUM('Chemicals Calcs'!U$2:U87)-'Chem - ODS'!P$15*10^6,'Chemicals Calcs'!U87))</f>
        <v>0</v>
      </c>
      <c r="V87" s="210">
        <f ca="1">IF(SUM('Chemicals Calcs'!V$2:V87)-'Chem - ODS'!Q$15*10^6&lt;0,0,IF(AND(SUM('Chemicals Calcs'!V$1:V86)-'Chem - ODS'!Q$15*10^6&lt;0,SUM('Chemicals Calcs'!V$2:V87)-'Chem - ODS'!Q$15*10^6&gt;0),SUM('Chemicals Calcs'!V$2:V87)-'Chem - ODS'!Q$15*10^6,'Chemicals Calcs'!V87))</f>
        <v>0</v>
      </c>
      <c r="W87" s="210">
        <f ca="1">IF(SUM('Chemicals Calcs'!W$2:W87)-'Chem - ODS'!R$15*10^6&lt;0,0,IF(AND(SUM('Chemicals Calcs'!W$1:W86)-'Chem - ODS'!R$15*10^6&lt;0,SUM('Chemicals Calcs'!W$2:W87)-'Chem - ODS'!R$15*10^6&gt;0),SUM('Chemicals Calcs'!W$2:W87)-'Chem - ODS'!R$15*10^6,'Chemicals Calcs'!W87))</f>
        <v>0</v>
      </c>
      <c r="X87" s="210">
        <f ca="1">IF(SUM('Chemicals Calcs'!X$2:X87)-'Chem - ODS'!S$15*10^6&lt;0,0,IF(AND(SUM('Chemicals Calcs'!X$1:X86)-'Chem - ODS'!S$15*10^6&lt;0,SUM('Chemicals Calcs'!X$2:X87)-'Chem - ODS'!S$15*10^6&gt;0),SUM('Chemicals Calcs'!X$2:X87)-'Chem - ODS'!S$15*10^6,'Chemicals Calcs'!X87))</f>
        <v>0</v>
      </c>
      <c r="Y87" s="210">
        <f ca="1">IF(SUM('Chemicals Calcs'!Y$2:Y87)-'Chem - ODS'!T$15*10^6&lt;0,0,IF(AND(SUM('Chemicals Calcs'!Y$1:Y86)-'Chem - ODS'!T$15*10^6&lt;0,SUM('Chemicals Calcs'!Y$2:Y87)-'Chem - ODS'!T$15*10^6&gt;0),SUM('Chemicals Calcs'!Y$2:Y87)-'Chem - ODS'!T$15*10^6,'Chemicals Calcs'!Y87))</f>
        <v>0</v>
      </c>
      <c r="Z87" s="210">
        <f ca="1">IF(SUM('Chemicals Calcs'!Z$2:Z87)-'Chem - ODS'!U$15*10^6&lt;0,0,IF(AND(SUM('Chemicals Calcs'!Z$1:Z86)-'Chem - ODS'!U$15*10^6&lt;0,SUM('Chemicals Calcs'!Z$2:Z87)-'Chem - ODS'!U$15*10^6&gt;0),SUM('Chemicals Calcs'!Z$2:Z87)-'Chem - ODS'!U$15*10^6,'Chemicals Calcs'!Z87))</f>
        <v>0</v>
      </c>
      <c r="AA87" s="210">
        <f ca="1">IF(SUM('Chemicals Calcs'!AA$2:AA87)-'Chem - ODS'!V$15*10^6&lt;0,0,IF(AND(SUM('Chemicals Calcs'!AA$1:AA86)-'Chem - ODS'!V$15*10^6&lt;0,SUM('Chemicals Calcs'!AA$2:AA87)-'Chem - ODS'!V$15*10^6&gt;0),SUM('Chemicals Calcs'!AA$2:AA87)-'Chem - ODS'!V$15*10^6,'Chemicals Calcs'!AA87))</f>
        <v>0</v>
      </c>
      <c r="AB87" s="210">
        <f ca="1">IF(SUM('Chemicals Calcs'!AB$2:AB87)-'Chem - ODS'!W$15*10^6&lt;0,0,IF(AND(SUM('Chemicals Calcs'!AB$1:AB86)-'Chem - ODS'!W$15*10^6&lt;0,SUM('Chemicals Calcs'!AB$2:AB87)-'Chem - ODS'!W$15*10^6&gt;0),SUM('Chemicals Calcs'!AB$2:AB87)-'Chem - ODS'!W$15*10^6,'Chemicals Calcs'!AB87))</f>
        <v>0</v>
      </c>
      <c r="AC87" s="210">
        <f ca="1">IF(SUM('Chemicals Calcs'!AC$2:AC87)-'Chem - ODS'!X$15*10^6&lt;0,0,IF(AND(SUM('Chemicals Calcs'!AC$1:AC86)-'Chem - ODS'!X$15*10^6&lt;0,SUM('Chemicals Calcs'!AC$2:AC87)-'Chem - ODS'!X$15*10^6&gt;0),SUM('Chemicals Calcs'!AC$2:AC87)-'Chem - ODS'!X$15*10^6,'Chemicals Calcs'!AC87))</f>
        <v>0</v>
      </c>
      <c r="AD87" s="210">
        <f ca="1">IF(SUM('Chemicals Calcs'!AD$2:AD87)-'Chem - ODS'!Y$15*10^6&lt;0,0,IF(AND(SUM('Chemicals Calcs'!AD$1:AD86)-'Chem - ODS'!Y$15*10^6&lt;0,SUM('Chemicals Calcs'!AD$2:AD87)-'Chem - ODS'!Y$15*10^6&gt;0),SUM('Chemicals Calcs'!AD$2:AD87)-'Chem - ODS'!Y$15*10^6,'Chemicals Calcs'!AD87))</f>
        <v>0</v>
      </c>
      <c r="AE87" s="210">
        <f ca="1">IF(SUM('Chemicals Calcs'!AE$2:AE87)-'Chem - ODS'!Z$15*10^6&lt;0,0,IF(AND(SUM('Chemicals Calcs'!AE$1:AE86)-'Chem - ODS'!Z$15*10^6&lt;0,SUM('Chemicals Calcs'!AE$2:AE87)-'Chem - ODS'!Z$15*10^6&gt;0),SUM('Chemicals Calcs'!AE$2:AE87)-'Chem - ODS'!Z$15*10^6,'Chemicals Calcs'!AE87))</f>
        <v>0</v>
      </c>
      <c r="AF87" s="210">
        <f ca="1">IF(SUM('Chemicals Calcs'!AF$2:AF87)-'Chem - ODS'!AA$15*10^6&lt;0,0,IF(AND(SUM('Chemicals Calcs'!AF$1:AF86)-'Chem - ODS'!AA$15*10^6&lt;0,SUM('Chemicals Calcs'!AF$2:AF87)-'Chem - ODS'!AA$15*10^6&gt;0),SUM('Chemicals Calcs'!AF$2:AF87)-'Chem - ODS'!AA$15*10^6,'Chemicals Calcs'!AF87))</f>
        <v>0</v>
      </c>
      <c r="AG87" s="210">
        <f ca="1">IF(SUM('Chemicals Calcs'!AG$2:AG87)-'Chem - ODS'!AB$15*10^6&lt;0,0,IF(AND(SUM('Chemicals Calcs'!AG$1:AG86)-'Chem - ODS'!AB$15*10^6&lt;0,SUM('Chemicals Calcs'!AG$2:AG87)-'Chem - ODS'!AB$15*10^6&gt;0),SUM('Chemicals Calcs'!AG$2:AG87)-'Chem - ODS'!AB$15*10^6,'Chemicals Calcs'!AG87))</f>
        <v>0</v>
      </c>
      <c r="AH87" s="210">
        <f ca="1">IF(SUM('Chemicals Calcs'!AH$2:AH87)-'Chem - ODS'!AC$15*10^6&lt;0,0,IF(AND(SUM('Chemicals Calcs'!AH$1:AH86)-'Chem - ODS'!AC$15*10^6&lt;0,SUM('Chemicals Calcs'!AH$2:AH87)-'Chem - ODS'!AC$15*10^6&gt;0),SUM('Chemicals Calcs'!AH$2:AH87)-'Chem - ODS'!AC$15*10^6,'Chemicals Calcs'!AH87))</f>
        <v>0</v>
      </c>
      <c r="AI87" s="210">
        <f ca="1">IF(SUM('Chemicals Calcs'!AI$2:AI87)-'Chem - ODS'!AD$15*10^6&lt;0,0,IF(AND(SUM('Chemicals Calcs'!AI$1:AI86)-'Chem - ODS'!AD$15*10^6&lt;0,SUM('Chemicals Calcs'!AI$2:AI87)-'Chem - ODS'!AD$15*10^6&gt;0),SUM('Chemicals Calcs'!AI$2:AI87)-'Chem - ODS'!AD$15*10^6,'Chemicals Calcs'!AI87))</f>
        <v>0</v>
      </c>
      <c r="AJ87" s="210">
        <f ca="1">IF(SUM('Chemicals Calcs'!AJ$2:AJ87)-'Chem - ODS'!AE$15*10^6&lt;0,0,IF(AND(SUM('Chemicals Calcs'!AJ$1:AJ86)-'Chem - ODS'!AE$15*10^6&lt;0,SUM('Chemicals Calcs'!AJ$2:AJ87)-'Chem - ODS'!AE$15*10^6&gt;0),SUM('Chemicals Calcs'!AJ$2:AJ87)-'Chem - ODS'!AE$15*10^6,'Chemicals Calcs'!AJ87))</f>
        <v>0</v>
      </c>
      <c r="AK87" s="210">
        <f ca="1">IF(SUM('Chemicals Calcs'!AK$2:AK87)-'Chem - ODS'!AF$15*10^6&lt;0,0,IF(AND(SUM('Chemicals Calcs'!AK$1:AK86)-'Chem - ODS'!AF$15*10^6&lt;0,SUM('Chemicals Calcs'!AK$2:AK87)-'Chem - ODS'!AF$15*10^6&gt;0),SUM('Chemicals Calcs'!AK$2:AK87)-'Chem - ODS'!AF$15*10^6,'Chemicals Calcs'!AK87))</f>
        <v>0</v>
      </c>
      <c r="AL87" s="210">
        <f ca="1">IF(SUM('Chemicals Calcs'!AL$2:AL87)-'Chem - ODS'!AG$15*10^6&lt;0,0,IF(AND(SUM('Chemicals Calcs'!AL$1:AL86)-'Chem - ODS'!AG$15*10^6&lt;0,SUM('Chemicals Calcs'!AL$2:AL87)-'Chem - ODS'!AG$15*10^6&gt;0),SUM('Chemicals Calcs'!AL$2:AL87)-'Chem - ODS'!AG$15*10^6,'Chemicals Calcs'!AL87))</f>
        <v>0</v>
      </c>
      <c r="AM87" s="210">
        <f ca="1">IF(SUM('Chemicals Calcs'!AM$2:AM87)-'Chem - ODS'!AH$15*10^6&lt;0,0,IF(AND(SUM('Chemicals Calcs'!AM$1:AM86)-'Chem - ODS'!AH$15*10^6&lt;0,SUM('Chemicals Calcs'!AM$2:AM87)-'Chem - ODS'!AH$15*10^6&gt;0),SUM('Chemicals Calcs'!AM$2:AM87)-'Chem - ODS'!AH$15*10^6,'Chemicals Calcs'!AM87))</f>
        <v>0</v>
      </c>
      <c r="AN87" s="210">
        <f ca="1">IF(SUM('Chemicals Calcs'!AN$2:AN87)-'Chem - ODS'!AI$15*10^6&lt;0,0,IF(AND(SUM('Chemicals Calcs'!AN$1:AN86)-'Chem - ODS'!AI$15*10^6&lt;0,SUM('Chemicals Calcs'!AN$2:AN87)-'Chem - ODS'!AI$15*10^6&gt;0),SUM('Chemicals Calcs'!AN$2:AN87)-'Chem - ODS'!AI$15*10^6,'Chemicals Calcs'!AN87))</f>
        <v>0</v>
      </c>
      <c r="AO87" s="210">
        <f ca="1">IF(SUM('Chemicals Calcs'!AO$2:AO87)-'Chem - ODS'!AJ$15*10^6&lt;0,0,IF(AND(SUM('Chemicals Calcs'!AO$1:AO86)-'Chem - ODS'!AJ$15*10^6&lt;0,SUM('Chemicals Calcs'!AO$2:AO87)-'Chem - ODS'!AJ$15*10^6&gt;0),SUM('Chemicals Calcs'!AO$2:AO87)-'Chem - ODS'!AJ$15*10^6,'Chemicals Calcs'!AO87))</f>
        <v>0</v>
      </c>
      <c r="AP87" s="210">
        <f ca="1">IF(SUM('Chemicals Calcs'!AP$2:AP87)-'Chem - ODS'!AK$15*10^6&lt;0,0,IF(AND(SUM('Chemicals Calcs'!AP$1:AP86)-'Chem - ODS'!AK$15*10^6&lt;0,SUM('Chemicals Calcs'!AP$2:AP87)-'Chem - ODS'!AK$15*10^6&gt;0),SUM('Chemicals Calcs'!AP$2:AP87)-'Chem - ODS'!AK$15*10^6,'Chemicals Calcs'!AP87))</f>
        <v>0</v>
      </c>
    </row>
    <row r="88" spans="1:42">
      <c r="A88" s="74">
        <v>36</v>
      </c>
      <c r="B88">
        <f ca="1">IF('Chemicals 2010'!$A96="CP",INDIRECT("'Chemicals 2010'!"&amp;'Country Selector'!$B$3&amp;ROW($A96))*10^12,0)</f>
        <v>0</v>
      </c>
      <c r="C88" s="90">
        <f t="shared" ca="1" si="4"/>
        <v>0</v>
      </c>
      <c r="D88" s="90">
        <f t="shared" ca="1" si="3"/>
        <v>0</v>
      </c>
      <c r="E88" s="90">
        <f t="shared" ca="1" si="3"/>
        <v>0</v>
      </c>
      <c r="F88" s="90">
        <f t="shared" ca="1" si="3"/>
        <v>0</v>
      </c>
      <c r="G88" s="210">
        <f ca="1">IF(SUM('Chemicals Calcs'!G$2:G88)-'Chem - ODS'!B$15*10^6&lt;0,0,IF(AND(SUM('Chemicals Calcs'!G$1:G87)-'Chem - ODS'!B$15*10^6&lt;0,SUM('Chemicals Calcs'!G$2:G88)-'Chem - ODS'!B$15*10^6&gt;0),SUM('Chemicals Calcs'!G$2:G88)-'Chem - ODS'!B$15*10^6,'Chemicals Calcs'!G88))</f>
        <v>0</v>
      </c>
      <c r="H88" s="210">
        <f ca="1">IF(SUM('Chemicals Calcs'!H$2:H88)-'Chem - ODS'!C$15*10^6&lt;0,0,IF(AND(SUM('Chemicals Calcs'!H$1:H87)-'Chem - ODS'!C$15*10^6&lt;0,SUM('Chemicals Calcs'!H$2:H88)-'Chem - ODS'!C$15*10^6&gt;0),SUM('Chemicals Calcs'!H$2:H88)-'Chem - ODS'!C$15*10^6,'Chemicals Calcs'!H88))</f>
        <v>0</v>
      </c>
      <c r="I88" s="210">
        <f ca="1">IF(SUM('Chemicals Calcs'!I$2:I88)-'Chem - ODS'!D$15*10^6&lt;0,0,IF(AND(SUM('Chemicals Calcs'!I$1:I87)-'Chem - ODS'!D$15*10^6&lt;0,SUM('Chemicals Calcs'!I$2:I88)-'Chem - ODS'!D$15*10^6&gt;0),SUM('Chemicals Calcs'!I$2:I88)-'Chem - ODS'!D$15*10^6,'Chemicals Calcs'!I88))</f>
        <v>0</v>
      </c>
      <c r="J88" s="210">
        <f ca="1">IF(SUM('Chemicals Calcs'!J$2:J88)-'Chem - ODS'!E$15*10^6&lt;0,0,IF(AND(SUM('Chemicals Calcs'!J$1:J87)-'Chem - ODS'!E$15*10^6&lt;0,SUM('Chemicals Calcs'!J$2:J88)-'Chem - ODS'!E$15*10^6&gt;0),SUM('Chemicals Calcs'!J$2:J88)-'Chem - ODS'!E$15*10^6,'Chemicals Calcs'!J88))</f>
        <v>0</v>
      </c>
      <c r="K88" s="210">
        <f ca="1">IF(SUM('Chemicals Calcs'!K$2:K88)-'Chem - ODS'!F$15*10^6&lt;0,0,IF(AND(SUM('Chemicals Calcs'!K$1:K87)-'Chem - ODS'!F$15*10^6&lt;0,SUM('Chemicals Calcs'!K$2:K88)-'Chem - ODS'!F$15*10^6&gt;0),SUM('Chemicals Calcs'!K$2:K88)-'Chem - ODS'!F$15*10^6,'Chemicals Calcs'!K88))</f>
        <v>0</v>
      </c>
      <c r="L88" s="210">
        <f ca="1">IF(SUM('Chemicals Calcs'!L$2:L88)-'Chem - ODS'!G$15*10^6&lt;0,0,IF(AND(SUM('Chemicals Calcs'!L$1:L87)-'Chem - ODS'!G$15*10^6&lt;0,SUM('Chemicals Calcs'!L$2:L88)-'Chem - ODS'!G$15*10^6&gt;0),SUM('Chemicals Calcs'!L$2:L88)-'Chem - ODS'!G$15*10^6,'Chemicals Calcs'!L88))</f>
        <v>0</v>
      </c>
      <c r="M88" s="210">
        <f ca="1">IF(SUM('Chemicals Calcs'!M$2:M88)-'Chem - ODS'!H$15*10^6&lt;0,0,IF(AND(SUM('Chemicals Calcs'!M$1:M87)-'Chem - ODS'!H$15*10^6&lt;0,SUM('Chemicals Calcs'!M$2:M88)-'Chem - ODS'!H$15*10^6&gt;0),SUM('Chemicals Calcs'!M$2:M88)-'Chem - ODS'!H$15*10^6,'Chemicals Calcs'!M88))</f>
        <v>0</v>
      </c>
      <c r="N88" s="210">
        <f ca="1">IF(SUM('Chemicals Calcs'!N$2:N88)-'Chem - ODS'!I$15*10^6&lt;0,0,IF(AND(SUM('Chemicals Calcs'!N$1:N87)-'Chem - ODS'!I$15*10^6&lt;0,SUM('Chemicals Calcs'!N$2:N88)-'Chem - ODS'!I$15*10^6&gt;0),SUM('Chemicals Calcs'!N$2:N88)-'Chem - ODS'!I$15*10^6,'Chemicals Calcs'!N88))</f>
        <v>0</v>
      </c>
      <c r="O88" s="210">
        <f ca="1">IF(SUM('Chemicals Calcs'!O$2:O88)-'Chem - ODS'!J$15*10^6&lt;0,0,IF(AND(SUM('Chemicals Calcs'!O$1:O87)-'Chem - ODS'!J$15*10^6&lt;0,SUM('Chemicals Calcs'!O$2:O88)-'Chem - ODS'!J$15*10^6&gt;0),SUM('Chemicals Calcs'!O$2:O88)-'Chem - ODS'!J$15*10^6,'Chemicals Calcs'!O88))</f>
        <v>0</v>
      </c>
      <c r="P88" s="210">
        <f ca="1">IF(SUM('Chemicals Calcs'!P$2:P88)-'Chem - ODS'!K$15*10^6&lt;0,0,IF(AND(SUM('Chemicals Calcs'!P$1:P87)-'Chem - ODS'!K$15*10^6&lt;0,SUM('Chemicals Calcs'!P$2:P88)-'Chem - ODS'!K$15*10^6&gt;0),SUM('Chemicals Calcs'!P$2:P88)-'Chem - ODS'!K$15*10^6,'Chemicals Calcs'!P88))</f>
        <v>0</v>
      </c>
      <c r="Q88" s="210">
        <f ca="1">IF(SUM('Chemicals Calcs'!Q$2:Q88)-'Chem - ODS'!L$15*10^6&lt;0,0,IF(AND(SUM('Chemicals Calcs'!Q$1:Q87)-'Chem - ODS'!L$15*10^6&lt;0,SUM('Chemicals Calcs'!Q$2:Q88)-'Chem - ODS'!L$15*10^6&gt;0),SUM('Chemicals Calcs'!Q$2:Q88)-'Chem - ODS'!L$15*10^6,'Chemicals Calcs'!Q88))</f>
        <v>0</v>
      </c>
      <c r="R88" s="210">
        <f ca="1">IF(SUM('Chemicals Calcs'!R$2:R88)-'Chem - ODS'!M$15*10^6&lt;0,0,IF(AND(SUM('Chemicals Calcs'!R$1:R87)-'Chem - ODS'!M$15*10^6&lt;0,SUM('Chemicals Calcs'!R$2:R88)-'Chem - ODS'!M$15*10^6&gt;0),SUM('Chemicals Calcs'!R$2:R88)-'Chem - ODS'!M$15*10^6,'Chemicals Calcs'!R88))</f>
        <v>0</v>
      </c>
      <c r="S88" s="210">
        <f ca="1">IF(SUM('Chemicals Calcs'!S$2:S88)-'Chem - ODS'!N$15*10^6&lt;0,0,IF(AND(SUM('Chemicals Calcs'!S$1:S87)-'Chem - ODS'!N$15*10^6&lt;0,SUM('Chemicals Calcs'!S$2:S88)-'Chem - ODS'!N$15*10^6&gt;0),SUM('Chemicals Calcs'!S$2:S88)-'Chem - ODS'!N$15*10^6,'Chemicals Calcs'!S88))</f>
        <v>0</v>
      </c>
      <c r="T88" s="210">
        <f ca="1">IF(SUM('Chemicals Calcs'!T$2:T88)-'Chem - ODS'!O$15*10^6&lt;0,0,IF(AND(SUM('Chemicals Calcs'!T$1:T87)-'Chem - ODS'!O$15*10^6&lt;0,SUM('Chemicals Calcs'!T$2:T88)-'Chem - ODS'!O$15*10^6&gt;0),SUM('Chemicals Calcs'!T$2:T88)-'Chem - ODS'!O$15*10^6,'Chemicals Calcs'!T88))</f>
        <v>0</v>
      </c>
      <c r="U88" s="210">
        <f ca="1">IF(SUM('Chemicals Calcs'!U$2:U88)-'Chem - ODS'!P$15*10^6&lt;0,0,IF(AND(SUM('Chemicals Calcs'!U$1:U87)-'Chem - ODS'!P$15*10^6&lt;0,SUM('Chemicals Calcs'!U$2:U88)-'Chem - ODS'!P$15*10^6&gt;0),SUM('Chemicals Calcs'!U$2:U88)-'Chem - ODS'!P$15*10^6,'Chemicals Calcs'!U88))</f>
        <v>0</v>
      </c>
      <c r="V88" s="210">
        <f ca="1">IF(SUM('Chemicals Calcs'!V$2:V88)-'Chem - ODS'!Q$15*10^6&lt;0,0,IF(AND(SUM('Chemicals Calcs'!V$1:V87)-'Chem - ODS'!Q$15*10^6&lt;0,SUM('Chemicals Calcs'!V$2:V88)-'Chem - ODS'!Q$15*10^6&gt;0),SUM('Chemicals Calcs'!V$2:V88)-'Chem - ODS'!Q$15*10^6,'Chemicals Calcs'!V88))</f>
        <v>0</v>
      </c>
      <c r="W88" s="210">
        <f ca="1">IF(SUM('Chemicals Calcs'!W$2:W88)-'Chem - ODS'!R$15*10^6&lt;0,0,IF(AND(SUM('Chemicals Calcs'!W$1:W87)-'Chem - ODS'!R$15*10^6&lt;0,SUM('Chemicals Calcs'!W$2:W88)-'Chem - ODS'!R$15*10^6&gt;0),SUM('Chemicals Calcs'!W$2:W88)-'Chem - ODS'!R$15*10^6,'Chemicals Calcs'!W88))</f>
        <v>0</v>
      </c>
      <c r="X88" s="210">
        <f ca="1">IF(SUM('Chemicals Calcs'!X$2:X88)-'Chem - ODS'!S$15*10^6&lt;0,0,IF(AND(SUM('Chemicals Calcs'!X$1:X87)-'Chem - ODS'!S$15*10^6&lt;0,SUM('Chemicals Calcs'!X$2:X88)-'Chem - ODS'!S$15*10^6&gt;0),SUM('Chemicals Calcs'!X$2:X88)-'Chem - ODS'!S$15*10^6,'Chemicals Calcs'!X88))</f>
        <v>0</v>
      </c>
      <c r="Y88" s="210">
        <f ca="1">IF(SUM('Chemicals Calcs'!Y$2:Y88)-'Chem - ODS'!T$15*10^6&lt;0,0,IF(AND(SUM('Chemicals Calcs'!Y$1:Y87)-'Chem - ODS'!T$15*10^6&lt;0,SUM('Chemicals Calcs'!Y$2:Y88)-'Chem - ODS'!T$15*10^6&gt;0),SUM('Chemicals Calcs'!Y$2:Y88)-'Chem - ODS'!T$15*10^6,'Chemicals Calcs'!Y88))</f>
        <v>0</v>
      </c>
      <c r="Z88" s="210">
        <f ca="1">IF(SUM('Chemicals Calcs'!Z$2:Z88)-'Chem - ODS'!U$15*10^6&lt;0,0,IF(AND(SUM('Chemicals Calcs'!Z$1:Z87)-'Chem - ODS'!U$15*10^6&lt;0,SUM('Chemicals Calcs'!Z$2:Z88)-'Chem - ODS'!U$15*10^6&gt;0),SUM('Chemicals Calcs'!Z$2:Z88)-'Chem - ODS'!U$15*10^6,'Chemicals Calcs'!Z88))</f>
        <v>0</v>
      </c>
      <c r="AA88" s="210">
        <f ca="1">IF(SUM('Chemicals Calcs'!AA$2:AA88)-'Chem - ODS'!V$15*10^6&lt;0,0,IF(AND(SUM('Chemicals Calcs'!AA$1:AA87)-'Chem - ODS'!V$15*10^6&lt;0,SUM('Chemicals Calcs'!AA$2:AA88)-'Chem - ODS'!V$15*10^6&gt;0),SUM('Chemicals Calcs'!AA$2:AA88)-'Chem - ODS'!V$15*10^6,'Chemicals Calcs'!AA88))</f>
        <v>0</v>
      </c>
      <c r="AB88" s="210">
        <f ca="1">IF(SUM('Chemicals Calcs'!AB$2:AB88)-'Chem - ODS'!W$15*10^6&lt;0,0,IF(AND(SUM('Chemicals Calcs'!AB$1:AB87)-'Chem - ODS'!W$15*10^6&lt;0,SUM('Chemicals Calcs'!AB$2:AB88)-'Chem - ODS'!W$15*10^6&gt;0),SUM('Chemicals Calcs'!AB$2:AB88)-'Chem - ODS'!W$15*10^6,'Chemicals Calcs'!AB88))</f>
        <v>0</v>
      </c>
      <c r="AC88" s="210">
        <f ca="1">IF(SUM('Chemicals Calcs'!AC$2:AC88)-'Chem - ODS'!X$15*10^6&lt;0,0,IF(AND(SUM('Chemicals Calcs'!AC$1:AC87)-'Chem - ODS'!X$15*10^6&lt;0,SUM('Chemicals Calcs'!AC$2:AC88)-'Chem - ODS'!X$15*10^6&gt;0),SUM('Chemicals Calcs'!AC$2:AC88)-'Chem - ODS'!X$15*10^6,'Chemicals Calcs'!AC88))</f>
        <v>0</v>
      </c>
      <c r="AD88" s="210">
        <f ca="1">IF(SUM('Chemicals Calcs'!AD$2:AD88)-'Chem - ODS'!Y$15*10^6&lt;0,0,IF(AND(SUM('Chemicals Calcs'!AD$1:AD87)-'Chem - ODS'!Y$15*10^6&lt;0,SUM('Chemicals Calcs'!AD$2:AD88)-'Chem - ODS'!Y$15*10^6&gt;0),SUM('Chemicals Calcs'!AD$2:AD88)-'Chem - ODS'!Y$15*10^6,'Chemicals Calcs'!AD88))</f>
        <v>0</v>
      </c>
      <c r="AE88" s="210">
        <f ca="1">IF(SUM('Chemicals Calcs'!AE$2:AE88)-'Chem - ODS'!Z$15*10^6&lt;0,0,IF(AND(SUM('Chemicals Calcs'!AE$1:AE87)-'Chem - ODS'!Z$15*10^6&lt;0,SUM('Chemicals Calcs'!AE$2:AE88)-'Chem - ODS'!Z$15*10^6&gt;0),SUM('Chemicals Calcs'!AE$2:AE88)-'Chem - ODS'!Z$15*10^6,'Chemicals Calcs'!AE88))</f>
        <v>0</v>
      </c>
      <c r="AF88" s="210">
        <f ca="1">IF(SUM('Chemicals Calcs'!AF$2:AF88)-'Chem - ODS'!AA$15*10^6&lt;0,0,IF(AND(SUM('Chemicals Calcs'!AF$1:AF87)-'Chem - ODS'!AA$15*10^6&lt;0,SUM('Chemicals Calcs'!AF$2:AF88)-'Chem - ODS'!AA$15*10^6&gt;0),SUM('Chemicals Calcs'!AF$2:AF88)-'Chem - ODS'!AA$15*10^6,'Chemicals Calcs'!AF88))</f>
        <v>0</v>
      </c>
      <c r="AG88" s="210">
        <f ca="1">IF(SUM('Chemicals Calcs'!AG$2:AG88)-'Chem - ODS'!AB$15*10^6&lt;0,0,IF(AND(SUM('Chemicals Calcs'!AG$1:AG87)-'Chem - ODS'!AB$15*10^6&lt;0,SUM('Chemicals Calcs'!AG$2:AG88)-'Chem - ODS'!AB$15*10^6&gt;0),SUM('Chemicals Calcs'!AG$2:AG88)-'Chem - ODS'!AB$15*10^6,'Chemicals Calcs'!AG88))</f>
        <v>0</v>
      </c>
      <c r="AH88" s="210">
        <f ca="1">IF(SUM('Chemicals Calcs'!AH$2:AH88)-'Chem - ODS'!AC$15*10^6&lt;0,0,IF(AND(SUM('Chemicals Calcs'!AH$1:AH87)-'Chem - ODS'!AC$15*10^6&lt;0,SUM('Chemicals Calcs'!AH$2:AH88)-'Chem - ODS'!AC$15*10^6&gt;0),SUM('Chemicals Calcs'!AH$2:AH88)-'Chem - ODS'!AC$15*10^6,'Chemicals Calcs'!AH88))</f>
        <v>0</v>
      </c>
      <c r="AI88" s="210">
        <f ca="1">IF(SUM('Chemicals Calcs'!AI$2:AI88)-'Chem - ODS'!AD$15*10^6&lt;0,0,IF(AND(SUM('Chemicals Calcs'!AI$1:AI87)-'Chem - ODS'!AD$15*10^6&lt;0,SUM('Chemicals Calcs'!AI$2:AI88)-'Chem - ODS'!AD$15*10^6&gt;0),SUM('Chemicals Calcs'!AI$2:AI88)-'Chem - ODS'!AD$15*10^6,'Chemicals Calcs'!AI88))</f>
        <v>0</v>
      </c>
      <c r="AJ88" s="210">
        <f ca="1">IF(SUM('Chemicals Calcs'!AJ$2:AJ88)-'Chem - ODS'!AE$15*10^6&lt;0,0,IF(AND(SUM('Chemicals Calcs'!AJ$1:AJ87)-'Chem - ODS'!AE$15*10^6&lt;0,SUM('Chemicals Calcs'!AJ$2:AJ88)-'Chem - ODS'!AE$15*10^6&gt;0),SUM('Chemicals Calcs'!AJ$2:AJ88)-'Chem - ODS'!AE$15*10^6,'Chemicals Calcs'!AJ88))</f>
        <v>0</v>
      </c>
      <c r="AK88" s="210">
        <f ca="1">IF(SUM('Chemicals Calcs'!AK$2:AK88)-'Chem - ODS'!AF$15*10^6&lt;0,0,IF(AND(SUM('Chemicals Calcs'!AK$1:AK87)-'Chem - ODS'!AF$15*10^6&lt;0,SUM('Chemicals Calcs'!AK$2:AK88)-'Chem - ODS'!AF$15*10^6&gt;0),SUM('Chemicals Calcs'!AK$2:AK88)-'Chem - ODS'!AF$15*10^6,'Chemicals Calcs'!AK88))</f>
        <v>0</v>
      </c>
      <c r="AL88" s="210">
        <f ca="1">IF(SUM('Chemicals Calcs'!AL$2:AL88)-'Chem - ODS'!AG$15*10^6&lt;0,0,IF(AND(SUM('Chemicals Calcs'!AL$1:AL87)-'Chem - ODS'!AG$15*10^6&lt;0,SUM('Chemicals Calcs'!AL$2:AL88)-'Chem - ODS'!AG$15*10^6&gt;0),SUM('Chemicals Calcs'!AL$2:AL88)-'Chem - ODS'!AG$15*10^6,'Chemicals Calcs'!AL88))</f>
        <v>0</v>
      </c>
      <c r="AM88" s="210">
        <f ca="1">IF(SUM('Chemicals Calcs'!AM$2:AM88)-'Chem - ODS'!AH$15*10^6&lt;0,0,IF(AND(SUM('Chemicals Calcs'!AM$1:AM87)-'Chem - ODS'!AH$15*10^6&lt;0,SUM('Chemicals Calcs'!AM$2:AM88)-'Chem - ODS'!AH$15*10^6&gt;0),SUM('Chemicals Calcs'!AM$2:AM88)-'Chem - ODS'!AH$15*10^6,'Chemicals Calcs'!AM88))</f>
        <v>0</v>
      </c>
      <c r="AN88" s="210">
        <f ca="1">IF(SUM('Chemicals Calcs'!AN$2:AN88)-'Chem - ODS'!AI$15*10^6&lt;0,0,IF(AND(SUM('Chemicals Calcs'!AN$1:AN87)-'Chem - ODS'!AI$15*10^6&lt;0,SUM('Chemicals Calcs'!AN$2:AN88)-'Chem - ODS'!AI$15*10^6&gt;0),SUM('Chemicals Calcs'!AN$2:AN88)-'Chem - ODS'!AI$15*10^6,'Chemicals Calcs'!AN88))</f>
        <v>0</v>
      </c>
      <c r="AO88" s="210">
        <f ca="1">IF(SUM('Chemicals Calcs'!AO$2:AO88)-'Chem - ODS'!AJ$15*10^6&lt;0,0,IF(AND(SUM('Chemicals Calcs'!AO$1:AO87)-'Chem - ODS'!AJ$15*10^6&lt;0,SUM('Chemicals Calcs'!AO$2:AO88)-'Chem - ODS'!AJ$15*10^6&gt;0),SUM('Chemicals Calcs'!AO$2:AO88)-'Chem - ODS'!AJ$15*10^6,'Chemicals Calcs'!AO88))</f>
        <v>0</v>
      </c>
      <c r="AP88" s="210">
        <f ca="1">IF(SUM('Chemicals Calcs'!AP$2:AP88)-'Chem - ODS'!AK$15*10^6&lt;0,0,IF(AND(SUM('Chemicals Calcs'!AP$1:AP87)-'Chem - ODS'!AK$15*10^6&lt;0,SUM('Chemicals Calcs'!AP$2:AP88)-'Chem - ODS'!AK$15*10^6&gt;0),SUM('Chemicals Calcs'!AP$2:AP88)-'Chem - ODS'!AK$15*10^6,'Chemicals Calcs'!AP88))</f>
        <v>0</v>
      </c>
    </row>
    <row r="89" spans="1:42">
      <c r="A89" s="74">
        <v>37</v>
      </c>
      <c r="B89">
        <f ca="1">IF('Chemicals 2010'!$A97="CP",INDIRECT("'Chemicals 2010'!"&amp;'Country Selector'!$B$3&amp;ROW($A97))*10^12,0)</f>
        <v>0</v>
      </c>
      <c r="C89" s="90">
        <f t="shared" ca="1" si="4"/>
        <v>0</v>
      </c>
      <c r="D89" s="90">
        <f t="shared" ca="1" si="3"/>
        <v>0</v>
      </c>
      <c r="E89" s="90">
        <f t="shared" ca="1" si="3"/>
        <v>0</v>
      </c>
      <c r="F89" s="90">
        <f t="shared" ca="1" si="3"/>
        <v>0</v>
      </c>
      <c r="G89" s="210">
        <f ca="1">IF(SUM('Chemicals Calcs'!G$2:G89)-'Chem - ODS'!B$15*10^6&lt;0,0,IF(AND(SUM('Chemicals Calcs'!G$1:G88)-'Chem - ODS'!B$15*10^6&lt;0,SUM('Chemicals Calcs'!G$2:G89)-'Chem - ODS'!B$15*10^6&gt;0),SUM('Chemicals Calcs'!G$2:G89)-'Chem - ODS'!B$15*10^6,'Chemicals Calcs'!G89))</f>
        <v>0</v>
      </c>
      <c r="H89" s="210">
        <f ca="1">IF(SUM('Chemicals Calcs'!H$2:H89)-'Chem - ODS'!C$15*10^6&lt;0,0,IF(AND(SUM('Chemicals Calcs'!H$1:H88)-'Chem - ODS'!C$15*10^6&lt;0,SUM('Chemicals Calcs'!H$2:H89)-'Chem - ODS'!C$15*10^6&gt;0),SUM('Chemicals Calcs'!H$2:H89)-'Chem - ODS'!C$15*10^6,'Chemicals Calcs'!H89))</f>
        <v>0</v>
      </c>
      <c r="I89" s="210">
        <f ca="1">IF(SUM('Chemicals Calcs'!I$2:I89)-'Chem - ODS'!D$15*10^6&lt;0,0,IF(AND(SUM('Chemicals Calcs'!I$1:I88)-'Chem - ODS'!D$15*10^6&lt;0,SUM('Chemicals Calcs'!I$2:I89)-'Chem - ODS'!D$15*10^6&gt;0),SUM('Chemicals Calcs'!I$2:I89)-'Chem - ODS'!D$15*10^6,'Chemicals Calcs'!I89))</f>
        <v>0</v>
      </c>
      <c r="J89" s="210">
        <f ca="1">IF(SUM('Chemicals Calcs'!J$2:J89)-'Chem - ODS'!E$15*10^6&lt;0,0,IF(AND(SUM('Chemicals Calcs'!J$1:J88)-'Chem - ODS'!E$15*10^6&lt;0,SUM('Chemicals Calcs'!J$2:J89)-'Chem - ODS'!E$15*10^6&gt;0),SUM('Chemicals Calcs'!J$2:J89)-'Chem - ODS'!E$15*10^6,'Chemicals Calcs'!J89))</f>
        <v>0</v>
      </c>
      <c r="K89" s="210">
        <f ca="1">IF(SUM('Chemicals Calcs'!K$2:K89)-'Chem - ODS'!F$15*10^6&lt;0,0,IF(AND(SUM('Chemicals Calcs'!K$1:K88)-'Chem - ODS'!F$15*10^6&lt;0,SUM('Chemicals Calcs'!K$2:K89)-'Chem - ODS'!F$15*10^6&gt;0),SUM('Chemicals Calcs'!K$2:K89)-'Chem - ODS'!F$15*10^6,'Chemicals Calcs'!K89))</f>
        <v>0</v>
      </c>
      <c r="L89" s="210">
        <f ca="1">IF(SUM('Chemicals Calcs'!L$2:L89)-'Chem - ODS'!G$15*10^6&lt;0,0,IF(AND(SUM('Chemicals Calcs'!L$1:L88)-'Chem - ODS'!G$15*10^6&lt;0,SUM('Chemicals Calcs'!L$2:L89)-'Chem - ODS'!G$15*10^6&gt;0),SUM('Chemicals Calcs'!L$2:L89)-'Chem - ODS'!G$15*10^6,'Chemicals Calcs'!L89))</f>
        <v>0</v>
      </c>
      <c r="M89" s="210">
        <f ca="1">IF(SUM('Chemicals Calcs'!M$2:M89)-'Chem - ODS'!H$15*10^6&lt;0,0,IF(AND(SUM('Chemicals Calcs'!M$1:M88)-'Chem - ODS'!H$15*10^6&lt;0,SUM('Chemicals Calcs'!M$2:M89)-'Chem - ODS'!H$15*10^6&gt;0),SUM('Chemicals Calcs'!M$2:M89)-'Chem - ODS'!H$15*10^6,'Chemicals Calcs'!M89))</f>
        <v>0</v>
      </c>
      <c r="N89" s="210">
        <f ca="1">IF(SUM('Chemicals Calcs'!N$2:N89)-'Chem - ODS'!I$15*10^6&lt;0,0,IF(AND(SUM('Chemicals Calcs'!N$1:N88)-'Chem - ODS'!I$15*10^6&lt;0,SUM('Chemicals Calcs'!N$2:N89)-'Chem - ODS'!I$15*10^6&gt;0),SUM('Chemicals Calcs'!N$2:N89)-'Chem - ODS'!I$15*10^6,'Chemicals Calcs'!N89))</f>
        <v>0</v>
      </c>
      <c r="O89" s="210">
        <f ca="1">IF(SUM('Chemicals Calcs'!O$2:O89)-'Chem - ODS'!J$15*10^6&lt;0,0,IF(AND(SUM('Chemicals Calcs'!O$1:O88)-'Chem - ODS'!J$15*10^6&lt;0,SUM('Chemicals Calcs'!O$2:O89)-'Chem - ODS'!J$15*10^6&gt;0),SUM('Chemicals Calcs'!O$2:O89)-'Chem - ODS'!J$15*10^6,'Chemicals Calcs'!O89))</f>
        <v>0</v>
      </c>
      <c r="P89" s="210">
        <f ca="1">IF(SUM('Chemicals Calcs'!P$2:P89)-'Chem - ODS'!K$15*10^6&lt;0,0,IF(AND(SUM('Chemicals Calcs'!P$1:P88)-'Chem - ODS'!K$15*10^6&lt;0,SUM('Chemicals Calcs'!P$2:P89)-'Chem - ODS'!K$15*10^6&gt;0),SUM('Chemicals Calcs'!P$2:P89)-'Chem - ODS'!K$15*10^6,'Chemicals Calcs'!P89))</f>
        <v>0</v>
      </c>
      <c r="Q89" s="210">
        <f ca="1">IF(SUM('Chemicals Calcs'!Q$2:Q89)-'Chem - ODS'!L$15*10^6&lt;0,0,IF(AND(SUM('Chemicals Calcs'!Q$1:Q88)-'Chem - ODS'!L$15*10^6&lt;0,SUM('Chemicals Calcs'!Q$2:Q89)-'Chem - ODS'!L$15*10^6&gt;0),SUM('Chemicals Calcs'!Q$2:Q89)-'Chem - ODS'!L$15*10^6,'Chemicals Calcs'!Q89))</f>
        <v>0</v>
      </c>
      <c r="R89" s="210">
        <f ca="1">IF(SUM('Chemicals Calcs'!R$2:R89)-'Chem - ODS'!M$15*10^6&lt;0,0,IF(AND(SUM('Chemicals Calcs'!R$1:R88)-'Chem - ODS'!M$15*10^6&lt;0,SUM('Chemicals Calcs'!R$2:R89)-'Chem - ODS'!M$15*10^6&gt;0),SUM('Chemicals Calcs'!R$2:R89)-'Chem - ODS'!M$15*10^6,'Chemicals Calcs'!R89))</f>
        <v>0</v>
      </c>
      <c r="S89" s="210">
        <f ca="1">IF(SUM('Chemicals Calcs'!S$2:S89)-'Chem - ODS'!N$15*10^6&lt;0,0,IF(AND(SUM('Chemicals Calcs'!S$1:S88)-'Chem - ODS'!N$15*10^6&lt;0,SUM('Chemicals Calcs'!S$2:S89)-'Chem - ODS'!N$15*10^6&gt;0),SUM('Chemicals Calcs'!S$2:S89)-'Chem - ODS'!N$15*10^6,'Chemicals Calcs'!S89))</f>
        <v>0</v>
      </c>
      <c r="T89" s="210">
        <f ca="1">IF(SUM('Chemicals Calcs'!T$2:T89)-'Chem - ODS'!O$15*10^6&lt;0,0,IF(AND(SUM('Chemicals Calcs'!T$1:T88)-'Chem - ODS'!O$15*10^6&lt;0,SUM('Chemicals Calcs'!T$2:T89)-'Chem - ODS'!O$15*10^6&gt;0),SUM('Chemicals Calcs'!T$2:T89)-'Chem - ODS'!O$15*10^6,'Chemicals Calcs'!T89))</f>
        <v>0</v>
      </c>
      <c r="U89" s="210">
        <f ca="1">IF(SUM('Chemicals Calcs'!U$2:U89)-'Chem - ODS'!P$15*10^6&lt;0,0,IF(AND(SUM('Chemicals Calcs'!U$1:U88)-'Chem - ODS'!P$15*10^6&lt;0,SUM('Chemicals Calcs'!U$2:U89)-'Chem - ODS'!P$15*10^6&gt;0),SUM('Chemicals Calcs'!U$2:U89)-'Chem - ODS'!P$15*10^6,'Chemicals Calcs'!U89))</f>
        <v>0</v>
      </c>
      <c r="V89" s="210">
        <f ca="1">IF(SUM('Chemicals Calcs'!V$2:V89)-'Chem - ODS'!Q$15*10^6&lt;0,0,IF(AND(SUM('Chemicals Calcs'!V$1:V88)-'Chem - ODS'!Q$15*10^6&lt;0,SUM('Chemicals Calcs'!V$2:V89)-'Chem - ODS'!Q$15*10^6&gt;0),SUM('Chemicals Calcs'!V$2:V89)-'Chem - ODS'!Q$15*10^6,'Chemicals Calcs'!V89))</f>
        <v>0</v>
      </c>
      <c r="W89" s="210">
        <f ca="1">IF(SUM('Chemicals Calcs'!W$2:W89)-'Chem - ODS'!R$15*10^6&lt;0,0,IF(AND(SUM('Chemicals Calcs'!W$1:W88)-'Chem - ODS'!R$15*10^6&lt;0,SUM('Chemicals Calcs'!W$2:W89)-'Chem - ODS'!R$15*10^6&gt;0),SUM('Chemicals Calcs'!W$2:W89)-'Chem - ODS'!R$15*10^6,'Chemicals Calcs'!W89))</f>
        <v>0</v>
      </c>
      <c r="X89" s="210">
        <f ca="1">IF(SUM('Chemicals Calcs'!X$2:X89)-'Chem - ODS'!S$15*10^6&lt;0,0,IF(AND(SUM('Chemicals Calcs'!X$1:X88)-'Chem - ODS'!S$15*10^6&lt;0,SUM('Chemicals Calcs'!X$2:X89)-'Chem - ODS'!S$15*10^6&gt;0),SUM('Chemicals Calcs'!X$2:X89)-'Chem - ODS'!S$15*10^6,'Chemicals Calcs'!X89))</f>
        <v>0</v>
      </c>
      <c r="Y89" s="210">
        <f ca="1">IF(SUM('Chemicals Calcs'!Y$2:Y89)-'Chem - ODS'!T$15*10^6&lt;0,0,IF(AND(SUM('Chemicals Calcs'!Y$1:Y88)-'Chem - ODS'!T$15*10^6&lt;0,SUM('Chemicals Calcs'!Y$2:Y89)-'Chem - ODS'!T$15*10^6&gt;0),SUM('Chemicals Calcs'!Y$2:Y89)-'Chem - ODS'!T$15*10^6,'Chemicals Calcs'!Y89))</f>
        <v>0</v>
      </c>
      <c r="Z89" s="210">
        <f ca="1">IF(SUM('Chemicals Calcs'!Z$2:Z89)-'Chem - ODS'!U$15*10^6&lt;0,0,IF(AND(SUM('Chemicals Calcs'!Z$1:Z88)-'Chem - ODS'!U$15*10^6&lt;0,SUM('Chemicals Calcs'!Z$2:Z89)-'Chem - ODS'!U$15*10^6&gt;0),SUM('Chemicals Calcs'!Z$2:Z89)-'Chem - ODS'!U$15*10^6,'Chemicals Calcs'!Z89))</f>
        <v>0</v>
      </c>
      <c r="AA89" s="210">
        <f ca="1">IF(SUM('Chemicals Calcs'!AA$2:AA89)-'Chem - ODS'!V$15*10^6&lt;0,0,IF(AND(SUM('Chemicals Calcs'!AA$1:AA88)-'Chem - ODS'!V$15*10^6&lt;0,SUM('Chemicals Calcs'!AA$2:AA89)-'Chem - ODS'!V$15*10^6&gt;0),SUM('Chemicals Calcs'!AA$2:AA89)-'Chem - ODS'!V$15*10^6,'Chemicals Calcs'!AA89))</f>
        <v>0</v>
      </c>
      <c r="AB89" s="210">
        <f ca="1">IF(SUM('Chemicals Calcs'!AB$2:AB89)-'Chem - ODS'!W$15*10^6&lt;0,0,IF(AND(SUM('Chemicals Calcs'!AB$1:AB88)-'Chem - ODS'!W$15*10^6&lt;0,SUM('Chemicals Calcs'!AB$2:AB89)-'Chem - ODS'!W$15*10^6&gt;0),SUM('Chemicals Calcs'!AB$2:AB89)-'Chem - ODS'!W$15*10^6,'Chemicals Calcs'!AB89))</f>
        <v>0</v>
      </c>
      <c r="AC89" s="210">
        <f ca="1">IF(SUM('Chemicals Calcs'!AC$2:AC89)-'Chem - ODS'!X$15*10^6&lt;0,0,IF(AND(SUM('Chemicals Calcs'!AC$1:AC88)-'Chem - ODS'!X$15*10^6&lt;0,SUM('Chemicals Calcs'!AC$2:AC89)-'Chem - ODS'!X$15*10^6&gt;0),SUM('Chemicals Calcs'!AC$2:AC89)-'Chem - ODS'!X$15*10^6,'Chemicals Calcs'!AC89))</f>
        <v>0</v>
      </c>
      <c r="AD89" s="210">
        <f ca="1">IF(SUM('Chemicals Calcs'!AD$2:AD89)-'Chem - ODS'!Y$15*10^6&lt;0,0,IF(AND(SUM('Chemicals Calcs'!AD$1:AD88)-'Chem - ODS'!Y$15*10^6&lt;0,SUM('Chemicals Calcs'!AD$2:AD89)-'Chem - ODS'!Y$15*10^6&gt;0),SUM('Chemicals Calcs'!AD$2:AD89)-'Chem - ODS'!Y$15*10^6,'Chemicals Calcs'!AD89))</f>
        <v>0</v>
      </c>
      <c r="AE89" s="210">
        <f ca="1">IF(SUM('Chemicals Calcs'!AE$2:AE89)-'Chem - ODS'!Z$15*10^6&lt;0,0,IF(AND(SUM('Chemicals Calcs'!AE$1:AE88)-'Chem - ODS'!Z$15*10^6&lt;0,SUM('Chemicals Calcs'!AE$2:AE89)-'Chem - ODS'!Z$15*10^6&gt;0),SUM('Chemicals Calcs'!AE$2:AE89)-'Chem - ODS'!Z$15*10^6,'Chemicals Calcs'!AE89))</f>
        <v>0</v>
      </c>
      <c r="AF89" s="210">
        <f ca="1">IF(SUM('Chemicals Calcs'!AF$2:AF89)-'Chem - ODS'!AA$15*10^6&lt;0,0,IF(AND(SUM('Chemicals Calcs'!AF$1:AF88)-'Chem - ODS'!AA$15*10^6&lt;0,SUM('Chemicals Calcs'!AF$2:AF89)-'Chem - ODS'!AA$15*10^6&gt;0),SUM('Chemicals Calcs'!AF$2:AF89)-'Chem - ODS'!AA$15*10^6,'Chemicals Calcs'!AF89))</f>
        <v>0</v>
      </c>
      <c r="AG89" s="210">
        <f ca="1">IF(SUM('Chemicals Calcs'!AG$2:AG89)-'Chem - ODS'!AB$15*10^6&lt;0,0,IF(AND(SUM('Chemicals Calcs'!AG$1:AG88)-'Chem - ODS'!AB$15*10^6&lt;0,SUM('Chemicals Calcs'!AG$2:AG89)-'Chem - ODS'!AB$15*10^6&gt;0),SUM('Chemicals Calcs'!AG$2:AG89)-'Chem - ODS'!AB$15*10^6,'Chemicals Calcs'!AG89))</f>
        <v>0</v>
      </c>
      <c r="AH89" s="210">
        <f ca="1">IF(SUM('Chemicals Calcs'!AH$2:AH89)-'Chem - ODS'!AC$15*10^6&lt;0,0,IF(AND(SUM('Chemicals Calcs'!AH$1:AH88)-'Chem - ODS'!AC$15*10^6&lt;0,SUM('Chemicals Calcs'!AH$2:AH89)-'Chem - ODS'!AC$15*10^6&gt;0),SUM('Chemicals Calcs'!AH$2:AH89)-'Chem - ODS'!AC$15*10^6,'Chemicals Calcs'!AH89))</f>
        <v>0</v>
      </c>
      <c r="AI89" s="210">
        <f ca="1">IF(SUM('Chemicals Calcs'!AI$2:AI89)-'Chem - ODS'!AD$15*10^6&lt;0,0,IF(AND(SUM('Chemicals Calcs'!AI$1:AI88)-'Chem - ODS'!AD$15*10^6&lt;0,SUM('Chemicals Calcs'!AI$2:AI89)-'Chem - ODS'!AD$15*10^6&gt;0),SUM('Chemicals Calcs'!AI$2:AI89)-'Chem - ODS'!AD$15*10^6,'Chemicals Calcs'!AI89))</f>
        <v>0</v>
      </c>
      <c r="AJ89" s="210">
        <f ca="1">IF(SUM('Chemicals Calcs'!AJ$2:AJ89)-'Chem - ODS'!AE$15*10^6&lt;0,0,IF(AND(SUM('Chemicals Calcs'!AJ$1:AJ88)-'Chem - ODS'!AE$15*10^6&lt;0,SUM('Chemicals Calcs'!AJ$2:AJ89)-'Chem - ODS'!AE$15*10^6&gt;0),SUM('Chemicals Calcs'!AJ$2:AJ89)-'Chem - ODS'!AE$15*10^6,'Chemicals Calcs'!AJ89))</f>
        <v>0</v>
      </c>
      <c r="AK89" s="210">
        <f ca="1">IF(SUM('Chemicals Calcs'!AK$2:AK89)-'Chem - ODS'!AF$15*10^6&lt;0,0,IF(AND(SUM('Chemicals Calcs'!AK$1:AK88)-'Chem - ODS'!AF$15*10^6&lt;0,SUM('Chemicals Calcs'!AK$2:AK89)-'Chem - ODS'!AF$15*10^6&gt;0),SUM('Chemicals Calcs'!AK$2:AK89)-'Chem - ODS'!AF$15*10^6,'Chemicals Calcs'!AK89))</f>
        <v>0</v>
      </c>
      <c r="AL89" s="210">
        <f ca="1">IF(SUM('Chemicals Calcs'!AL$2:AL89)-'Chem - ODS'!AG$15*10^6&lt;0,0,IF(AND(SUM('Chemicals Calcs'!AL$1:AL88)-'Chem - ODS'!AG$15*10^6&lt;0,SUM('Chemicals Calcs'!AL$2:AL89)-'Chem - ODS'!AG$15*10^6&gt;0),SUM('Chemicals Calcs'!AL$2:AL89)-'Chem - ODS'!AG$15*10^6,'Chemicals Calcs'!AL89))</f>
        <v>0</v>
      </c>
      <c r="AM89" s="210">
        <f ca="1">IF(SUM('Chemicals Calcs'!AM$2:AM89)-'Chem - ODS'!AH$15*10^6&lt;0,0,IF(AND(SUM('Chemicals Calcs'!AM$1:AM88)-'Chem - ODS'!AH$15*10^6&lt;0,SUM('Chemicals Calcs'!AM$2:AM89)-'Chem - ODS'!AH$15*10^6&gt;0),SUM('Chemicals Calcs'!AM$2:AM89)-'Chem - ODS'!AH$15*10^6,'Chemicals Calcs'!AM89))</f>
        <v>0</v>
      </c>
      <c r="AN89" s="210">
        <f ca="1">IF(SUM('Chemicals Calcs'!AN$2:AN89)-'Chem - ODS'!AI$15*10^6&lt;0,0,IF(AND(SUM('Chemicals Calcs'!AN$1:AN88)-'Chem - ODS'!AI$15*10^6&lt;0,SUM('Chemicals Calcs'!AN$2:AN89)-'Chem - ODS'!AI$15*10^6&gt;0),SUM('Chemicals Calcs'!AN$2:AN89)-'Chem - ODS'!AI$15*10^6,'Chemicals Calcs'!AN89))</f>
        <v>0</v>
      </c>
      <c r="AO89" s="210">
        <f ca="1">IF(SUM('Chemicals Calcs'!AO$2:AO89)-'Chem - ODS'!AJ$15*10^6&lt;0,0,IF(AND(SUM('Chemicals Calcs'!AO$1:AO88)-'Chem - ODS'!AJ$15*10^6&lt;0,SUM('Chemicals Calcs'!AO$2:AO89)-'Chem - ODS'!AJ$15*10^6&gt;0),SUM('Chemicals Calcs'!AO$2:AO89)-'Chem - ODS'!AJ$15*10^6,'Chemicals Calcs'!AO89))</f>
        <v>0</v>
      </c>
      <c r="AP89" s="210">
        <f ca="1">IF(SUM('Chemicals Calcs'!AP$2:AP89)-'Chem - ODS'!AK$15*10^6&lt;0,0,IF(AND(SUM('Chemicals Calcs'!AP$1:AP88)-'Chem - ODS'!AK$15*10^6&lt;0,SUM('Chemicals Calcs'!AP$2:AP89)-'Chem - ODS'!AK$15*10^6&gt;0),SUM('Chemicals Calcs'!AP$2:AP89)-'Chem - ODS'!AK$15*10^6,'Chemicals Calcs'!AP89))</f>
        <v>0</v>
      </c>
    </row>
    <row r="90" spans="1:42">
      <c r="A90" s="74">
        <v>38</v>
      </c>
      <c r="B90">
        <f ca="1">IF('Chemicals 2010'!$A98="CP",INDIRECT("'Chemicals 2010'!"&amp;'Country Selector'!$B$3&amp;ROW($A98))*10^12,0)</f>
        <v>0</v>
      </c>
      <c r="C90" s="90">
        <f t="shared" ca="1" si="4"/>
        <v>0</v>
      </c>
      <c r="D90" s="90">
        <f t="shared" ca="1" si="3"/>
        <v>0</v>
      </c>
      <c r="E90" s="90">
        <f t="shared" ca="1" si="3"/>
        <v>0</v>
      </c>
      <c r="F90" s="90">
        <f t="shared" ca="1" si="3"/>
        <v>0</v>
      </c>
      <c r="G90" s="210">
        <f ca="1">IF(SUM('Chemicals Calcs'!G$2:G90)-'Chem - ODS'!B$15*10^6&lt;0,0,IF(AND(SUM('Chemicals Calcs'!G$1:G89)-'Chem - ODS'!B$15*10^6&lt;0,SUM('Chemicals Calcs'!G$2:G90)-'Chem - ODS'!B$15*10^6&gt;0),SUM('Chemicals Calcs'!G$2:G90)-'Chem - ODS'!B$15*10^6,'Chemicals Calcs'!G90))</f>
        <v>0</v>
      </c>
      <c r="H90" s="210">
        <f ca="1">IF(SUM('Chemicals Calcs'!H$2:H90)-'Chem - ODS'!C$15*10^6&lt;0,0,IF(AND(SUM('Chemicals Calcs'!H$1:H89)-'Chem - ODS'!C$15*10^6&lt;0,SUM('Chemicals Calcs'!H$2:H90)-'Chem - ODS'!C$15*10^6&gt;0),SUM('Chemicals Calcs'!H$2:H90)-'Chem - ODS'!C$15*10^6,'Chemicals Calcs'!H90))</f>
        <v>0</v>
      </c>
      <c r="I90" s="210">
        <f ca="1">IF(SUM('Chemicals Calcs'!I$2:I90)-'Chem - ODS'!D$15*10^6&lt;0,0,IF(AND(SUM('Chemicals Calcs'!I$1:I89)-'Chem - ODS'!D$15*10^6&lt;0,SUM('Chemicals Calcs'!I$2:I90)-'Chem - ODS'!D$15*10^6&gt;0),SUM('Chemicals Calcs'!I$2:I90)-'Chem - ODS'!D$15*10^6,'Chemicals Calcs'!I90))</f>
        <v>0</v>
      </c>
      <c r="J90" s="210">
        <f ca="1">IF(SUM('Chemicals Calcs'!J$2:J90)-'Chem - ODS'!E$15*10^6&lt;0,0,IF(AND(SUM('Chemicals Calcs'!J$1:J89)-'Chem - ODS'!E$15*10^6&lt;0,SUM('Chemicals Calcs'!J$2:J90)-'Chem - ODS'!E$15*10^6&gt;0),SUM('Chemicals Calcs'!J$2:J90)-'Chem - ODS'!E$15*10^6,'Chemicals Calcs'!J90))</f>
        <v>0</v>
      </c>
      <c r="K90" s="210">
        <f ca="1">IF(SUM('Chemicals Calcs'!K$2:K90)-'Chem - ODS'!F$15*10^6&lt;0,0,IF(AND(SUM('Chemicals Calcs'!K$1:K89)-'Chem - ODS'!F$15*10^6&lt;0,SUM('Chemicals Calcs'!K$2:K90)-'Chem - ODS'!F$15*10^6&gt;0),SUM('Chemicals Calcs'!K$2:K90)-'Chem - ODS'!F$15*10^6,'Chemicals Calcs'!K90))</f>
        <v>0</v>
      </c>
      <c r="L90" s="210">
        <f ca="1">IF(SUM('Chemicals Calcs'!L$2:L90)-'Chem - ODS'!G$15*10^6&lt;0,0,IF(AND(SUM('Chemicals Calcs'!L$1:L89)-'Chem - ODS'!G$15*10^6&lt;0,SUM('Chemicals Calcs'!L$2:L90)-'Chem - ODS'!G$15*10^6&gt;0),SUM('Chemicals Calcs'!L$2:L90)-'Chem - ODS'!G$15*10^6,'Chemicals Calcs'!L90))</f>
        <v>0</v>
      </c>
      <c r="M90" s="210">
        <f ca="1">IF(SUM('Chemicals Calcs'!M$2:M90)-'Chem - ODS'!H$15*10^6&lt;0,0,IF(AND(SUM('Chemicals Calcs'!M$1:M89)-'Chem - ODS'!H$15*10^6&lt;0,SUM('Chemicals Calcs'!M$2:M90)-'Chem - ODS'!H$15*10^6&gt;0),SUM('Chemicals Calcs'!M$2:M90)-'Chem - ODS'!H$15*10^6,'Chemicals Calcs'!M90))</f>
        <v>0</v>
      </c>
      <c r="N90" s="210">
        <f ca="1">IF(SUM('Chemicals Calcs'!N$2:N90)-'Chem - ODS'!I$15*10^6&lt;0,0,IF(AND(SUM('Chemicals Calcs'!N$1:N89)-'Chem - ODS'!I$15*10^6&lt;0,SUM('Chemicals Calcs'!N$2:N90)-'Chem - ODS'!I$15*10^6&gt;0),SUM('Chemicals Calcs'!N$2:N90)-'Chem - ODS'!I$15*10^6,'Chemicals Calcs'!N90))</f>
        <v>0</v>
      </c>
      <c r="O90" s="210">
        <f ca="1">IF(SUM('Chemicals Calcs'!O$2:O90)-'Chem - ODS'!J$15*10^6&lt;0,0,IF(AND(SUM('Chemicals Calcs'!O$1:O89)-'Chem - ODS'!J$15*10^6&lt;0,SUM('Chemicals Calcs'!O$2:O90)-'Chem - ODS'!J$15*10^6&gt;0),SUM('Chemicals Calcs'!O$2:O90)-'Chem - ODS'!J$15*10^6,'Chemicals Calcs'!O90))</f>
        <v>0</v>
      </c>
      <c r="P90" s="210">
        <f ca="1">IF(SUM('Chemicals Calcs'!P$2:P90)-'Chem - ODS'!K$15*10^6&lt;0,0,IF(AND(SUM('Chemicals Calcs'!P$1:P89)-'Chem - ODS'!K$15*10^6&lt;0,SUM('Chemicals Calcs'!P$2:P90)-'Chem - ODS'!K$15*10^6&gt;0),SUM('Chemicals Calcs'!P$2:P90)-'Chem - ODS'!K$15*10^6,'Chemicals Calcs'!P90))</f>
        <v>0</v>
      </c>
      <c r="Q90" s="210">
        <f ca="1">IF(SUM('Chemicals Calcs'!Q$2:Q90)-'Chem - ODS'!L$15*10^6&lt;0,0,IF(AND(SUM('Chemicals Calcs'!Q$1:Q89)-'Chem - ODS'!L$15*10^6&lt;0,SUM('Chemicals Calcs'!Q$2:Q90)-'Chem - ODS'!L$15*10^6&gt;0),SUM('Chemicals Calcs'!Q$2:Q90)-'Chem - ODS'!L$15*10^6,'Chemicals Calcs'!Q90))</f>
        <v>0</v>
      </c>
      <c r="R90" s="210">
        <f ca="1">IF(SUM('Chemicals Calcs'!R$2:R90)-'Chem - ODS'!M$15*10^6&lt;0,0,IF(AND(SUM('Chemicals Calcs'!R$1:R89)-'Chem - ODS'!M$15*10^6&lt;0,SUM('Chemicals Calcs'!R$2:R90)-'Chem - ODS'!M$15*10^6&gt;0),SUM('Chemicals Calcs'!R$2:R90)-'Chem - ODS'!M$15*10^6,'Chemicals Calcs'!R90))</f>
        <v>0</v>
      </c>
      <c r="S90" s="210">
        <f ca="1">IF(SUM('Chemicals Calcs'!S$2:S90)-'Chem - ODS'!N$15*10^6&lt;0,0,IF(AND(SUM('Chemicals Calcs'!S$1:S89)-'Chem - ODS'!N$15*10^6&lt;0,SUM('Chemicals Calcs'!S$2:S90)-'Chem - ODS'!N$15*10^6&gt;0),SUM('Chemicals Calcs'!S$2:S90)-'Chem - ODS'!N$15*10^6,'Chemicals Calcs'!S90))</f>
        <v>0</v>
      </c>
      <c r="T90" s="210">
        <f ca="1">IF(SUM('Chemicals Calcs'!T$2:T90)-'Chem - ODS'!O$15*10^6&lt;0,0,IF(AND(SUM('Chemicals Calcs'!T$1:T89)-'Chem - ODS'!O$15*10^6&lt;0,SUM('Chemicals Calcs'!T$2:T90)-'Chem - ODS'!O$15*10^6&gt;0),SUM('Chemicals Calcs'!T$2:T90)-'Chem - ODS'!O$15*10^6,'Chemicals Calcs'!T90))</f>
        <v>0</v>
      </c>
      <c r="U90" s="210">
        <f ca="1">IF(SUM('Chemicals Calcs'!U$2:U90)-'Chem - ODS'!P$15*10^6&lt;0,0,IF(AND(SUM('Chemicals Calcs'!U$1:U89)-'Chem - ODS'!P$15*10^6&lt;0,SUM('Chemicals Calcs'!U$2:U90)-'Chem - ODS'!P$15*10^6&gt;0),SUM('Chemicals Calcs'!U$2:U90)-'Chem - ODS'!P$15*10^6,'Chemicals Calcs'!U90))</f>
        <v>0</v>
      </c>
      <c r="V90" s="210">
        <f ca="1">IF(SUM('Chemicals Calcs'!V$2:V90)-'Chem - ODS'!Q$15*10^6&lt;0,0,IF(AND(SUM('Chemicals Calcs'!V$1:V89)-'Chem - ODS'!Q$15*10^6&lt;0,SUM('Chemicals Calcs'!V$2:V90)-'Chem - ODS'!Q$15*10^6&gt;0),SUM('Chemicals Calcs'!V$2:V90)-'Chem - ODS'!Q$15*10^6,'Chemicals Calcs'!V90))</f>
        <v>0</v>
      </c>
      <c r="W90" s="210">
        <f ca="1">IF(SUM('Chemicals Calcs'!W$2:W90)-'Chem - ODS'!R$15*10^6&lt;0,0,IF(AND(SUM('Chemicals Calcs'!W$1:W89)-'Chem - ODS'!R$15*10^6&lt;0,SUM('Chemicals Calcs'!W$2:W90)-'Chem - ODS'!R$15*10^6&gt;0),SUM('Chemicals Calcs'!W$2:W90)-'Chem - ODS'!R$15*10^6,'Chemicals Calcs'!W90))</f>
        <v>0</v>
      </c>
      <c r="X90" s="210">
        <f ca="1">IF(SUM('Chemicals Calcs'!X$2:X90)-'Chem - ODS'!S$15*10^6&lt;0,0,IF(AND(SUM('Chemicals Calcs'!X$1:X89)-'Chem - ODS'!S$15*10^6&lt;0,SUM('Chemicals Calcs'!X$2:X90)-'Chem - ODS'!S$15*10^6&gt;0),SUM('Chemicals Calcs'!X$2:X90)-'Chem - ODS'!S$15*10^6,'Chemicals Calcs'!X90))</f>
        <v>0</v>
      </c>
      <c r="Y90" s="210">
        <f ca="1">IF(SUM('Chemicals Calcs'!Y$2:Y90)-'Chem - ODS'!T$15*10^6&lt;0,0,IF(AND(SUM('Chemicals Calcs'!Y$1:Y89)-'Chem - ODS'!T$15*10^6&lt;0,SUM('Chemicals Calcs'!Y$2:Y90)-'Chem - ODS'!T$15*10^6&gt;0),SUM('Chemicals Calcs'!Y$2:Y90)-'Chem - ODS'!T$15*10^6,'Chemicals Calcs'!Y90))</f>
        <v>0</v>
      </c>
      <c r="Z90" s="210">
        <f ca="1">IF(SUM('Chemicals Calcs'!Z$2:Z90)-'Chem - ODS'!U$15*10^6&lt;0,0,IF(AND(SUM('Chemicals Calcs'!Z$1:Z89)-'Chem - ODS'!U$15*10^6&lt;0,SUM('Chemicals Calcs'!Z$2:Z90)-'Chem - ODS'!U$15*10^6&gt;0),SUM('Chemicals Calcs'!Z$2:Z90)-'Chem - ODS'!U$15*10^6,'Chemicals Calcs'!Z90))</f>
        <v>0</v>
      </c>
      <c r="AA90" s="210">
        <f ca="1">IF(SUM('Chemicals Calcs'!AA$2:AA90)-'Chem - ODS'!V$15*10^6&lt;0,0,IF(AND(SUM('Chemicals Calcs'!AA$1:AA89)-'Chem - ODS'!V$15*10^6&lt;0,SUM('Chemicals Calcs'!AA$2:AA90)-'Chem - ODS'!V$15*10^6&gt;0),SUM('Chemicals Calcs'!AA$2:AA90)-'Chem - ODS'!V$15*10^6,'Chemicals Calcs'!AA90))</f>
        <v>0</v>
      </c>
      <c r="AB90" s="210">
        <f ca="1">IF(SUM('Chemicals Calcs'!AB$2:AB90)-'Chem - ODS'!W$15*10^6&lt;0,0,IF(AND(SUM('Chemicals Calcs'!AB$1:AB89)-'Chem - ODS'!W$15*10^6&lt;0,SUM('Chemicals Calcs'!AB$2:AB90)-'Chem - ODS'!W$15*10^6&gt;0),SUM('Chemicals Calcs'!AB$2:AB90)-'Chem - ODS'!W$15*10^6,'Chemicals Calcs'!AB90))</f>
        <v>0</v>
      </c>
      <c r="AC90" s="210">
        <f ca="1">IF(SUM('Chemicals Calcs'!AC$2:AC90)-'Chem - ODS'!X$15*10^6&lt;0,0,IF(AND(SUM('Chemicals Calcs'!AC$1:AC89)-'Chem - ODS'!X$15*10^6&lt;0,SUM('Chemicals Calcs'!AC$2:AC90)-'Chem - ODS'!X$15*10^6&gt;0),SUM('Chemicals Calcs'!AC$2:AC90)-'Chem - ODS'!X$15*10^6,'Chemicals Calcs'!AC90))</f>
        <v>0</v>
      </c>
      <c r="AD90" s="210">
        <f ca="1">IF(SUM('Chemicals Calcs'!AD$2:AD90)-'Chem - ODS'!Y$15*10^6&lt;0,0,IF(AND(SUM('Chemicals Calcs'!AD$1:AD89)-'Chem - ODS'!Y$15*10^6&lt;0,SUM('Chemicals Calcs'!AD$2:AD90)-'Chem - ODS'!Y$15*10^6&gt;0),SUM('Chemicals Calcs'!AD$2:AD90)-'Chem - ODS'!Y$15*10^6,'Chemicals Calcs'!AD90))</f>
        <v>0</v>
      </c>
      <c r="AE90" s="210">
        <f ca="1">IF(SUM('Chemicals Calcs'!AE$2:AE90)-'Chem - ODS'!Z$15*10^6&lt;0,0,IF(AND(SUM('Chemicals Calcs'!AE$1:AE89)-'Chem - ODS'!Z$15*10^6&lt;0,SUM('Chemicals Calcs'!AE$2:AE90)-'Chem - ODS'!Z$15*10^6&gt;0),SUM('Chemicals Calcs'!AE$2:AE90)-'Chem - ODS'!Z$15*10^6,'Chemicals Calcs'!AE90))</f>
        <v>0</v>
      </c>
      <c r="AF90" s="210">
        <f ca="1">IF(SUM('Chemicals Calcs'!AF$2:AF90)-'Chem - ODS'!AA$15*10^6&lt;0,0,IF(AND(SUM('Chemicals Calcs'!AF$1:AF89)-'Chem - ODS'!AA$15*10^6&lt;0,SUM('Chemicals Calcs'!AF$2:AF90)-'Chem - ODS'!AA$15*10^6&gt;0),SUM('Chemicals Calcs'!AF$2:AF90)-'Chem - ODS'!AA$15*10^6,'Chemicals Calcs'!AF90))</f>
        <v>0</v>
      </c>
      <c r="AG90" s="210">
        <f ca="1">IF(SUM('Chemicals Calcs'!AG$2:AG90)-'Chem - ODS'!AB$15*10^6&lt;0,0,IF(AND(SUM('Chemicals Calcs'!AG$1:AG89)-'Chem - ODS'!AB$15*10^6&lt;0,SUM('Chemicals Calcs'!AG$2:AG90)-'Chem - ODS'!AB$15*10^6&gt;0),SUM('Chemicals Calcs'!AG$2:AG90)-'Chem - ODS'!AB$15*10^6,'Chemicals Calcs'!AG90))</f>
        <v>0</v>
      </c>
      <c r="AH90" s="210">
        <f ca="1">IF(SUM('Chemicals Calcs'!AH$2:AH90)-'Chem - ODS'!AC$15*10^6&lt;0,0,IF(AND(SUM('Chemicals Calcs'!AH$1:AH89)-'Chem - ODS'!AC$15*10^6&lt;0,SUM('Chemicals Calcs'!AH$2:AH90)-'Chem - ODS'!AC$15*10^6&gt;0),SUM('Chemicals Calcs'!AH$2:AH90)-'Chem - ODS'!AC$15*10^6,'Chemicals Calcs'!AH90))</f>
        <v>0</v>
      </c>
      <c r="AI90" s="210">
        <f ca="1">IF(SUM('Chemicals Calcs'!AI$2:AI90)-'Chem - ODS'!AD$15*10^6&lt;0,0,IF(AND(SUM('Chemicals Calcs'!AI$1:AI89)-'Chem - ODS'!AD$15*10^6&lt;0,SUM('Chemicals Calcs'!AI$2:AI90)-'Chem - ODS'!AD$15*10^6&gt;0),SUM('Chemicals Calcs'!AI$2:AI90)-'Chem - ODS'!AD$15*10^6,'Chemicals Calcs'!AI90))</f>
        <v>0</v>
      </c>
      <c r="AJ90" s="210">
        <f ca="1">IF(SUM('Chemicals Calcs'!AJ$2:AJ90)-'Chem - ODS'!AE$15*10^6&lt;0,0,IF(AND(SUM('Chemicals Calcs'!AJ$1:AJ89)-'Chem - ODS'!AE$15*10^6&lt;0,SUM('Chemicals Calcs'!AJ$2:AJ90)-'Chem - ODS'!AE$15*10^6&gt;0),SUM('Chemicals Calcs'!AJ$2:AJ90)-'Chem - ODS'!AE$15*10^6,'Chemicals Calcs'!AJ90))</f>
        <v>0</v>
      </c>
      <c r="AK90" s="210">
        <f ca="1">IF(SUM('Chemicals Calcs'!AK$2:AK90)-'Chem - ODS'!AF$15*10^6&lt;0,0,IF(AND(SUM('Chemicals Calcs'!AK$1:AK89)-'Chem - ODS'!AF$15*10^6&lt;0,SUM('Chemicals Calcs'!AK$2:AK90)-'Chem - ODS'!AF$15*10^6&gt;0),SUM('Chemicals Calcs'!AK$2:AK90)-'Chem - ODS'!AF$15*10^6,'Chemicals Calcs'!AK90))</f>
        <v>0</v>
      </c>
      <c r="AL90" s="210">
        <f ca="1">IF(SUM('Chemicals Calcs'!AL$2:AL90)-'Chem - ODS'!AG$15*10^6&lt;0,0,IF(AND(SUM('Chemicals Calcs'!AL$1:AL89)-'Chem - ODS'!AG$15*10^6&lt;0,SUM('Chemicals Calcs'!AL$2:AL90)-'Chem - ODS'!AG$15*10^6&gt;0),SUM('Chemicals Calcs'!AL$2:AL90)-'Chem - ODS'!AG$15*10^6,'Chemicals Calcs'!AL90))</f>
        <v>0</v>
      </c>
      <c r="AM90" s="210">
        <f ca="1">IF(SUM('Chemicals Calcs'!AM$2:AM90)-'Chem - ODS'!AH$15*10^6&lt;0,0,IF(AND(SUM('Chemicals Calcs'!AM$1:AM89)-'Chem - ODS'!AH$15*10^6&lt;0,SUM('Chemicals Calcs'!AM$2:AM90)-'Chem - ODS'!AH$15*10^6&gt;0),SUM('Chemicals Calcs'!AM$2:AM90)-'Chem - ODS'!AH$15*10^6,'Chemicals Calcs'!AM90))</f>
        <v>0</v>
      </c>
      <c r="AN90" s="210">
        <f ca="1">IF(SUM('Chemicals Calcs'!AN$2:AN90)-'Chem - ODS'!AI$15*10^6&lt;0,0,IF(AND(SUM('Chemicals Calcs'!AN$1:AN89)-'Chem - ODS'!AI$15*10^6&lt;0,SUM('Chemicals Calcs'!AN$2:AN90)-'Chem - ODS'!AI$15*10^6&gt;0),SUM('Chemicals Calcs'!AN$2:AN90)-'Chem - ODS'!AI$15*10^6,'Chemicals Calcs'!AN90))</f>
        <v>0</v>
      </c>
      <c r="AO90" s="210">
        <f ca="1">IF(SUM('Chemicals Calcs'!AO$2:AO90)-'Chem - ODS'!AJ$15*10^6&lt;0,0,IF(AND(SUM('Chemicals Calcs'!AO$1:AO89)-'Chem - ODS'!AJ$15*10^6&lt;0,SUM('Chemicals Calcs'!AO$2:AO90)-'Chem - ODS'!AJ$15*10^6&gt;0),SUM('Chemicals Calcs'!AO$2:AO90)-'Chem - ODS'!AJ$15*10^6,'Chemicals Calcs'!AO90))</f>
        <v>0</v>
      </c>
      <c r="AP90" s="210">
        <f ca="1">IF(SUM('Chemicals Calcs'!AP$2:AP90)-'Chem - ODS'!AK$15*10^6&lt;0,0,IF(AND(SUM('Chemicals Calcs'!AP$1:AP89)-'Chem - ODS'!AK$15*10^6&lt;0,SUM('Chemicals Calcs'!AP$2:AP90)-'Chem - ODS'!AK$15*10^6&gt;0),SUM('Chemicals Calcs'!AP$2:AP90)-'Chem - ODS'!AK$15*10^6,'Chemicals Calcs'!AP90))</f>
        <v>0</v>
      </c>
    </row>
    <row r="91" spans="1:42">
      <c r="A91" s="74">
        <v>39</v>
      </c>
      <c r="B91">
        <f ca="1">IF('Chemicals 2010'!$A99="CP",INDIRECT("'Chemicals 2010'!"&amp;'Country Selector'!$B$3&amp;ROW($A99))*10^12,0)</f>
        <v>0</v>
      </c>
      <c r="C91" s="90">
        <f t="shared" ca="1" si="4"/>
        <v>42395500755.645668</v>
      </c>
      <c r="D91" s="90">
        <f t="shared" ca="1" si="3"/>
        <v>84791001511.291336</v>
      </c>
      <c r="E91" s="90">
        <f t="shared" ca="1" si="3"/>
        <v>127186502266.93701</v>
      </c>
      <c r="F91" s="90">
        <f t="shared" ca="1" si="3"/>
        <v>169582003022.58267</v>
      </c>
      <c r="G91" s="210">
        <f ca="1">IF(SUM('Chemicals Calcs'!G$2:G91)-'Chem - ODS'!B$15*10^6&lt;0,0,IF(AND(SUM('Chemicals Calcs'!G$1:G90)-'Chem - ODS'!B$15*10^6&lt;0,SUM('Chemicals Calcs'!G$2:G91)-'Chem - ODS'!B$15*10^6&gt;0),SUM('Chemicals Calcs'!G$2:G91)-'Chem - ODS'!B$15*10^6,'Chemicals Calcs'!G91))</f>
        <v>211977503778.22833</v>
      </c>
      <c r="H91" s="210">
        <f ca="1">IF(SUM('Chemicals Calcs'!H$2:H91)-'Chem - ODS'!C$15*10^6&lt;0,0,IF(AND(SUM('Chemicals Calcs'!H$1:H90)-'Chem - ODS'!C$15*10^6&lt;0,SUM('Chemicals Calcs'!H$2:H91)-'Chem - ODS'!C$15*10^6&gt;0),SUM('Chemicals Calcs'!H$2:H91)-'Chem - ODS'!C$15*10^6,'Chemicals Calcs'!H91))</f>
        <v>254373004533.87402</v>
      </c>
      <c r="I91" s="210">
        <f ca="1">IF(SUM('Chemicals Calcs'!I$2:I91)-'Chem - ODS'!D$15*10^6&lt;0,0,IF(AND(SUM('Chemicals Calcs'!I$1:I90)-'Chem - ODS'!D$15*10^6&lt;0,SUM('Chemicals Calcs'!I$2:I91)-'Chem - ODS'!D$15*10^6&gt;0),SUM('Chemicals Calcs'!I$2:I91)-'Chem - ODS'!D$15*10^6,'Chemicals Calcs'!I91))</f>
        <v>296768505289.51965</v>
      </c>
      <c r="J91" s="210">
        <f ca="1">IF(SUM('Chemicals Calcs'!J$2:J91)-'Chem - ODS'!E$15*10^6&lt;0,0,IF(AND(SUM('Chemicals Calcs'!J$1:J90)-'Chem - ODS'!E$15*10^6&lt;0,SUM('Chemicals Calcs'!J$2:J91)-'Chem - ODS'!E$15*10^6&gt;0),SUM('Chemicals Calcs'!J$2:J91)-'Chem - ODS'!E$15*10^6,'Chemicals Calcs'!J91))</f>
        <v>339164006045.16534</v>
      </c>
      <c r="K91" s="210">
        <f ca="1">IF(SUM('Chemicals Calcs'!K$2:K91)-'Chem - ODS'!F$15*10^6&lt;0,0,IF(AND(SUM('Chemicals Calcs'!K$1:K90)-'Chem - ODS'!F$15*10^6&lt;0,SUM('Chemicals Calcs'!K$2:K91)-'Chem - ODS'!F$15*10^6&gt;0),SUM('Chemicals Calcs'!K$2:K91)-'Chem - ODS'!F$15*10^6,'Chemicals Calcs'!K91))</f>
        <v>381559506800.81097</v>
      </c>
      <c r="L91" s="210">
        <f ca="1">IF(SUM('Chemicals Calcs'!L$2:L91)-'Chem - ODS'!G$15*10^6&lt;0,0,IF(AND(SUM('Chemicals Calcs'!L$1:L90)-'Chem - ODS'!G$15*10^6&lt;0,SUM('Chemicals Calcs'!L$2:L91)-'Chem - ODS'!G$15*10^6&gt;0),SUM('Chemicals Calcs'!L$2:L91)-'Chem - ODS'!G$15*10^6,'Chemicals Calcs'!L91))</f>
        <v>423955007556.45667</v>
      </c>
      <c r="M91" s="210">
        <f ca="1">IF(SUM('Chemicals Calcs'!M$2:M91)-'Chem - ODS'!H$15*10^6&lt;0,0,IF(AND(SUM('Chemicals Calcs'!M$1:M90)-'Chem - ODS'!H$15*10^6&lt;0,SUM('Chemicals Calcs'!M$2:M91)-'Chem - ODS'!H$15*10^6&gt;0),SUM('Chemicals Calcs'!M$2:M91)-'Chem - ODS'!H$15*10^6,'Chemicals Calcs'!M91))</f>
        <v>521495221533.14307</v>
      </c>
      <c r="N91" s="210">
        <f ca="1">IF(SUM('Chemicals Calcs'!N$2:N91)-'Chem - ODS'!I$15*10^6&lt;0,0,IF(AND(SUM('Chemicals Calcs'!N$1:N90)-'Chem - ODS'!I$15*10^6&lt;0,SUM('Chemicals Calcs'!N$2:N91)-'Chem - ODS'!I$15*10^6&gt;0),SUM('Chemicals Calcs'!N$2:N91)-'Chem - ODS'!I$15*10^6,'Chemicals Calcs'!N91))</f>
        <v>619035435509.82959</v>
      </c>
      <c r="O91" s="210">
        <f ca="1">IF(SUM('Chemicals Calcs'!O$2:O91)-'Chem - ODS'!J$15*10^6&lt;0,0,IF(AND(SUM('Chemicals Calcs'!O$1:O90)-'Chem - ODS'!J$15*10^6&lt;0,SUM('Chemicals Calcs'!O$2:O91)-'Chem - ODS'!J$15*10^6&gt;0),SUM('Chemicals Calcs'!O$2:O91)-'Chem - ODS'!J$15*10^6,'Chemicals Calcs'!O91))</f>
        <v>716575649486.51587</v>
      </c>
      <c r="P91" s="210">
        <f ca="1">IF(SUM('Chemicals Calcs'!P$2:P91)-'Chem - ODS'!K$15*10^6&lt;0,0,IF(AND(SUM('Chemicals Calcs'!P$1:P90)-'Chem - ODS'!K$15*10^6&lt;0,SUM('Chemicals Calcs'!P$2:P91)-'Chem - ODS'!K$15*10^6&gt;0),SUM('Chemicals Calcs'!P$2:P91)-'Chem - ODS'!K$15*10^6,'Chemicals Calcs'!P91))</f>
        <v>814115863463.20239</v>
      </c>
      <c r="Q91" s="210">
        <f ca="1">IF(SUM('Chemicals Calcs'!Q$2:Q91)-'Chem - ODS'!L$15*10^6&lt;0,0,IF(AND(SUM('Chemicals Calcs'!Q$1:Q90)-'Chem - ODS'!L$15*10^6&lt;0,SUM('Chemicals Calcs'!Q$2:Q91)-'Chem - ODS'!L$15*10^6&gt;0),SUM('Chemicals Calcs'!Q$2:Q91)-'Chem - ODS'!L$15*10^6,'Chemicals Calcs'!Q91))</f>
        <v>911656077439.88892</v>
      </c>
      <c r="R91" s="210">
        <f ca="1">IF(SUM('Chemicals Calcs'!R$2:R91)-'Chem - ODS'!M$15*10^6&lt;0,0,IF(AND(SUM('Chemicals Calcs'!R$1:R90)-'Chem - ODS'!M$15*10^6&lt;0,SUM('Chemicals Calcs'!R$2:R91)-'Chem - ODS'!M$15*10^6&gt;0),SUM('Chemicals Calcs'!R$2:R91)-'Chem - ODS'!M$15*10^6,'Chemicals Calcs'!R91))</f>
        <v>1009196291416.5752</v>
      </c>
      <c r="S91" s="210">
        <f ca="1">IF(SUM('Chemicals Calcs'!S$2:S91)-'Chem - ODS'!N$15*10^6&lt;0,0,IF(AND(SUM('Chemicals Calcs'!S$1:S90)-'Chem - ODS'!N$15*10^6&lt;0,SUM('Chemicals Calcs'!S$2:S91)-'Chem - ODS'!N$15*10^6&gt;0),SUM('Chemicals Calcs'!S$2:S91)-'Chem - ODS'!N$15*10^6,'Chemicals Calcs'!S91))</f>
        <v>1106736505393.2617</v>
      </c>
      <c r="T91" s="210">
        <f ca="1">IF(SUM('Chemicals Calcs'!T$2:T91)-'Chem - ODS'!O$15*10^6&lt;0,0,IF(AND(SUM('Chemicals Calcs'!T$1:T90)-'Chem - ODS'!O$15*10^6&lt;0,SUM('Chemicals Calcs'!T$2:T91)-'Chem - ODS'!O$15*10^6&gt;0),SUM('Chemicals Calcs'!T$2:T91)-'Chem - ODS'!O$15*10^6,'Chemicals Calcs'!T91))</f>
        <v>1204276719369.948</v>
      </c>
      <c r="U91" s="210">
        <f ca="1">IF(SUM('Chemicals Calcs'!U$2:U91)-'Chem - ODS'!P$15*10^6&lt;0,0,IF(AND(SUM('Chemicals Calcs'!U$1:U90)-'Chem - ODS'!P$15*10^6&lt;0,SUM('Chemicals Calcs'!U$2:U91)-'Chem - ODS'!P$15*10^6&gt;0),SUM('Chemicals Calcs'!U$2:U91)-'Chem - ODS'!P$15*10^6,'Chemicals Calcs'!U91))</f>
        <v>1301816933346.6345</v>
      </c>
      <c r="V91" s="210">
        <f ca="1">IF(SUM('Chemicals Calcs'!V$2:V91)-'Chem - ODS'!Q$15*10^6&lt;0,0,IF(AND(SUM('Chemicals Calcs'!V$1:V90)-'Chem - ODS'!Q$15*10^6&lt;0,SUM('Chemicals Calcs'!V$2:V91)-'Chem - ODS'!Q$15*10^6&gt;0),SUM('Chemicals Calcs'!V$2:V91)-'Chem - ODS'!Q$15*10^6,'Chemicals Calcs'!V91))</f>
        <v>1399357147323.321</v>
      </c>
      <c r="W91" s="210">
        <f ca="1">IF(SUM('Chemicals Calcs'!W$2:W91)-'Chem - ODS'!R$15*10^6&lt;0,0,IF(AND(SUM('Chemicals Calcs'!W$1:W90)-'Chem - ODS'!R$15*10^6&lt;0,SUM('Chemicals Calcs'!W$2:W91)-'Chem - ODS'!R$15*10^6&gt;0),SUM('Chemicals Calcs'!W$2:W91)-'Chem - ODS'!R$15*10^6,'Chemicals Calcs'!W91))</f>
        <v>1423852452669.9934</v>
      </c>
      <c r="X91" s="210">
        <f ca="1">IF(SUM('Chemicals Calcs'!X$2:X91)-'Chem - ODS'!S$15*10^6&lt;0,0,IF(AND(SUM('Chemicals Calcs'!X$1:X90)-'Chem - ODS'!S$15*10^6&lt;0,SUM('Chemicals Calcs'!X$2:X91)-'Chem - ODS'!S$15*10^6&gt;0),SUM('Chemicals Calcs'!X$2:X91)-'Chem - ODS'!S$15*10^6,'Chemicals Calcs'!X91))</f>
        <v>1448347758016.6653</v>
      </c>
      <c r="Y91" s="210">
        <f ca="1">IF(SUM('Chemicals Calcs'!Y$2:Y91)-'Chem - ODS'!T$15*10^6&lt;0,0,IF(AND(SUM('Chemicals Calcs'!Y$1:Y90)-'Chem - ODS'!T$15*10^6&lt;0,SUM('Chemicals Calcs'!Y$2:Y91)-'Chem - ODS'!T$15*10^6&gt;0),SUM('Chemicals Calcs'!Y$2:Y91)-'Chem - ODS'!T$15*10^6,'Chemicals Calcs'!Y91))</f>
        <v>1472843063363.3376</v>
      </c>
      <c r="Z91" s="210">
        <f ca="1">IF(SUM('Chemicals Calcs'!Z$2:Z91)-'Chem - ODS'!U$15*10^6&lt;0,0,IF(AND(SUM('Chemicals Calcs'!Z$1:Z90)-'Chem - ODS'!U$15*10^6&lt;0,SUM('Chemicals Calcs'!Z$2:Z91)-'Chem - ODS'!U$15*10^6&gt;0),SUM('Chemicals Calcs'!Z$2:Z91)-'Chem - ODS'!U$15*10^6,'Chemicals Calcs'!Z91))</f>
        <v>1497338368710.0098</v>
      </c>
      <c r="AA91" s="210">
        <f ca="1">IF(SUM('Chemicals Calcs'!AA$2:AA91)-'Chem - ODS'!V$15*10^6&lt;0,0,IF(AND(SUM('Chemicals Calcs'!AA$1:AA90)-'Chem - ODS'!V$15*10^6&lt;0,SUM('Chemicals Calcs'!AA$2:AA91)-'Chem - ODS'!V$15*10^6&gt;0),SUM('Chemicals Calcs'!AA$2:AA91)-'Chem - ODS'!V$15*10^6,'Chemicals Calcs'!AA91))</f>
        <v>1521833674056.6824</v>
      </c>
      <c r="AB91" s="210">
        <f ca="1">IF(SUM('Chemicals Calcs'!AB$2:AB91)-'Chem - ODS'!W$15*10^6&lt;0,0,IF(AND(SUM('Chemicals Calcs'!AB$1:AB90)-'Chem - ODS'!W$15*10^6&lt;0,SUM('Chemicals Calcs'!AB$2:AB91)-'Chem - ODS'!W$15*10^6&gt;0),SUM('Chemicals Calcs'!AB$2:AB91)-'Chem - ODS'!W$15*10^6,'Chemicals Calcs'!AB91))</f>
        <v>1546328979403.3545</v>
      </c>
      <c r="AC91" s="210">
        <f ca="1">IF(SUM('Chemicals Calcs'!AC$2:AC91)-'Chem - ODS'!X$15*10^6&lt;0,0,IF(AND(SUM('Chemicals Calcs'!AC$1:AC90)-'Chem - ODS'!X$15*10^6&lt;0,SUM('Chemicals Calcs'!AC$2:AC91)-'Chem - ODS'!X$15*10^6&gt;0),SUM('Chemicals Calcs'!AC$2:AC91)-'Chem - ODS'!X$15*10^6,'Chemicals Calcs'!AC91))</f>
        <v>1570824284750.0266</v>
      </c>
      <c r="AD91" s="210">
        <f ca="1">IF(SUM('Chemicals Calcs'!AD$2:AD91)-'Chem - ODS'!Y$15*10^6&lt;0,0,IF(AND(SUM('Chemicals Calcs'!AD$1:AD90)-'Chem - ODS'!Y$15*10^6&lt;0,SUM('Chemicals Calcs'!AD$2:AD91)-'Chem - ODS'!Y$15*10^6&gt;0),SUM('Chemicals Calcs'!AD$2:AD91)-'Chem - ODS'!Y$15*10^6,'Chemicals Calcs'!AD91))</f>
        <v>1595319590096.6987</v>
      </c>
      <c r="AE91" s="210">
        <f ca="1">IF(SUM('Chemicals Calcs'!AE$2:AE91)-'Chem - ODS'!Z$15*10^6&lt;0,0,IF(AND(SUM('Chemicals Calcs'!AE$1:AE90)-'Chem - ODS'!Z$15*10^6&lt;0,SUM('Chemicals Calcs'!AE$2:AE91)-'Chem - ODS'!Z$15*10^6&gt;0),SUM('Chemicals Calcs'!AE$2:AE91)-'Chem - ODS'!Z$15*10^6,'Chemicals Calcs'!AE91))</f>
        <v>1619814895443.3711</v>
      </c>
      <c r="AF91" s="210">
        <f ca="1">IF(SUM('Chemicals Calcs'!AF$2:AF91)-'Chem - ODS'!AA$15*10^6&lt;0,0,IF(AND(SUM('Chemicals Calcs'!AF$1:AF90)-'Chem - ODS'!AA$15*10^6&lt;0,SUM('Chemicals Calcs'!AF$2:AF91)-'Chem - ODS'!AA$15*10^6&gt;0),SUM('Chemicals Calcs'!AF$2:AF91)-'Chem - ODS'!AA$15*10^6,'Chemicals Calcs'!AF91))</f>
        <v>1644310200790.0435</v>
      </c>
      <c r="AG91" s="210">
        <f ca="1">IF(SUM('Chemicals Calcs'!AG$2:AG91)-'Chem - ODS'!AB$15*10^6&lt;0,0,IF(AND(SUM('Chemicals Calcs'!AG$1:AG90)-'Chem - ODS'!AB$15*10^6&lt;0,SUM('Chemicals Calcs'!AG$2:AG91)-'Chem - ODS'!AB$15*10^6&gt;0),SUM('Chemicals Calcs'!AG$2:AG91)-'Chem - ODS'!AB$15*10^6,'Chemicals Calcs'!AG91))</f>
        <v>1668805506136.7158</v>
      </c>
      <c r="AH91" s="210">
        <f ca="1">IF(SUM('Chemicals Calcs'!AH$2:AH91)-'Chem - ODS'!AC$15*10^6&lt;0,0,IF(AND(SUM('Chemicals Calcs'!AH$1:AH90)-'Chem - ODS'!AC$15*10^6&lt;0,SUM('Chemicals Calcs'!AH$2:AH91)-'Chem - ODS'!AC$15*10^6&gt;0),SUM('Chemicals Calcs'!AH$2:AH91)-'Chem - ODS'!AC$15*10^6,'Chemicals Calcs'!AH91))</f>
        <v>1693300811483.3879</v>
      </c>
      <c r="AI91" s="210">
        <f ca="1">IF(SUM('Chemicals Calcs'!AI$2:AI91)-'Chem - ODS'!AD$15*10^6&lt;0,0,IF(AND(SUM('Chemicals Calcs'!AI$1:AI90)-'Chem - ODS'!AD$15*10^6&lt;0,SUM('Chemicals Calcs'!AI$2:AI91)-'Chem - ODS'!AD$15*10^6&gt;0),SUM('Chemicals Calcs'!AI$2:AI91)-'Chem - ODS'!AD$15*10^6,'Chemicals Calcs'!AI91))</f>
        <v>1717796116830.0603</v>
      </c>
      <c r="AJ91" s="210">
        <f ca="1">IF(SUM('Chemicals Calcs'!AJ$2:AJ91)-'Chem - ODS'!AE$15*10^6&lt;0,0,IF(AND(SUM('Chemicals Calcs'!AJ$1:AJ90)-'Chem - ODS'!AE$15*10^6&lt;0,SUM('Chemicals Calcs'!AJ$2:AJ91)-'Chem - ODS'!AE$15*10^6&gt;0),SUM('Chemicals Calcs'!AJ$2:AJ91)-'Chem - ODS'!AE$15*10^6,'Chemicals Calcs'!AJ91))</f>
        <v>1742291422176.7324</v>
      </c>
      <c r="AK91" s="210">
        <f ca="1">IF(SUM('Chemicals Calcs'!AK$2:AK91)-'Chem - ODS'!AF$15*10^6&lt;0,0,IF(AND(SUM('Chemicals Calcs'!AK$1:AK90)-'Chem - ODS'!AF$15*10^6&lt;0,SUM('Chemicals Calcs'!AK$2:AK91)-'Chem - ODS'!AF$15*10^6&gt;0),SUM('Chemicals Calcs'!AK$2:AK91)-'Chem - ODS'!AF$15*10^6,'Chemicals Calcs'!AK91))</f>
        <v>1766786727523.4048</v>
      </c>
      <c r="AL91" s="210">
        <f ca="1">IF(SUM('Chemicals Calcs'!AL$2:AL91)-'Chem - ODS'!AG$15*10^6&lt;0,0,IF(AND(SUM('Chemicals Calcs'!AL$1:AL90)-'Chem - ODS'!AG$15*10^6&lt;0,SUM('Chemicals Calcs'!AL$2:AL91)-'Chem - ODS'!AG$15*10^6&gt;0),SUM('Chemicals Calcs'!AL$2:AL91)-'Chem - ODS'!AG$15*10^6,'Chemicals Calcs'!AL91))</f>
        <v>1791282032870.0767</v>
      </c>
      <c r="AM91" s="210">
        <f ca="1">IF(SUM('Chemicals Calcs'!AM$2:AM91)-'Chem - ODS'!AH$15*10^6&lt;0,0,IF(AND(SUM('Chemicals Calcs'!AM$1:AM90)-'Chem - ODS'!AH$15*10^6&lt;0,SUM('Chemicals Calcs'!AM$2:AM91)-'Chem - ODS'!AH$15*10^6&gt;0),SUM('Chemicals Calcs'!AM$2:AM91)-'Chem - ODS'!AH$15*10^6,'Chemicals Calcs'!AM91))</f>
        <v>1815777338216.749</v>
      </c>
      <c r="AN91" s="210">
        <f ca="1">IF(SUM('Chemicals Calcs'!AN$2:AN91)-'Chem - ODS'!AI$15*10^6&lt;0,0,IF(AND(SUM('Chemicals Calcs'!AN$1:AN90)-'Chem - ODS'!AI$15*10^6&lt;0,SUM('Chemicals Calcs'!AN$2:AN91)-'Chem - ODS'!AI$15*10^6&gt;0),SUM('Chemicals Calcs'!AN$2:AN91)-'Chem - ODS'!AI$15*10^6,'Chemicals Calcs'!AN91))</f>
        <v>1840272643563.4214</v>
      </c>
      <c r="AO91" s="210">
        <f ca="1">IF(SUM('Chemicals Calcs'!AO$2:AO91)-'Chem - ODS'!AJ$15*10^6&lt;0,0,IF(AND(SUM('Chemicals Calcs'!AO$1:AO90)-'Chem - ODS'!AJ$15*10^6&lt;0,SUM('Chemicals Calcs'!AO$2:AO91)-'Chem - ODS'!AJ$15*10^6&gt;0),SUM('Chemicals Calcs'!AO$2:AO91)-'Chem - ODS'!AJ$15*10^6,'Chemicals Calcs'!AO91))</f>
        <v>1864767948910.0937</v>
      </c>
      <c r="AP91" s="210">
        <f ca="1">IF(SUM('Chemicals Calcs'!AP$2:AP91)-'Chem - ODS'!AK$15*10^6&lt;0,0,IF(AND(SUM('Chemicals Calcs'!AP$1:AP90)-'Chem - ODS'!AK$15*10^6&lt;0,SUM('Chemicals Calcs'!AP$2:AP91)-'Chem - ODS'!AK$15*10^6&gt;0),SUM('Chemicals Calcs'!AP$2:AP91)-'Chem - ODS'!AK$15*10^6,'Chemicals Calcs'!AP91))</f>
        <v>1889263254256.7659</v>
      </c>
    </row>
    <row r="92" spans="1:42">
      <c r="A92" s="74">
        <v>40</v>
      </c>
      <c r="B92">
        <f ca="1">IF('Chemicals 2010'!$A100="CP",INDIRECT("'Chemicals 2010'!"&amp;'Country Selector'!$B$3&amp;ROW($A100))*10^12,0)</f>
        <v>0</v>
      </c>
      <c r="C92" s="90">
        <f t="shared" ca="1" si="4"/>
        <v>0</v>
      </c>
      <c r="D92" s="90">
        <f t="shared" ca="1" si="3"/>
        <v>0</v>
      </c>
      <c r="E92" s="90">
        <f t="shared" ca="1" si="3"/>
        <v>0</v>
      </c>
      <c r="F92" s="90">
        <f t="shared" ca="1" si="3"/>
        <v>0</v>
      </c>
      <c r="G92" s="210">
        <f ca="1">IF(SUM('Chemicals Calcs'!G$2:G92)-'Chem - ODS'!B$15*10^6&lt;0,0,IF(AND(SUM('Chemicals Calcs'!G$1:G91)-'Chem - ODS'!B$15*10^6&lt;0,SUM('Chemicals Calcs'!G$2:G92)-'Chem - ODS'!B$15*10^6&gt;0),SUM('Chemicals Calcs'!G$2:G92)-'Chem - ODS'!B$15*10^6,'Chemicals Calcs'!G92))</f>
        <v>0</v>
      </c>
      <c r="H92" s="210">
        <f ca="1">IF(SUM('Chemicals Calcs'!H$2:H92)-'Chem - ODS'!C$15*10^6&lt;0,0,IF(AND(SUM('Chemicals Calcs'!H$1:H91)-'Chem - ODS'!C$15*10^6&lt;0,SUM('Chemicals Calcs'!H$2:H92)-'Chem - ODS'!C$15*10^6&gt;0),SUM('Chemicals Calcs'!H$2:H92)-'Chem - ODS'!C$15*10^6,'Chemicals Calcs'!H92))</f>
        <v>0</v>
      </c>
      <c r="I92" s="210">
        <f ca="1">IF(SUM('Chemicals Calcs'!I$2:I92)-'Chem - ODS'!D$15*10^6&lt;0,0,IF(AND(SUM('Chemicals Calcs'!I$1:I91)-'Chem - ODS'!D$15*10^6&lt;0,SUM('Chemicals Calcs'!I$2:I92)-'Chem - ODS'!D$15*10^6&gt;0),SUM('Chemicals Calcs'!I$2:I92)-'Chem - ODS'!D$15*10^6,'Chemicals Calcs'!I92))</f>
        <v>0</v>
      </c>
      <c r="J92" s="210">
        <f ca="1">IF(SUM('Chemicals Calcs'!J$2:J92)-'Chem - ODS'!E$15*10^6&lt;0,0,IF(AND(SUM('Chemicals Calcs'!J$1:J91)-'Chem - ODS'!E$15*10^6&lt;0,SUM('Chemicals Calcs'!J$2:J92)-'Chem - ODS'!E$15*10^6&gt;0),SUM('Chemicals Calcs'!J$2:J92)-'Chem - ODS'!E$15*10^6,'Chemicals Calcs'!J92))</f>
        <v>0</v>
      </c>
      <c r="K92" s="210">
        <f ca="1">IF(SUM('Chemicals Calcs'!K$2:K92)-'Chem - ODS'!F$15*10^6&lt;0,0,IF(AND(SUM('Chemicals Calcs'!K$1:K91)-'Chem - ODS'!F$15*10^6&lt;0,SUM('Chemicals Calcs'!K$2:K92)-'Chem - ODS'!F$15*10^6&gt;0),SUM('Chemicals Calcs'!K$2:K92)-'Chem - ODS'!F$15*10^6,'Chemicals Calcs'!K92))</f>
        <v>0</v>
      </c>
      <c r="L92" s="210">
        <f ca="1">IF(SUM('Chemicals Calcs'!L$2:L92)-'Chem - ODS'!G$15*10^6&lt;0,0,IF(AND(SUM('Chemicals Calcs'!L$1:L91)-'Chem - ODS'!G$15*10^6&lt;0,SUM('Chemicals Calcs'!L$2:L92)-'Chem - ODS'!G$15*10^6&gt;0),SUM('Chemicals Calcs'!L$2:L92)-'Chem - ODS'!G$15*10^6,'Chemicals Calcs'!L92))</f>
        <v>0</v>
      </c>
      <c r="M92" s="210">
        <f ca="1">IF(SUM('Chemicals Calcs'!M$2:M92)-'Chem - ODS'!H$15*10^6&lt;0,0,IF(AND(SUM('Chemicals Calcs'!M$1:M91)-'Chem - ODS'!H$15*10^6&lt;0,SUM('Chemicals Calcs'!M$2:M92)-'Chem - ODS'!H$15*10^6&gt;0),SUM('Chemicals Calcs'!M$2:M92)-'Chem - ODS'!H$15*10^6,'Chemicals Calcs'!M92))</f>
        <v>0</v>
      </c>
      <c r="N92" s="210">
        <f ca="1">IF(SUM('Chemicals Calcs'!N$2:N92)-'Chem - ODS'!I$15*10^6&lt;0,0,IF(AND(SUM('Chemicals Calcs'!N$1:N91)-'Chem - ODS'!I$15*10^6&lt;0,SUM('Chemicals Calcs'!N$2:N92)-'Chem - ODS'!I$15*10^6&gt;0),SUM('Chemicals Calcs'!N$2:N92)-'Chem - ODS'!I$15*10^6,'Chemicals Calcs'!N92))</f>
        <v>0</v>
      </c>
      <c r="O92" s="210">
        <f ca="1">IF(SUM('Chemicals Calcs'!O$2:O92)-'Chem - ODS'!J$15*10^6&lt;0,0,IF(AND(SUM('Chemicals Calcs'!O$1:O91)-'Chem - ODS'!J$15*10^6&lt;0,SUM('Chemicals Calcs'!O$2:O92)-'Chem - ODS'!J$15*10^6&gt;0),SUM('Chemicals Calcs'!O$2:O92)-'Chem - ODS'!J$15*10^6,'Chemicals Calcs'!O92))</f>
        <v>0</v>
      </c>
      <c r="P92" s="210">
        <f ca="1">IF(SUM('Chemicals Calcs'!P$2:P92)-'Chem - ODS'!K$15*10^6&lt;0,0,IF(AND(SUM('Chemicals Calcs'!P$1:P91)-'Chem - ODS'!K$15*10^6&lt;0,SUM('Chemicals Calcs'!P$2:P92)-'Chem - ODS'!K$15*10^6&gt;0),SUM('Chemicals Calcs'!P$2:P92)-'Chem - ODS'!K$15*10^6,'Chemicals Calcs'!P92))</f>
        <v>0</v>
      </c>
      <c r="Q92" s="210">
        <f ca="1">IF(SUM('Chemicals Calcs'!Q$2:Q92)-'Chem - ODS'!L$15*10^6&lt;0,0,IF(AND(SUM('Chemicals Calcs'!Q$1:Q91)-'Chem - ODS'!L$15*10^6&lt;0,SUM('Chemicals Calcs'!Q$2:Q92)-'Chem - ODS'!L$15*10^6&gt;0),SUM('Chemicals Calcs'!Q$2:Q92)-'Chem - ODS'!L$15*10^6,'Chemicals Calcs'!Q92))</f>
        <v>0</v>
      </c>
      <c r="R92" s="210">
        <f ca="1">IF(SUM('Chemicals Calcs'!R$2:R92)-'Chem - ODS'!M$15*10^6&lt;0,0,IF(AND(SUM('Chemicals Calcs'!R$1:R91)-'Chem - ODS'!M$15*10^6&lt;0,SUM('Chemicals Calcs'!R$2:R92)-'Chem - ODS'!M$15*10^6&gt;0),SUM('Chemicals Calcs'!R$2:R92)-'Chem - ODS'!M$15*10^6,'Chemicals Calcs'!R92))</f>
        <v>0</v>
      </c>
      <c r="S92" s="210">
        <f ca="1">IF(SUM('Chemicals Calcs'!S$2:S92)-'Chem - ODS'!N$15*10^6&lt;0,0,IF(AND(SUM('Chemicals Calcs'!S$1:S91)-'Chem - ODS'!N$15*10^6&lt;0,SUM('Chemicals Calcs'!S$2:S92)-'Chem - ODS'!N$15*10^6&gt;0),SUM('Chemicals Calcs'!S$2:S92)-'Chem - ODS'!N$15*10^6,'Chemicals Calcs'!S92))</f>
        <v>0</v>
      </c>
      <c r="T92" s="210">
        <f ca="1">IF(SUM('Chemicals Calcs'!T$2:T92)-'Chem - ODS'!O$15*10^6&lt;0,0,IF(AND(SUM('Chemicals Calcs'!T$1:T91)-'Chem - ODS'!O$15*10^6&lt;0,SUM('Chemicals Calcs'!T$2:T92)-'Chem - ODS'!O$15*10^6&gt;0),SUM('Chemicals Calcs'!T$2:T92)-'Chem - ODS'!O$15*10^6,'Chemicals Calcs'!T92))</f>
        <v>0</v>
      </c>
      <c r="U92" s="210">
        <f ca="1">IF(SUM('Chemicals Calcs'!U$2:U92)-'Chem - ODS'!P$15*10^6&lt;0,0,IF(AND(SUM('Chemicals Calcs'!U$1:U91)-'Chem - ODS'!P$15*10^6&lt;0,SUM('Chemicals Calcs'!U$2:U92)-'Chem - ODS'!P$15*10^6&gt;0),SUM('Chemicals Calcs'!U$2:U92)-'Chem - ODS'!P$15*10^6,'Chemicals Calcs'!U92))</f>
        <v>0</v>
      </c>
      <c r="V92" s="210">
        <f ca="1">IF(SUM('Chemicals Calcs'!V$2:V92)-'Chem - ODS'!Q$15*10^6&lt;0,0,IF(AND(SUM('Chemicals Calcs'!V$1:V91)-'Chem - ODS'!Q$15*10^6&lt;0,SUM('Chemicals Calcs'!V$2:V92)-'Chem - ODS'!Q$15*10^6&gt;0),SUM('Chemicals Calcs'!V$2:V92)-'Chem - ODS'!Q$15*10^6,'Chemicals Calcs'!V92))</f>
        <v>0</v>
      </c>
      <c r="W92" s="210">
        <f ca="1">IF(SUM('Chemicals Calcs'!W$2:W92)-'Chem - ODS'!R$15*10^6&lt;0,0,IF(AND(SUM('Chemicals Calcs'!W$1:W91)-'Chem - ODS'!R$15*10^6&lt;0,SUM('Chemicals Calcs'!W$2:W92)-'Chem - ODS'!R$15*10^6&gt;0),SUM('Chemicals Calcs'!W$2:W92)-'Chem - ODS'!R$15*10^6,'Chemicals Calcs'!W92))</f>
        <v>0</v>
      </c>
      <c r="X92" s="210">
        <f ca="1">IF(SUM('Chemicals Calcs'!X$2:X92)-'Chem - ODS'!S$15*10^6&lt;0,0,IF(AND(SUM('Chemicals Calcs'!X$1:X91)-'Chem - ODS'!S$15*10^6&lt;0,SUM('Chemicals Calcs'!X$2:X92)-'Chem - ODS'!S$15*10^6&gt;0),SUM('Chemicals Calcs'!X$2:X92)-'Chem - ODS'!S$15*10^6,'Chemicals Calcs'!X92))</f>
        <v>0</v>
      </c>
      <c r="Y92" s="210">
        <f ca="1">IF(SUM('Chemicals Calcs'!Y$2:Y92)-'Chem - ODS'!T$15*10^6&lt;0,0,IF(AND(SUM('Chemicals Calcs'!Y$1:Y91)-'Chem - ODS'!T$15*10^6&lt;0,SUM('Chemicals Calcs'!Y$2:Y92)-'Chem - ODS'!T$15*10^6&gt;0),SUM('Chemicals Calcs'!Y$2:Y92)-'Chem - ODS'!T$15*10^6,'Chemicals Calcs'!Y92))</f>
        <v>0</v>
      </c>
      <c r="Z92" s="210">
        <f ca="1">IF(SUM('Chemicals Calcs'!Z$2:Z92)-'Chem - ODS'!U$15*10^6&lt;0,0,IF(AND(SUM('Chemicals Calcs'!Z$1:Z91)-'Chem - ODS'!U$15*10^6&lt;0,SUM('Chemicals Calcs'!Z$2:Z92)-'Chem - ODS'!U$15*10^6&gt;0),SUM('Chemicals Calcs'!Z$2:Z92)-'Chem - ODS'!U$15*10^6,'Chemicals Calcs'!Z92))</f>
        <v>0</v>
      </c>
      <c r="AA92" s="210">
        <f ca="1">IF(SUM('Chemicals Calcs'!AA$2:AA92)-'Chem - ODS'!V$15*10^6&lt;0,0,IF(AND(SUM('Chemicals Calcs'!AA$1:AA91)-'Chem - ODS'!V$15*10^6&lt;0,SUM('Chemicals Calcs'!AA$2:AA92)-'Chem - ODS'!V$15*10^6&gt;0),SUM('Chemicals Calcs'!AA$2:AA92)-'Chem - ODS'!V$15*10^6,'Chemicals Calcs'!AA92))</f>
        <v>0</v>
      </c>
      <c r="AB92" s="210">
        <f ca="1">IF(SUM('Chemicals Calcs'!AB$2:AB92)-'Chem - ODS'!W$15*10^6&lt;0,0,IF(AND(SUM('Chemicals Calcs'!AB$1:AB91)-'Chem - ODS'!W$15*10^6&lt;0,SUM('Chemicals Calcs'!AB$2:AB92)-'Chem - ODS'!W$15*10^6&gt;0),SUM('Chemicals Calcs'!AB$2:AB92)-'Chem - ODS'!W$15*10^6,'Chemicals Calcs'!AB92))</f>
        <v>0</v>
      </c>
      <c r="AC92" s="210">
        <f ca="1">IF(SUM('Chemicals Calcs'!AC$2:AC92)-'Chem - ODS'!X$15*10^6&lt;0,0,IF(AND(SUM('Chemicals Calcs'!AC$1:AC91)-'Chem - ODS'!X$15*10^6&lt;0,SUM('Chemicals Calcs'!AC$2:AC92)-'Chem - ODS'!X$15*10^6&gt;0),SUM('Chemicals Calcs'!AC$2:AC92)-'Chem - ODS'!X$15*10^6,'Chemicals Calcs'!AC92))</f>
        <v>0</v>
      </c>
      <c r="AD92" s="210">
        <f ca="1">IF(SUM('Chemicals Calcs'!AD$2:AD92)-'Chem - ODS'!Y$15*10^6&lt;0,0,IF(AND(SUM('Chemicals Calcs'!AD$1:AD91)-'Chem - ODS'!Y$15*10^6&lt;0,SUM('Chemicals Calcs'!AD$2:AD92)-'Chem - ODS'!Y$15*10^6&gt;0),SUM('Chemicals Calcs'!AD$2:AD92)-'Chem - ODS'!Y$15*10^6,'Chemicals Calcs'!AD92))</f>
        <v>0</v>
      </c>
      <c r="AE92" s="210">
        <f ca="1">IF(SUM('Chemicals Calcs'!AE$2:AE92)-'Chem - ODS'!Z$15*10^6&lt;0,0,IF(AND(SUM('Chemicals Calcs'!AE$1:AE91)-'Chem - ODS'!Z$15*10^6&lt;0,SUM('Chemicals Calcs'!AE$2:AE92)-'Chem - ODS'!Z$15*10^6&gt;0),SUM('Chemicals Calcs'!AE$2:AE92)-'Chem - ODS'!Z$15*10^6,'Chemicals Calcs'!AE92))</f>
        <v>0</v>
      </c>
      <c r="AF92" s="210">
        <f ca="1">IF(SUM('Chemicals Calcs'!AF$2:AF92)-'Chem - ODS'!AA$15*10^6&lt;0,0,IF(AND(SUM('Chemicals Calcs'!AF$1:AF91)-'Chem - ODS'!AA$15*10^6&lt;0,SUM('Chemicals Calcs'!AF$2:AF92)-'Chem - ODS'!AA$15*10^6&gt;0),SUM('Chemicals Calcs'!AF$2:AF92)-'Chem - ODS'!AA$15*10^6,'Chemicals Calcs'!AF92))</f>
        <v>0</v>
      </c>
      <c r="AG92" s="210">
        <f ca="1">IF(SUM('Chemicals Calcs'!AG$2:AG92)-'Chem - ODS'!AB$15*10^6&lt;0,0,IF(AND(SUM('Chemicals Calcs'!AG$1:AG91)-'Chem - ODS'!AB$15*10^6&lt;0,SUM('Chemicals Calcs'!AG$2:AG92)-'Chem - ODS'!AB$15*10^6&gt;0),SUM('Chemicals Calcs'!AG$2:AG92)-'Chem - ODS'!AB$15*10^6,'Chemicals Calcs'!AG92))</f>
        <v>0</v>
      </c>
      <c r="AH92" s="210">
        <f ca="1">IF(SUM('Chemicals Calcs'!AH$2:AH92)-'Chem - ODS'!AC$15*10^6&lt;0,0,IF(AND(SUM('Chemicals Calcs'!AH$1:AH91)-'Chem - ODS'!AC$15*10^6&lt;0,SUM('Chemicals Calcs'!AH$2:AH92)-'Chem - ODS'!AC$15*10^6&gt;0),SUM('Chemicals Calcs'!AH$2:AH92)-'Chem - ODS'!AC$15*10^6,'Chemicals Calcs'!AH92))</f>
        <v>0</v>
      </c>
      <c r="AI92" s="210">
        <f ca="1">IF(SUM('Chemicals Calcs'!AI$2:AI92)-'Chem - ODS'!AD$15*10^6&lt;0,0,IF(AND(SUM('Chemicals Calcs'!AI$1:AI91)-'Chem - ODS'!AD$15*10^6&lt;0,SUM('Chemicals Calcs'!AI$2:AI92)-'Chem - ODS'!AD$15*10^6&gt;0),SUM('Chemicals Calcs'!AI$2:AI92)-'Chem - ODS'!AD$15*10^6,'Chemicals Calcs'!AI92))</f>
        <v>0</v>
      </c>
      <c r="AJ92" s="210">
        <f ca="1">IF(SUM('Chemicals Calcs'!AJ$2:AJ92)-'Chem - ODS'!AE$15*10^6&lt;0,0,IF(AND(SUM('Chemicals Calcs'!AJ$1:AJ91)-'Chem - ODS'!AE$15*10^6&lt;0,SUM('Chemicals Calcs'!AJ$2:AJ92)-'Chem - ODS'!AE$15*10^6&gt;0),SUM('Chemicals Calcs'!AJ$2:AJ92)-'Chem - ODS'!AE$15*10^6,'Chemicals Calcs'!AJ92))</f>
        <v>0</v>
      </c>
      <c r="AK92" s="210">
        <f ca="1">IF(SUM('Chemicals Calcs'!AK$2:AK92)-'Chem - ODS'!AF$15*10^6&lt;0,0,IF(AND(SUM('Chemicals Calcs'!AK$1:AK91)-'Chem - ODS'!AF$15*10^6&lt;0,SUM('Chemicals Calcs'!AK$2:AK92)-'Chem - ODS'!AF$15*10^6&gt;0),SUM('Chemicals Calcs'!AK$2:AK92)-'Chem - ODS'!AF$15*10^6,'Chemicals Calcs'!AK92))</f>
        <v>0</v>
      </c>
      <c r="AL92" s="210">
        <f ca="1">IF(SUM('Chemicals Calcs'!AL$2:AL92)-'Chem - ODS'!AG$15*10^6&lt;0,0,IF(AND(SUM('Chemicals Calcs'!AL$1:AL91)-'Chem - ODS'!AG$15*10^6&lt;0,SUM('Chemicals Calcs'!AL$2:AL92)-'Chem - ODS'!AG$15*10^6&gt;0),SUM('Chemicals Calcs'!AL$2:AL92)-'Chem - ODS'!AG$15*10^6,'Chemicals Calcs'!AL92))</f>
        <v>0</v>
      </c>
      <c r="AM92" s="210">
        <f ca="1">IF(SUM('Chemicals Calcs'!AM$2:AM92)-'Chem - ODS'!AH$15*10^6&lt;0,0,IF(AND(SUM('Chemicals Calcs'!AM$1:AM91)-'Chem - ODS'!AH$15*10^6&lt;0,SUM('Chemicals Calcs'!AM$2:AM92)-'Chem - ODS'!AH$15*10^6&gt;0),SUM('Chemicals Calcs'!AM$2:AM92)-'Chem - ODS'!AH$15*10^6,'Chemicals Calcs'!AM92))</f>
        <v>0</v>
      </c>
      <c r="AN92" s="210">
        <f ca="1">IF(SUM('Chemicals Calcs'!AN$2:AN92)-'Chem - ODS'!AI$15*10^6&lt;0,0,IF(AND(SUM('Chemicals Calcs'!AN$1:AN91)-'Chem - ODS'!AI$15*10^6&lt;0,SUM('Chemicals Calcs'!AN$2:AN92)-'Chem - ODS'!AI$15*10^6&gt;0),SUM('Chemicals Calcs'!AN$2:AN92)-'Chem - ODS'!AI$15*10^6,'Chemicals Calcs'!AN92))</f>
        <v>0</v>
      </c>
      <c r="AO92" s="210">
        <f ca="1">IF(SUM('Chemicals Calcs'!AO$2:AO92)-'Chem - ODS'!AJ$15*10^6&lt;0,0,IF(AND(SUM('Chemicals Calcs'!AO$1:AO91)-'Chem - ODS'!AJ$15*10^6&lt;0,SUM('Chemicals Calcs'!AO$2:AO92)-'Chem - ODS'!AJ$15*10^6&gt;0),SUM('Chemicals Calcs'!AO$2:AO92)-'Chem - ODS'!AJ$15*10^6,'Chemicals Calcs'!AO92))</f>
        <v>0</v>
      </c>
      <c r="AP92" s="210">
        <f ca="1">IF(SUM('Chemicals Calcs'!AP$2:AP92)-'Chem - ODS'!AK$15*10^6&lt;0,0,IF(AND(SUM('Chemicals Calcs'!AP$1:AP91)-'Chem - ODS'!AK$15*10^6&lt;0,SUM('Chemicals Calcs'!AP$2:AP92)-'Chem - ODS'!AK$15*10^6&gt;0),SUM('Chemicals Calcs'!AP$2:AP92)-'Chem - ODS'!AK$15*10^6,'Chemicals Calcs'!AP92))</f>
        <v>0</v>
      </c>
    </row>
    <row r="93" spans="1:42">
      <c r="A93" s="74">
        <v>41</v>
      </c>
      <c r="B93">
        <f ca="1">IF('Chemicals 2010'!$A101="CP",INDIRECT("'Chemicals 2010'!"&amp;'Country Selector'!$B$3&amp;ROW($A101))*10^12,0)</f>
        <v>0</v>
      </c>
      <c r="C93" s="90">
        <f t="shared" ca="1" si="4"/>
        <v>0</v>
      </c>
      <c r="D93" s="90">
        <f t="shared" ca="1" si="3"/>
        <v>0</v>
      </c>
      <c r="E93" s="90">
        <f t="shared" ca="1" si="3"/>
        <v>0</v>
      </c>
      <c r="F93" s="90">
        <f t="shared" ca="1" si="3"/>
        <v>0</v>
      </c>
      <c r="G93" s="210">
        <f ca="1">IF(SUM('Chemicals Calcs'!G$2:G93)-'Chem - ODS'!B$15*10^6&lt;0,0,IF(AND(SUM('Chemicals Calcs'!G$1:G92)-'Chem - ODS'!B$15*10^6&lt;0,SUM('Chemicals Calcs'!G$2:G93)-'Chem - ODS'!B$15*10^6&gt;0),SUM('Chemicals Calcs'!G$2:G93)-'Chem - ODS'!B$15*10^6,'Chemicals Calcs'!G93))</f>
        <v>0</v>
      </c>
      <c r="H93" s="210">
        <f ca="1">IF(SUM('Chemicals Calcs'!H$2:H93)-'Chem - ODS'!C$15*10^6&lt;0,0,IF(AND(SUM('Chemicals Calcs'!H$1:H92)-'Chem - ODS'!C$15*10^6&lt;0,SUM('Chemicals Calcs'!H$2:H93)-'Chem - ODS'!C$15*10^6&gt;0),SUM('Chemicals Calcs'!H$2:H93)-'Chem - ODS'!C$15*10^6,'Chemicals Calcs'!H93))</f>
        <v>0</v>
      </c>
      <c r="I93" s="210">
        <f ca="1">IF(SUM('Chemicals Calcs'!I$2:I93)-'Chem - ODS'!D$15*10^6&lt;0,0,IF(AND(SUM('Chemicals Calcs'!I$1:I92)-'Chem - ODS'!D$15*10^6&lt;0,SUM('Chemicals Calcs'!I$2:I93)-'Chem - ODS'!D$15*10^6&gt;0),SUM('Chemicals Calcs'!I$2:I93)-'Chem - ODS'!D$15*10^6,'Chemicals Calcs'!I93))</f>
        <v>0</v>
      </c>
      <c r="J93" s="210">
        <f ca="1">IF(SUM('Chemicals Calcs'!J$2:J93)-'Chem - ODS'!E$15*10^6&lt;0,0,IF(AND(SUM('Chemicals Calcs'!J$1:J92)-'Chem - ODS'!E$15*10^6&lt;0,SUM('Chemicals Calcs'!J$2:J93)-'Chem - ODS'!E$15*10^6&gt;0),SUM('Chemicals Calcs'!J$2:J93)-'Chem - ODS'!E$15*10^6,'Chemicals Calcs'!J93))</f>
        <v>0</v>
      </c>
      <c r="K93" s="210">
        <f ca="1">IF(SUM('Chemicals Calcs'!K$2:K93)-'Chem - ODS'!F$15*10^6&lt;0,0,IF(AND(SUM('Chemicals Calcs'!K$1:K92)-'Chem - ODS'!F$15*10^6&lt;0,SUM('Chemicals Calcs'!K$2:K93)-'Chem - ODS'!F$15*10^6&gt;0),SUM('Chemicals Calcs'!K$2:K93)-'Chem - ODS'!F$15*10^6,'Chemicals Calcs'!K93))</f>
        <v>0</v>
      </c>
      <c r="L93" s="210">
        <f ca="1">IF(SUM('Chemicals Calcs'!L$2:L93)-'Chem - ODS'!G$15*10^6&lt;0,0,IF(AND(SUM('Chemicals Calcs'!L$1:L92)-'Chem - ODS'!G$15*10^6&lt;0,SUM('Chemicals Calcs'!L$2:L93)-'Chem - ODS'!G$15*10^6&gt;0),SUM('Chemicals Calcs'!L$2:L93)-'Chem - ODS'!G$15*10^6,'Chemicals Calcs'!L93))</f>
        <v>0</v>
      </c>
      <c r="M93" s="210">
        <f ca="1">IF(SUM('Chemicals Calcs'!M$2:M93)-'Chem - ODS'!H$15*10^6&lt;0,0,IF(AND(SUM('Chemicals Calcs'!M$1:M92)-'Chem - ODS'!H$15*10^6&lt;0,SUM('Chemicals Calcs'!M$2:M93)-'Chem - ODS'!H$15*10^6&gt;0),SUM('Chemicals Calcs'!M$2:M93)-'Chem - ODS'!H$15*10^6,'Chemicals Calcs'!M93))</f>
        <v>0</v>
      </c>
      <c r="N93" s="210">
        <f ca="1">IF(SUM('Chemicals Calcs'!N$2:N93)-'Chem - ODS'!I$15*10^6&lt;0,0,IF(AND(SUM('Chemicals Calcs'!N$1:N92)-'Chem - ODS'!I$15*10^6&lt;0,SUM('Chemicals Calcs'!N$2:N93)-'Chem - ODS'!I$15*10^6&gt;0),SUM('Chemicals Calcs'!N$2:N93)-'Chem - ODS'!I$15*10^6,'Chemicals Calcs'!N93))</f>
        <v>0</v>
      </c>
      <c r="O93" s="210">
        <f ca="1">IF(SUM('Chemicals Calcs'!O$2:O93)-'Chem - ODS'!J$15*10^6&lt;0,0,IF(AND(SUM('Chemicals Calcs'!O$1:O92)-'Chem - ODS'!J$15*10^6&lt;0,SUM('Chemicals Calcs'!O$2:O93)-'Chem - ODS'!J$15*10^6&gt;0),SUM('Chemicals Calcs'!O$2:O93)-'Chem - ODS'!J$15*10^6,'Chemicals Calcs'!O93))</f>
        <v>0</v>
      </c>
      <c r="P93" s="210">
        <f ca="1">IF(SUM('Chemicals Calcs'!P$2:P93)-'Chem - ODS'!K$15*10^6&lt;0,0,IF(AND(SUM('Chemicals Calcs'!P$1:P92)-'Chem - ODS'!K$15*10^6&lt;0,SUM('Chemicals Calcs'!P$2:P93)-'Chem - ODS'!K$15*10^6&gt;0),SUM('Chemicals Calcs'!P$2:P93)-'Chem - ODS'!K$15*10^6,'Chemicals Calcs'!P93))</f>
        <v>0</v>
      </c>
      <c r="Q93" s="210">
        <f ca="1">IF(SUM('Chemicals Calcs'!Q$2:Q93)-'Chem - ODS'!L$15*10^6&lt;0,0,IF(AND(SUM('Chemicals Calcs'!Q$1:Q92)-'Chem - ODS'!L$15*10^6&lt;0,SUM('Chemicals Calcs'!Q$2:Q93)-'Chem - ODS'!L$15*10^6&gt;0),SUM('Chemicals Calcs'!Q$2:Q93)-'Chem - ODS'!L$15*10^6,'Chemicals Calcs'!Q93))</f>
        <v>0</v>
      </c>
      <c r="R93" s="210">
        <f ca="1">IF(SUM('Chemicals Calcs'!R$2:R93)-'Chem - ODS'!M$15*10^6&lt;0,0,IF(AND(SUM('Chemicals Calcs'!R$1:R92)-'Chem - ODS'!M$15*10^6&lt;0,SUM('Chemicals Calcs'!R$2:R93)-'Chem - ODS'!M$15*10^6&gt;0),SUM('Chemicals Calcs'!R$2:R93)-'Chem - ODS'!M$15*10^6,'Chemicals Calcs'!R93))</f>
        <v>0</v>
      </c>
      <c r="S93" s="210">
        <f ca="1">IF(SUM('Chemicals Calcs'!S$2:S93)-'Chem - ODS'!N$15*10^6&lt;0,0,IF(AND(SUM('Chemicals Calcs'!S$1:S92)-'Chem - ODS'!N$15*10^6&lt;0,SUM('Chemicals Calcs'!S$2:S93)-'Chem - ODS'!N$15*10^6&gt;0),SUM('Chemicals Calcs'!S$2:S93)-'Chem - ODS'!N$15*10^6,'Chemicals Calcs'!S93))</f>
        <v>0</v>
      </c>
      <c r="T93" s="210">
        <f ca="1">IF(SUM('Chemicals Calcs'!T$2:T93)-'Chem - ODS'!O$15*10^6&lt;0,0,IF(AND(SUM('Chemicals Calcs'!T$1:T92)-'Chem - ODS'!O$15*10^6&lt;0,SUM('Chemicals Calcs'!T$2:T93)-'Chem - ODS'!O$15*10^6&gt;0),SUM('Chemicals Calcs'!T$2:T93)-'Chem - ODS'!O$15*10^6,'Chemicals Calcs'!T93))</f>
        <v>0</v>
      </c>
      <c r="U93" s="210">
        <f ca="1">IF(SUM('Chemicals Calcs'!U$2:U93)-'Chem - ODS'!P$15*10^6&lt;0,0,IF(AND(SUM('Chemicals Calcs'!U$1:U92)-'Chem - ODS'!P$15*10^6&lt;0,SUM('Chemicals Calcs'!U$2:U93)-'Chem - ODS'!P$15*10^6&gt;0),SUM('Chemicals Calcs'!U$2:U93)-'Chem - ODS'!P$15*10^6,'Chemicals Calcs'!U93))</f>
        <v>0</v>
      </c>
      <c r="V93" s="210">
        <f ca="1">IF(SUM('Chemicals Calcs'!V$2:V93)-'Chem - ODS'!Q$15*10^6&lt;0,0,IF(AND(SUM('Chemicals Calcs'!V$1:V92)-'Chem - ODS'!Q$15*10^6&lt;0,SUM('Chemicals Calcs'!V$2:V93)-'Chem - ODS'!Q$15*10^6&gt;0),SUM('Chemicals Calcs'!V$2:V93)-'Chem - ODS'!Q$15*10^6,'Chemicals Calcs'!V93))</f>
        <v>0</v>
      </c>
      <c r="W93" s="210">
        <f ca="1">IF(SUM('Chemicals Calcs'!W$2:W93)-'Chem - ODS'!R$15*10^6&lt;0,0,IF(AND(SUM('Chemicals Calcs'!W$1:W92)-'Chem - ODS'!R$15*10^6&lt;0,SUM('Chemicals Calcs'!W$2:W93)-'Chem - ODS'!R$15*10^6&gt;0),SUM('Chemicals Calcs'!W$2:W93)-'Chem - ODS'!R$15*10^6,'Chemicals Calcs'!W93))</f>
        <v>0</v>
      </c>
      <c r="X93" s="210">
        <f ca="1">IF(SUM('Chemicals Calcs'!X$2:X93)-'Chem - ODS'!S$15*10^6&lt;0,0,IF(AND(SUM('Chemicals Calcs'!X$1:X92)-'Chem - ODS'!S$15*10^6&lt;0,SUM('Chemicals Calcs'!X$2:X93)-'Chem - ODS'!S$15*10^6&gt;0),SUM('Chemicals Calcs'!X$2:X93)-'Chem - ODS'!S$15*10^6,'Chemicals Calcs'!X93))</f>
        <v>0</v>
      </c>
      <c r="Y93" s="210">
        <f ca="1">IF(SUM('Chemicals Calcs'!Y$2:Y93)-'Chem - ODS'!T$15*10^6&lt;0,0,IF(AND(SUM('Chemicals Calcs'!Y$1:Y92)-'Chem - ODS'!T$15*10^6&lt;0,SUM('Chemicals Calcs'!Y$2:Y93)-'Chem - ODS'!T$15*10^6&gt;0),SUM('Chemicals Calcs'!Y$2:Y93)-'Chem - ODS'!T$15*10^6,'Chemicals Calcs'!Y93))</f>
        <v>0</v>
      </c>
      <c r="Z93" s="210">
        <f ca="1">IF(SUM('Chemicals Calcs'!Z$2:Z93)-'Chem - ODS'!U$15*10^6&lt;0,0,IF(AND(SUM('Chemicals Calcs'!Z$1:Z92)-'Chem - ODS'!U$15*10^6&lt;0,SUM('Chemicals Calcs'!Z$2:Z93)-'Chem - ODS'!U$15*10^6&gt;0),SUM('Chemicals Calcs'!Z$2:Z93)-'Chem - ODS'!U$15*10^6,'Chemicals Calcs'!Z93))</f>
        <v>0</v>
      </c>
      <c r="AA93" s="210">
        <f ca="1">IF(SUM('Chemicals Calcs'!AA$2:AA93)-'Chem - ODS'!V$15*10^6&lt;0,0,IF(AND(SUM('Chemicals Calcs'!AA$1:AA92)-'Chem - ODS'!V$15*10^6&lt;0,SUM('Chemicals Calcs'!AA$2:AA93)-'Chem - ODS'!V$15*10^6&gt;0),SUM('Chemicals Calcs'!AA$2:AA93)-'Chem - ODS'!V$15*10^6,'Chemicals Calcs'!AA93))</f>
        <v>0</v>
      </c>
      <c r="AB93" s="210">
        <f ca="1">IF(SUM('Chemicals Calcs'!AB$2:AB93)-'Chem - ODS'!W$15*10^6&lt;0,0,IF(AND(SUM('Chemicals Calcs'!AB$1:AB92)-'Chem - ODS'!W$15*10^6&lt;0,SUM('Chemicals Calcs'!AB$2:AB93)-'Chem - ODS'!W$15*10^6&gt;0),SUM('Chemicals Calcs'!AB$2:AB93)-'Chem - ODS'!W$15*10^6,'Chemicals Calcs'!AB93))</f>
        <v>0</v>
      </c>
      <c r="AC93" s="210">
        <f ca="1">IF(SUM('Chemicals Calcs'!AC$2:AC93)-'Chem - ODS'!X$15*10^6&lt;0,0,IF(AND(SUM('Chemicals Calcs'!AC$1:AC92)-'Chem - ODS'!X$15*10^6&lt;0,SUM('Chemicals Calcs'!AC$2:AC93)-'Chem - ODS'!X$15*10^6&gt;0),SUM('Chemicals Calcs'!AC$2:AC93)-'Chem - ODS'!X$15*10^6,'Chemicals Calcs'!AC93))</f>
        <v>0</v>
      </c>
      <c r="AD93" s="210">
        <f ca="1">IF(SUM('Chemicals Calcs'!AD$2:AD93)-'Chem - ODS'!Y$15*10^6&lt;0,0,IF(AND(SUM('Chemicals Calcs'!AD$1:AD92)-'Chem - ODS'!Y$15*10^6&lt;0,SUM('Chemicals Calcs'!AD$2:AD93)-'Chem - ODS'!Y$15*10^6&gt;0),SUM('Chemicals Calcs'!AD$2:AD93)-'Chem - ODS'!Y$15*10^6,'Chemicals Calcs'!AD93))</f>
        <v>0</v>
      </c>
      <c r="AE93" s="210">
        <f ca="1">IF(SUM('Chemicals Calcs'!AE$2:AE93)-'Chem - ODS'!Z$15*10^6&lt;0,0,IF(AND(SUM('Chemicals Calcs'!AE$1:AE92)-'Chem - ODS'!Z$15*10^6&lt;0,SUM('Chemicals Calcs'!AE$2:AE93)-'Chem - ODS'!Z$15*10^6&gt;0),SUM('Chemicals Calcs'!AE$2:AE93)-'Chem - ODS'!Z$15*10^6,'Chemicals Calcs'!AE93))</f>
        <v>0</v>
      </c>
      <c r="AF93" s="210">
        <f ca="1">IF(SUM('Chemicals Calcs'!AF$2:AF93)-'Chem - ODS'!AA$15*10^6&lt;0,0,IF(AND(SUM('Chemicals Calcs'!AF$1:AF92)-'Chem - ODS'!AA$15*10^6&lt;0,SUM('Chemicals Calcs'!AF$2:AF93)-'Chem - ODS'!AA$15*10^6&gt;0),SUM('Chemicals Calcs'!AF$2:AF93)-'Chem - ODS'!AA$15*10^6,'Chemicals Calcs'!AF93))</f>
        <v>0</v>
      </c>
      <c r="AG93" s="210">
        <f ca="1">IF(SUM('Chemicals Calcs'!AG$2:AG93)-'Chem - ODS'!AB$15*10^6&lt;0,0,IF(AND(SUM('Chemicals Calcs'!AG$1:AG92)-'Chem - ODS'!AB$15*10^6&lt;0,SUM('Chemicals Calcs'!AG$2:AG93)-'Chem - ODS'!AB$15*10^6&gt;0),SUM('Chemicals Calcs'!AG$2:AG93)-'Chem - ODS'!AB$15*10^6,'Chemicals Calcs'!AG93))</f>
        <v>0</v>
      </c>
      <c r="AH93" s="210">
        <f ca="1">IF(SUM('Chemicals Calcs'!AH$2:AH93)-'Chem - ODS'!AC$15*10^6&lt;0,0,IF(AND(SUM('Chemicals Calcs'!AH$1:AH92)-'Chem - ODS'!AC$15*10^6&lt;0,SUM('Chemicals Calcs'!AH$2:AH93)-'Chem - ODS'!AC$15*10^6&gt;0),SUM('Chemicals Calcs'!AH$2:AH93)-'Chem - ODS'!AC$15*10^6,'Chemicals Calcs'!AH93))</f>
        <v>0</v>
      </c>
      <c r="AI93" s="210">
        <f ca="1">IF(SUM('Chemicals Calcs'!AI$2:AI93)-'Chem - ODS'!AD$15*10^6&lt;0,0,IF(AND(SUM('Chemicals Calcs'!AI$1:AI92)-'Chem - ODS'!AD$15*10^6&lt;0,SUM('Chemicals Calcs'!AI$2:AI93)-'Chem - ODS'!AD$15*10^6&gt;0),SUM('Chemicals Calcs'!AI$2:AI93)-'Chem - ODS'!AD$15*10^6,'Chemicals Calcs'!AI93))</f>
        <v>0</v>
      </c>
      <c r="AJ93" s="210">
        <f ca="1">IF(SUM('Chemicals Calcs'!AJ$2:AJ93)-'Chem - ODS'!AE$15*10^6&lt;0,0,IF(AND(SUM('Chemicals Calcs'!AJ$1:AJ92)-'Chem - ODS'!AE$15*10^6&lt;0,SUM('Chemicals Calcs'!AJ$2:AJ93)-'Chem - ODS'!AE$15*10^6&gt;0),SUM('Chemicals Calcs'!AJ$2:AJ93)-'Chem - ODS'!AE$15*10^6,'Chemicals Calcs'!AJ93))</f>
        <v>0</v>
      </c>
      <c r="AK93" s="210">
        <f ca="1">IF(SUM('Chemicals Calcs'!AK$2:AK93)-'Chem - ODS'!AF$15*10^6&lt;0,0,IF(AND(SUM('Chemicals Calcs'!AK$1:AK92)-'Chem - ODS'!AF$15*10^6&lt;0,SUM('Chemicals Calcs'!AK$2:AK93)-'Chem - ODS'!AF$15*10^6&gt;0),SUM('Chemicals Calcs'!AK$2:AK93)-'Chem - ODS'!AF$15*10^6,'Chemicals Calcs'!AK93))</f>
        <v>0</v>
      </c>
      <c r="AL93" s="210">
        <f ca="1">IF(SUM('Chemicals Calcs'!AL$2:AL93)-'Chem - ODS'!AG$15*10^6&lt;0,0,IF(AND(SUM('Chemicals Calcs'!AL$1:AL92)-'Chem - ODS'!AG$15*10^6&lt;0,SUM('Chemicals Calcs'!AL$2:AL93)-'Chem - ODS'!AG$15*10^6&gt;0),SUM('Chemicals Calcs'!AL$2:AL93)-'Chem - ODS'!AG$15*10^6,'Chemicals Calcs'!AL93))</f>
        <v>0</v>
      </c>
      <c r="AM93" s="210">
        <f ca="1">IF(SUM('Chemicals Calcs'!AM$2:AM93)-'Chem - ODS'!AH$15*10^6&lt;0,0,IF(AND(SUM('Chemicals Calcs'!AM$1:AM92)-'Chem - ODS'!AH$15*10^6&lt;0,SUM('Chemicals Calcs'!AM$2:AM93)-'Chem - ODS'!AH$15*10^6&gt;0),SUM('Chemicals Calcs'!AM$2:AM93)-'Chem - ODS'!AH$15*10^6,'Chemicals Calcs'!AM93))</f>
        <v>0</v>
      </c>
      <c r="AN93" s="210">
        <f ca="1">IF(SUM('Chemicals Calcs'!AN$2:AN93)-'Chem - ODS'!AI$15*10^6&lt;0,0,IF(AND(SUM('Chemicals Calcs'!AN$1:AN92)-'Chem - ODS'!AI$15*10^6&lt;0,SUM('Chemicals Calcs'!AN$2:AN93)-'Chem - ODS'!AI$15*10^6&gt;0),SUM('Chemicals Calcs'!AN$2:AN93)-'Chem - ODS'!AI$15*10^6,'Chemicals Calcs'!AN93))</f>
        <v>0</v>
      </c>
      <c r="AO93" s="210">
        <f ca="1">IF(SUM('Chemicals Calcs'!AO$2:AO93)-'Chem - ODS'!AJ$15*10^6&lt;0,0,IF(AND(SUM('Chemicals Calcs'!AO$1:AO92)-'Chem - ODS'!AJ$15*10^6&lt;0,SUM('Chemicals Calcs'!AO$2:AO93)-'Chem - ODS'!AJ$15*10^6&gt;0),SUM('Chemicals Calcs'!AO$2:AO93)-'Chem - ODS'!AJ$15*10^6,'Chemicals Calcs'!AO93))</f>
        <v>0</v>
      </c>
      <c r="AP93" s="210">
        <f ca="1">IF(SUM('Chemicals Calcs'!AP$2:AP93)-'Chem - ODS'!AK$15*10^6&lt;0,0,IF(AND(SUM('Chemicals Calcs'!AP$1:AP92)-'Chem - ODS'!AK$15*10^6&lt;0,SUM('Chemicals Calcs'!AP$2:AP93)-'Chem - ODS'!AK$15*10^6&gt;0),SUM('Chemicals Calcs'!AP$2:AP93)-'Chem - ODS'!AK$15*10^6,'Chemicals Calcs'!AP93))</f>
        <v>0</v>
      </c>
    </row>
    <row r="94" spans="1:42">
      <c r="A94" s="74">
        <v>42</v>
      </c>
      <c r="B94">
        <f ca="1">IF('Chemicals 2010'!$A102="CP",INDIRECT("'Chemicals 2010'!"&amp;'Country Selector'!$B$3&amp;ROW($A102))*10^12,0)</f>
        <v>0</v>
      </c>
      <c r="C94" s="90">
        <f t="shared" ca="1" si="4"/>
        <v>0</v>
      </c>
      <c r="D94" s="90">
        <f t="shared" ca="1" si="3"/>
        <v>0</v>
      </c>
      <c r="E94" s="90">
        <f t="shared" ca="1" si="3"/>
        <v>0</v>
      </c>
      <c r="F94" s="90">
        <f t="shared" ca="1" si="3"/>
        <v>0</v>
      </c>
      <c r="G94" s="210">
        <f ca="1">IF(SUM('Chemicals Calcs'!G$2:G94)-'Chem - ODS'!B$15*10^6&lt;0,0,IF(AND(SUM('Chemicals Calcs'!G$1:G93)-'Chem - ODS'!B$15*10^6&lt;0,SUM('Chemicals Calcs'!G$2:G94)-'Chem - ODS'!B$15*10^6&gt;0),SUM('Chemicals Calcs'!G$2:G94)-'Chem - ODS'!B$15*10^6,'Chemicals Calcs'!G94))</f>
        <v>0</v>
      </c>
      <c r="H94" s="210">
        <f ca="1">IF(SUM('Chemicals Calcs'!H$2:H94)-'Chem - ODS'!C$15*10^6&lt;0,0,IF(AND(SUM('Chemicals Calcs'!H$1:H93)-'Chem - ODS'!C$15*10^6&lt;0,SUM('Chemicals Calcs'!H$2:H94)-'Chem - ODS'!C$15*10^6&gt;0),SUM('Chemicals Calcs'!H$2:H94)-'Chem - ODS'!C$15*10^6,'Chemicals Calcs'!H94))</f>
        <v>0</v>
      </c>
      <c r="I94" s="210">
        <f ca="1">IF(SUM('Chemicals Calcs'!I$2:I94)-'Chem - ODS'!D$15*10^6&lt;0,0,IF(AND(SUM('Chemicals Calcs'!I$1:I93)-'Chem - ODS'!D$15*10^6&lt;0,SUM('Chemicals Calcs'!I$2:I94)-'Chem - ODS'!D$15*10^6&gt;0),SUM('Chemicals Calcs'!I$2:I94)-'Chem - ODS'!D$15*10^6,'Chemicals Calcs'!I94))</f>
        <v>0</v>
      </c>
      <c r="J94" s="210">
        <f ca="1">IF(SUM('Chemicals Calcs'!J$2:J94)-'Chem - ODS'!E$15*10^6&lt;0,0,IF(AND(SUM('Chemicals Calcs'!J$1:J93)-'Chem - ODS'!E$15*10^6&lt;0,SUM('Chemicals Calcs'!J$2:J94)-'Chem - ODS'!E$15*10^6&gt;0),SUM('Chemicals Calcs'!J$2:J94)-'Chem - ODS'!E$15*10^6,'Chemicals Calcs'!J94))</f>
        <v>0</v>
      </c>
      <c r="K94" s="210">
        <f ca="1">IF(SUM('Chemicals Calcs'!K$2:K94)-'Chem - ODS'!F$15*10^6&lt;0,0,IF(AND(SUM('Chemicals Calcs'!K$1:K93)-'Chem - ODS'!F$15*10^6&lt;0,SUM('Chemicals Calcs'!K$2:K94)-'Chem - ODS'!F$15*10^6&gt;0),SUM('Chemicals Calcs'!K$2:K94)-'Chem - ODS'!F$15*10^6,'Chemicals Calcs'!K94))</f>
        <v>0</v>
      </c>
      <c r="L94" s="210">
        <f ca="1">IF(SUM('Chemicals Calcs'!L$2:L94)-'Chem - ODS'!G$15*10^6&lt;0,0,IF(AND(SUM('Chemicals Calcs'!L$1:L93)-'Chem - ODS'!G$15*10^6&lt;0,SUM('Chemicals Calcs'!L$2:L94)-'Chem - ODS'!G$15*10^6&gt;0),SUM('Chemicals Calcs'!L$2:L94)-'Chem - ODS'!G$15*10^6,'Chemicals Calcs'!L94))</f>
        <v>0</v>
      </c>
      <c r="M94" s="210">
        <f ca="1">IF(SUM('Chemicals Calcs'!M$2:M94)-'Chem - ODS'!H$15*10^6&lt;0,0,IF(AND(SUM('Chemicals Calcs'!M$1:M93)-'Chem - ODS'!H$15*10^6&lt;0,SUM('Chemicals Calcs'!M$2:M94)-'Chem - ODS'!H$15*10^6&gt;0),SUM('Chemicals Calcs'!M$2:M94)-'Chem - ODS'!H$15*10^6,'Chemicals Calcs'!M94))</f>
        <v>0</v>
      </c>
      <c r="N94" s="210">
        <f ca="1">IF(SUM('Chemicals Calcs'!N$2:N94)-'Chem - ODS'!I$15*10^6&lt;0,0,IF(AND(SUM('Chemicals Calcs'!N$1:N93)-'Chem - ODS'!I$15*10^6&lt;0,SUM('Chemicals Calcs'!N$2:N94)-'Chem - ODS'!I$15*10^6&gt;0),SUM('Chemicals Calcs'!N$2:N94)-'Chem - ODS'!I$15*10^6,'Chemicals Calcs'!N94))</f>
        <v>0</v>
      </c>
      <c r="O94" s="210">
        <f ca="1">IF(SUM('Chemicals Calcs'!O$2:O94)-'Chem - ODS'!J$15*10^6&lt;0,0,IF(AND(SUM('Chemicals Calcs'!O$1:O93)-'Chem - ODS'!J$15*10^6&lt;0,SUM('Chemicals Calcs'!O$2:O94)-'Chem - ODS'!J$15*10^6&gt;0),SUM('Chemicals Calcs'!O$2:O94)-'Chem - ODS'!J$15*10^6,'Chemicals Calcs'!O94))</f>
        <v>0</v>
      </c>
      <c r="P94" s="210">
        <f ca="1">IF(SUM('Chemicals Calcs'!P$2:P94)-'Chem - ODS'!K$15*10^6&lt;0,0,IF(AND(SUM('Chemicals Calcs'!P$1:P93)-'Chem - ODS'!K$15*10^6&lt;0,SUM('Chemicals Calcs'!P$2:P94)-'Chem - ODS'!K$15*10^6&gt;0),SUM('Chemicals Calcs'!P$2:P94)-'Chem - ODS'!K$15*10^6,'Chemicals Calcs'!P94))</f>
        <v>0</v>
      </c>
      <c r="Q94" s="210">
        <f ca="1">IF(SUM('Chemicals Calcs'!Q$2:Q94)-'Chem - ODS'!L$15*10^6&lt;0,0,IF(AND(SUM('Chemicals Calcs'!Q$1:Q93)-'Chem - ODS'!L$15*10^6&lt;0,SUM('Chemicals Calcs'!Q$2:Q94)-'Chem - ODS'!L$15*10^6&gt;0),SUM('Chemicals Calcs'!Q$2:Q94)-'Chem - ODS'!L$15*10^6,'Chemicals Calcs'!Q94))</f>
        <v>0</v>
      </c>
      <c r="R94" s="210">
        <f ca="1">IF(SUM('Chemicals Calcs'!R$2:R94)-'Chem - ODS'!M$15*10^6&lt;0,0,IF(AND(SUM('Chemicals Calcs'!R$1:R93)-'Chem - ODS'!M$15*10^6&lt;0,SUM('Chemicals Calcs'!R$2:R94)-'Chem - ODS'!M$15*10^6&gt;0),SUM('Chemicals Calcs'!R$2:R94)-'Chem - ODS'!M$15*10^6,'Chemicals Calcs'!R94))</f>
        <v>0</v>
      </c>
      <c r="S94" s="210">
        <f ca="1">IF(SUM('Chemicals Calcs'!S$2:S94)-'Chem - ODS'!N$15*10^6&lt;0,0,IF(AND(SUM('Chemicals Calcs'!S$1:S93)-'Chem - ODS'!N$15*10^6&lt;0,SUM('Chemicals Calcs'!S$2:S94)-'Chem - ODS'!N$15*10^6&gt;0),SUM('Chemicals Calcs'!S$2:S94)-'Chem - ODS'!N$15*10^6,'Chemicals Calcs'!S94))</f>
        <v>0</v>
      </c>
      <c r="T94" s="210">
        <f ca="1">IF(SUM('Chemicals Calcs'!T$2:T94)-'Chem - ODS'!O$15*10^6&lt;0,0,IF(AND(SUM('Chemicals Calcs'!T$1:T93)-'Chem - ODS'!O$15*10^6&lt;0,SUM('Chemicals Calcs'!T$2:T94)-'Chem - ODS'!O$15*10^6&gt;0),SUM('Chemicals Calcs'!T$2:T94)-'Chem - ODS'!O$15*10^6,'Chemicals Calcs'!T94))</f>
        <v>0</v>
      </c>
      <c r="U94" s="210">
        <f ca="1">IF(SUM('Chemicals Calcs'!U$2:U94)-'Chem - ODS'!P$15*10^6&lt;0,0,IF(AND(SUM('Chemicals Calcs'!U$1:U93)-'Chem - ODS'!P$15*10^6&lt;0,SUM('Chemicals Calcs'!U$2:U94)-'Chem - ODS'!P$15*10^6&gt;0),SUM('Chemicals Calcs'!U$2:U94)-'Chem - ODS'!P$15*10^6,'Chemicals Calcs'!U94))</f>
        <v>0</v>
      </c>
      <c r="V94" s="210">
        <f ca="1">IF(SUM('Chemicals Calcs'!V$2:V94)-'Chem - ODS'!Q$15*10^6&lt;0,0,IF(AND(SUM('Chemicals Calcs'!V$1:V93)-'Chem - ODS'!Q$15*10^6&lt;0,SUM('Chemicals Calcs'!V$2:V94)-'Chem - ODS'!Q$15*10^6&gt;0),SUM('Chemicals Calcs'!V$2:V94)-'Chem - ODS'!Q$15*10^6,'Chemicals Calcs'!V94))</f>
        <v>0</v>
      </c>
      <c r="W94" s="210">
        <f ca="1">IF(SUM('Chemicals Calcs'!W$2:W94)-'Chem - ODS'!R$15*10^6&lt;0,0,IF(AND(SUM('Chemicals Calcs'!W$1:W93)-'Chem - ODS'!R$15*10^6&lt;0,SUM('Chemicals Calcs'!W$2:W94)-'Chem - ODS'!R$15*10^6&gt;0),SUM('Chemicals Calcs'!W$2:W94)-'Chem - ODS'!R$15*10^6,'Chemicals Calcs'!W94))</f>
        <v>0</v>
      </c>
      <c r="X94" s="210">
        <f ca="1">IF(SUM('Chemicals Calcs'!X$2:X94)-'Chem - ODS'!S$15*10^6&lt;0,0,IF(AND(SUM('Chemicals Calcs'!X$1:X93)-'Chem - ODS'!S$15*10^6&lt;0,SUM('Chemicals Calcs'!X$2:X94)-'Chem - ODS'!S$15*10^6&gt;0),SUM('Chemicals Calcs'!X$2:X94)-'Chem - ODS'!S$15*10^6,'Chemicals Calcs'!X94))</f>
        <v>0</v>
      </c>
      <c r="Y94" s="210">
        <f ca="1">IF(SUM('Chemicals Calcs'!Y$2:Y94)-'Chem - ODS'!T$15*10^6&lt;0,0,IF(AND(SUM('Chemicals Calcs'!Y$1:Y93)-'Chem - ODS'!T$15*10^6&lt;0,SUM('Chemicals Calcs'!Y$2:Y94)-'Chem - ODS'!T$15*10^6&gt;0),SUM('Chemicals Calcs'!Y$2:Y94)-'Chem - ODS'!T$15*10^6,'Chemicals Calcs'!Y94))</f>
        <v>0</v>
      </c>
      <c r="Z94" s="210">
        <f ca="1">IF(SUM('Chemicals Calcs'!Z$2:Z94)-'Chem - ODS'!U$15*10^6&lt;0,0,IF(AND(SUM('Chemicals Calcs'!Z$1:Z93)-'Chem - ODS'!U$15*10^6&lt;0,SUM('Chemicals Calcs'!Z$2:Z94)-'Chem - ODS'!U$15*10^6&gt;0),SUM('Chemicals Calcs'!Z$2:Z94)-'Chem - ODS'!U$15*10^6,'Chemicals Calcs'!Z94))</f>
        <v>0</v>
      </c>
      <c r="AA94" s="210">
        <f ca="1">IF(SUM('Chemicals Calcs'!AA$2:AA94)-'Chem - ODS'!V$15*10^6&lt;0,0,IF(AND(SUM('Chemicals Calcs'!AA$1:AA93)-'Chem - ODS'!V$15*10^6&lt;0,SUM('Chemicals Calcs'!AA$2:AA94)-'Chem - ODS'!V$15*10^6&gt;0),SUM('Chemicals Calcs'!AA$2:AA94)-'Chem - ODS'!V$15*10^6,'Chemicals Calcs'!AA94))</f>
        <v>0</v>
      </c>
      <c r="AB94" s="210">
        <f ca="1">IF(SUM('Chemicals Calcs'!AB$2:AB94)-'Chem - ODS'!W$15*10^6&lt;0,0,IF(AND(SUM('Chemicals Calcs'!AB$1:AB93)-'Chem - ODS'!W$15*10^6&lt;0,SUM('Chemicals Calcs'!AB$2:AB94)-'Chem - ODS'!W$15*10^6&gt;0),SUM('Chemicals Calcs'!AB$2:AB94)-'Chem - ODS'!W$15*10^6,'Chemicals Calcs'!AB94))</f>
        <v>0</v>
      </c>
      <c r="AC94" s="210">
        <f ca="1">IF(SUM('Chemicals Calcs'!AC$2:AC94)-'Chem - ODS'!X$15*10^6&lt;0,0,IF(AND(SUM('Chemicals Calcs'!AC$1:AC93)-'Chem - ODS'!X$15*10^6&lt;0,SUM('Chemicals Calcs'!AC$2:AC94)-'Chem - ODS'!X$15*10^6&gt;0),SUM('Chemicals Calcs'!AC$2:AC94)-'Chem - ODS'!X$15*10^6,'Chemicals Calcs'!AC94))</f>
        <v>0</v>
      </c>
      <c r="AD94" s="210">
        <f ca="1">IF(SUM('Chemicals Calcs'!AD$2:AD94)-'Chem - ODS'!Y$15*10^6&lt;0,0,IF(AND(SUM('Chemicals Calcs'!AD$1:AD93)-'Chem - ODS'!Y$15*10^6&lt;0,SUM('Chemicals Calcs'!AD$2:AD94)-'Chem - ODS'!Y$15*10^6&gt;0),SUM('Chemicals Calcs'!AD$2:AD94)-'Chem - ODS'!Y$15*10^6,'Chemicals Calcs'!AD94))</f>
        <v>0</v>
      </c>
      <c r="AE94" s="210">
        <f ca="1">IF(SUM('Chemicals Calcs'!AE$2:AE94)-'Chem - ODS'!Z$15*10^6&lt;0,0,IF(AND(SUM('Chemicals Calcs'!AE$1:AE93)-'Chem - ODS'!Z$15*10^6&lt;0,SUM('Chemicals Calcs'!AE$2:AE94)-'Chem - ODS'!Z$15*10^6&gt;0),SUM('Chemicals Calcs'!AE$2:AE94)-'Chem - ODS'!Z$15*10^6,'Chemicals Calcs'!AE94))</f>
        <v>0</v>
      </c>
      <c r="AF94" s="210">
        <f ca="1">IF(SUM('Chemicals Calcs'!AF$2:AF94)-'Chem - ODS'!AA$15*10^6&lt;0,0,IF(AND(SUM('Chemicals Calcs'!AF$1:AF93)-'Chem - ODS'!AA$15*10^6&lt;0,SUM('Chemicals Calcs'!AF$2:AF94)-'Chem - ODS'!AA$15*10^6&gt;0),SUM('Chemicals Calcs'!AF$2:AF94)-'Chem - ODS'!AA$15*10^6,'Chemicals Calcs'!AF94))</f>
        <v>0</v>
      </c>
      <c r="AG94" s="210">
        <f ca="1">IF(SUM('Chemicals Calcs'!AG$2:AG94)-'Chem - ODS'!AB$15*10^6&lt;0,0,IF(AND(SUM('Chemicals Calcs'!AG$1:AG93)-'Chem - ODS'!AB$15*10^6&lt;0,SUM('Chemicals Calcs'!AG$2:AG94)-'Chem - ODS'!AB$15*10^6&gt;0),SUM('Chemicals Calcs'!AG$2:AG94)-'Chem - ODS'!AB$15*10^6,'Chemicals Calcs'!AG94))</f>
        <v>0</v>
      </c>
      <c r="AH94" s="210">
        <f ca="1">IF(SUM('Chemicals Calcs'!AH$2:AH94)-'Chem - ODS'!AC$15*10^6&lt;0,0,IF(AND(SUM('Chemicals Calcs'!AH$1:AH93)-'Chem - ODS'!AC$15*10^6&lt;0,SUM('Chemicals Calcs'!AH$2:AH94)-'Chem - ODS'!AC$15*10^6&gt;0),SUM('Chemicals Calcs'!AH$2:AH94)-'Chem - ODS'!AC$15*10^6,'Chemicals Calcs'!AH94))</f>
        <v>0</v>
      </c>
      <c r="AI94" s="210">
        <f ca="1">IF(SUM('Chemicals Calcs'!AI$2:AI94)-'Chem - ODS'!AD$15*10^6&lt;0,0,IF(AND(SUM('Chemicals Calcs'!AI$1:AI93)-'Chem - ODS'!AD$15*10^6&lt;0,SUM('Chemicals Calcs'!AI$2:AI94)-'Chem - ODS'!AD$15*10^6&gt;0),SUM('Chemicals Calcs'!AI$2:AI94)-'Chem - ODS'!AD$15*10^6,'Chemicals Calcs'!AI94))</f>
        <v>0</v>
      </c>
      <c r="AJ94" s="210">
        <f ca="1">IF(SUM('Chemicals Calcs'!AJ$2:AJ94)-'Chem - ODS'!AE$15*10^6&lt;0,0,IF(AND(SUM('Chemicals Calcs'!AJ$1:AJ93)-'Chem - ODS'!AE$15*10^6&lt;0,SUM('Chemicals Calcs'!AJ$2:AJ94)-'Chem - ODS'!AE$15*10^6&gt;0),SUM('Chemicals Calcs'!AJ$2:AJ94)-'Chem - ODS'!AE$15*10^6,'Chemicals Calcs'!AJ94))</f>
        <v>0</v>
      </c>
      <c r="AK94" s="210">
        <f ca="1">IF(SUM('Chemicals Calcs'!AK$2:AK94)-'Chem - ODS'!AF$15*10^6&lt;0,0,IF(AND(SUM('Chemicals Calcs'!AK$1:AK93)-'Chem - ODS'!AF$15*10^6&lt;0,SUM('Chemicals Calcs'!AK$2:AK94)-'Chem - ODS'!AF$15*10^6&gt;0),SUM('Chemicals Calcs'!AK$2:AK94)-'Chem - ODS'!AF$15*10^6,'Chemicals Calcs'!AK94))</f>
        <v>0</v>
      </c>
      <c r="AL94" s="210">
        <f ca="1">IF(SUM('Chemicals Calcs'!AL$2:AL94)-'Chem - ODS'!AG$15*10^6&lt;0,0,IF(AND(SUM('Chemicals Calcs'!AL$1:AL93)-'Chem - ODS'!AG$15*10^6&lt;0,SUM('Chemicals Calcs'!AL$2:AL94)-'Chem - ODS'!AG$15*10^6&gt;0),SUM('Chemicals Calcs'!AL$2:AL94)-'Chem - ODS'!AG$15*10^6,'Chemicals Calcs'!AL94))</f>
        <v>0</v>
      </c>
      <c r="AM94" s="210">
        <f ca="1">IF(SUM('Chemicals Calcs'!AM$2:AM94)-'Chem - ODS'!AH$15*10^6&lt;0,0,IF(AND(SUM('Chemicals Calcs'!AM$1:AM93)-'Chem - ODS'!AH$15*10^6&lt;0,SUM('Chemicals Calcs'!AM$2:AM94)-'Chem - ODS'!AH$15*10^6&gt;0),SUM('Chemicals Calcs'!AM$2:AM94)-'Chem - ODS'!AH$15*10^6,'Chemicals Calcs'!AM94))</f>
        <v>0</v>
      </c>
      <c r="AN94" s="210">
        <f ca="1">IF(SUM('Chemicals Calcs'!AN$2:AN94)-'Chem - ODS'!AI$15*10^6&lt;0,0,IF(AND(SUM('Chemicals Calcs'!AN$1:AN93)-'Chem - ODS'!AI$15*10^6&lt;0,SUM('Chemicals Calcs'!AN$2:AN94)-'Chem - ODS'!AI$15*10^6&gt;0),SUM('Chemicals Calcs'!AN$2:AN94)-'Chem - ODS'!AI$15*10^6,'Chemicals Calcs'!AN94))</f>
        <v>0</v>
      </c>
      <c r="AO94" s="210">
        <f ca="1">IF(SUM('Chemicals Calcs'!AO$2:AO94)-'Chem - ODS'!AJ$15*10^6&lt;0,0,IF(AND(SUM('Chemicals Calcs'!AO$1:AO93)-'Chem - ODS'!AJ$15*10^6&lt;0,SUM('Chemicals Calcs'!AO$2:AO94)-'Chem - ODS'!AJ$15*10^6&gt;0),SUM('Chemicals Calcs'!AO$2:AO94)-'Chem - ODS'!AJ$15*10^6,'Chemicals Calcs'!AO94))</f>
        <v>0</v>
      </c>
      <c r="AP94" s="210">
        <f ca="1">IF(SUM('Chemicals Calcs'!AP$2:AP94)-'Chem - ODS'!AK$15*10^6&lt;0,0,IF(AND(SUM('Chemicals Calcs'!AP$1:AP93)-'Chem - ODS'!AK$15*10^6&lt;0,SUM('Chemicals Calcs'!AP$2:AP94)-'Chem - ODS'!AK$15*10^6&gt;0),SUM('Chemicals Calcs'!AP$2:AP94)-'Chem - ODS'!AK$15*10^6,'Chemicals Calcs'!AP94))</f>
        <v>0</v>
      </c>
    </row>
    <row r="95" spans="1:42">
      <c r="A95" s="74">
        <v>43</v>
      </c>
      <c r="B95">
        <f ca="1">IF('Chemicals 2010'!$A103="CP",INDIRECT("'Chemicals 2010'!"&amp;'Country Selector'!$B$3&amp;ROW($A103))*10^12,0)</f>
        <v>0</v>
      </c>
      <c r="C95" s="90">
        <f t="shared" ca="1" si="4"/>
        <v>2698052999.1045799</v>
      </c>
      <c r="D95" s="90">
        <f t="shared" ca="1" si="3"/>
        <v>5396105998.2091599</v>
      </c>
      <c r="E95" s="90">
        <f t="shared" ref="D95:F126" ca="1" si="5">$B95*($L$1-E$1)/($L$1-$B$1)+$L95*(E$1-$B$1)/($L$1-$B$1)</f>
        <v>8094158997.3137388</v>
      </c>
      <c r="F95" s="90">
        <f t="shared" ca="1" si="5"/>
        <v>10792211996.41832</v>
      </c>
      <c r="G95" s="210">
        <f ca="1">IF(SUM('Chemicals Calcs'!G$2:G95)-'Chem - ODS'!B$15*10^6&lt;0,0,IF(AND(SUM('Chemicals Calcs'!G$1:G94)-'Chem - ODS'!B$15*10^6&lt;0,SUM('Chemicals Calcs'!G$2:G95)-'Chem - ODS'!B$15*10^6&gt;0),SUM('Chemicals Calcs'!G$2:G95)-'Chem - ODS'!B$15*10^6,'Chemicals Calcs'!G95))</f>
        <v>13490264995.5229</v>
      </c>
      <c r="H95" s="210">
        <f ca="1">IF(SUM('Chemicals Calcs'!H$2:H95)-'Chem - ODS'!C$15*10^6&lt;0,0,IF(AND(SUM('Chemicals Calcs'!H$1:H94)-'Chem - ODS'!C$15*10^6&lt;0,SUM('Chemicals Calcs'!H$2:H95)-'Chem - ODS'!C$15*10^6&gt;0),SUM('Chemicals Calcs'!H$2:H95)-'Chem - ODS'!C$15*10^6,'Chemicals Calcs'!H95))</f>
        <v>16188317994.627478</v>
      </c>
      <c r="I95" s="210">
        <f ca="1">IF(SUM('Chemicals Calcs'!I$2:I95)-'Chem - ODS'!D$15*10^6&lt;0,0,IF(AND(SUM('Chemicals Calcs'!I$1:I94)-'Chem - ODS'!D$15*10^6&lt;0,SUM('Chemicals Calcs'!I$2:I95)-'Chem - ODS'!D$15*10^6&gt;0),SUM('Chemicals Calcs'!I$2:I95)-'Chem - ODS'!D$15*10^6,'Chemicals Calcs'!I95))</f>
        <v>18886370993.732059</v>
      </c>
      <c r="J95" s="210">
        <f ca="1">IF(SUM('Chemicals Calcs'!J$2:J95)-'Chem - ODS'!E$15*10^6&lt;0,0,IF(AND(SUM('Chemicals Calcs'!J$1:J94)-'Chem - ODS'!E$15*10^6&lt;0,SUM('Chemicals Calcs'!J$2:J95)-'Chem - ODS'!E$15*10^6&gt;0),SUM('Chemicals Calcs'!J$2:J95)-'Chem - ODS'!E$15*10^6,'Chemicals Calcs'!J95))</f>
        <v>21584423992.836639</v>
      </c>
      <c r="K95" s="210">
        <f ca="1">IF(SUM('Chemicals Calcs'!K$2:K95)-'Chem - ODS'!F$15*10^6&lt;0,0,IF(AND(SUM('Chemicals Calcs'!K$1:K94)-'Chem - ODS'!F$15*10^6&lt;0,SUM('Chemicals Calcs'!K$2:K95)-'Chem - ODS'!F$15*10^6&gt;0),SUM('Chemicals Calcs'!K$2:K95)-'Chem - ODS'!F$15*10^6,'Chemicals Calcs'!K95))</f>
        <v>24282476991.941219</v>
      </c>
      <c r="L95" s="210">
        <f ca="1">IF(SUM('Chemicals Calcs'!L$2:L95)-'Chem - ODS'!G$15*10^6&lt;0,0,IF(AND(SUM('Chemicals Calcs'!L$1:L94)-'Chem - ODS'!G$15*10^6&lt;0,SUM('Chemicals Calcs'!L$2:L95)-'Chem - ODS'!G$15*10^6&gt;0),SUM('Chemicals Calcs'!L$2:L95)-'Chem - ODS'!G$15*10^6,'Chemicals Calcs'!L95))</f>
        <v>26980529991.045799</v>
      </c>
      <c r="M95" s="210">
        <f ca="1">IF(SUM('Chemicals Calcs'!M$2:M95)-'Chem - ODS'!H$15*10^6&lt;0,0,IF(AND(SUM('Chemicals Calcs'!M$1:M94)-'Chem - ODS'!H$15*10^6&lt;0,SUM('Chemicals Calcs'!M$2:M95)-'Chem - ODS'!H$15*10^6&gt;0),SUM('Chemicals Calcs'!M$2:M95)-'Chem - ODS'!H$15*10^6,'Chemicals Calcs'!M95))</f>
        <v>33185684619.192123</v>
      </c>
      <c r="N95" s="210">
        <f ca="1">IF(SUM('Chemicals Calcs'!N$2:N95)-'Chem - ODS'!I$15*10^6&lt;0,0,IF(AND(SUM('Chemicals Calcs'!N$1:N94)-'Chem - ODS'!I$15*10^6&lt;0,SUM('Chemicals Calcs'!N$2:N95)-'Chem - ODS'!I$15*10^6&gt;0),SUM('Chemicals Calcs'!N$2:N95)-'Chem - ODS'!I$15*10^6,'Chemicals Calcs'!N95))</f>
        <v>39390839247.33844</v>
      </c>
      <c r="O95" s="210">
        <f ca="1">IF(SUM('Chemicals Calcs'!O$2:O95)-'Chem - ODS'!J$15*10^6&lt;0,0,IF(AND(SUM('Chemicals Calcs'!O$1:O94)-'Chem - ODS'!J$15*10^6&lt;0,SUM('Chemicals Calcs'!O$2:O95)-'Chem - ODS'!J$15*10^6&gt;0),SUM('Chemicals Calcs'!O$2:O95)-'Chem - ODS'!J$15*10^6,'Chemicals Calcs'!O95))</f>
        <v>45595993875.484764</v>
      </c>
      <c r="P95" s="210">
        <f ca="1">IF(SUM('Chemicals Calcs'!P$2:P95)-'Chem - ODS'!K$15*10^6&lt;0,0,IF(AND(SUM('Chemicals Calcs'!P$1:P94)-'Chem - ODS'!K$15*10^6&lt;0,SUM('Chemicals Calcs'!P$2:P95)-'Chem - ODS'!K$15*10^6&gt;0),SUM('Chemicals Calcs'!P$2:P95)-'Chem - ODS'!K$15*10^6,'Chemicals Calcs'!P95))</f>
        <v>51801148503.631088</v>
      </c>
      <c r="Q95" s="210">
        <f ca="1">IF(SUM('Chemicals Calcs'!Q$2:Q95)-'Chem - ODS'!L$15*10^6&lt;0,0,IF(AND(SUM('Chemicals Calcs'!Q$1:Q94)-'Chem - ODS'!L$15*10^6&lt;0,SUM('Chemicals Calcs'!Q$2:Q95)-'Chem - ODS'!L$15*10^6&gt;0),SUM('Chemicals Calcs'!Q$2:Q95)-'Chem - ODS'!L$15*10^6,'Chemicals Calcs'!Q95))</f>
        <v>58006303131.777405</v>
      </c>
      <c r="R95" s="210">
        <f ca="1">IF(SUM('Chemicals Calcs'!R$2:R95)-'Chem - ODS'!M$15*10^6&lt;0,0,IF(AND(SUM('Chemicals Calcs'!R$1:R94)-'Chem - ODS'!M$15*10^6&lt;0,SUM('Chemicals Calcs'!R$2:R95)-'Chem - ODS'!M$15*10^6&gt;0),SUM('Chemicals Calcs'!R$2:R95)-'Chem - ODS'!M$15*10^6,'Chemicals Calcs'!R95))</f>
        <v>64211457759.923729</v>
      </c>
      <c r="S95" s="210">
        <f ca="1">IF(SUM('Chemicals Calcs'!S$2:S95)-'Chem - ODS'!N$15*10^6&lt;0,0,IF(AND(SUM('Chemicals Calcs'!S$1:S94)-'Chem - ODS'!N$15*10^6&lt;0,SUM('Chemicals Calcs'!S$2:S95)-'Chem - ODS'!N$15*10^6&gt;0),SUM('Chemicals Calcs'!S$2:S95)-'Chem - ODS'!N$15*10^6,'Chemicals Calcs'!S95))</f>
        <v>70416612388.070053</v>
      </c>
      <c r="T95" s="210">
        <f ca="1">IF(SUM('Chemicals Calcs'!T$2:T95)-'Chem - ODS'!O$15*10^6&lt;0,0,IF(AND(SUM('Chemicals Calcs'!T$1:T94)-'Chem - ODS'!O$15*10^6&lt;0,SUM('Chemicals Calcs'!T$2:T95)-'Chem - ODS'!O$15*10^6&gt;0),SUM('Chemicals Calcs'!T$2:T95)-'Chem - ODS'!O$15*10^6,'Chemicals Calcs'!T95))</f>
        <v>76621767016.21637</v>
      </c>
      <c r="U95" s="210">
        <f ca="1">IF(SUM('Chemicals Calcs'!U$2:U95)-'Chem - ODS'!P$15*10^6&lt;0,0,IF(AND(SUM('Chemicals Calcs'!U$1:U94)-'Chem - ODS'!P$15*10^6&lt;0,SUM('Chemicals Calcs'!U$2:U95)-'Chem - ODS'!P$15*10^6&gt;0),SUM('Chemicals Calcs'!U$2:U95)-'Chem - ODS'!P$15*10^6,'Chemicals Calcs'!U95))</f>
        <v>82826921644.362701</v>
      </c>
      <c r="V95" s="210">
        <f ca="1">IF(SUM('Chemicals Calcs'!V$2:V95)-'Chem - ODS'!Q$15*10^6&lt;0,0,IF(AND(SUM('Chemicals Calcs'!V$1:V94)-'Chem - ODS'!Q$15*10^6&lt;0,SUM('Chemicals Calcs'!V$2:V95)-'Chem - ODS'!Q$15*10^6&gt;0),SUM('Chemicals Calcs'!V$2:V95)-'Chem - ODS'!Q$15*10^6,'Chemicals Calcs'!V95))</f>
        <v>89032076272.509018</v>
      </c>
      <c r="W95" s="210">
        <f ca="1">IF(SUM('Chemicals Calcs'!W$2:W95)-'Chem - ODS'!R$15*10^6&lt;0,0,IF(AND(SUM('Chemicals Calcs'!W$1:W94)-'Chem - ODS'!R$15*10^6&lt;0,SUM('Chemicals Calcs'!W$2:W95)-'Chem - ODS'!R$15*10^6&gt;0),SUM('Chemicals Calcs'!W$2:W95)-'Chem - ODS'!R$15*10^6,'Chemicals Calcs'!W95))</f>
        <v>90590554676.764053</v>
      </c>
      <c r="X95" s="210">
        <f ca="1">IF(SUM('Chemicals Calcs'!X$2:X95)-'Chem - ODS'!S$15*10^6&lt;0,0,IF(AND(SUM('Chemicals Calcs'!X$1:X94)-'Chem - ODS'!S$15*10^6&lt;0,SUM('Chemicals Calcs'!X$2:X95)-'Chem - ODS'!S$15*10^6&gt;0),SUM('Chemicals Calcs'!X$2:X95)-'Chem - ODS'!S$15*10^6,'Chemicals Calcs'!X95))</f>
        <v>92149033081.019073</v>
      </c>
      <c r="Y95" s="210">
        <f ca="1">IF(SUM('Chemicals Calcs'!Y$2:Y95)-'Chem - ODS'!T$15*10^6&lt;0,0,IF(AND(SUM('Chemicals Calcs'!Y$1:Y94)-'Chem - ODS'!T$15*10^6&lt;0,SUM('Chemicals Calcs'!Y$2:Y95)-'Chem - ODS'!T$15*10^6&gt;0),SUM('Chemicals Calcs'!Y$2:Y95)-'Chem - ODS'!T$15*10^6,'Chemicals Calcs'!Y95))</f>
        <v>93707511485.274109</v>
      </c>
      <c r="Z95" s="210">
        <f ca="1">IF(SUM('Chemicals Calcs'!Z$2:Z95)-'Chem - ODS'!U$15*10^6&lt;0,0,IF(AND(SUM('Chemicals Calcs'!Z$1:Z94)-'Chem - ODS'!U$15*10^6&lt;0,SUM('Chemicals Calcs'!Z$2:Z95)-'Chem - ODS'!U$15*10^6&gt;0),SUM('Chemicals Calcs'!Z$2:Z95)-'Chem - ODS'!U$15*10^6,'Chemicals Calcs'!Z95))</f>
        <v>95265989889.529144</v>
      </c>
      <c r="AA95" s="210">
        <f ca="1">IF(SUM('Chemicals Calcs'!AA$2:AA95)-'Chem - ODS'!V$15*10^6&lt;0,0,IF(AND(SUM('Chemicals Calcs'!AA$1:AA94)-'Chem - ODS'!V$15*10^6&lt;0,SUM('Chemicals Calcs'!AA$2:AA95)-'Chem - ODS'!V$15*10^6&gt;0),SUM('Chemicals Calcs'!AA$2:AA95)-'Chem - ODS'!V$15*10^6,'Chemicals Calcs'!AA95))</f>
        <v>96824468293.78418</v>
      </c>
      <c r="AB95" s="210">
        <f ca="1">IF(SUM('Chemicals Calcs'!AB$2:AB95)-'Chem - ODS'!W$15*10^6&lt;0,0,IF(AND(SUM('Chemicals Calcs'!AB$1:AB94)-'Chem - ODS'!W$15*10^6&lt;0,SUM('Chemicals Calcs'!AB$2:AB95)-'Chem - ODS'!W$15*10^6&gt;0),SUM('Chemicals Calcs'!AB$2:AB95)-'Chem - ODS'!W$15*10^6,'Chemicals Calcs'!AB95))</f>
        <v>98382946698.0392</v>
      </c>
      <c r="AC95" s="210">
        <f ca="1">IF(SUM('Chemicals Calcs'!AC$2:AC95)-'Chem - ODS'!X$15*10^6&lt;0,0,IF(AND(SUM('Chemicals Calcs'!AC$1:AC94)-'Chem - ODS'!X$15*10^6&lt;0,SUM('Chemicals Calcs'!AC$2:AC95)-'Chem - ODS'!X$15*10^6&gt;0),SUM('Chemicals Calcs'!AC$2:AC95)-'Chem - ODS'!X$15*10^6,'Chemicals Calcs'!AC95))</f>
        <v>99941425102.294235</v>
      </c>
      <c r="AD95" s="210">
        <f ca="1">IF(SUM('Chemicals Calcs'!AD$2:AD95)-'Chem - ODS'!Y$15*10^6&lt;0,0,IF(AND(SUM('Chemicals Calcs'!AD$1:AD94)-'Chem - ODS'!Y$15*10^6&lt;0,SUM('Chemicals Calcs'!AD$2:AD95)-'Chem - ODS'!Y$15*10^6&gt;0),SUM('Chemicals Calcs'!AD$2:AD95)-'Chem - ODS'!Y$15*10^6,'Chemicals Calcs'!AD95))</f>
        <v>101499903506.54926</v>
      </c>
      <c r="AE95" s="210">
        <f ca="1">IF(SUM('Chemicals Calcs'!AE$2:AE95)-'Chem - ODS'!Z$15*10^6&lt;0,0,IF(AND(SUM('Chemicals Calcs'!AE$1:AE94)-'Chem - ODS'!Z$15*10^6&lt;0,SUM('Chemicals Calcs'!AE$2:AE95)-'Chem - ODS'!Z$15*10^6&gt;0),SUM('Chemicals Calcs'!AE$2:AE95)-'Chem - ODS'!Z$15*10^6,'Chemicals Calcs'!AE95))</f>
        <v>103058381910.80429</v>
      </c>
      <c r="AF95" s="210">
        <f ca="1">IF(SUM('Chemicals Calcs'!AF$2:AF95)-'Chem - ODS'!AA$15*10^6&lt;0,0,IF(AND(SUM('Chemicals Calcs'!AF$1:AF94)-'Chem - ODS'!AA$15*10^6&lt;0,SUM('Chemicals Calcs'!AF$2:AF95)-'Chem - ODS'!AA$15*10^6&gt;0),SUM('Chemicals Calcs'!AF$2:AF95)-'Chem - ODS'!AA$15*10^6,'Chemicals Calcs'!AF95))</f>
        <v>104616860315.05933</v>
      </c>
      <c r="AG95" s="210">
        <f ca="1">IF(SUM('Chemicals Calcs'!AG$2:AG95)-'Chem - ODS'!AB$15*10^6&lt;0,0,IF(AND(SUM('Chemicals Calcs'!AG$1:AG94)-'Chem - ODS'!AB$15*10^6&lt;0,SUM('Chemicals Calcs'!AG$2:AG95)-'Chem - ODS'!AB$15*10^6&gt;0),SUM('Chemicals Calcs'!AG$2:AG95)-'Chem - ODS'!AB$15*10^6,'Chemicals Calcs'!AG95))</f>
        <v>106175338719.31436</v>
      </c>
      <c r="AH95" s="210">
        <f ca="1">IF(SUM('Chemicals Calcs'!AH$2:AH95)-'Chem - ODS'!AC$15*10^6&lt;0,0,IF(AND(SUM('Chemicals Calcs'!AH$1:AH94)-'Chem - ODS'!AC$15*10^6&lt;0,SUM('Chemicals Calcs'!AH$2:AH95)-'Chem - ODS'!AC$15*10^6&gt;0),SUM('Chemicals Calcs'!AH$2:AH95)-'Chem - ODS'!AC$15*10^6,'Chemicals Calcs'!AH95))</f>
        <v>107733817123.5694</v>
      </c>
      <c r="AI95" s="210">
        <f ca="1">IF(SUM('Chemicals Calcs'!AI$2:AI95)-'Chem - ODS'!AD$15*10^6&lt;0,0,IF(AND(SUM('Chemicals Calcs'!AI$1:AI94)-'Chem - ODS'!AD$15*10^6&lt;0,SUM('Chemicals Calcs'!AI$2:AI95)-'Chem - ODS'!AD$15*10^6&gt;0),SUM('Chemicals Calcs'!AI$2:AI95)-'Chem - ODS'!AD$15*10^6,'Chemicals Calcs'!AI95))</f>
        <v>109292295527.82442</v>
      </c>
      <c r="AJ95" s="210">
        <f ca="1">IF(SUM('Chemicals Calcs'!AJ$2:AJ95)-'Chem - ODS'!AE$15*10^6&lt;0,0,IF(AND(SUM('Chemicals Calcs'!AJ$1:AJ94)-'Chem - ODS'!AE$15*10^6&lt;0,SUM('Chemicals Calcs'!AJ$2:AJ95)-'Chem - ODS'!AE$15*10^6&gt;0),SUM('Chemicals Calcs'!AJ$2:AJ95)-'Chem - ODS'!AE$15*10^6,'Chemicals Calcs'!AJ95))</f>
        <v>110850773932.07945</v>
      </c>
      <c r="AK95" s="210">
        <f ca="1">IF(SUM('Chemicals Calcs'!AK$2:AK95)-'Chem - ODS'!AF$15*10^6&lt;0,0,IF(AND(SUM('Chemicals Calcs'!AK$1:AK94)-'Chem - ODS'!AF$15*10^6&lt;0,SUM('Chemicals Calcs'!AK$2:AK95)-'Chem - ODS'!AF$15*10^6&gt;0),SUM('Chemicals Calcs'!AK$2:AK95)-'Chem - ODS'!AF$15*10^6,'Chemicals Calcs'!AK95))</f>
        <v>112409252336.33449</v>
      </c>
      <c r="AL95" s="210">
        <f ca="1">IF(SUM('Chemicals Calcs'!AL$2:AL95)-'Chem - ODS'!AG$15*10^6&lt;0,0,IF(AND(SUM('Chemicals Calcs'!AL$1:AL94)-'Chem - ODS'!AG$15*10^6&lt;0,SUM('Chemicals Calcs'!AL$2:AL95)-'Chem - ODS'!AG$15*10^6&gt;0),SUM('Chemicals Calcs'!AL$2:AL95)-'Chem - ODS'!AG$15*10^6,'Chemicals Calcs'!AL95))</f>
        <v>113967730740.58951</v>
      </c>
      <c r="AM95" s="210">
        <f ca="1">IF(SUM('Chemicals Calcs'!AM$2:AM95)-'Chem - ODS'!AH$15*10^6&lt;0,0,IF(AND(SUM('Chemicals Calcs'!AM$1:AM94)-'Chem - ODS'!AH$15*10^6&lt;0,SUM('Chemicals Calcs'!AM$2:AM95)-'Chem - ODS'!AH$15*10^6&gt;0),SUM('Chemicals Calcs'!AM$2:AM95)-'Chem - ODS'!AH$15*10^6,'Chemicals Calcs'!AM95))</f>
        <v>115526209144.84454</v>
      </c>
      <c r="AN95" s="210">
        <f ca="1">IF(SUM('Chemicals Calcs'!AN$2:AN95)-'Chem - ODS'!AI$15*10^6&lt;0,0,IF(AND(SUM('Chemicals Calcs'!AN$1:AN94)-'Chem - ODS'!AI$15*10^6&lt;0,SUM('Chemicals Calcs'!AN$2:AN95)-'Chem - ODS'!AI$15*10^6&gt;0),SUM('Chemicals Calcs'!AN$2:AN95)-'Chem - ODS'!AI$15*10^6,'Chemicals Calcs'!AN95))</f>
        <v>117084687549.09956</v>
      </c>
      <c r="AO95" s="210">
        <f ca="1">IF(SUM('Chemicals Calcs'!AO$2:AO95)-'Chem - ODS'!AJ$15*10^6&lt;0,0,IF(AND(SUM('Chemicals Calcs'!AO$1:AO94)-'Chem - ODS'!AJ$15*10^6&lt;0,SUM('Chemicals Calcs'!AO$2:AO95)-'Chem - ODS'!AJ$15*10^6&gt;0),SUM('Chemicals Calcs'!AO$2:AO95)-'Chem - ODS'!AJ$15*10^6,'Chemicals Calcs'!AO95))</f>
        <v>118643165953.35461</v>
      </c>
      <c r="AP95" s="210">
        <f ca="1">IF(SUM('Chemicals Calcs'!AP$2:AP95)-'Chem - ODS'!AK$15*10^6&lt;0,0,IF(AND(SUM('Chemicals Calcs'!AP$1:AP94)-'Chem - ODS'!AK$15*10^6&lt;0,SUM('Chemicals Calcs'!AP$2:AP95)-'Chem - ODS'!AK$15*10^6&gt;0),SUM('Chemicals Calcs'!AP$2:AP95)-'Chem - ODS'!AK$15*10^6,'Chemicals Calcs'!AP95))</f>
        <v>120201644357.60963</v>
      </c>
    </row>
    <row r="96" spans="1:42">
      <c r="A96" s="74">
        <v>44</v>
      </c>
      <c r="B96">
        <f ca="1">IF('Chemicals 2010'!$A104="CP",INDIRECT("'Chemicals 2010'!"&amp;'Country Selector'!$B$3&amp;ROW($A104))*10^12,0)</f>
        <v>0</v>
      </c>
      <c r="C96" s="90">
        <f t="shared" ca="1" si="4"/>
        <v>0</v>
      </c>
      <c r="D96" s="90">
        <f t="shared" ca="1" si="5"/>
        <v>0</v>
      </c>
      <c r="E96" s="90">
        <f t="shared" ca="1" si="5"/>
        <v>0</v>
      </c>
      <c r="F96" s="90">
        <f t="shared" ca="1" si="5"/>
        <v>0</v>
      </c>
      <c r="G96" s="210">
        <f ca="1">IF(SUM('Chemicals Calcs'!G$2:G96)-'Chem - ODS'!B$15*10^6&lt;0,0,IF(AND(SUM('Chemicals Calcs'!G$1:G95)-'Chem - ODS'!B$15*10^6&lt;0,SUM('Chemicals Calcs'!G$2:G96)-'Chem - ODS'!B$15*10^6&gt;0),SUM('Chemicals Calcs'!G$2:G96)-'Chem - ODS'!B$15*10^6,'Chemicals Calcs'!G96))</f>
        <v>0</v>
      </c>
      <c r="H96" s="210">
        <f ca="1">IF(SUM('Chemicals Calcs'!H$2:H96)-'Chem - ODS'!C$15*10^6&lt;0,0,IF(AND(SUM('Chemicals Calcs'!H$1:H95)-'Chem - ODS'!C$15*10^6&lt;0,SUM('Chemicals Calcs'!H$2:H96)-'Chem - ODS'!C$15*10^6&gt;0),SUM('Chemicals Calcs'!H$2:H96)-'Chem - ODS'!C$15*10^6,'Chemicals Calcs'!H96))</f>
        <v>0</v>
      </c>
      <c r="I96" s="210">
        <f ca="1">IF(SUM('Chemicals Calcs'!I$2:I96)-'Chem - ODS'!D$15*10^6&lt;0,0,IF(AND(SUM('Chemicals Calcs'!I$1:I95)-'Chem - ODS'!D$15*10^6&lt;0,SUM('Chemicals Calcs'!I$2:I96)-'Chem - ODS'!D$15*10^6&gt;0),SUM('Chemicals Calcs'!I$2:I96)-'Chem - ODS'!D$15*10^6,'Chemicals Calcs'!I96))</f>
        <v>0</v>
      </c>
      <c r="J96" s="210">
        <f ca="1">IF(SUM('Chemicals Calcs'!J$2:J96)-'Chem - ODS'!E$15*10^6&lt;0,0,IF(AND(SUM('Chemicals Calcs'!J$1:J95)-'Chem - ODS'!E$15*10^6&lt;0,SUM('Chemicals Calcs'!J$2:J96)-'Chem - ODS'!E$15*10^6&gt;0),SUM('Chemicals Calcs'!J$2:J96)-'Chem - ODS'!E$15*10^6,'Chemicals Calcs'!J96))</f>
        <v>0</v>
      </c>
      <c r="K96" s="210">
        <f ca="1">IF(SUM('Chemicals Calcs'!K$2:K96)-'Chem - ODS'!F$15*10^6&lt;0,0,IF(AND(SUM('Chemicals Calcs'!K$1:K95)-'Chem - ODS'!F$15*10^6&lt;0,SUM('Chemicals Calcs'!K$2:K96)-'Chem - ODS'!F$15*10^6&gt;0),SUM('Chemicals Calcs'!K$2:K96)-'Chem - ODS'!F$15*10^6,'Chemicals Calcs'!K96))</f>
        <v>0</v>
      </c>
      <c r="L96" s="210">
        <f ca="1">IF(SUM('Chemicals Calcs'!L$2:L96)-'Chem - ODS'!G$15*10^6&lt;0,0,IF(AND(SUM('Chemicals Calcs'!L$1:L95)-'Chem - ODS'!G$15*10^6&lt;0,SUM('Chemicals Calcs'!L$2:L96)-'Chem - ODS'!G$15*10^6&gt;0),SUM('Chemicals Calcs'!L$2:L96)-'Chem - ODS'!G$15*10^6,'Chemicals Calcs'!L96))</f>
        <v>0</v>
      </c>
      <c r="M96" s="210">
        <f ca="1">IF(SUM('Chemicals Calcs'!M$2:M96)-'Chem - ODS'!H$15*10^6&lt;0,0,IF(AND(SUM('Chemicals Calcs'!M$1:M95)-'Chem - ODS'!H$15*10^6&lt;0,SUM('Chemicals Calcs'!M$2:M96)-'Chem - ODS'!H$15*10^6&gt;0),SUM('Chemicals Calcs'!M$2:M96)-'Chem - ODS'!H$15*10^6,'Chemicals Calcs'!M96))</f>
        <v>0</v>
      </c>
      <c r="N96" s="210">
        <f ca="1">IF(SUM('Chemicals Calcs'!N$2:N96)-'Chem - ODS'!I$15*10^6&lt;0,0,IF(AND(SUM('Chemicals Calcs'!N$1:N95)-'Chem - ODS'!I$15*10^6&lt;0,SUM('Chemicals Calcs'!N$2:N96)-'Chem - ODS'!I$15*10^6&gt;0),SUM('Chemicals Calcs'!N$2:N96)-'Chem - ODS'!I$15*10^6,'Chemicals Calcs'!N96))</f>
        <v>0</v>
      </c>
      <c r="O96" s="210">
        <f ca="1">IF(SUM('Chemicals Calcs'!O$2:O96)-'Chem - ODS'!J$15*10^6&lt;0,0,IF(AND(SUM('Chemicals Calcs'!O$1:O95)-'Chem - ODS'!J$15*10^6&lt;0,SUM('Chemicals Calcs'!O$2:O96)-'Chem - ODS'!J$15*10^6&gt;0),SUM('Chemicals Calcs'!O$2:O96)-'Chem - ODS'!J$15*10^6,'Chemicals Calcs'!O96))</f>
        <v>0</v>
      </c>
      <c r="P96" s="210">
        <f ca="1">IF(SUM('Chemicals Calcs'!P$2:P96)-'Chem - ODS'!K$15*10^6&lt;0,0,IF(AND(SUM('Chemicals Calcs'!P$1:P95)-'Chem - ODS'!K$15*10^6&lt;0,SUM('Chemicals Calcs'!P$2:P96)-'Chem - ODS'!K$15*10^6&gt;0),SUM('Chemicals Calcs'!P$2:P96)-'Chem - ODS'!K$15*10^6,'Chemicals Calcs'!P96))</f>
        <v>0</v>
      </c>
      <c r="Q96" s="210">
        <f ca="1">IF(SUM('Chemicals Calcs'!Q$2:Q96)-'Chem - ODS'!L$15*10^6&lt;0,0,IF(AND(SUM('Chemicals Calcs'!Q$1:Q95)-'Chem - ODS'!L$15*10^6&lt;0,SUM('Chemicals Calcs'!Q$2:Q96)-'Chem - ODS'!L$15*10^6&gt;0),SUM('Chemicals Calcs'!Q$2:Q96)-'Chem - ODS'!L$15*10^6,'Chemicals Calcs'!Q96))</f>
        <v>0</v>
      </c>
      <c r="R96" s="210">
        <f ca="1">IF(SUM('Chemicals Calcs'!R$2:R96)-'Chem - ODS'!M$15*10^6&lt;0,0,IF(AND(SUM('Chemicals Calcs'!R$1:R95)-'Chem - ODS'!M$15*10^6&lt;0,SUM('Chemicals Calcs'!R$2:R96)-'Chem - ODS'!M$15*10^6&gt;0),SUM('Chemicals Calcs'!R$2:R96)-'Chem - ODS'!M$15*10^6,'Chemicals Calcs'!R96))</f>
        <v>0</v>
      </c>
      <c r="S96" s="210">
        <f ca="1">IF(SUM('Chemicals Calcs'!S$2:S96)-'Chem - ODS'!N$15*10^6&lt;0,0,IF(AND(SUM('Chemicals Calcs'!S$1:S95)-'Chem - ODS'!N$15*10^6&lt;0,SUM('Chemicals Calcs'!S$2:S96)-'Chem - ODS'!N$15*10^6&gt;0),SUM('Chemicals Calcs'!S$2:S96)-'Chem - ODS'!N$15*10^6,'Chemicals Calcs'!S96))</f>
        <v>0</v>
      </c>
      <c r="T96" s="210">
        <f ca="1">IF(SUM('Chemicals Calcs'!T$2:T96)-'Chem - ODS'!O$15*10^6&lt;0,0,IF(AND(SUM('Chemicals Calcs'!T$1:T95)-'Chem - ODS'!O$15*10^6&lt;0,SUM('Chemicals Calcs'!T$2:T96)-'Chem - ODS'!O$15*10^6&gt;0),SUM('Chemicals Calcs'!T$2:T96)-'Chem - ODS'!O$15*10^6,'Chemicals Calcs'!T96))</f>
        <v>0</v>
      </c>
      <c r="U96" s="210">
        <f ca="1">IF(SUM('Chemicals Calcs'!U$2:U96)-'Chem - ODS'!P$15*10^6&lt;0,0,IF(AND(SUM('Chemicals Calcs'!U$1:U95)-'Chem - ODS'!P$15*10^6&lt;0,SUM('Chemicals Calcs'!U$2:U96)-'Chem - ODS'!P$15*10^6&gt;0),SUM('Chemicals Calcs'!U$2:U96)-'Chem - ODS'!P$15*10^6,'Chemicals Calcs'!U96))</f>
        <v>0</v>
      </c>
      <c r="V96" s="210">
        <f ca="1">IF(SUM('Chemicals Calcs'!V$2:V96)-'Chem - ODS'!Q$15*10^6&lt;0,0,IF(AND(SUM('Chemicals Calcs'!V$1:V95)-'Chem - ODS'!Q$15*10^6&lt;0,SUM('Chemicals Calcs'!V$2:V96)-'Chem - ODS'!Q$15*10^6&gt;0),SUM('Chemicals Calcs'!V$2:V96)-'Chem - ODS'!Q$15*10^6,'Chemicals Calcs'!V96))</f>
        <v>0</v>
      </c>
      <c r="W96" s="210">
        <f ca="1">IF(SUM('Chemicals Calcs'!W$2:W96)-'Chem - ODS'!R$15*10^6&lt;0,0,IF(AND(SUM('Chemicals Calcs'!W$1:W95)-'Chem - ODS'!R$15*10^6&lt;0,SUM('Chemicals Calcs'!W$2:W96)-'Chem - ODS'!R$15*10^6&gt;0),SUM('Chemicals Calcs'!W$2:W96)-'Chem - ODS'!R$15*10^6,'Chemicals Calcs'!W96))</f>
        <v>0</v>
      </c>
      <c r="X96" s="210">
        <f ca="1">IF(SUM('Chemicals Calcs'!X$2:X96)-'Chem - ODS'!S$15*10^6&lt;0,0,IF(AND(SUM('Chemicals Calcs'!X$1:X95)-'Chem - ODS'!S$15*10^6&lt;0,SUM('Chemicals Calcs'!X$2:X96)-'Chem - ODS'!S$15*10^6&gt;0),SUM('Chemicals Calcs'!X$2:X96)-'Chem - ODS'!S$15*10^6,'Chemicals Calcs'!X96))</f>
        <v>0</v>
      </c>
      <c r="Y96" s="210">
        <f ca="1">IF(SUM('Chemicals Calcs'!Y$2:Y96)-'Chem - ODS'!T$15*10^6&lt;0,0,IF(AND(SUM('Chemicals Calcs'!Y$1:Y95)-'Chem - ODS'!T$15*10^6&lt;0,SUM('Chemicals Calcs'!Y$2:Y96)-'Chem - ODS'!T$15*10^6&gt;0),SUM('Chemicals Calcs'!Y$2:Y96)-'Chem - ODS'!T$15*10^6,'Chemicals Calcs'!Y96))</f>
        <v>0</v>
      </c>
      <c r="Z96" s="210">
        <f ca="1">IF(SUM('Chemicals Calcs'!Z$2:Z96)-'Chem - ODS'!U$15*10^6&lt;0,0,IF(AND(SUM('Chemicals Calcs'!Z$1:Z95)-'Chem - ODS'!U$15*10^6&lt;0,SUM('Chemicals Calcs'!Z$2:Z96)-'Chem - ODS'!U$15*10^6&gt;0),SUM('Chemicals Calcs'!Z$2:Z96)-'Chem - ODS'!U$15*10^6,'Chemicals Calcs'!Z96))</f>
        <v>0</v>
      </c>
      <c r="AA96" s="210">
        <f ca="1">IF(SUM('Chemicals Calcs'!AA$2:AA96)-'Chem - ODS'!V$15*10^6&lt;0,0,IF(AND(SUM('Chemicals Calcs'!AA$1:AA95)-'Chem - ODS'!V$15*10^6&lt;0,SUM('Chemicals Calcs'!AA$2:AA96)-'Chem - ODS'!V$15*10^6&gt;0),SUM('Chemicals Calcs'!AA$2:AA96)-'Chem - ODS'!V$15*10^6,'Chemicals Calcs'!AA96))</f>
        <v>0</v>
      </c>
      <c r="AB96" s="210">
        <f ca="1">IF(SUM('Chemicals Calcs'!AB$2:AB96)-'Chem - ODS'!W$15*10^6&lt;0,0,IF(AND(SUM('Chemicals Calcs'!AB$1:AB95)-'Chem - ODS'!W$15*10^6&lt;0,SUM('Chemicals Calcs'!AB$2:AB96)-'Chem - ODS'!W$15*10^6&gt;0),SUM('Chemicals Calcs'!AB$2:AB96)-'Chem - ODS'!W$15*10^6,'Chemicals Calcs'!AB96))</f>
        <v>0</v>
      </c>
      <c r="AC96" s="210">
        <f ca="1">IF(SUM('Chemicals Calcs'!AC$2:AC96)-'Chem - ODS'!X$15*10^6&lt;0,0,IF(AND(SUM('Chemicals Calcs'!AC$1:AC95)-'Chem - ODS'!X$15*10^6&lt;0,SUM('Chemicals Calcs'!AC$2:AC96)-'Chem - ODS'!X$15*10^6&gt;0),SUM('Chemicals Calcs'!AC$2:AC96)-'Chem - ODS'!X$15*10^6,'Chemicals Calcs'!AC96))</f>
        <v>0</v>
      </c>
      <c r="AD96" s="210">
        <f ca="1">IF(SUM('Chemicals Calcs'!AD$2:AD96)-'Chem - ODS'!Y$15*10^6&lt;0,0,IF(AND(SUM('Chemicals Calcs'!AD$1:AD95)-'Chem - ODS'!Y$15*10^6&lt;0,SUM('Chemicals Calcs'!AD$2:AD96)-'Chem - ODS'!Y$15*10^6&gt;0),SUM('Chemicals Calcs'!AD$2:AD96)-'Chem - ODS'!Y$15*10^6,'Chemicals Calcs'!AD96))</f>
        <v>0</v>
      </c>
      <c r="AE96" s="210">
        <f ca="1">IF(SUM('Chemicals Calcs'!AE$2:AE96)-'Chem - ODS'!Z$15*10^6&lt;0,0,IF(AND(SUM('Chemicals Calcs'!AE$1:AE95)-'Chem - ODS'!Z$15*10^6&lt;0,SUM('Chemicals Calcs'!AE$2:AE96)-'Chem - ODS'!Z$15*10^6&gt;0),SUM('Chemicals Calcs'!AE$2:AE96)-'Chem - ODS'!Z$15*10^6,'Chemicals Calcs'!AE96))</f>
        <v>0</v>
      </c>
      <c r="AF96" s="210">
        <f ca="1">IF(SUM('Chemicals Calcs'!AF$2:AF96)-'Chem - ODS'!AA$15*10^6&lt;0,0,IF(AND(SUM('Chemicals Calcs'!AF$1:AF95)-'Chem - ODS'!AA$15*10^6&lt;0,SUM('Chemicals Calcs'!AF$2:AF96)-'Chem - ODS'!AA$15*10^6&gt;0),SUM('Chemicals Calcs'!AF$2:AF96)-'Chem - ODS'!AA$15*10^6,'Chemicals Calcs'!AF96))</f>
        <v>0</v>
      </c>
      <c r="AG96" s="210">
        <f ca="1">IF(SUM('Chemicals Calcs'!AG$2:AG96)-'Chem - ODS'!AB$15*10^6&lt;0,0,IF(AND(SUM('Chemicals Calcs'!AG$1:AG95)-'Chem - ODS'!AB$15*10^6&lt;0,SUM('Chemicals Calcs'!AG$2:AG96)-'Chem - ODS'!AB$15*10^6&gt;0),SUM('Chemicals Calcs'!AG$2:AG96)-'Chem - ODS'!AB$15*10^6,'Chemicals Calcs'!AG96))</f>
        <v>0</v>
      </c>
      <c r="AH96" s="210">
        <f ca="1">IF(SUM('Chemicals Calcs'!AH$2:AH96)-'Chem - ODS'!AC$15*10^6&lt;0,0,IF(AND(SUM('Chemicals Calcs'!AH$1:AH95)-'Chem - ODS'!AC$15*10^6&lt;0,SUM('Chemicals Calcs'!AH$2:AH96)-'Chem - ODS'!AC$15*10^6&gt;0),SUM('Chemicals Calcs'!AH$2:AH96)-'Chem - ODS'!AC$15*10^6,'Chemicals Calcs'!AH96))</f>
        <v>0</v>
      </c>
      <c r="AI96" s="210">
        <f ca="1">IF(SUM('Chemicals Calcs'!AI$2:AI96)-'Chem - ODS'!AD$15*10^6&lt;0,0,IF(AND(SUM('Chemicals Calcs'!AI$1:AI95)-'Chem - ODS'!AD$15*10^6&lt;0,SUM('Chemicals Calcs'!AI$2:AI96)-'Chem - ODS'!AD$15*10^6&gt;0),SUM('Chemicals Calcs'!AI$2:AI96)-'Chem - ODS'!AD$15*10^6,'Chemicals Calcs'!AI96))</f>
        <v>0</v>
      </c>
      <c r="AJ96" s="210">
        <f ca="1">IF(SUM('Chemicals Calcs'!AJ$2:AJ96)-'Chem - ODS'!AE$15*10^6&lt;0,0,IF(AND(SUM('Chemicals Calcs'!AJ$1:AJ95)-'Chem - ODS'!AE$15*10^6&lt;0,SUM('Chemicals Calcs'!AJ$2:AJ96)-'Chem - ODS'!AE$15*10^6&gt;0),SUM('Chemicals Calcs'!AJ$2:AJ96)-'Chem - ODS'!AE$15*10^6,'Chemicals Calcs'!AJ96))</f>
        <v>0</v>
      </c>
      <c r="AK96" s="210">
        <f ca="1">IF(SUM('Chemicals Calcs'!AK$2:AK96)-'Chem - ODS'!AF$15*10^6&lt;0,0,IF(AND(SUM('Chemicals Calcs'!AK$1:AK95)-'Chem - ODS'!AF$15*10^6&lt;0,SUM('Chemicals Calcs'!AK$2:AK96)-'Chem - ODS'!AF$15*10^6&gt;0),SUM('Chemicals Calcs'!AK$2:AK96)-'Chem - ODS'!AF$15*10^6,'Chemicals Calcs'!AK96))</f>
        <v>0</v>
      </c>
      <c r="AL96" s="210">
        <f ca="1">IF(SUM('Chemicals Calcs'!AL$2:AL96)-'Chem - ODS'!AG$15*10^6&lt;0,0,IF(AND(SUM('Chemicals Calcs'!AL$1:AL95)-'Chem - ODS'!AG$15*10^6&lt;0,SUM('Chemicals Calcs'!AL$2:AL96)-'Chem - ODS'!AG$15*10^6&gt;0),SUM('Chemicals Calcs'!AL$2:AL96)-'Chem - ODS'!AG$15*10^6,'Chemicals Calcs'!AL96))</f>
        <v>0</v>
      </c>
      <c r="AM96" s="210">
        <f ca="1">IF(SUM('Chemicals Calcs'!AM$2:AM96)-'Chem - ODS'!AH$15*10^6&lt;0,0,IF(AND(SUM('Chemicals Calcs'!AM$1:AM95)-'Chem - ODS'!AH$15*10^6&lt;0,SUM('Chemicals Calcs'!AM$2:AM96)-'Chem - ODS'!AH$15*10^6&gt;0),SUM('Chemicals Calcs'!AM$2:AM96)-'Chem - ODS'!AH$15*10^6,'Chemicals Calcs'!AM96))</f>
        <v>0</v>
      </c>
      <c r="AN96" s="210">
        <f ca="1">IF(SUM('Chemicals Calcs'!AN$2:AN96)-'Chem - ODS'!AI$15*10^6&lt;0,0,IF(AND(SUM('Chemicals Calcs'!AN$1:AN95)-'Chem - ODS'!AI$15*10^6&lt;0,SUM('Chemicals Calcs'!AN$2:AN96)-'Chem - ODS'!AI$15*10^6&gt;0),SUM('Chemicals Calcs'!AN$2:AN96)-'Chem - ODS'!AI$15*10^6,'Chemicals Calcs'!AN96))</f>
        <v>0</v>
      </c>
      <c r="AO96" s="210">
        <f ca="1">IF(SUM('Chemicals Calcs'!AO$2:AO96)-'Chem - ODS'!AJ$15*10^6&lt;0,0,IF(AND(SUM('Chemicals Calcs'!AO$1:AO95)-'Chem - ODS'!AJ$15*10^6&lt;0,SUM('Chemicals Calcs'!AO$2:AO96)-'Chem - ODS'!AJ$15*10^6&gt;0),SUM('Chemicals Calcs'!AO$2:AO96)-'Chem - ODS'!AJ$15*10^6,'Chemicals Calcs'!AO96))</f>
        <v>0</v>
      </c>
      <c r="AP96" s="210">
        <f ca="1">IF(SUM('Chemicals Calcs'!AP$2:AP96)-'Chem - ODS'!AK$15*10^6&lt;0,0,IF(AND(SUM('Chemicals Calcs'!AP$1:AP95)-'Chem - ODS'!AK$15*10^6&lt;0,SUM('Chemicals Calcs'!AP$2:AP96)-'Chem - ODS'!AK$15*10^6&gt;0),SUM('Chemicals Calcs'!AP$2:AP96)-'Chem - ODS'!AK$15*10^6,'Chemicals Calcs'!AP96))</f>
        <v>0</v>
      </c>
    </row>
    <row r="97" spans="1:42">
      <c r="A97" s="74">
        <v>45</v>
      </c>
      <c r="B97">
        <f ca="1">IF('Chemicals 2010'!$A105="CP",INDIRECT("'Chemicals 2010'!"&amp;'Country Selector'!$B$3&amp;ROW($A105))*10^12,0)</f>
        <v>0</v>
      </c>
      <c r="C97" s="90">
        <f t="shared" ca="1" si="4"/>
        <v>0</v>
      </c>
      <c r="D97" s="90">
        <f t="shared" ca="1" si="5"/>
        <v>0</v>
      </c>
      <c r="E97" s="90">
        <f t="shared" ca="1" si="5"/>
        <v>0</v>
      </c>
      <c r="F97" s="90">
        <f t="shared" ca="1" si="5"/>
        <v>0</v>
      </c>
      <c r="G97" s="210">
        <f ca="1">IF(SUM('Chemicals Calcs'!G$2:G97)-'Chem - ODS'!B$15*10^6&lt;0,0,IF(AND(SUM('Chemicals Calcs'!G$1:G96)-'Chem - ODS'!B$15*10^6&lt;0,SUM('Chemicals Calcs'!G$2:G97)-'Chem - ODS'!B$15*10^6&gt;0),SUM('Chemicals Calcs'!G$2:G97)-'Chem - ODS'!B$15*10^6,'Chemicals Calcs'!G97))</f>
        <v>0</v>
      </c>
      <c r="H97" s="210">
        <f ca="1">IF(SUM('Chemicals Calcs'!H$2:H97)-'Chem - ODS'!C$15*10^6&lt;0,0,IF(AND(SUM('Chemicals Calcs'!H$1:H96)-'Chem - ODS'!C$15*10^6&lt;0,SUM('Chemicals Calcs'!H$2:H97)-'Chem - ODS'!C$15*10^6&gt;0),SUM('Chemicals Calcs'!H$2:H97)-'Chem - ODS'!C$15*10^6,'Chemicals Calcs'!H97))</f>
        <v>0</v>
      </c>
      <c r="I97" s="210">
        <f ca="1">IF(SUM('Chemicals Calcs'!I$2:I97)-'Chem - ODS'!D$15*10^6&lt;0,0,IF(AND(SUM('Chemicals Calcs'!I$1:I96)-'Chem - ODS'!D$15*10^6&lt;0,SUM('Chemicals Calcs'!I$2:I97)-'Chem - ODS'!D$15*10^6&gt;0),SUM('Chemicals Calcs'!I$2:I97)-'Chem - ODS'!D$15*10^6,'Chemicals Calcs'!I97))</f>
        <v>0</v>
      </c>
      <c r="J97" s="210">
        <f ca="1">IF(SUM('Chemicals Calcs'!J$2:J97)-'Chem - ODS'!E$15*10^6&lt;0,0,IF(AND(SUM('Chemicals Calcs'!J$1:J96)-'Chem - ODS'!E$15*10^6&lt;0,SUM('Chemicals Calcs'!J$2:J97)-'Chem - ODS'!E$15*10^6&gt;0),SUM('Chemicals Calcs'!J$2:J97)-'Chem - ODS'!E$15*10^6,'Chemicals Calcs'!J97))</f>
        <v>0</v>
      </c>
      <c r="K97" s="210">
        <f ca="1">IF(SUM('Chemicals Calcs'!K$2:K97)-'Chem - ODS'!F$15*10^6&lt;0,0,IF(AND(SUM('Chemicals Calcs'!K$1:K96)-'Chem - ODS'!F$15*10^6&lt;0,SUM('Chemicals Calcs'!K$2:K97)-'Chem - ODS'!F$15*10^6&gt;0),SUM('Chemicals Calcs'!K$2:K97)-'Chem - ODS'!F$15*10^6,'Chemicals Calcs'!K97))</f>
        <v>0</v>
      </c>
      <c r="L97" s="210">
        <f ca="1">IF(SUM('Chemicals Calcs'!L$2:L97)-'Chem - ODS'!G$15*10^6&lt;0,0,IF(AND(SUM('Chemicals Calcs'!L$1:L96)-'Chem - ODS'!G$15*10^6&lt;0,SUM('Chemicals Calcs'!L$2:L97)-'Chem - ODS'!G$15*10^6&gt;0),SUM('Chemicals Calcs'!L$2:L97)-'Chem - ODS'!G$15*10^6,'Chemicals Calcs'!L97))</f>
        <v>0</v>
      </c>
      <c r="M97" s="210">
        <f ca="1">IF(SUM('Chemicals Calcs'!M$2:M97)-'Chem - ODS'!H$15*10^6&lt;0,0,IF(AND(SUM('Chemicals Calcs'!M$1:M96)-'Chem - ODS'!H$15*10^6&lt;0,SUM('Chemicals Calcs'!M$2:M97)-'Chem - ODS'!H$15*10^6&gt;0),SUM('Chemicals Calcs'!M$2:M97)-'Chem - ODS'!H$15*10^6,'Chemicals Calcs'!M97))</f>
        <v>0</v>
      </c>
      <c r="N97" s="210">
        <f ca="1">IF(SUM('Chemicals Calcs'!N$2:N97)-'Chem - ODS'!I$15*10^6&lt;0,0,IF(AND(SUM('Chemicals Calcs'!N$1:N96)-'Chem - ODS'!I$15*10^6&lt;0,SUM('Chemicals Calcs'!N$2:N97)-'Chem - ODS'!I$15*10^6&gt;0),SUM('Chemicals Calcs'!N$2:N97)-'Chem - ODS'!I$15*10^6,'Chemicals Calcs'!N97))</f>
        <v>0</v>
      </c>
      <c r="O97" s="210">
        <f ca="1">IF(SUM('Chemicals Calcs'!O$2:O97)-'Chem - ODS'!J$15*10^6&lt;0,0,IF(AND(SUM('Chemicals Calcs'!O$1:O96)-'Chem - ODS'!J$15*10^6&lt;0,SUM('Chemicals Calcs'!O$2:O97)-'Chem - ODS'!J$15*10^6&gt;0),SUM('Chemicals Calcs'!O$2:O97)-'Chem - ODS'!J$15*10^6,'Chemicals Calcs'!O97))</f>
        <v>0</v>
      </c>
      <c r="P97" s="210">
        <f ca="1">IF(SUM('Chemicals Calcs'!P$2:P97)-'Chem - ODS'!K$15*10^6&lt;0,0,IF(AND(SUM('Chemicals Calcs'!P$1:P96)-'Chem - ODS'!K$15*10^6&lt;0,SUM('Chemicals Calcs'!P$2:P97)-'Chem - ODS'!K$15*10^6&gt;0),SUM('Chemicals Calcs'!P$2:P97)-'Chem - ODS'!K$15*10^6,'Chemicals Calcs'!P97))</f>
        <v>0</v>
      </c>
      <c r="Q97" s="210">
        <f ca="1">IF(SUM('Chemicals Calcs'!Q$2:Q97)-'Chem - ODS'!L$15*10^6&lt;0,0,IF(AND(SUM('Chemicals Calcs'!Q$1:Q96)-'Chem - ODS'!L$15*10^6&lt;0,SUM('Chemicals Calcs'!Q$2:Q97)-'Chem - ODS'!L$15*10^6&gt;0),SUM('Chemicals Calcs'!Q$2:Q97)-'Chem - ODS'!L$15*10^6,'Chemicals Calcs'!Q97))</f>
        <v>0</v>
      </c>
      <c r="R97" s="210">
        <f ca="1">IF(SUM('Chemicals Calcs'!R$2:R97)-'Chem - ODS'!M$15*10^6&lt;0,0,IF(AND(SUM('Chemicals Calcs'!R$1:R96)-'Chem - ODS'!M$15*10^6&lt;0,SUM('Chemicals Calcs'!R$2:R97)-'Chem - ODS'!M$15*10^6&gt;0),SUM('Chemicals Calcs'!R$2:R97)-'Chem - ODS'!M$15*10^6,'Chemicals Calcs'!R97))</f>
        <v>0</v>
      </c>
      <c r="S97" s="210">
        <f ca="1">IF(SUM('Chemicals Calcs'!S$2:S97)-'Chem - ODS'!N$15*10^6&lt;0,0,IF(AND(SUM('Chemicals Calcs'!S$1:S96)-'Chem - ODS'!N$15*10^6&lt;0,SUM('Chemicals Calcs'!S$2:S97)-'Chem - ODS'!N$15*10^6&gt;0),SUM('Chemicals Calcs'!S$2:S97)-'Chem - ODS'!N$15*10^6,'Chemicals Calcs'!S97))</f>
        <v>0</v>
      </c>
      <c r="T97" s="210">
        <f ca="1">IF(SUM('Chemicals Calcs'!T$2:T97)-'Chem - ODS'!O$15*10^6&lt;0,0,IF(AND(SUM('Chemicals Calcs'!T$1:T96)-'Chem - ODS'!O$15*10^6&lt;0,SUM('Chemicals Calcs'!T$2:T97)-'Chem - ODS'!O$15*10^6&gt;0),SUM('Chemicals Calcs'!T$2:T97)-'Chem - ODS'!O$15*10^6,'Chemicals Calcs'!T97))</f>
        <v>0</v>
      </c>
      <c r="U97" s="210">
        <f ca="1">IF(SUM('Chemicals Calcs'!U$2:U97)-'Chem - ODS'!P$15*10^6&lt;0,0,IF(AND(SUM('Chemicals Calcs'!U$1:U96)-'Chem - ODS'!P$15*10^6&lt;0,SUM('Chemicals Calcs'!U$2:U97)-'Chem - ODS'!P$15*10^6&gt;0),SUM('Chemicals Calcs'!U$2:U97)-'Chem - ODS'!P$15*10^6,'Chemicals Calcs'!U97))</f>
        <v>0</v>
      </c>
      <c r="V97" s="210">
        <f ca="1">IF(SUM('Chemicals Calcs'!V$2:V97)-'Chem - ODS'!Q$15*10^6&lt;0,0,IF(AND(SUM('Chemicals Calcs'!V$1:V96)-'Chem - ODS'!Q$15*10^6&lt;0,SUM('Chemicals Calcs'!V$2:V97)-'Chem - ODS'!Q$15*10^6&gt;0),SUM('Chemicals Calcs'!V$2:V97)-'Chem - ODS'!Q$15*10^6,'Chemicals Calcs'!V97))</f>
        <v>0</v>
      </c>
      <c r="W97" s="210">
        <f ca="1">IF(SUM('Chemicals Calcs'!W$2:W97)-'Chem - ODS'!R$15*10^6&lt;0,0,IF(AND(SUM('Chemicals Calcs'!W$1:W96)-'Chem - ODS'!R$15*10^6&lt;0,SUM('Chemicals Calcs'!W$2:W97)-'Chem - ODS'!R$15*10^6&gt;0),SUM('Chemicals Calcs'!W$2:W97)-'Chem - ODS'!R$15*10^6,'Chemicals Calcs'!W97))</f>
        <v>0</v>
      </c>
      <c r="X97" s="210">
        <f ca="1">IF(SUM('Chemicals Calcs'!X$2:X97)-'Chem - ODS'!S$15*10^6&lt;0,0,IF(AND(SUM('Chemicals Calcs'!X$1:X96)-'Chem - ODS'!S$15*10^6&lt;0,SUM('Chemicals Calcs'!X$2:X97)-'Chem - ODS'!S$15*10^6&gt;0),SUM('Chemicals Calcs'!X$2:X97)-'Chem - ODS'!S$15*10^6,'Chemicals Calcs'!X97))</f>
        <v>0</v>
      </c>
      <c r="Y97" s="210">
        <f ca="1">IF(SUM('Chemicals Calcs'!Y$2:Y97)-'Chem - ODS'!T$15*10^6&lt;0,0,IF(AND(SUM('Chemicals Calcs'!Y$1:Y96)-'Chem - ODS'!T$15*10^6&lt;0,SUM('Chemicals Calcs'!Y$2:Y97)-'Chem - ODS'!T$15*10^6&gt;0),SUM('Chemicals Calcs'!Y$2:Y97)-'Chem - ODS'!T$15*10^6,'Chemicals Calcs'!Y97))</f>
        <v>0</v>
      </c>
      <c r="Z97" s="210">
        <f ca="1">IF(SUM('Chemicals Calcs'!Z$2:Z97)-'Chem - ODS'!U$15*10^6&lt;0,0,IF(AND(SUM('Chemicals Calcs'!Z$1:Z96)-'Chem - ODS'!U$15*10^6&lt;0,SUM('Chemicals Calcs'!Z$2:Z97)-'Chem - ODS'!U$15*10^6&gt;0),SUM('Chemicals Calcs'!Z$2:Z97)-'Chem - ODS'!U$15*10^6,'Chemicals Calcs'!Z97))</f>
        <v>0</v>
      </c>
      <c r="AA97" s="210">
        <f ca="1">IF(SUM('Chemicals Calcs'!AA$2:AA97)-'Chem - ODS'!V$15*10^6&lt;0,0,IF(AND(SUM('Chemicals Calcs'!AA$1:AA96)-'Chem - ODS'!V$15*10^6&lt;0,SUM('Chemicals Calcs'!AA$2:AA97)-'Chem - ODS'!V$15*10^6&gt;0),SUM('Chemicals Calcs'!AA$2:AA97)-'Chem - ODS'!V$15*10^6,'Chemicals Calcs'!AA97))</f>
        <v>0</v>
      </c>
      <c r="AB97" s="210">
        <f ca="1">IF(SUM('Chemicals Calcs'!AB$2:AB97)-'Chem - ODS'!W$15*10^6&lt;0,0,IF(AND(SUM('Chemicals Calcs'!AB$1:AB96)-'Chem - ODS'!W$15*10^6&lt;0,SUM('Chemicals Calcs'!AB$2:AB97)-'Chem - ODS'!W$15*10^6&gt;0),SUM('Chemicals Calcs'!AB$2:AB97)-'Chem - ODS'!W$15*10^6,'Chemicals Calcs'!AB97))</f>
        <v>0</v>
      </c>
      <c r="AC97" s="210">
        <f ca="1">IF(SUM('Chemicals Calcs'!AC$2:AC97)-'Chem - ODS'!X$15*10^6&lt;0,0,IF(AND(SUM('Chemicals Calcs'!AC$1:AC96)-'Chem - ODS'!X$15*10^6&lt;0,SUM('Chemicals Calcs'!AC$2:AC97)-'Chem - ODS'!X$15*10^6&gt;0),SUM('Chemicals Calcs'!AC$2:AC97)-'Chem - ODS'!X$15*10^6,'Chemicals Calcs'!AC97))</f>
        <v>0</v>
      </c>
      <c r="AD97" s="210">
        <f ca="1">IF(SUM('Chemicals Calcs'!AD$2:AD97)-'Chem - ODS'!Y$15*10^6&lt;0,0,IF(AND(SUM('Chemicals Calcs'!AD$1:AD96)-'Chem - ODS'!Y$15*10^6&lt;0,SUM('Chemicals Calcs'!AD$2:AD97)-'Chem - ODS'!Y$15*10^6&gt;0),SUM('Chemicals Calcs'!AD$2:AD97)-'Chem - ODS'!Y$15*10^6,'Chemicals Calcs'!AD97))</f>
        <v>0</v>
      </c>
      <c r="AE97" s="210">
        <f ca="1">IF(SUM('Chemicals Calcs'!AE$2:AE97)-'Chem - ODS'!Z$15*10^6&lt;0,0,IF(AND(SUM('Chemicals Calcs'!AE$1:AE96)-'Chem - ODS'!Z$15*10^6&lt;0,SUM('Chemicals Calcs'!AE$2:AE97)-'Chem - ODS'!Z$15*10^6&gt;0),SUM('Chemicals Calcs'!AE$2:AE97)-'Chem - ODS'!Z$15*10^6,'Chemicals Calcs'!AE97))</f>
        <v>0</v>
      </c>
      <c r="AF97" s="210">
        <f ca="1">IF(SUM('Chemicals Calcs'!AF$2:AF97)-'Chem - ODS'!AA$15*10^6&lt;0,0,IF(AND(SUM('Chemicals Calcs'!AF$1:AF96)-'Chem - ODS'!AA$15*10^6&lt;0,SUM('Chemicals Calcs'!AF$2:AF97)-'Chem - ODS'!AA$15*10^6&gt;0),SUM('Chemicals Calcs'!AF$2:AF97)-'Chem - ODS'!AA$15*10^6,'Chemicals Calcs'!AF97))</f>
        <v>0</v>
      </c>
      <c r="AG97" s="210">
        <f ca="1">IF(SUM('Chemicals Calcs'!AG$2:AG97)-'Chem - ODS'!AB$15*10^6&lt;0,0,IF(AND(SUM('Chemicals Calcs'!AG$1:AG96)-'Chem - ODS'!AB$15*10^6&lt;0,SUM('Chemicals Calcs'!AG$2:AG97)-'Chem - ODS'!AB$15*10^6&gt;0),SUM('Chemicals Calcs'!AG$2:AG97)-'Chem - ODS'!AB$15*10^6,'Chemicals Calcs'!AG97))</f>
        <v>0</v>
      </c>
      <c r="AH97" s="210">
        <f ca="1">IF(SUM('Chemicals Calcs'!AH$2:AH97)-'Chem - ODS'!AC$15*10^6&lt;0,0,IF(AND(SUM('Chemicals Calcs'!AH$1:AH96)-'Chem - ODS'!AC$15*10^6&lt;0,SUM('Chemicals Calcs'!AH$2:AH97)-'Chem - ODS'!AC$15*10^6&gt;0),SUM('Chemicals Calcs'!AH$2:AH97)-'Chem - ODS'!AC$15*10^6,'Chemicals Calcs'!AH97))</f>
        <v>0</v>
      </c>
      <c r="AI97" s="210">
        <f ca="1">IF(SUM('Chemicals Calcs'!AI$2:AI97)-'Chem - ODS'!AD$15*10^6&lt;0,0,IF(AND(SUM('Chemicals Calcs'!AI$1:AI96)-'Chem - ODS'!AD$15*10^6&lt;0,SUM('Chemicals Calcs'!AI$2:AI97)-'Chem - ODS'!AD$15*10^6&gt;0),SUM('Chemicals Calcs'!AI$2:AI97)-'Chem - ODS'!AD$15*10^6,'Chemicals Calcs'!AI97))</f>
        <v>0</v>
      </c>
      <c r="AJ97" s="210">
        <f ca="1">IF(SUM('Chemicals Calcs'!AJ$2:AJ97)-'Chem - ODS'!AE$15*10^6&lt;0,0,IF(AND(SUM('Chemicals Calcs'!AJ$1:AJ96)-'Chem - ODS'!AE$15*10^6&lt;0,SUM('Chemicals Calcs'!AJ$2:AJ97)-'Chem - ODS'!AE$15*10^6&gt;0),SUM('Chemicals Calcs'!AJ$2:AJ97)-'Chem - ODS'!AE$15*10^6,'Chemicals Calcs'!AJ97))</f>
        <v>0</v>
      </c>
      <c r="AK97" s="210">
        <f ca="1">IF(SUM('Chemicals Calcs'!AK$2:AK97)-'Chem - ODS'!AF$15*10^6&lt;0,0,IF(AND(SUM('Chemicals Calcs'!AK$1:AK96)-'Chem - ODS'!AF$15*10^6&lt;0,SUM('Chemicals Calcs'!AK$2:AK97)-'Chem - ODS'!AF$15*10^6&gt;0),SUM('Chemicals Calcs'!AK$2:AK97)-'Chem - ODS'!AF$15*10^6,'Chemicals Calcs'!AK97))</f>
        <v>0</v>
      </c>
      <c r="AL97" s="210">
        <f ca="1">IF(SUM('Chemicals Calcs'!AL$2:AL97)-'Chem - ODS'!AG$15*10^6&lt;0,0,IF(AND(SUM('Chemicals Calcs'!AL$1:AL96)-'Chem - ODS'!AG$15*10^6&lt;0,SUM('Chemicals Calcs'!AL$2:AL97)-'Chem - ODS'!AG$15*10^6&gt;0),SUM('Chemicals Calcs'!AL$2:AL97)-'Chem - ODS'!AG$15*10^6,'Chemicals Calcs'!AL97))</f>
        <v>0</v>
      </c>
      <c r="AM97" s="210">
        <f ca="1">IF(SUM('Chemicals Calcs'!AM$2:AM97)-'Chem - ODS'!AH$15*10^6&lt;0,0,IF(AND(SUM('Chemicals Calcs'!AM$1:AM96)-'Chem - ODS'!AH$15*10^6&lt;0,SUM('Chemicals Calcs'!AM$2:AM97)-'Chem - ODS'!AH$15*10^6&gt;0),SUM('Chemicals Calcs'!AM$2:AM97)-'Chem - ODS'!AH$15*10^6,'Chemicals Calcs'!AM97))</f>
        <v>0</v>
      </c>
      <c r="AN97" s="210">
        <f ca="1">IF(SUM('Chemicals Calcs'!AN$2:AN97)-'Chem - ODS'!AI$15*10^6&lt;0,0,IF(AND(SUM('Chemicals Calcs'!AN$1:AN96)-'Chem - ODS'!AI$15*10^6&lt;0,SUM('Chemicals Calcs'!AN$2:AN97)-'Chem - ODS'!AI$15*10^6&gt;0),SUM('Chemicals Calcs'!AN$2:AN97)-'Chem - ODS'!AI$15*10^6,'Chemicals Calcs'!AN97))</f>
        <v>0</v>
      </c>
      <c r="AO97" s="210">
        <f ca="1">IF(SUM('Chemicals Calcs'!AO$2:AO97)-'Chem - ODS'!AJ$15*10^6&lt;0,0,IF(AND(SUM('Chemicals Calcs'!AO$1:AO96)-'Chem - ODS'!AJ$15*10^6&lt;0,SUM('Chemicals Calcs'!AO$2:AO97)-'Chem - ODS'!AJ$15*10^6&gt;0),SUM('Chemicals Calcs'!AO$2:AO97)-'Chem - ODS'!AJ$15*10^6,'Chemicals Calcs'!AO97))</f>
        <v>0</v>
      </c>
      <c r="AP97" s="210">
        <f ca="1">IF(SUM('Chemicals Calcs'!AP$2:AP97)-'Chem - ODS'!AK$15*10^6&lt;0,0,IF(AND(SUM('Chemicals Calcs'!AP$1:AP96)-'Chem - ODS'!AK$15*10^6&lt;0,SUM('Chemicals Calcs'!AP$2:AP97)-'Chem - ODS'!AK$15*10^6&gt;0),SUM('Chemicals Calcs'!AP$2:AP97)-'Chem - ODS'!AK$15*10^6,'Chemicals Calcs'!AP97))</f>
        <v>0</v>
      </c>
    </row>
    <row r="98" spans="1:42">
      <c r="A98" s="74">
        <v>46</v>
      </c>
      <c r="B98">
        <f ca="1">IF('Chemicals 2010'!$A106="CP",INDIRECT("'Chemicals 2010'!"&amp;'Country Selector'!$B$3&amp;ROW($A106))*10^12,0)</f>
        <v>0</v>
      </c>
      <c r="C98" s="90">
        <f t="shared" ca="1" si="4"/>
        <v>32136926554.488018</v>
      </c>
      <c r="D98" s="90">
        <f t="shared" ca="1" si="5"/>
        <v>64273853108.976036</v>
      </c>
      <c r="E98" s="90">
        <f t="shared" ca="1" si="5"/>
        <v>96410779663.464066</v>
      </c>
      <c r="F98" s="90">
        <f t="shared" ca="1" si="5"/>
        <v>128547706217.95207</v>
      </c>
      <c r="G98" s="210">
        <f ca="1">IF(SUM('Chemicals Calcs'!G$2:G98)-'Chem - ODS'!B$15*10^6&lt;0,0,IF(AND(SUM('Chemicals Calcs'!G$1:G97)-'Chem - ODS'!B$15*10^6&lt;0,SUM('Chemicals Calcs'!G$2:G98)-'Chem - ODS'!B$15*10^6&gt;0),SUM('Chemicals Calcs'!G$2:G98)-'Chem - ODS'!B$15*10^6,'Chemicals Calcs'!G98))</f>
        <v>160684632772.44009</v>
      </c>
      <c r="H98" s="210">
        <f ca="1">IF(SUM('Chemicals Calcs'!H$2:H98)-'Chem - ODS'!C$15*10^6&lt;0,0,IF(AND(SUM('Chemicals Calcs'!H$1:H97)-'Chem - ODS'!C$15*10^6&lt;0,SUM('Chemicals Calcs'!H$2:H98)-'Chem - ODS'!C$15*10^6&gt;0),SUM('Chemicals Calcs'!H$2:H98)-'Chem - ODS'!C$15*10^6,'Chemicals Calcs'!H98))</f>
        <v>192821559326.92813</v>
      </c>
      <c r="I98" s="210">
        <f ca="1">IF(SUM('Chemicals Calcs'!I$2:I98)-'Chem - ODS'!D$15*10^6&lt;0,0,IF(AND(SUM('Chemicals Calcs'!I$1:I97)-'Chem - ODS'!D$15*10^6&lt;0,SUM('Chemicals Calcs'!I$2:I98)-'Chem - ODS'!D$15*10^6&gt;0),SUM('Chemicals Calcs'!I$2:I98)-'Chem - ODS'!D$15*10^6,'Chemicals Calcs'!I98))</f>
        <v>224958485881.41611</v>
      </c>
      <c r="J98" s="210">
        <f ca="1">IF(SUM('Chemicals Calcs'!J$2:J98)-'Chem - ODS'!E$15*10^6&lt;0,0,IF(AND(SUM('Chemicals Calcs'!J$1:J97)-'Chem - ODS'!E$15*10^6&lt;0,SUM('Chemicals Calcs'!J$2:J98)-'Chem - ODS'!E$15*10^6&gt;0),SUM('Chemicals Calcs'!J$2:J98)-'Chem - ODS'!E$15*10^6,'Chemicals Calcs'!J98))</f>
        <v>257095412435.90414</v>
      </c>
      <c r="K98" s="210">
        <f ca="1">IF(SUM('Chemicals Calcs'!K$2:K98)-'Chem - ODS'!F$15*10^6&lt;0,0,IF(AND(SUM('Chemicals Calcs'!K$1:K97)-'Chem - ODS'!F$15*10^6&lt;0,SUM('Chemicals Calcs'!K$2:K98)-'Chem - ODS'!F$15*10^6&gt;0),SUM('Chemicals Calcs'!K$2:K98)-'Chem - ODS'!F$15*10^6,'Chemicals Calcs'!K98))</f>
        <v>289232338990.39221</v>
      </c>
      <c r="L98" s="210">
        <f ca="1">IF(SUM('Chemicals Calcs'!L$2:L98)-'Chem - ODS'!G$15*10^6&lt;0,0,IF(AND(SUM('Chemicals Calcs'!L$1:L97)-'Chem - ODS'!G$15*10^6&lt;0,SUM('Chemicals Calcs'!L$2:L98)-'Chem - ODS'!G$15*10^6&gt;0),SUM('Chemicals Calcs'!L$2:L98)-'Chem - ODS'!G$15*10^6,'Chemicals Calcs'!L98))</f>
        <v>321369265544.88019</v>
      </c>
      <c r="M98" s="210">
        <f ca="1">IF(SUM('Chemicals Calcs'!M$2:M98)-'Chem - ODS'!H$15*10^6&lt;0,0,IF(AND(SUM('Chemicals Calcs'!M$1:M97)-'Chem - ODS'!H$15*10^6&lt;0,SUM('Chemicals Calcs'!M$2:M98)-'Chem - ODS'!H$15*10^6&gt;0),SUM('Chemicals Calcs'!M$2:M98)-'Chem - ODS'!H$15*10^6,'Chemicals Calcs'!M98))</f>
        <v>369501290590.82819</v>
      </c>
      <c r="N98" s="210">
        <f ca="1">IF(SUM('Chemicals Calcs'!N$2:N98)-'Chem - ODS'!I$15*10^6&lt;0,0,IF(AND(SUM('Chemicals Calcs'!N$1:N97)-'Chem - ODS'!I$15*10^6&lt;0,SUM('Chemicals Calcs'!N$2:N98)-'Chem - ODS'!I$15*10^6&gt;0),SUM('Chemicals Calcs'!N$2:N98)-'Chem - ODS'!I$15*10^6,'Chemicals Calcs'!N98))</f>
        <v>417633315636.77606</v>
      </c>
      <c r="O98" s="210">
        <f ca="1">IF(SUM('Chemicals Calcs'!O$2:O98)-'Chem - ODS'!J$15*10^6&lt;0,0,IF(AND(SUM('Chemicals Calcs'!O$1:O97)-'Chem - ODS'!J$15*10^6&lt;0,SUM('Chemicals Calcs'!O$2:O98)-'Chem - ODS'!J$15*10^6&gt;0),SUM('Chemicals Calcs'!O$2:O98)-'Chem - ODS'!J$15*10^6,'Chemicals Calcs'!O98))</f>
        <v>465765340682.724</v>
      </c>
      <c r="P98" s="210">
        <f ca="1">IF(SUM('Chemicals Calcs'!P$2:P98)-'Chem - ODS'!K$15*10^6&lt;0,0,IF(AND(SUM('Chemicals Calcs'!P$1:P97)-'Chem - ODS'!K$15*10^6&lt;0,SUM('Chemicals Calcs'!P$2:P98)-'Chem - ODS'!K$15*10^6&gt;0),SUM('Chemicals Calcs'!P$2:P98)-'Chem - ODS'!K$15*10^6,'Chemicals Calcs'!P98))</f>
        <v>513897365728.672</v>
      </c>
      <c r="Q98" s="210">
        <f ca="1">IF(SUM('Chemicals Calcs'!Q$2:Q98)-'Chem - ODS'!L$15*10^6&lt;0,0,IF(AND(SUM('Chemicals Calcs'!Q$1:Q97)-'Chem - ODS'!L$15*10^6&lt;0,SUM('Chemicals Calcs'!Q$2:Q98)-'Chem - ODS'!L$15*10^6&gt;0),SUM('Chemicals Calcs'!Q$2:Q98)-'Chem - ODS'!L$15*10^6,'Chemicals Calcs'!Q98))</f>
        <v>562029390774.61987</v>
      </c>
      <c r="R98" s="210">
        <f ca="1">IF(SUM('Chemicals Calcs'!R$2:R98)-'Chem - ODS'!M$15*10^6&lt;0,0,IF(AND(SUM('Chemicals Calcs'!R$1:R97)-'Chem - ODS'!M$15*10^6&lt;0,SUM('Chemicals Calcs'!R$2:R98)-'Chem - ODS'!M$15*10^6&gt;0),SUM('Chemicals Calcs'!R$2:R98)-'Chem - ODS'!M$15*10^6,'Chemicals Calcs'!R98))</f>
        <v>610161415820.56787</v>
      </c>
      <c r="S98" s="210">
        <f ca="1">IF(SUM('Chemicals Calcs'!S$2:S98)-'Chem - ODS'!N$15*10^6&lt;0,0,IF(AND(SUM('Chemicals Calcs'!S$1:S97)-'Chem - ODS'!N$15*10^6&lt;0,SUM('Chemicals Calcs'!S$2:S98)-'Chem - ODS'!N$15*10^6&gt;0),SUM('Chemicals Calcs'!S$2:S98)-'Chem - ODS'!N$15*10^6,'Chemicals Calcs'!S98))</f>
        <v>658293440866.51587</v>
      </c>
      <c r="T98" s="210">
        <f ca="1">IF(SUM('Chemicals Calcs'!T$2:T98)-'Chem - ODS'!O$15*10^6&lt;0,0,IF(AND(SUM('Chemicals Calcs'!T$1:T97)-'Chem - ODS'!O$15*10^6&lt;0,SUM('Chemicals Calcs'!T$2:T98)-'Chem - ODS'!O$15*10^6&gt;0),SUM('Chemicals Calcs'!T$2:T98)-'Chem - ODS'!O$15*10^6,'Chemicals Calcs'!T98))</f>
        <v>706425465912.46375</v>
      </c>
      <c r="U98" s="210">
        <f ca="1">IF(SUM('Chemicals Calcs'!U$2:U98)-'Chem - ODS'!P$15*10^6&lt;0,0,IF(AND(SUM('Chemicals Calcs'!U$1:U97)-'Chem - ODS'!P$15*10^6&lt;0,SUM('Chemicals Calcs'!U$2:U98)-'Chem - ODS'!P$15*10^6&gt;0),SUM('Chemicals Calcs'!U$2:U98)-'Chem - ODS'!P$15*10^6,'Chemicals Calcs'!U98))</f>
        <v>754557490958.41162</v>
      </c>
      <c r="V98" s="210">
        <f ca="1">IF(SUM('Chemicals Calcs'!V$2:V98)-'Chem - ODS'!Q$15*10^6&lt;0,0,IF(AND(SUM('Chemicals Calcs'!V$1:V97)-'Chem - ODS'!Q$15*10^6&lt;0,SUM('Chemicals Calcs'!V$2:V98)-'Chem - ODS'!Q$15*10^6&gt;0),SUM('Chemicals Calcs'!V$2:V98)-'Chem - ODS'!Q$15*10^6,'Chemicals Calcs'!V98))</f>
        <v>802689516004.35962</v>
      </c>
      <c r="W98" s="210">
        <f ca="1">IF(SUM('Chemicals Calcs'!W$2:W98)-'Chem - ODS'!R$15*10^6&lt;0,0,IF(AND(SUM('Chemicals Calcs'!W$1:W97)-'Chem - ODS'!R$15*10^6&lt;0,SUM('Chemicals Calcs'!W$2:W98)-'Chem - ODS'!R$15*10^6&gt;0),SUM('Chemicals Calcs'!W$2:W98)-'Chem - ODS'!R$15*10^6,'Chemicals Calcs'!W98))</f>
        <v>816740342721.97693</v>
      </c>
      <c r="X98" s="210">
        <f ca="1">IF(SUM('Chemicals Calcs'!X$2:X98)-'Chem - ODS'!S$15*10^6&lt;0,0,IF(AND(SUM('Chemicals Calcs'!X$1:X97)-'Chem - ODS'!S$15*10^6&lt;0,SUM('Chemicals Calcs'!X$2:X98)-'Chem - ODS'!S$15*10^6&gt;0),SUM('Chemicals Calcs'!X$2:X98)-'Chem - ODS'!S$15*10^6,'Chemicals Calcs'!X98))</f>
        <v>830791169439.59424</v>
      </c>
      <c r="Y98" s="210">
        <f ca="1">IF(SUM('Chemicals Calcs'!Y$2:Y98)-'Chem - ODS'!T$15*10^6&lt;0,0,IF(AND(SUM('Chemicals Calcs'!Y$1:Y97)-'Chem - ODS'!T$15*10^6&lt;0,SUM('Chemicals Calcs'!Y$2:Y98)-'Chem - ODS'!T$15*10^6&gt;0),SUM('Chemicals Calcs'!Y$2:Y98)-'Chem - ODS'!T$15*10^6,'Chemicals Calcs'!Y98))</f>
        <v>844841996157.21167</v>
      </c>
      <c r="Z98" s="210">
        <f ca="1">IF(SUM('Chemicals Calcs'!Z$2:Z98)-'Chem - ODS'!U$15*10^6&lt;0,0,IF(AND(SUM('Chemicals Calcs'!Z$1:Z97)-'Chem - ODS'!U$15*10^6&lt;0,SUM('Chemicals Calcs'!Z$2:Z98)-'Chem - ODS'!U$15*10^6&gt;0),SUM('Chemicals Calcs'!Z$2:Z98)-'Chem - ODS'!U$15*10^6,'Chemicals Calcs'!Z98))</f>
        <v>858892822874.8291</v>
      </c>
      <c r="AA98" s="210">
        <f ca="1">IF(SUM('Chemicals Calcs'!AA$2:AA98)-'Chem - ODS'!V$15*10^6&lt;0,0,IF(AND(SUM('Chemicals Calcs'!AA$1:AA97)-'Chem - ODS'!V$15*10^6&lt;0,SUM('Chemicals Calcs'!AA$2:AA98)-'Chem - ODS'!V$15*10^6&gt;0),SUM('Chemicals Calcs'!AA$2:AA98)-'Chem - ODS'!V$15*10^6,'Chemicals Calcs'!AA98))</f>
        <v>872943649592.44653</v>
      </c>
      <c r="AB98" s="210">
        <f ca="1">IF(SUM('Chemicals Calcs'!AB$2:AB98)-'Chem - ODS'!W$15*10^6&lt;0,0,IF(AND(SUM('Chemicals Calcs'!AB$1:AB97)-'Chem - ODS'!W$15*10^6&lt;0,SUM('Chemicals Calcs'!AB$2:AB98)-'Chem - ODS'!W$15*10^6&gt;0),SUM('Chemicals Calcs'!AB$2:AB98)-'Chem - ODS'!W$15*10^6,'Chemicals Calcs'!AB98))</f>
        <v>886994476310.06384</v>
      </c>
      <c r="AC98" s="210">
        <f ca="1">IF(SUM('Chemicals Calcs'!AC$2:AC98)-'Chem - ODS'!X$15*10^6&lt;0,0,IF(AND(SUM('Chemicals Calcs'!AC$1:AC97)-'Chem - ODS'!X$15*10^6&lt;0,SUM('Chemicals Calcs'!AC$2:AC98)-'Chem - ODS'!X$15*10^6&gt;0),SUM('Chemicals Calcs'!AC$2:AC98)-'Chem - ODS'!X$15*10^6,'Chemicals Calcs'!AC98))</f>
        <v>901045303027.68127</v>
      </c>
      <c r="AD98" s="210">
        <f ca="1">IF(SUM('Chemicals Calcs'!AD$2:AD98)-'Chem - ODS'!Y$15*10^6&lt;0,0,IF(AND(SUM('Chemicals Calcs'!AD$1:AD97)-'Chem - ODS'!Y$15*10^6&lt;0,SUM('Chemicals Calcs'!AD$2:AD98)-'Chem - ODS'!Y$15*10^6&gt;0),SUM('Chemicals Calcs'!AD$2:AD98)-'Chem - ODS'!Y$15*10^6,'Chemicals Calcs'!AD98))</f>
        <v>915096129745.29858</v>
      </c>
      <c r="AE98" s="210">
        <f ca="1">IF(SUM('Chemicals Calcs'!AE$2:AE98)-'Chem - ODS'!Z$15*10^6&lt;0,0,IF(AND(SUM('Chemicals Calcs'!AE$1:AE97)-'Chem - ODS'!Z$15*10^6&lt;0,SUM('Chemicals Calcs'!AE$2:AE98)-'Chem - ODS'!Z$15*10^6&gt;0),SUM('Chemicals Calcs'!AE$2:AE98)-'Chem - ODS'!Z$15*10^6,'Chemicals Calcs'!AE98))</f>
        <v>929146956462.91602</v>
      </c>
      <c r="AF98" s="210">
        <f ca="1">IF(SUM('Chemicals Calcs'!AF$2:AF98)-'Chem - ODS'!AA$15*10^6&lt;0,0,IF(AND(SUM('Chemicals Calcs'!AF$1:AF97)-'Chem - ODS'!AA$15*10^6&lt;0,SUM('Chemicals Calcs'!AF$2:AF98)-'Chem - ODS'!AA$15*10^6&gt;0),SUM('Chemicals Calcs'!AF$2:AF98)-'Chem - ODS'!AA$15*10^6,'Chemicals Calcs'!AF98))</f>
        <v>943197783180.53333</v>
      </c>
      <c r="AG98" s="210">
        <f ca="1">IF(SUM('Chemicals Calcs'!AG$2:AG98)-'Chem - ODS'!AB$15*10^6&lt;0,0,IF(AND(SUM('Chemicals Calcs'!AG$1:AG97)-'Chem - ODS'!AB$15*10^6&lt;0,SUM('Chemicals Calcs'!AG$2:AG98)-'Chem - ODS'!AB$15*10^6&gt;0),SUM('Chemicals Calcs'!AG$2:AG98)-'Chem - ODS'!AB$15*10^6,'Chemicals Calcs'!AG98))</f>
        <v>957248609898.15063</v>
      </c>
      <c r="AH98" s="210">
        <f ca="1">IF(SUM('Chemicals Calcs'!AH$2:AH98)-'Chem - ODS'!AC$15*10^6&lt;0,0,IF(AND(SUM('Chemicals Calcs'!AH$1:AH97)-'Chem - ODS'!AC$15*10^6&lt;0,SUM('Chemicals Calcs'!AH$2:AH98)-'Chem - ODS'!AC$15*10^6&gt;0),SUM('Chemicals Calcs'!AH$2:AH98)-'Chem - ODS'!AC$15*10^6,'Chemicals Calcs'!AH98))</f>
        <v>971299436615.76807</v>
      </c>
      <c r="AI98" s="210">
        <f ca="1">IF(SUM('Chemicals Calcs'!AI$2:AI98)-'Chem - ODS'!AD$15*10^6&lt;0,0,IF(AND(SUM('Chemicals Calcs'!AI$1:AI97)-'Chem - ODS'!AD$15*10^6&lt;0,SUM('Chemicals Calcs'!AI$2:AI98)-'Chem - ODS'!AD$15*10^6&gt;0),SUM('Chemicals Calcs'!AI$2:AI98)-'Chem - ODS'!AD$15*10^6,'Chemicals Calcs'!AI98))</f>
        <v>985350263333.3855</v>
      </c>
      <c r="AJ98" s="210">
        <f ca="1">IF(SUM('Chemicals Calcs'!AJ$2:AJ98)-'Chem - ODS'!AE$15*10^6&lt;0,0,IF(AND(SUM('Chemicals Calcs'!AJ$1:AJ97)-'Chem - ODS'!AE$15*10^6&lt;0,SUM('Chemicals Calcs'!AJ$2:AJ98)-'Chem - ODS'!AE$15*10^6&gt;0),SUM('Chemicals Calcs'!AJ$2:AJ98)-'Chem - ODS'!AE$15*10^6,'Chemicals Calcs'!AJ98))</f>
        <v>999401090051.00293</v>
      </c>
      <c r="AK98" s="210">
        <f ca="1">IF(SUM('Chemicals Calcs'!AK$2:AK98)-'Chem - ODS'!AF$15*10^6&lt;0,0,IF(AND(SUM('Chemicals Calcs'!AK$1:AK97)-'Chem - ODS'!AF$15*10^6&lt;0,SUM('Chemicals Calcs'!AK$2:AK98)-'Chem - ODS'!AF$15*10^6&gt;0),SUM('Chemicals Calcs'!AK$2:AK98)-'Chem - ODS'!AF$15*10^6,'Chemicals Calcs'!AK98))</f>
        <v>1013451916768.6201</v>
      </c>
      <c r="AL98" s="210">
        <f ca="1">IF(SUM('Chemicals Calcs'!AL$2:AL98)-'Chem - ODS'!AG$15*10^6&lt;0,0,IF(AND(SUM('Chemicals Calcs'!AL$1:AL97)-'Chem - ODS'!AG$15*10^6&lt;0,SUM('Chemicals Calcs'!AL$2:AL98)-'Chem - ODS'!AG$15*10^6&gt;0),SUM('Chemicals Calcs'!AL$2:AL98)-'Chem - ODS'!AG$15*10^6,'Chemicals Calcs'!AL98))</f>
        <v>1027502743486.2375</v>
      </c>
      <c r="AM98" s="210">
        <f ca="1">IF(SUM('Chemicals Calcs'!AM$2:AM98)-'Chem - ODS'!AH$15*10^6&lt;0,0,IF(AND(SUM('Chemicals Calcs'!AM$1:AM97)-'Chem - ODS'!AH$15*10^6&lt;0,SUM('Chemicals Calcs'!AM$2:AM98)-'Chem - ODS'!AH$15*10^6&gt;0),SUM('Chemicals Calcs'!AM$2:AM98)-'Chem - ODS'!AH$15*10^6,'Chemicals Calcs'!AM98))</f>
        <v>1041553570203.8549</v>
      </c>
      <c r="AN98" s="210">
        <f ca="1">IF(SUM('Chemicals Calcs'!AN$2:AN98)-'Chem - ODS'!AI$15*10^6&lt;0,0,IF(AND(SUM('Chemicals Calcs'!AN$1:AN97)-'Chem - ODS'!AI$15*10^6&lt;0,SUM('Chemicals Calcs'!AN$2:AN98)-'Chem - ODS'!AI$15*10^6&gt;0),SUM('Chemicals Calcs'!AN$2:AN98)-'Chem - ODS'!AI$15*10^6,'Chemicals Calcs'!AN98))</f>
        <v>1055604396921.4723</v>
      </c>
      <c r="AO98" s="210">
        <f ca="1">IF(SUM('Chemicals Calcs'!AO$2:AO98)-'Chem - ODS'!AJ$15*10^6&lt;0,0,IF(AND(SUM('Chemicals Calcs'!AO$1:AO97)-'Chem - ODS'!AJ$15*10^6&lt;0,SUM('Chemicals Calcs'!AO$2:AO98)-'Chem - ODS'!AJ$15*10^6&gt;0),SUM('Chemicals Calcs'!AO$2:AO98)-'Chem - ODS'!AJ$15*10^6,'Chemicals Calcs'!AO98))</f>
        <v>1069655223639.0897</v>
      </c>
      <c r="AP98" s="210">
        <f ca="1">IF(SUM('Chemicals Calcs'!AP$2:AP98)-'Chem - ODS'!AK$15*10^6&lt;0,0,IF(AND(SUM('Chemicals Calcs'!AP$1:AP97)-'Chem - ODS'!AK$15*10^6&lt;0,SUM('Chemicals Calcs'!AP$2:AP98)-'Chem - ODS'!AK$15*10^6&gt;0),SUM('Chemicals Calcs'!AP$2:AP98)-'Chem - ODS'!AK$15*10^6,'Chemicals Calcs'!AP98))</f>
        <v>1083706050356.707</v>
      </c>
    </row>
    <row r="99" spans="1:42">
      <c r="A99" s="74">
        <v>47</v>
      </c>
      <c r="B99">
        <f ca="1">IF('Chemicals 2010'!$A107="CP",INDIRECT("'Chemicals 2010'!"&amp;'Country Selector'!$B$3&amp;ROW($A107))*10^12,0)</f>
        <v>0</v>
      </c>
      <c r="C99" s="90">
        <f t="shared" ca="1" si="4"/>
        <v>1350690590.0243671</v>
      </c>
      <c r="D99" s="90">
        <f t="shared" ca="1" si="5"/>
        <v>2701381180.0487342</v>
      </c>
      <c r="E99" s="90">
        <f t="shared" ca="1" si="5"/>
        <v>4052071770.073102</v>
      </c>
      <c r="F99" s="90">
        <f t="shared" ca="1" si="5"/>
        <v>5402762360.0974684</v>
      </c>
      <c r="G99" s="210">
        <f ca="1">IF(SUM('Chemicals Calcs'!G$2:G99)-'Chem - ODS'!B$15*10^6&lt;0,0,IF(AND(SUM('Chemicals Calcs'!G$1:G98)-'Chem - ODS'!B$15*10^6&lt;0,SUM('Chemicals Calcs'!G$2:G99)-'Chem - ODS'!B$15*10^6&gt;0),SUM('Chemicals Calcs'!G$2:G99)-'Chem - ODS'!B$15*10^6,'Chemicals Calcs'!G99))</f>
        <v>6753452950.1218357</v>
      </c>
      <c r="H99" s="210">
        <f ca="1">IF(SUM('Chemicals Calcs'!H$2:H99)-'Chem - ODS'!C$15*10^6&lt;0,0,IF(AND(SUM('Chemicals Calcs'!H$1:H98)-'Chem - ODS'!C$15*10^6&lt;0,SUM('Chemicals Calcs'!H$2:H99)-'Chem - ODS'!C$15*10^6&gt;0),SUM('Chemicals Calcs'!H$2:H99)-'Chem - ODS'!C$15*10^6,'Chemicals Calcs'!H99))</f>
        <v>8104143540.146204</v>
      </c>
      <c r="I99" s="210">
        <f ca="1">IF(SUM('Chemicals Calcs'!I$2:I99)-'Chem - ODS'!D$15*10^6&lt;0,0,IF(AND(SUM('Chemicals Calcs'!I$1:I98)-'Chem - ODS'!D$15*10^6&lt;0,SUM('Chemicals Calcs'!I$2:I99)-'Chem - ODS'!D$15*10^6&gt;0),SUM('Chemicals Calcs'!I$2:I99)-'Chem - ODS'!D$15*10^6,'Chemicals Calcs'!I99))</f>
        <v>9454834130.1705704</v>
      </c>
      <c r="J99" s="210">
        <f ca="1">IF(SUM('Chemicals Calcs'!J$2:J99)-'Chem - ODS'!E$15*10^6&lt;0,0,IF(AND(SUM('Chemicals Calcs'!J$1:J98)-'Chem - ODS'!E$15*10^6&lt;0,SUM('Chemicals Calcs'!J$2:J99)-'Chem - ODS'!E$15*10^6&gt;0),SUM('Chemicals Calcs'!J$2:J99)-'Chem - ODS'!E$15*10^6,'Chemicals Calcs'!J99))</f>
        <v>10805524720.194937</v>
      </c>
      <c r="K99" s="210">
        <f ca="1">IF(SUM('Chemicals Calcs'!K$2:K99)-'Chem - ODS'!F$15*10^6&lt;0,0,IF(AND(SUM('Chemicals Calcs'!K$1:K98)-'Chem - ODS'!F$15*10^6&lt;0,SUM('Chemicals Calcs'!K$2:K99)-'Chem - ODS'!F$15*10^6&gt;0),SUM('Chemicals Calcs'!K$2:K99)-'Chem - ODS'!F$15*10^6,'Chemicals Calcs'!K99))</f>
        <v>12156215310.219303</v>
      </c>
      <c r="L99" s="210">
        <f ca="1">IF(SUM('Chemicals Calcs'!L$2:L99)-'Chem - ODS'!G$15*10^6&lt;0,0,IF(AND(SUM('Chemicals Calcs'!L$1:L98)-'Chem - ODS'!G$15*10^6&lt;0,SUM('Chemicals Calcs'!L$2:L99)-'Chem - ODS'!G$15*10^6&gt;0),SUM('Chemicals Calcs'!L$2:L99)-'Chem - ODS'!G$15*10^6,'Chemicals Calcs'!L99))</f>
        <v>13506905900.243671</v>
      </c>
      <c r="M99" s="210">
        <f ca="1">IF(SUM('Chemicals Calcs'!M$2:M99)-'Chem - ODS'!H$15*10^6&lt;0,0,IF(AND(SUM('Chemicals Calcs'!M$1:M98)-'Chem - ODS'!H$15*10^6&lt;0,SUM('Chemicals Calcs'!M$2:M99)-'Chem - ODS'!H$15*10^6&gt;0),SUM('Chemicals Calcs'!M$2:M99)-'Chem - ODS'!H$15*10^6,'Chemicals Calcs'!M99))</f>
        <v>17852705921.154251</v>
      </c>
      <c r="N99" s="210">
        <f ca="1">IF(SUM('Chemicals Calcs'!N$2:N99)-'Chem - ODS'!I$15*10^6&lt;0,0,IF(AND(SUM('Chemicals Calcs'!N$1:N98)-'Chem - ODS'!I$15*10^6&lt;0,SUM('Chemicals Calcs'!N$2:N99)-'Chem - ODS'!I$15*10^6&gt;0),SUM('Chemicals Calcs'!N$2:N99)-'Chem - ODS'!I$15*10^6,'Chemicals Calcs'!N99))</f>
        <v>22198505942.064827</v>
      </c>
      <c r="O99" s="210">
        <f ca="1">IF(SUM('Chemicals Calcs'!O$2:O99)-'Chem - ODS'!J$15*10^6&lt;0,0,IF(AND(SUM('Chemicals Calcs'!O$1:O98)-'Chem - ODS'!J$15*10^6&lt;0,SUM('Chemicals Calcs'!O$2:O99)-'Chem - ODS'!J$15*10^6&gt;0),SUM('Chemicals Calcs'!O$2:O99)-'Chem - ODS'!J$15*10^6,'Chemicals Calcs'!O99))</f>
        <v>26544305962.97541</v>
      </c>
      <c r="P99" s="210">
        <f ca="1">IF(SUM('Chemicals Calcs'!P$2:P99)-'Chem - ODS'!K$15*10^6&lt;0,0,IF(AND(SUM('Chemicals Calcs'!P$1:P98)-'Chem - ODS'!K$15*10^6&lt;0,SUM('Chemicals Calcs'!P$2:P99)-'Chem - ODS'!K$15*10^6&gt;0),SUM('Chemicals Calcs'!P$2:P99)-'Chem - ODS'!K$15*10^6,'Chemicals Calcs'!P99))</f>
        <v>30890105983.885986</v>
      </c>
      <c r="Q99" s="210">
        <f ca="1">IF(SUM('Chemicals Calcs'!Q$2:Q99)-'Chem - ODS'!L$15*10^6&lt;0,0,IF(AND(SUM('Chemicals Calcs'!Q$1:Q98)-'Chem - ODS'!L$15*10^6&lt;0,SUM('Chemicals Calcs'!Q$2:Q99)-'Chem - ODS'!L$15*10^6&gt;0),SUM('Chemicals Calcs'!Q$2:Q99)-'Chem - ODS'!L$15*10^6,'Chemicals Calcs'!Q99))</f>
        <v>35235906004.79657</v>
      </c>
      <c r="R99" s="210">
        <f ca="1">IF(SUM('Chemicals Calcs'!R$2:R99)-'Chem - ODS'!M$15*10^6&lt;0,0,IF(AND(SUM('Chemicals Calcs'!R$1:R98)-'Chem - ODS'!M$15*10^6&lt;0,SUM('Chemicals Calcs'!R$2:R99)-'Chem - ODS'!M$15*10^6&gt;0),SUM('Chemicals Calcs'!R$2:R99)-'Chem - ODS'!M$15*10^6,'Chemicals Calcs'!R99))</f>
        <v>39581706025.707146</v>
      </c>
      <c r="S99" s="210">
        <f ca="1">IF(SUM('Chemicals Calcs'!S$2:S99)-'Chem - ODS'!N$15*10^6&lt;0,0,IF(AND(SUM('Chemicals Calcs'!S$1:S98)-'Chem - ODS'!N$15*10^6&lt;0,SUM('Chemicals Calcs'!S$2:S99)-'Chem - ODS'!N$15*10^6&gt;0),SUM('Chemicals Calcs'!S$2:S99)-'Chem - ODS'!N$15*10^6,'Chemicals Calcs'!S99))</f>
        <v>43927506046.617729</v>
      </c>
      <c r="T99" s="210">
        <f ca="1">IF(SUM('Chemicals Calcs'!T$2:T99)-'Chem - ODS'!O$15*10^6&lt;0,0,IF(AND(SUM('Chemicals Calcs'!T$1:T98)-'Chem - ODS'!O$15*10^6&lt;0,SUM('Chemicals Calcs'!T$2:T99)-'Chem - ODS'!O$15*10^6&gt;0),SUM('Chemicals Calcs'!T$2:T99)-'Chem - ODS'!O$15*10^6,'Chemicals Calcs'!T99))</f>
        <v>48273306067.528305</v>
      </c>
      <c r="U99" s="210">
        <f ca="1">IF(SUM('Chemicals Calcs'!U$2:U99)-'Chem - ODS'!P$15*10^6&lt;0,0,IF(AND(SUM('Chemicals Calcs'!U$1:U98)-'Chem - ODS'!P$15*10^6&lt;0,SUM('Chemicals Calcs'!U$2:U99)-'Chem - ODS'!P$15*10^6&gt;0),SUM('Chemicals Calcs'!U$2:U99)-'Chem - ODS'!P$15*10^6,'Chemicals Calcs'!U99))</f>
        <v>52619106088.438889</v>
      </c>
      <c r="V99" s="210">
        <f ca="1">IF(SUM('Chemicals Calcs'!V$2:V99)-'Chem - ODS'!Q$15*10^6&lt;0,0,IF(AND(SUM('Chemicals Calcs'!V$1:V98)-'Chem - ODS'!Q$15*10^6&lt;0,SUM('Chemicals Calcs'!V$2:V99)-'Chem - ODS'!Q$15*10^6&gt;0),SUM('Chemicals Calcs'!V$2:V99)-'Chem - ODS'!Q$15*10^6,'Chemicals Calcs'!V99))</f>
        <v>56964906109.349464</v>
      </c>
      <c r="W99" s="210">
        <f ca="1">IF(SUM('Chemicals Calcs'!W$2:W99)-'Chem - ODS'!R$15*10^6&lt;0,0,IF(AND(SUM('Chemicals Calcs'!W$1:W98)-'Chem - ODS'!R$15*10^6&lt;0,SUM('Chemicals Calcs'!W$2:W99)-'Chem - ODS'!R$15*10^6&gt;0),SUM('Chemicals Calcs'!W$2:W99)-'Chem - ODS'!R$15*10^6,'Chemicals Calcs'!W99))</f>
        <v>57962058817.549858</v>
      </c>
      <c r="X99" s="210">
        <f ca="1">IF(SUM('Chemicals Calcs'!X$2:X99)-'Chem - ODS'!S$15*10^6&lt;0,0,IF(AND(SUM('Chemicals Calcs'!X$1:X98)-'Chem - ODS'!S$15*10^6&lt;0,SUM('Chemicals Calcs'!X$2:X99)-'Chem - ODS'!S$15*10^6&gt;0),SUM('Chemicals Calcs'!X$2:X99)-'Chem - ODS'!S$15*10^6,'Chemicals Calcs'!X99))</f>
        <v>58959211525.750259</v>
      </c>
      <c r="Y99" s="210">
        <f ca="1">IF(SUM('Chemicals Calcs'!Y$2:Y99)-'Chem - ODS'!T$15*10^6&lt;0,0,IF(AND(SUM('Chemicals Calcs'!Y$1:Y98)-'Chem - ODS'!T$15*10^6&lt;0,SUM('Chemicals Calcs'!Y$2:Y99)-'Chem - ODS'!T$15*10^6&gt;0),SUM('Chemicals Calcs'!Y$2:Y99)-'Chem - ODS'!T$15*10^6,'Chemicals Calcs'!Y99))</f>
        <v>59956364233.950653</v>
      </c>
      <c r="Z99" s="210">
        <f ca="1">IF(SUM('Chemicals Calcs'!Z$2:Z99)-'Chem - ODS'!U$15*10^6&lt;0,0,IF(AND(SUM('Chemicals Calcs'!Z$1:Z98)-'Chem - ODS'!U$15*10^6&lt;0,SUM('Chemicals Calcs'!Z$2:Z99)-'Chem - ODS'!U$15*10^6&gt;0),SUM('Chemicals Calcs'!Z$2:Z99)-'Chem - ODS'!U$15*10^6,'Chemicals Calcs'!Z99))</f>
        <v>60953516942.151047</v>
      </c>
      <c r="AA99" s="210">
        <f ca="1">IF(SUM('Chemicals Calcs'!AA$2:AA99)-'Chem - ODS'!V$15*10^6&lt;0,0,IF(AND(SUM('Chemicals Calcs'!AA$1:AA98)-'Chem - ODS'!V$15*10^6&lt;0,SUM('Chemicals Calcs'!AA$2:AA99)-'Chem - ODS'!V$15*10^6&gt;0),SUM('Chemicals Calcs'!AA$2:AA99)-'Chem - ODS'!V$15*10^6,'Chemicals Calcs'!AA99))</f>
        <v>61950669650.351448</v>
      </c>
      <c r="AB99" s="210">
        <f ca="1">IF(SUM('Chemicals Calcs'!AB$2:AB99)-'Chem - ODS'!W$15*10^6&lt;0,0,IF(AND(SUM('Chemicals Calcs'!AB$1:AB98)-'Chem - ODS'!W$15*10^6&lt;0,SUM('Chemicals Calcs'!AB$2:AB99)-'Chem - ODS'!W$15*10^6&gt;0),SUM('Chemicals Calcs'!AB$2:AB99)-'Chem - ODS'!W$15*10^6,'Chemicals Calcs'!AB99))</f>
        <v>62947822358.551842</v>
      </c>
      <c r="AC99" s="210">
        <f ca="1">IF(SUM('Chemicals Calcs'!AC$2:AC99)-'Chem - ODS'!X$15*10^6&lt;0,0,IF(AND(SUM('Chemicals Calcs'!AC$1:AC98)-'Chem - ODS'!X$15*10^6&lt;0,SUM('Chemicals Calcs'!AC$2:AC99)-'Chem - ODS'!X$15*10^6&gt;0),SUM('Chemicals Calcs'!AC$2:AC99)-'Chem - ODS'!X$15*10^6,'Chemicals Calcs'!AC99))</f>
        <v>63944975066.752243</v>
      </c>
      <c r="AD99" s="210">
        <f ca="1">IF(SUM('Chemicals Calcs'!AD$2:AD99)-'Chem - ODS'!Y$15*10^6&lt;0,0,IF(AND(SUM('Chemicals Calcs'!AD$1:AD98)-'Chem - ODS'!Y$15*10^6&lt;0,SUM('Chemicals Calcs'!AD$2:AD99)-'Chem - ODS'!Y$15*10^6&gt;0),SUM('Chemicals Calcs'!AD$2:AD99)-'Chem - ODS'!Y$15*10^6,'Chemicals Calcs'!AD99))</f>
        <v>64942127774.952637</v>
      </c>
      <c r="AE99" s="210">
        <f ca="1">IF(SUM('Chemicals Calcs'!AE$2:AE99)-'Chem - ODS'!Z$15*10^6&lt;0,0,IF(AND(SUM('Chemicals Calcs'!AE$1:AE98)-'Chem - ODS'!Z$15*10^6&lt;0,SUM('Chemicals Calcs'!AE$2:AE99)-'Chem - ODS'!Z$15*10^6&gt;0),SUM('Chemicals Calcs'!AE$2:AE99)-'Chem - ODS'!Z$15*10^6,'Chemicals Calcs'!AE99))</f>
        <v>65939280483.15303</v>
      </c>
      <c r="AF99" s="210">
        <f ca="1">IF(SUM('Chemicals Calcs'!AF$2:AF99)-'Chem - ODS'!AA$15*10^6&lt;0,0,IF(AND(SUM('Chemicals Calcs'!AF$1:AF98)-'Chem - ODS'!AA$15*10^6&lt;0,SUM('Chemicals Calcs'!AF$2:AF99)-'Chem - ODS'!AA$15*10^6&gt;0),SUM('Chemicals Calcs'!AF$2:AF99)-'Chem - ODS'!AA$15*10^6,'Chemicals Calcs'!AF99))</f>
        <v>66936433191.353424</v>
      </c>
      <c r="AG99" s="210">
        <f ca="1">IF(SUM('Chemicals Calcs'!AG$2:AG99)-'Chem - ODS'!AB$15*10^6&lt;0,0,IF(AND(SUM('Chemicals Calcs'!AG$1:AG98)-'Chem - ODS'!AB$15*10^6&lt;0,SUM('Chemicals Calcs'!AG$2:AG99)-'Chem - ODS'!AB$15*10^6&gt;0),SUM('Chemicals Calcs'!AG$2:AG99)-'Chem - ODS'!AB$15*10^6,'Chemicals Calcs'!AG99))</f>
        <v>67933585899.553825</v>
      </c>
      <c r="AH99" s="210">
        <f ca="1">IF(SUM('Chemicals Calcs'!AH$2:AH99)-'Chem - ODS'!AC$15*10^6&lt;0,0,IF(AND(SUM('Chemicals Calcs'!AH$1:AH98)-'Chem - ODS'!AC$15*10^6&lt;0,SUM('Chemicals Calcs'!AH$2:AH99)-'Chem - ODS'!AC$15*10^6&gt;0),SUM('Chemicals Calcs'!AH$2:AH99)-'Chem - ODS'!AC$15*10^6,'Chemicals Calcs'!AH99))</f>
        <v>68930738607.754211</v>
      </c>
      <c r="AI99" s="210">
        <f ca="1">IF(SUM('Chemicals Calcs'!AI$2:AI99)-'Chem - ODS'!AD$15*10^6&lt;0,0,IF(AND(SUM('Chemicals Calcs'!AI$1:AI98)-'Chem - ODS'!AD$15*10^6&lt;0,SUM('Chemicals Calcs'!AI$2:AI99)-'Chem - ODS'!AD$15*10^6&gt;0),SUM('Chemicals Calcs'!AI$2:AI99)-'Chem - ODS'!AD$15*10^6,'Chemicals Calcs'!AI99))</f>
        <v>69927891315.95462</v>
      </c>
      <c r="AJ99" s="210">
        <f ca="1">IF(SUM('Chemicals Calcs'!AJ$2:AJ99)-'Chem - ODS'!AE$15*10^6&lt;0,0,IF(AND(SUM('Chemicals Calcs'!AJ$1:AJ98)-'Chem - ODS'!AE$15*10^6&lt;0,SUM('Chemicals Calcs'!AJ$2:AJ99)-'Chem - ODS'!AE$15*10^6&gt;0),SUM('Chemicals Calcs'!AJ$2:AJ99)-'Chem - ODS'!AE$15*10^6,'Chemicals Calcs'!AJ99))</f>
        <v>70925044024.155014</v>
      </c>
      <c r="AK99" s="210">
        <f ca="1">IF(SUM('Chemicals Calcs'!AK$2:AK99)-'Chem - ODS'!AF$15*10^6&lt;0,0,IF(AND(SUM('Chemicals Calcs'!AK$1:AK98)-'Chem - ODS'!AF$15*10^6&lt;0,SUM('Chemicals Calcs'!AK$2:AK99)-'Chem - ODS'!AF$15*10^6&gt;0),SUM('Chemicals Calcs'!AK$2:AK99)-'Chem - ODS'!AF$15*10^6,'Chemicals Calcs'!AK99))</f>
        <v>71922196732.355408</v>
      </c>
      <c r="AL99" s="210">
        <f ca="1">IF(SUM('Chemicals Calcs'!AL$2:AL99)-'Chem - ODS'!AG$15*10^6&lt;0,0,IF(AND(SUM('Chemicals Calcs'!AL$1:AL98)-'Chem - ODS'!AG$15*10^6&lt;0,SUM('Chemicals Calcs'!AL$2:AL99)-'Chem - ODS'!AG$15*10^6&gt;0),SUM('Chemicals Calcs'!AL$2:AL99)-'Chem - ODS'!AG$15*10^6,'Chemicals Calcs'!AL99))</f>
        <v>72919349440.555801</v>
      </c>
      <c r="AM99" s="210">
        <f ca="1">IF(SUM('Chemicals Calcs'!AM$2:AM99)-'Chem - ODS'!AH$15*10^6&lt;0,0,IF(AND(SUM('Chemicals Calcs'!AM$1:AM98)-'Chem - ODS'!AH$15*10^6&lt;0,SUM('Chemicals Calcs'!AM$2:AM99)-'Chem - ODS'!AH$15*10^6&gt;0),SUM('Chemicals Calcs'!AM$2:AM99)-'Chem - ODS'!AH$15*10^6,'Chemicals Calcs'!AM99))</f>
        <v>73916502148.756195</v>
      </c>
      <c r="AN99" s="210">
        <f ca="1">IF(SUM('Chemicals Calcs'!AN$2:AN99)-'Chem - ODS'!AI$15*10^6&lt;0,0,IF(AND(SUM('Chemicals Calcs'!AN$1:AN98)-'Chem - ODS'!AI$15*10^6&lt;0,SUM('Chemicals Calcs'!AN$2:AN99)-'Chem - ODS'!AI$15*10^6&gt;0),SUM('Chemicals Calcs'!AN$2:AN99)-'Chem - ODS'!AI$15*10^6,'Chemicals Calcs'!AN99))</f>
        <v>74913654856.956604</v>
      </c>
      <c r="AO99" s="210">
        <f ca="1">IF(SUM('Chemicals Calcs'!AO$2:AO99)-'Chem - ODS'!AJ$15*10^6&lt;0,0,IF(AND(SUM('Chemicals Calcs'!AO$1:AO98)-'Chem - ODS'!AJ$15*10^6&lt;0,SUM('Chemicals Calcs'!AO$2:AO99)-'Chem - ODS'!AJ$15*10^6&gt;0),SUM('Chemicals Calcs'!AO$2:AO99)-'Chem - ODS'!AJ$15*10^6,'Chemicals Calcs'!AO99))</f>
        <v>75910807565.156998</v>
      </c>
      <c r="AP99" s="210">
        <f ca="1">IF(SUM('Chemicals Calcs'!AP$2:AP99)-'Chem - ODS'!AK$15*10^6&lt;0,0,IF(AND(SUM('Chemicals Calcs'!AP$1:AP98)-'Chem - ODS'!AK$15*10^6&lt;0,SUM('Chemicals Calcs'!AP$2:AP99)-'Chem - ODS'!AK$15*10^6&gt;0),SUM('Chemicals Calcs'!AP$2:AP99)-'Chem - ODS'!AK$15*10^6,'Chemicals Calcs'!AP99))</f>
        <v>76907960273.357391</v>
      </c>
    </row>
    <row r="100" spans="1:42">
      <c r="A100" s="74">
        <v>48</v>
      </c>
      <c r="B100">
        <f ca="1">IF('Chemicals 2010'!$A108="CP",INDIRECT("'Chemicals 2010'!"&amp;'Country Selector'!$B$3&amp;ROW($A108))*10^12,0)</f>
        <v>0</v>
      </c>
      <c r="C100" s="90">
        <f t="shared" ca="1" si="4"/>
        <v>0</v>
      </c>
      <c r="D100" s="90">
        <f t="shared" ca="1" si="5"/>
        <v>0</v>
      </c>
      <c r="E100" s="90">
        <f t="shared" ca="1" si="5"/>
        <v>0</v>
      </c>
      <c r="F100" s="90">
        <f t="shared" ca="1" si="5"/>
        <v>0</v>
      </c>
      <c r="G100" s="210">
        <f ca="1">IF(SUM('Chemicals Calcs'!G$2:G100)-'Chem - ODS'!B$15*10^6&lt;0,0,IF(AND(SUM('Chemicals Calcs'!G$1:G99)-'Chem - ODS'!B$15*10^6&lt;0,SUM('Chemicals Calcs'!G$2:G100)-'Chem - ODS'!B$15*10^6&gt;0),SUM('Chemicals Calcs'!G$2:G100)-'Chem - ODS'!B$15*10^6,'Chemicals Calcs'!G100))</f>
        <v>0</v>
      </c>
      <c r="H100" s="210">
        <f ca="1">IF(SUM('Chemicals Calcs'!H$2:H100)-'Chem - ODS'!C$15*10^6&lt;0,0,IF(AND(SUM('Chemicals Calcs'!H$1:H99)-'Chem - ODS'!C$15*10^6&lt;0,SUM('Chemicals Calcs'!H$2:H100)-'Chem - ODS'!C$15*10^6&gt;0),SUM('Chemicals Calcs'!H$2:H100)-'Chem - ODS'!C$15*10^6,'Chemicals Calcs'!H100))</f>
        <v>0</v>
      </c>
      <c r="I100" s="210">
        <f ca="1">IF(SUM('Chemicals Calcs'!I$2:I100)-'Chem - ODS'!D$15*10^6&lt;0,0,IF(AND(SUM('Chemicals Calcs'!I$1:I99)-'Chem - ODS'!D$15*10^6&lt;0,SUM('Chemicals Calcs'!I$2:I100)-'Chem - ODS'!D$15*10^6&gt;0),SUM('Chemicals Calcs'!I$2:I100)-'Chem - ODS'!D$15*10^6,'Chemicals Calcs'!I100))</f>
        <v>0</v>
      </c>
      <c r="J100" s="210">
        <f ca="1">IF(SUM('Chemicals Calcs'!J$2:J100)-'Chem - ODS'!E$15*10^6&lt;0,0,IF(AND(SUM('Chemicals Calcs'!J$1:J99)-'Chem - ODS'!E$15*10^6&lt;0,SUM('Chemicals Calcs'!J$2:J100)-'Chem - ODS'!E$15*10^6&gt;0),SUM('Chemicals Calcs'!J$2:J100)-'Chem - ODS'!E$15*10^6,'Chemicals Calcs'!J100))</f>
        <v>0</v>
      </c>
      <c r="K100" s="210">
        <f ca="1">IF(SUM('Chemicals Calcs'!K$2:K100)-'Chem - ODS'!F$15*10^6&lt;0,0,IF(AND(SUM('Chemicals Calcs'!K$1:K99)-'Chem - ODS'!F$15*10^6&lt;0,SUM('Chemicals Calcs'!K$2:K100)-'Chem - ODS'!F$15*10^6&gt;0),SUM('Chemicals Calcs'!K$2:K100)-'Chem - ODS'!F$15*10^6,'Chemicals Calcs'!K100))</f>
        <v>0</v>
      </c>
      <c r="L100" s="210">
        <f ca="1">IF(SUM('Chemicals Calcs'!L$2:L100)-'Chem - ODS'!G$15*10^6&lt;0,0,IF(AND(SUM('Chemicals Calcs'!L$1:L99)-'Chem - ODS'!G$15*10^6&lt;0,SUM('Chemicals Calcs'!L$2:L100)-'Chem - ODS'!G$15*10^6&gt;0),SUM('Chemicals Calcs'!L$2:L100)-'Chem - ODS'!G$15*10^6,'Chemicals Calcs'!L100))</f>
        <v>0</v>
      </c>
      <c r="M100" s="210">
        <f ca="1">IF(SUM('Chemicals Calcs'!M$2:M100)-'Chem - ODS'!H$15*10^6&lt;0,0,IF(AND(SUM('Chemicals Calcs'!M$1:M99)-'Chem - ODS'!H$15*10^6&lt;0,SUM('Chemicals Calcs'!M$2:M100)-'Chem - ODS'!H$15*10^6&gt;0),SUM('Chemicals Calcs'!M$2:M100)-'Chem - ODS'!H$15*10^6,'Chemicals Calcs'!M100))</f>
        <v>0</v>
      </c>
      <c r="N100" s="210">
        <f ca="1">IF(SUM('Chemicals Calcs'!N$2:N100)-'Chem - ODS'!I$15*10^6&lt;0,0,IF(AND(SUM('Chemicals Calcs'!N$1:N99)-'Chem - ODS'!I$15*10^6&lt;0,SUM('Chemicals Calcs'!N$2:N100)-'Chem - ODS'!I$15*10^6&gt;0),SUM('Chemicals Calcs'!N$2:N100)-'Chem - ODS'!I$15*10^6,'Chemicals Calcs'!N100))</f>
        <v>0</v>
      </c>
      <c r="O100" s="210">
        <f ca="1">IF(SUM('Chemicals Calcs'!O$2:O100)-'Chem - ODS'!J$15*10^6&lt;0,0,IF(AND(SUM('Chemicals Calcs'!O$1:O99)-'Chem - ODS'!J$15*10^6&lt;0,SUM('Chemicals Calcs'!O$2:O100)-'Chem - ODS'!J$15*10^6&gt;0),SUM('Chemicals Calcs'!O$2:O100)-'Chem - ODS'!J$15*10^6,'Chemicals Calcs'!O100))</f>
        <v>0</v>
      </c>
      <c r="P100" s="210">
        <f ca="1">IF(SUM('Chemicals Calcs'!P$2:P100)-'Chem - ODS'!K$15*10^6&lt;0,0,IF(AND(SUM('Chemicals Calcs'!P$1:P99)-'Chem - ODS'!K$15*10^6&lt;0,SUM('Chemicals Calcs'!P$2:P100)-'Chem - ODS'!K$15*10^6&gt;0),SUM('Chemicals Calcs'!P$2:P100)-'Chem - ODS'!K$15*10^6,'Chemicals Calcs'!P100))</f>
        <v>0</v>
      </c>
      <c r="Q100" s="210">
        <f ca="1">IF(SUM('Chemicals Calcs'!Q$2:Q100)-'Chem - ODS'!L$15*10^6&lt;0,0,IF(AND(SUM('Chemicals Calcs'!Q$1:Q99)-'Chem - ODS'!L$15*10^6&lt;0,SUM('Chemicals Calcs'!Q$2:Q100)-'Chem - ODS'!L$15*10^6&gt;0),SUM('Chemicals Calcs'!Q$2:Q100)-'Chem - ODS'!L$15*10^6,'Chemicals Calcs'!Q100))</f>
        <v>0</v>
      </c>
      <c r="R100" s="210">
        <f ca="1">IF(SUM('Chemicals Calcs'!R$2:R100)-'Chem - ODS'!M$15*10^6&lt;0,0,IF(AND(SUM('Chemicals Calcs'!R$1:R99)-'Chem - ODS'!M$15*10^6&lt;0,SUM('Chemicals Calcs'!R$2:R100)-'Chem - ODS'!M$15*10^6&gt;0),SUM('Chemicals Calcs'!R$2:R100)-'Chem - ODS'!M$15*10^6,'Chemicals Calcs'!R100))</f>
        <v>0</v>
      </c>
      <c r="S100" s="210">
        <f ca="1">IF(SUM('Chemicals Calcs'!S$2:S100)-'Chem - ODS'!N$15*10^6&lt;0,0,IF(AND(SUM('Chemicals Calcs'!S$1:S99)-'Chem - ODS'!N$15*10^6&lt;0,SUM('Chemicals Calcs'!S$2:S100)-'Chem - ODS'!N$15*10^6&gt;0),SUM('Chemicals Calcs'!S$2:S100)-'Chem - ODS'!N$15*10^6,'Chemicals Calcs'!S100))</f>
        <v>0</v>
      </c>
      <c r="T100" s="210">
        <f ca="1">IF(SUM('Chemicals Calcs'!T$2:T100)-'Chem - ODS'!O$15*10^6&lt;0,0,IF(AND(SUM('Chemicals Calcs'!T$1:T99)-'Chem - ODS'!O$15*10^6&lt;0,SUM('Chemicals Calcs'!T$2:T100)-'Chem - ODS'!O$15*10^6&gt;0),SUM('Chemicals Calcs'!T$2:T100)-'Chem - ODS'!O$15*10^6,'Chemicals Calcs'!T100))</f>
        <v>0</v>
      </c>
      <c r="U100" s="210">
        <f ca="1">IF(SUM('Chemicals Calcs'!U$2:U100)-'Chem - ODS'!P$15*10^6&lt;0,0,IF(AND(SUM('Chemicals Calcs'!U$1:U99)-'Chem - ODS'!P$15*10^6&lt;0,SUM('Chemicals Calcs'!U$2:U100)-'Chem - ODS'!P$15*10^6&gt;0),SUM('Chemicals Calcs'!U$2:U100)-'Chem - ODS'!P$15*10^6,'Chemicals Calcs'!U100))</f>
        <v>0</v>
      </c>
      <c r="V100" s="210">
        <f ca="1">IF(SUM('Chemicals Calcs'!V$2:V100)-'Chem - ODS'!Q$15*10^6&lt;0,0,IF(AND(SUM('Chemicals Calcs'!V$1:V99)-'Chem - ODS'!Q$15*10^6&lt;0,SUM('Chemicals Calcs'!V$2:V100)-'Chem - ODS'!Q$15*10^6&gt;0),SUM('Chemicals Calcs'!V$2:V100)-'Chem - ODS'!Q$15*10^6,'Chemicals Calcs'!V100))</f>
        <v>0</v>
      </c>
      <c r="W100" s="210">
        <f ca="1">IF(SUM('Chemicals Calcs'!W$2:W100)-'Chem - ODS'!R$15*10^6&lt;0,0,IF(AND(SUM('Chemicals Calcs'!W$1:W99)-'Chem - ODS'!R$15*10^6&lt;0,SUM('Chemicals Calcs'!W$2:W100)-'Chem - ODS'!R$15*10^6&gt;0),SUM('Chemicals Calcs'!W$2:W100)-'Chem - ODS'!R$15*10^6,'Chemicals Calcs'!W100))</f>
        <v>0</v>
      </c>
      <c r="X100" s="210">
        <f ca="1">IF(SUM('Chemicals Calcs'!X$2:X100)-'Chem - ODS'!S$15*10^6&lt;0,0,IF(AND(SUM('Chemicals Calcs'!X$1:X99)-'Chem - ODS'!S$15*10^6&lt;0,SUM('Chemicals Calcs'!X$2:X100)-'Chem - ODS'!S$15*10^6&gt;0),SUM('Chemicals Calcs'!X$2:X100)-'Chem - ODS'!S$15*10^6,'Chemicals Calcs'!X100))</f>
        <v>0</v>
      </c>
      <c r="Y100" s="210">
        <f ca="1">IF(SUM('Chemicals Calcs'!Y$2:Y100)-'Chem - ODS'!T$15*10^6&lt;0,0,IF(AND(SUM('Chemicals Calcs'!Y$1:Y99)-'Chem - ODS'!T$15*10^6&lt;0,SUM('Chemicals Calcs'!Y$2:Y100)-'Chem - ODS'!T$15*10^6&gt;0),SUM('Chemicals Calcs'!Y$2:Y100)-'Chem - ODS'!T$15*10^6,'Chemicals Calcs'!Y100))</f>
        <v>0</v>
      </c>
      <c r="Z100" s="210">
        <f ca="1">IF(SUM('Chemicals Calcs'!Z$2:Z100)-'Chem - ODS'!U$15*10^6&lt;0,0,IF(AND(SUM('Chemicals Calcs'!Z$1:Z99)-'Chem - ODS'!U$15*10^6&lt;0,SUM('Chemicals Calcs'!Z$2:Z100)-'Chem - ODS'!U$15*10^6&gt;0),SUM('Chemicals Calcs'!Z$2:Z100)-'Chem - ODS'!U$15*10^6,'Chemicals Calcs'!Z100))</f>
        <v>0</v>
      </c>
      <c r="AA100" s="210">
        <f ca="1">IF(SUM('Chemicals Calcs'!AA$2:AA100)-'Chem - ODS'!V$15*10^6&lt;0,0,IF(AND(SUM('Chemicals Calcs'!AA$1:AA99)-'Chem - ODS'!V$15*10^6&lt;0,SUM('Chemicals Calcs'!AA$2:AA100)-'Chem - ODS'!V$15*10^6&gt;0),SUM('Chemicals Calcs'!AA$2:AA100)-'Chem - ODS'!V$15*10^6,'Chemicals Calcs'!AA100))</f>
        <v>0</v>
      </c>
      <c r="AB100" s="210">
        <f ca="1">IF(SUM('Chemicals Calcs'!AB$2:AB100)-'Chem - ODS'!W$15*10^6&lt;0,0,IF(AND(SUM('Chemicals Calcs'!AB$1:AB99)-'Chem - ODS'!W$15*10^6&lt;0,SUM('Chemicals Calcs'!AB$2:AB100)-'Chem - ODS'!W$15*10^6&gt;0),SUM('Chemicals Calcs'!AB$2:AB100)-'Chem - ODS'!W$15*10^6,'Chemicals Calcs'!AB100))</f>
        <v>0</v>
      </c>
      <c r="AC100" s="210">
        <f ca="1">IF(SUM('Chemicals Calcs'!AC$2:AC100)-'Chem - ODS'!X$15*10^6&lt;0,0,IF(AND(SUM('Chemicals Calcs'!AC$1:AC99)-'Chem - ODS'!X$15*10^6&lt;0,SUM('Chemicals Calcs'!AC$2:AC100)-'Chem - ODS'!X$15*10^6&gt;0),SUM('Chemicals Calcs'!AC$2:AC100)-'Chem - ODS'!X$15*10^6,'Chemicals Calcs'!AC100))</f>
        <v>0</v>
      </c>
      <c r="AD100" s="210">
        <f ca="1">IF(SUM('Chemicals Calcs'!AD$2:AD100)-'Chem - ODS'!Y$15*10^6&lt;0,0,IF(AND(SUM('Chemicals Calcs'!AD$1:AD99)-'Chem - ODS'!Y$15*10^6&lt;0,SUM('Chemicals Calcs'!AD$2:AD100)-'Chem - ODS'!Y$15*10^6&gt;0),SUM('Chemicals Calcs'!AD$2:AD100)-'Chem - ODS'!Y$15*10^6,'Chemicals Calcs'!AD100))</f>
        <v>0</v>
      </c>
      <c r="AE100" s="210">
        <f ca="1">IF(SUM('Chemicals Calcs'!AE$2:AE100)-'Chem - ODS'!Z$15*10^6&lt;0,0,IF(AND(SUM('Chemicals Calcs'!AE$1:AE99)-'Chem - ODS'!Z$15*10^6&lt;0,SUM('Chemicals Calcs'!AE$2:AE100)-'Chem - ODS'!Z$15*10^6&gt;0),SUM('Chemicals Calcs'!AE$2:AE100)-'Chem - ODS'!Z$15*10^6,'Chemicals Calcs'!AE100))</f>
        <v>0</v>
      </c>
      <c r="AF100" s="210">
        <f ca="1">IF(SUM('Chemicals Calcs'!AF$2:AF100)-'Chem - ODS'!AA$15*10^6&lt;0,0,IF(AND(SUM('Chemicals Calcs'!AF$1:AF99)-'Chem - ODS'!AA$15*10^6&lt;0,SUM('Chemicals Calcs'!AF$2:AF100)-'Chem - ODS'!AA$15*10^6&gt;0),SUM('Chemicals Calcs'!AF$2:AF100)-'Chem - ODS'!AA$15*10^6,'Chemicals Calcs'!AF100))</f>
        <v>0</v>
      </c>
      <c r="AG100" s="210">
        <f ca="1">IF(SUM('Chemicals Calcs'!AG$2:AG100)-'Chem - ODS'!AB$15*10^6&lt;0,0,IF(AND(SUM('Chemicals Calcs'!AG$1:AG99)-'Chem - ODS'!AB$15*10^6&lt;0,SUM('Chemicals Calcs'!AG$2:AG100)-'Chem - ODS'!AB$15*10^6&gt;0),SUM('Chemicals Calcs'!AG$2:AG100)-'Chem - ODS'!AB$15*10^6,'Chemicals Calcs'!AG100))</f>
        <v>0</v>
      </c>
      <c r="AH100" s="210">
        <f ca="1">IF(SUM('Chemicals Calcs'!AH$2:AH100)-'Chem - ODS'!AC$15*10^6&lt;0,0,IF(AND(SUM('Chemicals Calcs'!AH$1:AH99)-'Chem - ODS'!AC$15*10^6&lt;0,SUM('Chemicals Calcs'!AH$2:AH100)-'Chem - ODS'!AC$15*10^6&gt;0),SUM('Chemicals Calcs'!AH$2:AH100)-'Chem - ODS'!AC$15*10^6,'Chemicals Calcs'!AH100))</f>
        <v>0</v>
      </c>
      <c r="AI100" s="210">
        <f ca="1">IF(SUM('Chemicals Calcs'!AI$2:AI100)-'Chem - ODS'!AD$15*10^6&lt;0,0,IF(AND(SUM('Chemicals Calcs'!AI$1:AI99)-'Chem - ODS'!AD$15*10^6&lt;0,SUM('Chemicals Calcs'!AI$2:AI100)-'Chem - ODS'!AD$15*10^6&gt;0),SUM('Chemicals Calcs'!AI$2:AI100)-'Chem - ODS'!AD$15*10^6,'Chemicals Calcs'!AI100))</f>
        <v>0</v>
      </c>
      <c r="AJ100" s="210">
        <f ca="1">IF(SUM('Chemicals Calcs'!AJ$2:AJ100)-'Chem - ODS'!AE$15*10^6&lt;0,0,IF(AND(SUM('Chemicals Calcs'!AJ$1:AJ99)-'Chem - ODS'!AE$15*10^6&lt;0,SUM('Chemicals Calcs'!AJ$2:AJ100)-'Chem - ODS'!AE$15*10^6&gt;0),SUM('Chemicals Calcs'!AJ$2:AJ100)-'Chem - ODS'!AE$15*10^6,'Chemicals Calcs'!AJ100))</f>
        <v>0</v>
      </c>
      <c r="AK100" s="210">
        <f ca="1">IF(SUM('Chemicals Calcs'!AK$2:AK100)-'Chem - ODS'!AF$15*10^6&lt;0,0,IF(AND(SUM('Chemicals Calcs'!AK$1:AK99)-'Chem - ODS'!AF$15*10^6&lt;0,SUM('Chemicals Calcs'!AK$2:AK100)-'Chem - ODS'!AF$15*10^6&gt;0),SUM('Chemicals Calcs'!AK$2:AK100)-'Chem - ODS'!AF$15*10^6,'Chemicals Calcs'!AK100))</f>
        <v>0</v>
      </c>
      <c r="AL100" s="210">
        <f ca="1">IF(SUM('Chemicals Calcs'!AL$2:AL100)-'Chem - ODS'!AG$15*10^6&lt;0,0,IF(AND(SUM('Chemicals Calcs'!AL$1:AL99)-'Chem - ODS'!AG$15*10^6&lt;0,SUM('Chemicals Calcs'!AL$2:AL100)-'Chem - ODS'!AG$15*10^6&gt;0),SUM('Chemicals Calcs'!AL$2:AL100)-'Chem - ODS'!AG$15*10^6,'Chemicals Calcs'!AL100))</f>
        <v>0</v>
      </c>
      <c r="AM100" s="210">
        <f ca="1">IF(SUM('Chemicals Calcs'!AM$2:AM100)-'Chem - ODS'!AH$15*10^6&lt;0,0,IF(AND(SUM('Chemicals Calcs'!AM$1:AM99)-'Chem - ODS'!AH$15*10^6&lt;0,SUM('Chemicals Calcs'!AM$2:AM100)-'Chem - ODS'!AH$15*10^6&gt;0),SUM('Chemicals Calcs'!AM$2:AM100)-'Chem - ODS'!AH$15*10^6,'Chemicals Calcs'!AM100))</f>
        <v>0</v>
      </c>
      <c r="AN100" s="210">
        <f ca="1">IF(SUM('Chemicals Calcs'!AN$2:AN100)-'Chem - ODS'!AI$15*10^6&lt;0,0,IF(AND(SUM('Chemicals Calcs'!AN$1:AN99)-'Chem - ODS'!AI$15*10^6&lt;0,SUM('Chemicals Calcs'!AN$2:AN100)-'Chem - ODS'!AI$15*10^6&gt;0),SUM('Chemicals Calcs'!AN$2:AN100)-'Chem - ODS'!AI$15*10^6,'Chemicals Calcs'!AN100))</f>
        <v>0</v>
      </c>
      <c r="AO100" s="210">
        <f ca="1">IF(SUM('Chemicals Calcs'!AO$2:AO100)-'Chem - ODS'!AJ$15*10^6&lt;0,0,IF(AND(SUM('Chemicals Calcs'!AO$1:AO99)-'Chem - ODS'!AJ$15*10^6&lt;0,SUM('Chemicals Calcs'!AO$2:AO100)-'Chem - ODS'!AJ$15*10^6&gt;0),SUM('Chemicals Calcs'!AO$2:AO100)-'Chem - ODS'!AJ$15*10^6,'Chemicals Calcs'!AO100))</f>
        <v>0</v>
      </c>
      <c r="AP100" s="210">
        <f ca="1">IF(SUM('Chemicals Calcs'!AP$2:AP100)-'Chem - ODS'!AK$15*10^6&lt;0,0,IF(AND(SUM('Chemicals Calcs'!AP$1:AP99)-'Chem - ODS'!AK$15*10^6&lt;0,SUM('Chemicals Calcs'!AP$2:AP100)-'Chem - ODS'!AK$15*10^6&gt;0),SUM('Chemicals Calcs'!AP$2:AP100)-'Chem - ODS'!AK$15*10^6,'Chemicals Calcs'!AP100))</f>
        <v>0</v>
      </c>
    </row>
    <row r="101" spans="1:42">
      <c r="A101" s="74">
        <v>49</v>
      </c>
      <c r="B101">
        <f ca="1">IF('Chemicals 2010'!$A109="CP",INDIRECT("'Chemicals 2010'!"&amp;'Country Selector'!$B$3&amp;ROW($A109))*10^12,0)</f>
        <v>0</v>
      </c>
      <c r="C101" s="90">
        <f t="shared" ca="1" si="4"/>
        <v>0</v>
      </c>
      <c r="D101" s="90">
        <f t="shared" ca="1" si="5"/>
        <v>0</v>
      </c>
      <c r="E101" s="90">
        <f t="shared" ca="1" si="5"/>
        <v>0</v>
      </c>
      <c r="F101" s="90">
        <f t="shared" ca="1" si="5"/>
        <v>0</v>
      </c>
      <c r="G101" s="210">
        <f ca="1">IF(SUM('Chemicals Calcs'!G$2:G101)-'Chem - ODS'!B$15*10^6&lt;0,0,IF(AND(SUM('Chemicals Calcs'!G$1:G100)-'Chem - ODS'!B$15*10^6&lt;0,SUM('Chemicals Calcs'!G$2:G101)-'Chem - ODS'!B$15*10^6&gt;0),SUM('Chemicals Calcs'!G$2:G101)-'Chem - ODS'!B$15*10^6,'Chemicals Calcs'!G101))</f>
        <v>0</v>
      </c>
      <c r="H101" s="210">
        <f ca="1">IF(SUM('Chemicals Calcs'!H$2:H101)-'Chem - ODS'!C$15*10^6&lt;0,0,IF(AND(SUM('Chemicals Calcs'!H$1:H100)-'Chem - ODS'!C$15*10^6&lt;0,SUM('Chemicals Calcs'!H$2:H101)-'Chem - ODS'!C$15*10^6&gt;0),SUM('Chemicals Calcs'!H$2:H101)-'Chem - ODS'!C$15*10^6,'Chemicals Calcs'!H101))</f>
        <v>0</v>
      </c>
      <c r="I101" s="210">
        <f ca="1">IF(SUM('Chemicals Calcs'!I$2:I101)-'Chem - ODS'!D$15*10^6&lt;0,0,IF(AND(SUM('Chemicals Calcs'!I$1:I100)-'Chem - ODS'!D$15*10^6&lt;0,SUM('Chemicals Calcs'!I$2:I101)-'Chem - ODS'!D$15*10^6&gt;0),SUM('Chemicals Calcs'!I$2:I101)-'Chem - ODS'!D$15*10^6,'Chemicals Calcs'!I101))</f>
        <v>0</v>
      </c>
      <c r="J101" s="210">
        <f ca="1">IF(SUM('Chemicals Calcs'!J$2:J101)-'Chem - ODS'!E$15*10^6&lt;0,0,IF(AND(SUM('Chemicals Calcs'!J$1:J100)-'Chem - ODS'!E$15*10^6&lt;0,SUM('Chemicals Calcs'!J$2:J101)-'Chem - ODS'!E$15*10^6&gt;0),SUM('Chemicals Calcs'!J$2:J101)-'Chem - ODS'!E$15*10^6,'Chemicals Calcs'!J101))</f>
        <v>0</v>
      </c>
      <c r="K101" s="210">
        <f ca="1">IF(SUM('Chemicals Calcs'!K$2:K101)-'Chem - ODS'!F$15*10^6&lt;0,0,IF(AND(SUM('Chemicals Calcs'!K$1:K100)-'Chem - ODS'!F$15*10^6&lt;0,SUM('Chemicals Calcs'!K$2:K101)-'Chem - ODS'!F$15*10^6&gt;0),SUM('Chemicals Calcs'!K$2:K101)-'Chem - ODS'!F$15*10^6,'Chemicals Calcs'!K101))</f>
        <v>0</v>
      </c>
      <c r="L101" s="210">
        <f ca="1">IF(SUM('Chemicals Calcs'!L$2:L101)-'Chem - ODS'!G$15*10^6&lt;0,0,IF(AND(SUM('Chemicals Calcs'!L$1:L100)-'Chem - ODS'!G$15*10^6&lt;0,SUM('Chemicals Calcs'!L$2:L101)-'Chem - ODS'!G$15*10^6&gt;0),SUM('Chemicals Calcs'!L$2:L101)-'Chem - ODS'!G$15*10^6,'Chemicals Calcs'!L101))</f>
        <v>0</v>
      </c>
      <c r="M101" s="210">
        <f ca="1">IF(SUM('Chemicals Calcs'!M$2:M101)-'Chem - ODS'!H$15*10^6&lt;0,0,IF(AND(SUM('Chemicals Calcs'!M$1:M100)-'Chem - ODS'!H$15*10^6&lt;0,SUM('Chemicals Calcs'!M$2:M101)-'Chem - ODS'!H$15*10^6&gt;0),SUM('Chemicals Calcs'!M$2:M101)-'Chem - ODS'!H$15*10^6,'Chemicals Calcs'!M101))</f>
        <v>0</v>
      </c>
      <c r="N101" s="210">
        <f ca="1">IF(SUM('Chemicals Calcs'!N$2:N101)-'Chem - ODS'!I$15*10^6&lt;0,0,IF(AND(SUM('Chemicals Calcs'!N$1:N100)-'Chem - ODS'!I$15*10^6&lt;0,SUM('Chemicals Calcs'!N$2:N101)-'Chem - ODS'!I$15*10^6&gt;0),SUM('Chemicals Calcs'!N$2:N101)-'Chem - ODS'!I$15*10^6,'Chemicals Calcs'!N101))</f>
        <v>0</v>
      </c>
      <c r="O101" s="210">
        <f ca="1">IF(SUM('Chemicals Calcs'!O$2:O101)-'Chem - ODS'!J$15*10^6&lt;0,0,IF(AND(SUM('Chemicals Calcs'!O$1:O100)-'Chem - ODS'!J$15*10^6&lt;0,SUM('Chemicals Calcs'!O$2:O101)-'Chem - ODS'!J$15*10^6&gt;0),SUM('Chemicals Calcs'!O$2:O101)-'Chem - ODS'!J$15*10^6,'Chemicals Calcs'!O101))</f>
        <v>0</v>
      </c>
      <c r="P101" s="210">
        <f ca="1">IF(SUM('Chemicals Calcs'!P$2:P101)-'Chem - ODS'!K$15*10^6&lt;0,0,IF(AND(SUM('Chemicals Calcs'!P$1:P100)-'Chem - ODS'!K$15*10^6&lt;0,SUM('Chemicals Calcs'!P$2:P101)-'Chem - ODS'!K$15*10^6&gt;0),SUM('Chemicals Calcs'!P$2:P101)-'Chem - ODS'!K$15*10^6,'Chemicals Calcs'!P101))</f>
        <v>0</v>
      </c>
      <c r="Q101" s="210">
        <f ca="1">IF(SUM('Chemicals Calcs'!Q$2:Q101)-'Chem - ODS'!L$15*10^6&lt;0,0,IF(AND(SUM('Chemicals Calcs'!Q$1:Q100)-'Chem - ODS'!L$15*10^6&lt;0,SUM('Chemicals Calcs'!Q$2:Q101)-'Chem - ODS'!L$15*10^6&gt;0),SUM('Chemicals Calcs'!Q$2:Q101)-'Chem - ODS'!L$15*10^6,'Chemicals Calcs'!Q101))</f>
        <v>0</v>
      </c>
      <c r="R101" s="210">
        <f ca="1">IF(SUM('Chemicals Calcs'!R$2:R101)-'Chem - ODS'!M$15*10^6&lt;0,0,IF(AND(SUM('Chemicals Calcs'!R$1:R100)-'Chem - ODS'!M$15*10^6&lt;0,SUM('Chemicals Calcs'!R$2:R101)-'Chem - ODS'!M$15*10^6&gt;0),SUM('Chemicals Calcs'!R$2:R101)-'Chem - ODS'!M$15*10^6,'Chemicals Calcs'!R101))</f>
        <v>0</v>
      </c>
      <c r="S101" s="210">
        <f ca="1">IF(SUM('Chemicals Calcs'!S$2:S101)-'Chem - ODS'!N$15*10^6&lt;0,0,IF(AND(SUM('Chemicals Calcs'!S$1:S100)-'Chem - ODS'!N$15*10^6&lt;0,SUM('Chemicals Calcs'!S$2:S101)-'Chem - ODS'!N$15*10^6&gt;0),SUM('Chemicals Calcs'!S$2:S101)-'Chem - ODS'!N$15*10^6,'Chemicals Calcs'!S101))</f>
        <v>0</v>
      </c>
      <c r="T101" s="210">
        <f ca="1">IF(SUM('Chemicals Calcs'!T$2:T101)-'Chem - ODS'!O$15*10^6&lt;0,0,IF(AND(SUM('Chemicals Calcs'!T$1:T100)-'Chem - ODS'!O$15*10^6&lt;0,SUM('Chemicals Calcs'!T$2:T101)-'Chem - ODS'!O$15*10^6&gt;0),SUM('Chemicals Calcs'!T$2:T101)-'Chem - ODS'!O$15*10^6,'Chemicals Calcs'!T101))</f>
        <v>0</v>
      </c>
      <c r="U101" s="210">
        <f ca="1">IF(SUM('Chemicals Calcs'!U$2:U101)-'Chem - ODS'!P$15*10^6&lt;0,0,IF(AND(SUM('Chemicals Calcs'!U$1:U100)-'Chem - ODS'!P$15*10^6&lt;0,SUM('Chemicals Calcs'!U$2:U101)-'Chem - ODS'!P$15*10^6&gt;0),SUM('Chemicals Calcs'!U$2:U101)-'Chem - ODS'!P$15*10^6,'Chemicals Calcs'!U101))</f>
        <v>0</v>
      </c>
      <c r="V101" s="210">
        <f ca="1">IF(SUM('Chemicals Calcs'!V$2:V101)-'Chem - ODS'!Q$15*10^6&lt;0,0,IF(AND(SUM('Chemicals Calcs'!V$1:V100)-'Chem - ODS'!Q$15*10^6&lt;0,SUM('Chemicals Calcs'!V$2:V101)-'Chem - ODS'!Q$15*10^6&gt;0),SUM('Chemicals Calcs'!V$2:V101)-'Chem - ODS'!Q$15*10^6,'Chemicals Calcs'!V101))</f>
        <v>0</v>
      </c>
      <c r="W101" s="210">
        <f ca="1">IF(SUM('Chemicals Calcs'!W$2:W101)-'Chem - ODS'!R$15*10^6&lt;0,0,IF(AND(SUM('Chemicals Calcs'!W$1:W100)-'Chem - ODS'!R$15*10^6&lt;0,SUM('Chemicals Calcs'!W$2:W101)-'Chem - ODS'!R$15*10^6&gt;0),SUM('Chemicals Calcs'!W$2:W101)-'Chem - ODS'!R$15*10^6,'Chemicals Calcs'!W101))</f>
        <v>0</v>
      </c>
      <c r="X101" s="210">
        <f ca="1">IF(SUM('Chemicals Calcs'!X$2:X101)-'Chem - ODS'!S$15*10^6&lt;0,0,IF(AND(SUM('Chemicals Calcs'!X$1:X100)-'Chem - ODS'!S$15*10^6&lt;0,SUM('Chemicals Calcs'!X$2:X101)-'Chem - ODS'!S$15*10^6&gt;0),SUM('Chemicals Calcs'!X$2:X101)-'Chem - ODS'!S$15*10^6,'Chemicals Calcs'!X101))</f>
        <v>0</v>
      </c>
      <c r="Y101" s="210">
        <f ca="1">IF(SUM('Chemicals Calcs'!Y$2:Y101)-'Chem - ODS'!T$15*10^6&lt;0,0,IF(AND(SUM('Chemicals Calcs'!Y$1:Y100)-'Chem - ODS'!T$15*10^6&lt;0,SUM('Chemicals Calcs'!Y$2:Y101)-'Chem - ODS'!T$15*10^6&gt;0),SUM('Chemicals Calcs'!Y$2:Y101)-'Chem - ODS'!T$15*10^6,'Chemicals Calcs'!Y101))</f>
        <v>0</v>
      </c>
      <c r="Z101" s="210">
        <f ca="1">IF(SUM('Chemicals Calcs'!Z$2:Z101)-'Chem - ODS'!U$15*10^6&lt;0,0,IF(AND(SUM('Chemicals Calcs'!Z$1:Z100)-'Chem - ODS'!U$15*10^6&lt;0,SUM('Chemicals Calcs'!Z$2:Z101)-'Chem - ODS'!U$15*10^6&gt;0),SUM('Chemicals Calcs'!Z$2:Z101)-'Chem - ODS'!U$15*10^6,'Chemicals Calcs'!Z101))</f>
        <v>0</v>
      </c>
      <c r="AA101" s="210">
        <f ca="1">IF(SUM('Chemicals Calcs'!AA$2:AA101)-'Chem - ODS'!V$15*10^6&lt;0,0,IF(AND(SUM('Chemicals Calcs'!AA$1:AA100)-'Chem - ODS'!V$15*10^6&lt;0,SUM('Chemicals Calcs'!AA$2:AA101)-'Chem - ODS'!V$15*10^6&gt;0),SUM('Chemicals Calcs'!AA$2:AA101)-'Chem - ODS'!V$15*10^6,'Chemicals Calcs'!AA101))</f>
        <v>0</v>
      </c>
      <c r="AB101" s="210">
        <f ca="1">IF(SUM('Chemicals Calcs'!AB$2:AB101)-'Chem - ODS'!W$15*10^6&lt;0,0,IF(AND(SUM('Chemicals Calcs'!AB$1:AB100)-'Chem - ODS'!W$15*10^6&lt;0,SUM('Chemicals Calcs'!AB$2:AB101)-'Chem - ODS'!W$15*10^6&gt;0),SUM('Chemicals Calcs'!AB$2:AB101)-'Chem - ODS'!W$15*10^6,'Chemicals Calcs'!AB101))</f>
        <v>0</v>
      </c>
      <c r="AC101" s="210">
        <f ca="1">IF(SUM('Chemicals Calcs'!AC$2:AC101)-'Chem - ODS'!X$15*10^6&lt;0,0,IF(AND(SUM('Chemicals Calcs'!AC$1:AC100)-'Chem - ODS'!X$15*10^6&lt;0,SUM('Chemicals Calcs'!AC$2:AC101)-'Chem - ODS'!X$15*10^6&gt;0),SUM('Chemicals Calcs'!AC$2:AC101)-'Chem - ODS'!X$15*10^6,'Chemicals Calcs'!AC101))</f>
        <v>0</v>
      </c>
      <c r="AD101" s="210">
        <f ca="1">IF(SUM('Chemicals Calcs'!AD$2:AD101)-'Chem - ODS'!Y$15*10^6&lt;0,0,IF(AND(SUM('Chemicals Calcs'!AD$1:AD100)-'Chem - ODS'!Y$15*10^6&lt;0,SUM('Chemicals Calcs'!AD$2:AD101)-'Chem - ODS'!Y$15*10^6&gt;0),SUM('Chemicals Calcs'!AD$2:AD101)-'Chem - ODS'!Y$15*10^6,'Chemicals Calcs'!AD101))</f>
        <v>0</v>
      </c>
      <c r="AE101" s="210">
        <f ca="1">IF(SUM('Chemicals Calcs'!AE$2:AE101)-'Chem - ODS'!Z$15*10^6&lt;0,0,IF(AND(SUM('Chemicals Calcs'!AE$1:AE100)-'Chem - ODS'!Z$15*10^6&lt;0,SUM('Chemicals Calcs'!AE$2:AE101)-'Chem - ODS'!Z$15*10^6&gt;0),SUM('Chemicals Calcs'!AE$2:AE101)-'Chem - ODS'!Z$15*10^6,'Chemicals Calcs'!AE101))</f>
        <v>0</v>
      </c>
      <c r="AF101" s="210">
        <f ca="1">IF(SUM('Chemicals Calcs'!AF$2:AF101)-'Chem - ODS'!AA$15*10^6&lt;0,0,IF(AND(SUM('Chemicals Calcs'!AF$1:AF100)-'Chem - ODS'!AA$15*10^6&lt;0,SUM('Chemicals Calcs'!AF$2:AF101)-'Chem - ODS'!AA$15*10^6&gt;0),SUM('Chemicals Calcs'!AF$2:AF101)-'Chem - ODS'!AA$15*10^6,'Chemicals Calcs'!AF101))</f>
        <v>0</v>
      </c>
      <c r="AG101" s="210">
        <f ca="1">IF(SUM('Chemicals Calcs'!AG$2:AG101)-'Chem - ODS'!AB$15*10^6&lt;0,0,IF(AND(SUM('Chemicals Calcs'!AG$1:AG100)-'Chem - ODS'!AB$15*10^6&lt;0,SUM('Chemicals Calcs'!AG$2:AG101)-'Chem - ODS'!AB$15*10^6&gt;0),SUM('Chemicals Calcs'!AG$2:AG101)-'Chem - ODS'!AB$15*10^6,'Chemicals Calcs'!AG101))</f>
        <v>0</v>
      </c>
      <c r="AH101" s="210">
        <f ca="1">IF(SUM('Chemicals Calcs'!AH$2:AH101)-'Chem - ODS'!AC$15*10^6&lt;0,0,IF(AND(SUM('Chemicals Calcs'!AH$1:AH100)-'Chem - ODS'!AC$15*10^6&lt;0,SUM('Chemicals Calcs'!AH$2:AH101)-'Chem - ODS'!AC$15*10^6&gt;0),SUM('Chemicals Calcs'!AH$2:AH101)-'Chem - ODS'!AC$15*10^6,'Chemicals Calcs'!AH101))</f>
        <v>0</v>
      </c>
      <c r="AI101" s="210">
        <f ca="1">IF(SUM('Chemicals Calcs'!AI$2:AI101)-'Chem - ODS'!AD$15*10^6&lt;0,0,IF(AND(SUM('Chemicals Calcs'!AI$1:AI100)-'Chem - ODS'!AD$15*10^6&lt;0,SUM('Chemicals Calcs'!AI$2:AI101)-'Chem - ODS'!AD$15*10^6&gt;0),SUM('Chemicals Calcs'!AI$2:AI101)-'Chem - ODS'!AD$15*10^6,'Chemicals Calcs'!AI101))</f>
        <v>0</v>
      </c>
      <c r="AJ101" s="210">
        <f ca="1">IF(SUM('Chemicals Calcs'!AJ$2:AJ101)-'Chem - ODS'!AE$15*10^6&lt;0,0,IF(AND(SUM('Chemicals Calcs'!AJ$1:AJ100)-'Chem - ODS'!AE$15*10^6&lt;0,SUM('Chemicals Calcs'!AJ$2:AJ101)-'Chem - ODS'!AE$15*10^6&gt;0),SUM('Chemicals Calcs'!AJ$2:AJ101)-'Chem - ODS'!AE$15*10^6,'Chemicals Calcs'!AJ101))</f>
        <v>0</v>
      </c>
      <c r="AK101" s="210">
        <f ca="1">IF(SUM('Chemicals Calcs'!AK$2:AK101)-'Chem - ODS'!AF$15*10^6&lt;0,0,IF(AND(SUM('Chemicals Calcs'!AK$1:AK100)-'Chem - ODS'!AF$15*10^6&lt;0,SUM('Chemicals Calcs'!AK$2:AK101)-'Chem - ODS'!AF$15*10^6&gt;0),SUM('Chemicals Calcs'!AK$2:AK101)-'Chem - ODS'!AF$15*10^6,'Chemicals Calcs'!AK101))</f>
        <v>0</v>
      </c>
      <c r="AL101" s="210">
        <f ca="1">IF(SUM('Chemicals Calcs'!AL$2:AL101)-'Chem - ODS'!AG$15*10^6&lt;0,0,IF(AND(SUM('Chemicals Calcs'!AL$1:AL100)-'Chem - ODS'!AG$15*10^6&lt;0,SUM('Chemicals Calcs'!AL$2:AL101)-'Chem - ODS'!AG$15*10^6&gt;0),SUM('Chemicals Calcs'!AL$2:AL101)-'Chem - ODS'!AG$15*10^6,'Chemicals Calcs'!AL101))</f>
        <v>0</v>
      </c>
      <c r="AM101" s="210">
        <f ca="1">IF(SUM('Chemicals Calcs'!AM$2:AM101)-'Chem - ODS'!AH$15*10^6&lt;0,0,IF(AND(SUM('Chemicals Calcs'!AM$1:AM100)-'Chem - ODS'!AH$15*10^6&lt;0,SUM('Chemicals Calcs'!AM$2:AM101)-'Chem - ODS'!AH$15*10^6&gt;0),SUM('Chemicals Calcs'!AM$2:AM101)-'Chem - ODS'!AH$15*10^6,'Chemicals Calcs'!AM101))</f>
        <v>0</v>
      </c>
      <c r="AN101" s="210">
        <f ca="1">IF(SUM('Chemicals Calcs'!AN$2:AN101)-'Chem - ODS'!AI$15*10^6&lt;0,0,IF(AND(SUM('Chemicals Calcs'!AN$1:AN100)-'Chem - ODS'!AI$15*10^6&lt;0,SUM('Chemicals Calcs'!AN$2:AN101)-'Chem - ODS'!AI$15*10^6&gt;0),SUM('Chemicals Calcs'!AN$2:AN101)-'Chem - ODS'!AI$15*10^6,'Chemicals Calcs'!AN101))</f>
        <v>0</v>
      </c>
      <c r="AO101" s="210">
        <f ca="1">IF(SUM('Chemicals Calcs'!AO$2:AO101)-'Chem - ODS'!AJ$15*10^6&lt;0,0,IF(AND(SUM('Chemicals Calcs'!AO$1:AO100)-'Chem - ODS'!AJ$15*10^6&lt;0,SUM('Chemicals Calcs'!AO$2:AO101)-'Chem - ODS'!AJ$15*10^6&gt;0),SUM('Chemicals Calcs'!AO$2:AO101)-'Chem - ODS'!AJ$15*10^6,'Chemicals Calcs'!AO101))</f>
        <v>0</v>
      </c>
      <c r="AP101" s="210">
        <f ca="1">IF(SUM('Chemicals Calcs'!AP$2:AP101)-'Chem - ODS'!AK$15*10^6&lt;0,0,IF(AND(SUM('Chemicals Calcs'!AP$1:AP100)-'Chem - ODS'!AK$15*10^6&lt;0,SUM('Chemicals Calcs'!AP$2:AP101)-'Chem - ODS'!AK$15*10^6&gt;0),SUM('Chemicals Calcs'!AP$2:AP101)-'Chem - ODS'!AK$15*10^6,'Chemicals Calcs'!AP101))</f>
        <v>0</v>
      </c>
    </row>
    <row r="102" spans="1:42">
      <c r="A102" s="74">
        <v>50</v>
      </c>
      <c r="B102">
        <f ca="1">IF('Chemicals 2010'!$A110="CP",INDIRECT("'Chemicals 2010'!"&amp;'Country Selector'!$B$3&amp;ROW($A110))*10^12,0)</f>
        <v>0</v>
      </c>
      <c r="C102" s="90">
        <f t="shared" ca="1" si="4"/>
        <v>0</v>
      </c>
      <c r="D102" s="90">
        <f t="shared" ca="1" si="5"/>
        <v>0</v>
      </c>
      <c r="E102" s="90">
        <f t="shared" ca="1" si="5"/>
        <v>0</v>
      </c>
      <c r="F102" s="90">
        <f t="shared" ca="1" si="5"/>
        <v>0</v>
      </c>
      <c r="G102" s="210">
        <f ca="1">IF(SUM('Chemicals Calcs'!G$2:G102)-'Chem - ODS'!B$15*10^6&lt;0,0,IF(AND(SUM('Chemicals Calcs'!G$1:G101)-'Chem - ODS'!B$15*10^6&lt;0,SUM('Chemicals Calcs'!G$2:G102)-'Chem - ODS'!B$15*10^6&gt;0),SUM('Chemicals Calcs'!G$2:G102)-'Chem - ODS'!B$15*10^6,'Chemicals Calcs'!G102))</f>
        <v>0</v>
      </c>
      <c r="H102" s="210">
        <f ca="1">IF(SUM('Chemicals Calcs'!H$2:H102)-'Chem - ODS'!C$15*10^6&lt;0,0,IF(AND(SUM('Chemicals Calcs'!H$1:H101)-'Chem - ODS'!C$15*10^6&lt;0,SUM('Chemicals Calcs'!H$2:H102)-'Chem - ODS'!C$15*10^6&gt;0),SUM('Chemicals Calcs'!H$2:H102)-'Chem - ODS'!C$15*10^6,'Chemicals Calcs'!H102))</f>
        <v>0</v>
      </c>
      <c r="I102" s="210">
        <f ca="1">IF(SUM('Chemicals Calcs'!I$2:I102)-'Chem - ODS'!D$15*10^6&lt;0,0,IF(AND(SUM('Chemicals Calcs'!I$1:I101)-'Chem - ODS'!D$15*10^6&lt;0,SUM('Chemicals Calcs'!I$2:I102)-'Chem - ODS'!D$15*10^6&gt;0),SUM('Chemicals Calcs'!I$2:I102)-'Chem - ODS'!D$15*10^6,'Chemicals Calcs'!I102))</f>
        <v>0</v>
      </c>
      <c r="J102" s="210">
        <f ca="1">IF(SUM('Chemicals Calcs'!J$2:J102)-'Chem - ODS'!E$15*10^6&lt;0,0,IF(AND(SUM('Chemicals Calcs'!J$1:J101)-'Chem - ODS'!E$15*10^6&lt;0,SUM('Chemicals Calcs'!J$2:J102)-'Chem - ODS'!E$15*10^6&gt;0),SUM('Chemicals Calcs'!J$2:J102)-'Chem - ODS'!E$15*10^6,'Chemicals Calcs'!J102))</f>
        <v>0</v>
      </c>
      <c r="K102" s="210">
        <f ca="1">IF(SUM('Chemicals Calcs'!K$2:K102)-'Chem - ODS'!F$15*10^6&lt;0,0,IF(AND(SUM('Chemicals Calcs'!K$1:K101)-'Chem - ODS'!F$15*10^6&lt;0,SUM('Chemicals Calcs'!K$2:K102)-'Chem - ODS'!F$15*10^6&gt;0),SUM('Chemicals Calcs'!K$2:K102)-'Chem - ODS'!F$15*10^6,'Chemicals Calcs'!K102))</f>
        <v>0</v>
      </c>
      <c r="L102" s="210">
        <f ca="1">IF(SUM('Chemicals Calcs'!L$2:L102)-'Chem - ODS'!G$15*10^6&lt;0,0,IF(AND(SUM('Chemicals Calcs'!L$1:L101)-'Chem - ODS'!G$15*10^6&lt;0,SUM('Chemicals Calcs'!L$2:L102)-'Chem - ODS'!G$15*10^6&gt;0),SUM('Chemicals Calcs'!L$2:L102)-'Chem - ODS'!G$15*10^6,'Chemicals Calcs'!L102))</f>
        <v>0</v>
      </c>
      <c r="M102" s="210">
        <f ca="1">IF(SUM('Chemicals Calcs'!M$2:M102)-'Chem - ODS'!H$15*10^6&lt;0,0,IF(AND(SUM('Chemicals Calcs'!M$1:M101)-'Chem - ODS'!H$15*10^6&lt;0,SUM('Chemicals Calcs'!M$2:M102)-'Chem - ODS'!H$15*10^6&gt;0),SUM('Chemicals Calcs'!M$2:M102)-'Chem - ODS'!H$15*10^6,'Chemicals Calcs'!M102))</f>
        <v>0</v>
      </c>
      <c r="N102" s="210">
        <f ca="1">IF(SUM('Chemicals Calcs'!N$2:N102)-'Chem - ODS'!I$15*10^6&lt;0,0,IF(AND(SUM('Chemicals Calcs'!N$1:N101)-'Chem - ODS'!I$15*10^6&lt;0,SUM('Chemicals Calcs'!N$2:N102)-'Chem - ODS'!I$15*10^6&gt;0),SUM('Chemicals Calcs'!N$2:N102)-'Chem - ODS'!I$15*10^6,'Chemicals Calcs'!N102))</f>
        <v>0</v>
      </c>
      <c r="O102" s="210">
        <f ca="1">IF(SUM('Chemicals Calcs'!O$2:O102)-'Chem - ODS'!J$15*10^6&lt;0,0,IF(AND(SUM('Chemicals Calcs'!O$1:O101)-'Chem - ODS'!J$15*10^6&lt;0,SUM('Chemicals Calcs'!O$2:O102)-'Chem - ODS'!J$15*10^6&gt;0),SUM('Chemicals Calcs'!O$2:O102)-'Chem - ODS'!J$15*10^6,'Chemicals Calcs'!O102))</f>
        <v>0</v>
      </c>
      <c r="P102" s="210">
        <f ca="1">IF(SUM('Chemicals Calcs'!P$2:P102)-'Chem - ODS'!K$15*10^6&lt;0,0,IF(AND(SUM('Chemicals Calcs'!P$1:P101)-'Chem - ODS'!K$15*10^6&lt;0,SUM('Chemicals Calcs'!P$2:P102)-'Chem - ODS'!K$15*10^6&gt;0),SUM('Chemicals Calcs'!P$2:P102)-'Chem - ODS'!K$15*10^6,'Chemicals Calcs'!P102))</f>
        <v>0</v>
      </c>
      <c r="Q102" s="210">
        <f ca="1">IF(SUM('Chemicals Calcs'!Q$2:Q102)-'Chem - ODS'!L$15*10^6&lt;0,0,IF(AND(SUM('Chemicals Calcs'!Q$1:Q101)-'Chem - ODS'!L$15*10^6&lt;0,SUM('Chemicals Calcs'!Q$2:Q102)-'Chem - ODS'!L$15*10^6&gt;0),SUM('Chemicals Calcs'!Q$2:Q102)-'Chem - ODS'!L$15*10^6,'Chemicals Calcs'!Q102))</f>
        <v>0</v>
      </c>
      <c r="R102" s="210">
        <f ca="1">IF(SUM('Chemicals Calcs'!R$2:R102)-'Chem - ODS'!M$15*10^6&lt;0,0,IF(AND(SUM('Chemicals Calcs'!R$1:R101)-'Chem - ODS'!M$15*10^6&lt;0,SUM('Chemicals Calcs'!R$2:R102)-'Chem - ODS'!M$15*10^6&gt;0),SUM('Chemicals Calcs'!R$2:R102)-'Chem - ODS'!M$15*10^6,'Chemicals Calcs'!R102))</f>
        <v>0</v>
      </c>
      <c r="S102" s="210">
        <f ca="1">IF(SUM('Chemicals Calcs'!S$2:S102)-'Chem - ODS'!N$15*10^6&lt;0,0,IF(AND(SUM('Chemicals Calcs'!S$1:S101)-'Chem - ODS'!N$15*10^6&lt;0,SUM('Chemicals Calcs'!S$2:S102)-'Chem - ODS'!N$15*10^6&gt;0),SUM('Chemicals Calcs'!S$2:S102)-'Chem - ODS'!N$15*10^6,'Chemicals Calcs'!S102))</f>
        <v>0</v>
      </c>
      <c r="T102" s="210">
        <f ca="1">IF(SUM('Chemicals Calcs'!T$2:T102)-'Chem - ODS'!O$15*10^6&lt;0,0,IF(AND(SUM('Chemicals Calcs'!T$1:T101)-'Chem - ODS'!O$15*10^6&lt;0,SUM('Chemicals Calcs'!T$2:T102)-'Chem - ODS'!O$15*10^6&gt;0),SUM('Chemicals Calcs'!T$2:T102)-'Chem - ODS'!O$15*10^6,'Chemicals Calcs'!T102))</f>
        <v>0</v>
      </c>
      <c r="U102" s="210">
        <f ca="1">IF(SUM('Chemicals Calcs'!U$2:U102)-'Chem - ODS'!P$15*10^6&lt;0,0,IF(AND(SUM('Chemicals Calcs'!U$1:U101)-'Chem - ODS'!P$15*10^6&lt;0,SUM('Chemicals Calcs'!U$2:U102)-'Chem - ODS'!P$15*10^6&gt;0),SUM('Chemicals Calcs'!U$2:U102)-'Chem - ODS'!P$15*10^6,'Chemicals Calcs'!U102))</f>
        <v>0</v>
      </c>
      <c r="V102" s="210">
        <f ca="1">IF(SUM('Chemicals Calcs'!V$2:V102)-'Chem - ODS'!Q$15*10^6&lt;0,0,IF(AND(SUM('Chemicals Calcs'!V$1:V101)-'Chem - ODS'!Q$15*10^6&lt;0,SUM('Chemicals Calcs'!V$2:V102)-'Chem - ODS'!Q$15*10^6&gt;0),SUM('Chemicals Calcs'!V$2:V102)-'Chem - ODS'!Q$15*10^6,'Chemicals Calcs'!V102))</f>
        <v>0</v>
      </c>
      <c r="W102" s="210">
        <f ca="1">IF(SUM('Chemicals Calcs'!W$2:W102)-'Chem - ODS'!R$15*10^6&lt;0,0,IF(AND(SUM('Chemicals Calcs'!W$1:W101)-'Chem - ODS'!R$15*10^6&lt;0,SUM('Chemicals Calcs'!W$2:W102)-'Chem - ODS'!R$15*10^6&gt;0),SUM('Chemicals Calcs'!W$2:W102)-'Chem - ODS'!R$15*10^6,'Chemicals Calcs'!W102))</f>
        <v>0</v>
      </c>
      <c r="X102" s="210">
        <f ca="1">IF(SUM('Chemicals Calcs'!X$2:X102)-'Chem - ODS'!S$15*10^6&lt;0,0,IF(AND(SUM('Chemicals Calcs'!X$1:X101)-'Chem - ODS'!S$15*10^6&lt;0,SUM('Chemicals Calcs'!X$2:X102)-'Chem - ODS'!S$15*10^6&gt;0),SUM('Chemicals Calcs'!X$2:X102)-'Chem - ODS'!S$15*10^6,'Chemicals Calcs'!X102))</f>
        <v>0</v>
      </c>
      <c r="Y102" s="210">
        <f ca="1">IF(SUM('Chemicals Calcs'!Y$2:Y102)-'Chem - ODS'!T$15*10^6&lt;0,0,IF(AND(SUM('Chemicals Calcs'!Y$1:Y101)-'Chem - ODS'!T$15*10^6&lt;0,SUM('Chemicals Calcs'!Y$2:Y102)-'Chem - ODS'!T$15*10^6&gt;0),SUM('Chemicals Calcs'!Y$2:Y102)-'Chem - ODS'!T$15*10^6,'Chemicals Calcs'!Y102))</f>
        <v>0</v>
      </c>
      <c r="Z102" s="210">
        <f ca="1">IF(SUM('Chemicals Calcs'!Z$2:Z102)-'Chem - ODS'!U$15*10^6&lt;0,0,IF(AND(SUM('Chemicals Calcs'!Z$1:Z101)-'Chem - ODS'!U$15*10^6&lt;0,SUM('Chemicals Calcs'!Z$2:Z102)-'Chem - ODS'!U$15*10^6&gt;0),SUM('Chemicals Calcs'!Z$2:Z102)-'Chem - ODS'!U$15*10^6,'Chemicals Calcs'!Z102))</f>
        <v>0</v>
      </c>
      <c r="AA102" s="210">
        <f ca="1">IF(SUM('Chemicals Calcs'!AA$2:AA102)-'Chem - ODS'!V$15*10^6&lt;0,0,IF(AND(SUM('Chemicals Calcs'!AA$1:AA101)-'Chem - ODS'!V$15*10^6&lt;0,SUM('Chemicals Calcs'!AA$2:AA102)-'Chem - ODS'!V$15*10^6&gt;0),SUM('Chemicals Calcs'!AA$2:AA102)-'Chem - ODS'!V$15*10^6,'Chemicals Calcs'!AA102))</f>
        <v>0</v>
      </c>
      <c r="AB102" s="210">
        <f ca="1">IF(SUM('Chemicals Calcs'!AB$2:AB102)-'Chem - ODS'!W$15*10^6&lt;0,0,IF(AND(SUM('Chemicals Calcs'!AB$1:AB101)-'Chem - ODS'!W$15*10^6&lt;0,SUM('Chemicals Calcs'!AB$2:AB102)-'Chem - ODS'!W$15*10^6&gt;0),SUM('Chemicals Calcs'!AB$2:AB102)-'Chem - ODS'!W$15*10^6,'Chemicals Calcs'!AB102))</f>
        <v>0</v>
      </c>
      <c r="AC102" s="210">
        <f ca="1">IF(SUM('Chemicals Calcs'!AC$2:AC102)-'Chem - ODS'!X$15*10^6&lt;0,0,IF(AND(SUM('Chemicals Calcs'!AC$1:AC101)-'Chem - ODS'!X$15*10^6&lt;0,SUM('Chemicals Calcs'!AC$2:AC102)-'Chem - ODS'!X$15*10^6&gt;0),SUM('Chemicals Calcs'!AC$2:AC102)-'Chem - ODS'!X$15*10^6,'Chemicals Calcs'!AC102))</f>
        <v>0</v>
      </c>
      <c r="AD102" s="210">
        <f ca="1">IF(SUM('Chemicals Calcs'!AD$2:AD102)-'Chem - ODS'!Y$15*10^6&lt;0,0,IF(AND(SUM('Chemicals Calcs'!AD$1:AD101)-'Chem - ODS'!Y$15*10^6&lt;0,SUM('Chemicals Calcs'!AD$2:AD102)-'Chem - ODS'!Y$15*10^6&gt;0),SUM('Chemicals Calcs'!AD$2:AD102)-'Chem - ODS'!Y$15*10^6,'Chemicals Calcs'!AD102))</f>
        <v>0</v>
      </c>
      <c r="AE102" s="210">
        <f ca="1">IF(SUM('Chemicals Calcs'!AE$2:AE102)-'Chem - ODS'!Z$15*10^6&lt;0,0,IF(AND(SUM('Chemicals Calcs'!AE$1:AE101)-'Chem - ODS'!Z$15*10^6&lt;0,SUM('Chemicals Calcs'!AE$2:AE102)-'Chem - ODS'!Z$15*10^6&gt;0),SUM('Chemicals Calcs'!AE$2:AE102)-'Chem - ODS'!Z$15*10^6,'Chemicals Calcs'!AE102))</f>
        <v>0</v>
      </c>
      <c r="AF102" s="210">
        <f ca="1">IF(SUM('Chemicals Calcs'!AF$2:AF102)-'Chem - ODS'!AA$15*10^6&lt;0,0,IF(AND(SUM('Chemicals Calcs'!AF$1:AF101)-'Chem - ODS'!AA$15*10^6&lt;0,SUM('Chemicals Calcs'!AF$2:AF102)-'Chem - ODS'!AA$15*10^6&gt;0),SUM('Chemicals Calcs'!AF$2:AF102)-'Chem - ODS'!AA$15*10^6,'Chemicals Calcs'!AF102))</f>
        <v>0</v>
      </c>
      <c r="AG102" s="210">
        <f ca="1">IF(SUM('Chemicals Calcs'!AG$2:AG102)-'Chem - ODS'!AB$15*10^6&lt;0,0,IF(AND(SUM('Chemicals Calcs'!AG$1:AG101)-'Chem - ODS'!AB$15*10^6&lt;0,SUM('Chemicals Calcs'!AG$2:AG102)-'Chem - ODS'!AB$15*10^6&gt;0),SUM('Chemicals Calcs'!AG$2:AG102)-'Chem - ODS'!AB$15*10^6,'Chemicals Calcs'!AG102))</f>
        <v>0</v>
      </c>
      <c r="AH102" s="210">
        <f ca="1">IF(SUM('Chemicals Calcs'!AH$2:AH102)-'Chem - ODS'!AC$15*10^6&lt;0,0,IF(AND(SUM('Chemicals Calcs'!AH$1:AH101)-'Chem - ODS'!AC$15*10^6&lt;0,SUM('Chemicals Calcs'!AH$2:AH102)-'Chem - ODS'!AC$15*10^6&gt;0),SUM('Chemicals Calcs'!AH$2:AH102)-'Chem - ODS'!AC$15*10^6,'Chemicals Calcs'!AH102))</f>
        <v>0</v>
      </c>
      <c r="AI102" s="210">
        <f ca="1">IF(SUM('Chemicals Calcs'!AI$2:AI102)-'Chem - ODS'!AD$15*10^6&lt;0,0,IF(AND(SUM('Chemicals Calcs'!AI$1:AI101)-'Chem - ODS'!AD$15*10^6&lt;0,SUM('Chemicals Calcs'!AI$2:AI102)-'Chem - ODS'!AD$15*10^6&gt;0),SUM('Chemicals Calcs'!AI$2:AI102)-'Chem - ODS'!AD$15*10^6,'Chemicals Calcs'!AI102))</f>
        <v>0</v>
      </c>
      <c r="AJ102" s="210">
        <f ca="1">IF(SUM('Chemicals Calcs'!AJ$2:AJ102)-'Chem - ODS'!AE$15*10^6&lt;0,0,IF(AND(SUM('Chemicals Calcs'!AJ$1:AJ101)-'Chem - ODS'!AE$15*10^6&lt;0,SUM('Chemicals Calcs'!AJ$2:AJ102)-'Chem - ODS'!AE$15*10^6&gt;0),SUM('Chemicals Calcs'!AJ$2:AJ102)-'Chem - ODS'!AE$15*10^6,'Chemicals Calcs'!AJ102))</f>
        <v>0</v>
      </c>
      <c r="AK102" s="210">
        <f ca="1">IF(SUM('Chemicals Calcs'!AK$2:AK102)-'Chem - ODS'!AF$15*10^6&lt;0,0,IF(AND(SUM('Chemicals Calcs'!AK$1:AK101)-'Chem - ODS'!AF$15*10^6&lt;0,SUM('Chemicals Calcs'!AK$2:AK102)-'Chem - ODS'!AF$15*10^6&gt;0),SUM('Chemicals Calcs'!AK$2:AK102)-'Chem - ODS'!AF$15*10^6,'Chemicals Calcs'!AK102))</f>
        <v>0</v>
      </c>
      <c r="AL102" s="210">
        <f ca="1">IF(SUM('Chemicals Calcs'!AL$2:AL102)-'Chem - ODS'!AG$15*10^6&lt;0,0,IF(AND(SUM('Chemicals Calcs'!AL$1:AL101)-'Chem - ODS'!AG$15*10^6&lt;0,SUM('Chemicals Calcs'!AL$2:AL102)-'Chem - ODS'!AG$15*10^6&gt;0),SUM('Chemicals Calcs'!AL$2:AL102)-'Chem - ODS'!AG$15*10^6,'Chemicals Calcs'!AL102))</f>
        <v>0</v>
      </c>
      <c r="AM102" s="210">
        <f ca="1">IF(SUM('Chemicals Calcs'!AM$2:AM102)-'Chem - ODS'!AH$15*10^6&lt;0,0,IF(AND(SUM('Chemicals Calcs'!AM$1:AM101)-'Chem - ODS'!AH$15*10^6&lt;0,SUM('Chemicals Calcs'!AM$2:AM102)-'Chem - ODS'!AH$15*10^6&gt;0),SUM('Chemicals Calcs'!AM$2:AM102)-'Chem - ODS'!AH$15*10^6,'Chemicals Calcs'!AM102))</f>
        <v>0</v>
      </c>
      <c r="AN102" s="210">
        <f ca="1">IF(SUM('Chemicals Calcs'!AN$2:AN102)-'Chem - ODS'!AI$15*10^6&lt;0,0,IF(AND(SUM('Chemicals Calcs'!AN$1:AN101)-'Chem - ODS'!AI$15*10^6&lt;0,SUM('Chemicals Calcs'!AN$2:AN102)-'Chem - ODS'!AI$15*10^6&gt;0),SUM('Chemicals Calcs'!AN$2:AN102)-'Chem - ODS'!AI$15*10^6,'Chemicals Calcs'!AN102))</f>
        <v>0</v>
      </c>
      <c r="AO102" s="210">
        <f ca="1">IF(SUM('Chemicals Calcs'!AO$2:AO102)-'Chem - ODS'!AJ$15*10^6&lt;0,0,IF(AND(SUM('Chemicals Calcs'!AO$1:AO101)-'Chem - ODS'!AJ$15*10^6&lt;0,SUM('Chemicals Calcs'!AO$2:AO102)-'Chem - ODS'!AJ$15*10^6&gt;0),SUM('Chemicals Calcs'!AO$2:AO102)-'Chem - ODS'!AJ$15*10^6,'Chemicals Calcs'!AO102))</f>
        <v>0</v>
      </c>
      <c r="AP102" s="210">
        <f ca="1">IF(SUM('Chemicals Calcs'!AP$2:AP102)-'Chem - ODS'!AK$15*10^6&lt;0,0,IF(AND(SUM('Chemicals Calcs'!AP$1:AP101)-'Chem - ODS'!AK$15*10^6&lt;0,SUM('Chemicals Calcs'!AP$2:AP102)-'Chem - ODS'!AK$15*10^6&gt;0),SUM('Chemicals Calcs'!AP$2:AP102)-'Chem - ODS'!AK$15*10^6,'Chemicals Calcs'!AP102))</f>
        <v>0</v>
      </c>
    </row>
    <row r="103" spans="1:42">
      <c r="A103" s="74">
        <v>51</v>
      </c>
      <c r="B103">
        <f ca="1">IF('Chemicals 2010'!$A111="CP",INDIRECT("'Chemicals 2010'!"&amp;'Country Selector'!$B$3&amp;ROW($A111))*10^12,0)</f>
        <v>0</v>
      </c>
      <c r="C103" s="90">
        <f t="shared" ca="1" si="4"/>
        <v>132054584258.4006</v>
      </c>
      <c r="D103" s="90">
        <f t="shared" ca="1" si="5"/>
        <v>264109168516.80121</v>
      </c>
      <c r="E103" s="90">
        <f t="shared" ca="1" si="5"/>
        <v>396163752775.20184</v>
      </c>
      <c r="F103" s="90">
        <f t="shared" ca="1" si="5"/>
        <v>528218337033.60242</v>
      </c>
      <c r="G103" s="210">
        <f ca="1">IF(SUM('Chemicals Calcs'!G$2:G103)-'Chem - ODS'!B$15*10^6&lt;0,0,IF(AND(SUM('Chemicals Calcs'!G$1:G102)-'Chem - ODS'!B$15*10^6&lt;0,SUM('Chemicals Calcs'!G$2:G103)-'Chem - ODS'!B$15*10^6&gt;0),SUM('Chemicals Calcs'!G$2:G103)-'Chem - ODS'!B$15*10^6,'Chemicals Calcs'!G103))</f>
        <v>660272921292.00305</v>
      </c>
      <c r="H103" s="210">
        <f ca="1">IF(SUM('Chemicals Calcs'!H$2:H103)-'Chem - ODS'!C$15*10^6&lt;0,0,IF(AND(SUM('Chemicals Calcs'!H$1:H102)-'Chem - ODS'!C$15*10^6&lt;0,SUM('Chemicals Calcs'!H$2:H103)-'Chem - ODS'!C$15*10^6&gt;0),SUM('Chemicals Calcs'!H$2:H103)-'Chem - ODS'!C$15*10^6,'Chemicals Calcs'!H103))</f>
        <v>792327505550.40369</v>
      </c>
      <c r="I103" s="210">
        <f ca="1">IF(SUM('Chemicals Calcs'!I$2:I103)-'Chem - ODS'!D$15*10^6&lt;0,0,IF(AND(SUM('Chemicals Calcs'!I$1:I102)-'Chem - ODS'!D$15*10^6&lt;0,SUM('Chemicals Calcs'!I$2:I103)-'Chem - ODS'!D$15*10^6&gt;0),SUM('Chemicals Calcs'!I$2:I103)-'Chem - ODS'!D$15*10^6,'Chemicals Calcs'!I103))</f>
        <v>924382089808.80432</v>
      </c>
      <c r="J103" s="210">
        <f ca="1">IF(SUM('Chemicals Calcs'!J$2:J103)-'Chem - ODS'!E$15*10^6&lt;0,0,IF(AND(SUM('Chemicals Calcs'!J$1:J102)-'Chem - ODS'!E$15*10^6&lt;0,SUM('Chemicals Calcs'!J$2:J103)-'Chem - ODS'!E$15*10^6&gt;0),SUM('Chemicals Calcs'!J$2:J103)-'Chem - ODS'!E$15*10^6,'Chemicals Calcs'!J103))</f>
        <v>1056436674067.2048</v>
      </c>
      <c r="K103" s="210">
        <f ca="1">IF(SUM('Chemicals Calcs'!K$2:K103)-'Chem - ODS'!F$15*10^6&lt;0,0,IF(AND(SUM('Chemicals Calcs'!K$1:K102)-'Chem - ODS'!F$15*10^6&lt;0,SUM('Chemicals Calcs'!K$2:K103)-'Chem - ODS'!F$15*10^6&gt;0),SUM('Chemicals Calcs'!K$2:K103)-'Chem - ODS'!F$15*10^6,'Chemicals Calcs'!K103))</f>
        <v>1188491258325.6055</v>
      </c>
      <c r="L103" s="210">
        <f ca="1">IF(SUM('Chemicals Calcs'!L$2:L103)-'Chem - ODS'!G$15*10^6&lt;0,0,IF(AND(SUM('Chemicals Calcs'!L$1:L102)-'Chem - ODS'!G$15*10^6&lt;0,SUM('Chemicals Calcs'!L$2:L103)-'Chem - ODS'!G$15*10^6&gt;0),SUM('Chemicals Calcs'!L$2:L103)-'Chem - ODS'!G$15*10^6,'Chemicals Calcs'!L103))</f>
        <v>1320545842584.0061</v>
      </c>
      <c r="M103" s="210">
        <f ca="1">IF(SUM('Chemicals Calcs'!M$2:M103)-'Chem - ODS'!H$15*10^6&lt;0,0,IF(AND(SUM('Chemicals Calcs'!M$1:M102)-'Chem - ODS'!H$15*10^6&lt;0,SUM('Chemicals Calcs'!M$2:M103)-'Chem - ODS'!H$15*10^6&gt;0),SUM('Chemicals Calcs'!M$2:M103)-'Chem - ODS'!H$15*10^6,'Chemicals Calcs'!M103))</f>
        <v>1563009742080.0269</v>
      </c>
      <c r="N103" s="210">
        <f ca="1">IF(SUM('Chemicals Calcs'!N$2:N103)-'Chem - ODS'!I$15*10^6&lt;0,0,IF(AND(SUM('Chemicals Calcs'!N$1:N102)-'Chem - ODS'!I$15*10^6&lt;0,SUM('Chemicals Calcs'!N$2:N103)-'Chem - ODS'!I$15*10^6&gt;0),SUM('Chemicals Calcs'!N$2:N103)-'Chem - ODS'!I$15*10^6,'Chemicals Calcs'!N103))</f>
        <v>1805473641576.0476</v>
      </c>
      <c r="O103" s="210">
        <f ca="1">IF(SUM('Chemicals Calcs'!O$2:O103)-'Chem - ODS'!J$15*10^6&lt;0,0,IF(AND(SUM('Chemicals Calcs'!O$1:O102)-'Chem - ODS'!J$15*10^6&lt;0,SUM('Chemicals Calcs'!O$2:O103)-'Chem - ODS'!J$15*10^6&gt;0),SUM('Chemicals Calcs'!O$2:O103)-'Chem - ODS'!J$15*10^6,'Chemicals Calcs'!O103))</f>
        <v>2047937541072.0684</v>
      </c>
      <c r="P103" s="210">
        <f ca="1">IF(SUM('Chemicals Calcs'!P$2:P103)-'Chem - ODS'!K$15*10^6&lt;0,0,IF(AND(SUM('Chemicals Calcs'!P$1:P102)-'Chem - ODS'!K$15*10^6&lt;0,SUM('Chemicals Calcs'!P$2:P103)-'Chem - ODS'!K$15*10^6&gt;0),SUM('Chemicals Calcs'!P$2:P103)-'Chem - ODS'!K$15*10^6,'Chemicals Calcs'!P103))</f>
        <v>2290401440568.0894</v>
      </c>
      <c r="Q103" s="210">
        <f ca="1">IF(SUM('Chemicals Calcs'!Q$2:Q103)-'Chem - ODS'!L$15*10^6&lt;0,0,IF(AND(SUM('Chemicals Calcs'!Q$1:Q102)-'Chem - ODS'!L$15*10^6&lt;0,SUM('Chemicals Calcs'!Q$2:Q103)-'Chem - ODS'!L$15*10^6&gt;0),SUM('Chemicals Calcs'!Q$2:Q103)-'Chem - ODS'!L$15*10^6,'Chemicals Calcs'!Q103))</f>
        <v>2532865340064.1099</v>
      </c>
      <c r="R103" s="210">
        <f ca="1">IF(SUM('Chemicals Calcs'!R$2:R103)-'Chem - ODS'!M$15*10^6&lt;0,0,IF(AND(SUM('Chemicals Calcs'!R$1:R102)-'Chem - ODS'!M$15*10^6&lt;0,SUM('Chemicals Calcs'!R$2:R103)-'Chem - ODS'!M$15*10^6&gt;0),SUM('Chemicals Calcs'!R$2:R103)-'Chem - ODS'!M$15*10^6,'Chemicals Calcs'!R103))</f>
        <v>2775329239560.1309</v>
      </c>
      <c r="S103" s="210">
        <f ca="1">IF(SUM('Chemicals Calcs'!S$2:S103)-'Chem - ODS'!N$15*10^6&lt;0,0,IF(AND(SUM('Chemicals Calcs'!S$1:S102)-'Chem - ODS'!N$15*10^6&lt;0,SUM('Chemicals Calcs'!S$2:S103)-'Chem - ODS'!N$15*10^6&gt;0),SUM('Chemicals Calcs'!S$2:S103)-'Chem - ODS'!N$15*10^6,'Chemicals Calcs'!S103))</f>
        <v>3017793139056.1514</v>
      </c>
      <c r="T103" s="210">
        <f ca="1">IF(SUM('Chemicals Calcs'!T$2:T103)-'Chem - ODS'!O$15*10^6&lt;0,0,IF(AND(SUM('Chemicals Calcs'!T$1:T102)-'Chem - ODS'!O$15*10^6&lt;0,SUM('Chemicals Calcs'!T$2:T103)-'Chem - ODS'!O$15*10^6&gt;0),SUM('Chemicals Calcs'!T$2:T103)-'Chem - ODS'!O$15*10^6,'Chemicals Calcs'!T103))</f>
        <v>3260257038552.1724</v>
      </c>
      <c r="U103" s="210">
        <f ca="1">IF(SUM('Chemicals Calcs'!U$2:U103)-'Chem - ODS'!P$15*10^6&lt;0,0,IF(AND(SUM('Chemicals Calcs'!U$1:U102)-'Chem - ODS'!P$15*10^6&lt;0,SUM('Chemicals Calcs'!U$2:U103)-'Chem - ODS'!P$15*10^6&gt;0),SUM('Chemicals Calcs'!U$2:U103)-'Chem - ODS'!P$15*10^6,'Chemicals Calcs'!U103))</f>
        <v>3502720938048.1929</v>
      </c>
      <c r="V103" s="210">
        <f ca="1">IF(SUM('Chemicals Calcs'!V$2:V103)-'Chem - ODS'!Q$15*10^6&lt;0,0,IF(AND(SUM('Chemicals Calcs'!V$1:V102)-'Chem - ODS'!Q$15*10^6&lt;0,SUM('Chemicals Calcs'!V$2:V103)-'Chem - ODS'!Q$15*10^6&gt;0),SUM('Chemicals Calcs'!V$2:V103)-'Chem - ODS'!Q$15*10^6,'Chemicals Calcs'!V103))</f>
        <v>3745184837544.2139</v>
      </c>
      <c r="W103" s="210">
        <f ca="1">IF(SUM('Chemicals Calcs'!W$2:W103)-'Chem - ODS'!R$15*10^6&lt;0,0,IF(AND(SUM('Chemicals Calcs'!W$1:W102)-'Chem - ODS'!R$15*10^6&lt;0,SUM('Chemicals Calcs'!W$2:W103)-'Chem - ODS'!R$15*10^6&gt;0),SUM('Chemicals Calcs'!W$2:W103)-'Chem - ODS'!R$15*10^6,'Chemicals Calcs'!W103))</f>
        <v>3810743116465.9678</v>
      </c>
      <c r="X103" s="210">
        <f ca="1">IF(SUM('Chemicals Calcs'!X$2:X103)-'Chem - ODS'!S$15*10^6&lt;0,0,IF(AND(SUM('Chemicals Calcs'!X$1:X102)-'Chem - ODS'!S$15*10^6&lt;0,SUM('Chemicals Calcs'!X$2:X103)-'Chem - ODS'!S$15*10^6&gt;0),SUM('Chemicals Calcs'!X$2:X103)-'Chem - ODS'!S$15*10^6,'Chemicals Calcs'!X103))</f>
        <v>3876301395387.7222</v>
      </c>
      <c r="Y103" s="210">
        <f ca="1">IF(SUM('Chemicals Calcs'!Y$2:Y103)-'Chem - ODS'!T$15*10^6&lt;0,0,IF(AND(SUM('Chemicals Calcs'!Y$1:Y102)-'Chem - ODS'!T$15*10^6&lt;0,SUM('Chemicals Calcs'!Y$2:Y103)-'Chem - ODS'!T$15*10^6&gt;0),SUM('Chemicals Calcs'!Y$2:Y103)-'Chem - ODS'!T$15*10^6,'Chemicals Calcs'!Y103))</f>
        <v>3941859674309.4766</v>
      </c>
      <c r="Z103" s="210">
        <f ca="1">IF(SUM('Chemicals Calcs'!Z$2:Z103)-'Chem - ODS'!U$15*10^6&lt;0,0,IF(AND(SUM('Chemicals Calcs'!Z$1:Z102)-'Chem - ODS'!U$15*10^6&lt;0,SUM('Chemicals Calcs'!Z$2:Z103)-'Chem - ODS'!U$15*10^6&gt;0),SUM('Chemicals Calcs'!Z$2:Z103)-'Chem - ODS'!U$15*10^6,'Chemicals Calcs'!Z103))</f>
        <v>4007417953231.231</v>
      </c>
      <c r="AA103" s="210">
        <f ca="1">IF(SUM('Chemicals Calcs'!AA$2:AA103)-'Chem - ODS'!V$15*10^6&lt;0,0,IF(AND(SUM('Chemicals Calcs'!AA$1:AA102)-'Chem - ODS'!V$15*10^6&lt;0,SUM('Chemicals Calcs'!AA$2:AA103)-'Chem - ODS'!V$15*10^6&gt;0),SUM('Chemicals Calcs'!AA$2:AA103)-'Chem - ODS'!V$15*10^6,'Chemicals Calcs'!AA103))</f>
        <v>4072976232152.9854</v>
      </c>
      <c r="AB103" s="210">
        <f ca="1">IF(SUM('Chemicals Calcs'!AB$2:AB103)-'Chem - ODS'!W$15*10^6&lt;0,0,IF(AND(SUM('Chemicals Calcs'!AB$1:AB102)-'Chem - ODS'!W$15*10^6&lt;0,SUM('Chemicals Calcs'!AB$2:AB103)-'Chem - ODS'!W$15*10^6&gt;0),SUM('Chemicals Calcs'!AB$2:AB103)-'Chem - ODS'!W$15*10^6,'Chemicals Calcs'!AB103))</f>
        <v>4138534511074.7393</v>
      </c>
      <c r="AC103" s="210">
        <f ca="1">IF(SUM('Chemicals Calcs'!AC$2:AC103)-'Chem - ODS'!X$15*10^6&lt;0,0,IF(AND(SUM('Chemicals Calcs'!AC$1:AC102)-'Chem - ODS'!X$15*10^6&lt;0,SUM('Chemicals Calcs'!AC$2:AC103)-'Chem - ODS'!X$15*10^6&gt;0),SUM('Chemicals Calcs'!AC$2:AC103)-'Chem - ODS'!X$15*10^6,'Chemicals Calcs'!AC103))</f>
        <v>4204092789996.4941</v>
      </c>
      <c r="AD103" s="210">
        <f ca="1">IF(SUM('Chemicals Calcs'!AD$2:AD103)-'Chem - ODS'!Y$15*10^6&lt;0,0,IF(AND(SUM('Chemicals Calcs'!AD$1:AD102)-'Chem - ODS'!Y$15*10^6&lt;0,SUM('Chemicals Calcs'!AD$2:AD103)-'Chem - ODS'!Y$15*10^6&gt;0),SUM('Chemicals Calcs'!AD$2:AD103)-'Chem - ODS'!Y$15*10^6,'Chemicals Calcs'!AD103))</f>
        <v>4269651068918.248</v>
      </c>
      <c r="AE103" s="210">
        <f ca="1">IF(SUM('Chemicals Calcs'!AE$2:AE103)-'Chem - ODS'!Z$15*10^6&lt;0,0,IF(AND(SUM('Chemicals Calcs'!AE$1:AE102)-'Chem - ODS'!Z$15*10^6&lt;0,SUM('Chemicals Calcs'!AE$2:AE103)-'Chem - ODS'!Z$15*10^6&gt;0),SUM('Chemicals Calcs'!AE$2:AE103)-'Chem - ODS'!Z$15*10^6,'Chemicals Calcs'!AE103))</f>
        <v>4335209347840.002</v>
      </c>
      <c r="AF103" s="210">
        <f ca="1">IF(SUM('Chemicals Calcs'!AF$2:AF103)-'Chem - ODS'!AA$15*10^6&lt;0,0,IF(AND(SUM('Chemicals Calcs'!AF$1:AF102)-'Chem - ODS'!AA$15*10^6&lt;0,SUM('Chemicals Calcs'!AF$2:AF103)-'Chem - ODS'!AA$15*10^6&gt;0),SUM('Chemicals Calcs'!AF$2:AF103)-'Chem - ODS'!AA$15*10^6,'Chemicals Calcs'!AF103))</f>
        <v>4400767626761.7559</v>
      </c>
      <c r="AG103" s="210">
        <f ca="1">IF(SUM('Chemicals Calcs'!AG$2:AG103)-'Chem - ODS'!AB$15*10^6&lt;0,0,IF(AND(SUM('Chemicals Calcs'!AG$1:AG102)-'Chem - ODS'!AB$15*10^6&lt;0,SUM('Chemicals Calcs'!AG$2:AG103)-'Chem - ODS'!AB$15*10^6&gt;0),SUM('Chemicals Calcs'!AG$2:AG103)-'Chem - ODS'!AB$15*10^6,'Chemicals Calcs'!AG103))</f>
        <v>4466325905683.5107</v>
      </c>
      <c r="AH103" s="210">
        <f ca="1">IF(SUM('Chemicals Calcs'!AH$2:AH103)-'Chem - ODS'!AC$15*10^6&lt;0,0,IF(AND(SUM('Chemicals Calcs'!AH$1:AH102)-'Chem - ODS'!AC$15*10^6&lt;0,SUM('Chemicals Calcs'!AH$2:AH103)-'Chem - ODS'!AC$15*10^6&gt;0),SUM('Chemicals Calcs'!AH$2:AH103)-'Chem - ODS'!AC$15*10^6,'Chemicals Calcs'!AH103))</f>
        <v>4531884184605.2646</v>
      </c>
      <c r="AI103" s="210">
        <f ca="1">IF(SUM('Chemicals Calcs'!AI$2:AI103)-'Chem - ODS'!AD$15*10^6&lt;0,0,IF(AND(SUM('Chemicals Calcs'!AI$1:AI102)-'Chem - ODS'!AD$15*10^6&lt;0,SUM('Chemicals Calcs'!AI$2:AI103)-'Chem - ODS'!AD$15*10^6&gt;0),SUM('Chemicals Calcs'!AI$2:AI103)-'Chem - ODS'!AD$15*10^6,'Chemicals Calcs'!AI103))</f>
        <v>4597442463527.0186</v>
      </c>
      <c r="AJ103" s="210">
        <f ca="1">IF(SUM('Chemicals Calcs'!AJ$2:AJ103)-'Chem - ODS'!AE$15*10^6&lt;0,0,IF(AND(SUM('Chemicals Calcs'!AJ$1:AJ102)-'Chem - ODS'!AE$15*10^6&lt;0,SUM('Chemicals Calcs'!AJ$2:AJ103)-'Chem - ODS'!AE$15*10^6&gt;0),SUM('Chemicals Calcs'!AJ$2:AJ103)-'Chem - ODS'!AE$15*10^6,'Chemicals Calcs'!AJ103))</f>
        <v>4663000742448.7734</v>
      </c>
      <c r="AK103" s="210">
        <f ca="1">IF(SUM('Chemicals Calcs'!AK$2:AK103)-'Chem - ODS'!AF$15*10^6&lt;0,0,IF(AND(SUM('Chemicals Calcs'!AK$1:AK102)-'Chem - ODS'!AF$15*10^6&lt;0,SUM('Chemicals Calcs'!AK$2:AK103)-'Chem - ODS'!AF$15*10^6&gt;0),SUM('Chemicals Calcs'!AK$2:AK103)-'Chem - ODS'!AF$15*10^6,'Chemicals Calcs'!AK103))</f>
        <v>4728559021370.5273</v>
      </c>
      <c r="AL103" s="210">
        <f ca="1">IF(SUM('Chemicals Calcs'!AL$2:AL103)-'Chem - ODS'!AG$15*10^6&lt;0,0,IF(AND(SUM('Chemicals Calcs'!AL$1:AL102)-'Chem - ODS'!AG$15*10^6&lt;0,SUM('Chemicals Calcs'!AL$2:AL103)-'Chem - ODS'!AG$15*10^6&gt;0),SUM('Chemicals Calcs'!AL$2:AL103)-'Chem - ODS'!AG$15*10^6,'Chemicals Calcs'!AL103))</f>
        <v>4794117300292.2812</v>
      </c>
      <c r="AM103" s="210">
        <f ca="1">IF(SUM('Chemicals Calcs'!AM$2:AM103)-'Chem - ODS'!AH$15*10^6&lt;0,0,IF(AND(SUM('Chemicals Calcs'!AM$1:AM102)-'Chem - ODS'!AH$15*10^6&lt;0,SUM('Chemicals Calcs'!AM$2:AM103)-'Chem - ODS'!AH$15*10^6&gt;0),SUM('Chemicals Calcs'!AM$2:AM103)-'Chem - ODS'!AH$15*10^6,'Chemicals Calcs'!AM103))</f>
        <v>4859675579214.0361</v>
      </c>
      <c r="AN103" s="210">
        <f ca="1">IF(SUM('Chemicals Calcs'!AN$2:AN103)-'Chem - ODS'!AI$15*10^6&lt;0,0,IF(AND(SUM('Chemicals Calcs'!AN$1:AN102)-'Chem - ODS'!AI$15*10^6&lt;0,SUM('Chemicals Calcs'!AN$2:AN103)-'Chem - ODS'!AI$15*10^6&gt;0),SUM('Chemicals Calcs'!AN$2:AN103)-'Chem - ODS'!AI$15*10^6,'Chemicals Calcs'!AN103))</f>
        <v>4925233858135.791</v>
      </c>
      <c r="AO103" s="210">
        <f ca="1">IF(SUM('Chemicals Calcs'!AO$2:AO103)-'Chem - ODS'!AJ$15*10^6&lt;0,0,IF(AND(SUM('Chemicals Calcs'!AO$1:AO102)-'Chem - ODS'!AJ$15*10^6&lt;0,SUM('Chemicals Calcs'!AO$2:AO103)-'Chem - ODS'!AJ$15*10^6&gt;0),SUM('Chemicals Calcs'!AO$2:AO103)-'Chem - ODS'!AJ$15*10^6,'Chemicals Calcs'!AO103))</f>
        <v>4990792137057.5449</v>
      </c>
      <c r="AP103" s="210">
        <f ca="1">IF(SUM('Chemicals Calcs'!AP$2:AP103)-'Chem - ODS'!AK$15*10^6&lt;0,0,IF(AND(SUM('Chemicals Calcs'!AP$1:AP102)-'Chem - ODS'!AK$15*10^6&lt;0,SUM('Chemicals Calcs'!AP$2:AP103)-'Chem - ODS'!AK$15*10^6&gt;0),SUM('Chemicals Calcs'!AP$2:AP103)-'Chem - ODS'!AK$15*10^6,'Chemicals Calcs'!AP103))</f>
        <v>5056350415979.2988</v>
      </c>
    </row>
    <row r="104" spans="1:42">
      <c r="A104" s="74">
        <v>52</v>
      </c>
      <c r="B104">
        <f ca="1">IF('Chemicals 2010'!$A112="CP",INDIRECT("'Chemicals 2010'!"&amp;'Country Selector'!$B$3&amp;ROW($A112))*10^12,0)</f>
        <v>0</v>
      </c>
      <c r="C104" s="90">
        <f t="shared" ca="1" si="4"/>
        <v>0</v>
      </c>
      <c r="D104" s="90">
        <f t="shared" ca="1" si="5"/>
        <v>0</v>
      </c>
      <c r="E104" s="90">
        <f t="shared" ca="1" si="5"/>
        <v>0</v>
      </c>
      <c r="F104" s="90">
        <f t="shared" ca="1" si="5"/>
        <v>0</v>
      </c>
      <c r="G104" s="210">
        <f ca="1">IF(SUM('Chemicals Calcs'!G$2:G104)-'Chem - ODS'!B$15*10^6&lt;0,0,IF(AND(SUM('Chemicals Calcs'!G$1:G103)-'Chem - ODS'!B$15*10^6&lt;0,SUM('Chemicals Calcs'!G$2:G104)-'Chem - ODS'!B$15*10^6&gt;0),SUM('Chemicals Calcs'!G$2:G104)-'Chem - ODS'!B$15*10^6,'Chemicals Calcs'!G104))</f>
        <v>0</v>
      </c>
      <c r="H104" s="210">
        <f ca="1">IF(SUM('Chemicals Calcs'!H$2:H104)-'Chem - ODS'!C$15*10^6&lt;0,0,IF(AND(SUM('Chemicals Calcs'!H$1:H103)-'Chem - ODS'!C$15*10^6&lt;0,SUM('Chemicals Calcs'!H$2:H104)-'Chem - ODS'!C$15*10^6&gt;0),SUM('Chemicals Calcs'!H$2:H104)-'Chem - ODS'!C$15*10^6,'Chemicals Calcs'!H104))</f>
        <v>0</v>
      </c>
      <c r="I104" s="210">
        <f ca="1">IF(SUM('Chemicals Calcs'!I$2:I104)-'Chem - ODS'!D$15*10^6&lt;0,0,IF(AND(SUM('Chemicals Calcs'!I$1:I103)-'Chem - ODS'!D$15*10^6&lt;0,SUM('Chemicals Calcs'!I$2:I104)-'Chem - ODS'!D$15*10^6&gt;0),SUM('Chemicals Calcs'!I$2:I104)-'Chem - ODS'!D$15*10^6,'Chemicals Calcs'!I104))</f>
        <v>0</v>
      </c>
      <c r="J104" s="210">
        <f ca="1">IF(SUM('Chemicals Calcs'!J$2:J104)-'Chem - ODS'!E$15*10^6&lt;0,0,IF(AND(SUM('Chemicals Calcs'!J$1:J103)-'Chem - ODS'!E$15*10^6&lt;0,SUM('Chemicals Calcs'!J$2:J104)-'Chem - ODS'!E$15*10^6&gt;0),SUM('Chemicals Calcs'!J$2:J104)-'Chem - ODS'!E$15*10^6,'Chemicals Calcs'!J104))</f>
        <v>0</v>
      </c>
      <c r="K104" s="210">
        <f ca="1">IF(SUM('Chemicals Calcs'!K$2:K104)-'Chem - ODS'!F$15*10^6&lt;0,0,IF(AND(SUM('Chemicals Calcs'!K$1:K103)-'Chem - ODS'!F$15*10^6&lt;0,SUM('Chemicals Calcs'!K$2:K104)-'Chem - ODS'!F$15*10^6&gt;0),SUM('Chemicals Calcs'!K$2:K104)-'Chem - ODS'!F$15*10^6,'Chemicals Calcs'!K104))</f>
        <v>0</v>
      </c>
      <c r="L104" s="210">
        <f ca="1">IF(SUM('Chemicals Calcs'!L$2:L104)-'Chem - ODS'!G$15*10^6&lt;0,0,IF(AND(SUM('Chemicals Calcs'!L$1:L103)-'Chem - ODS'!G$15*10^6&lt;0,SUM('Chemicals Calcs'!L$2:L104)-'Chem - ODS'!G$15*10^6&gt;0),SUM('Chemicals Calcs'!L$2:L104)-'Chem - ODS'!G$15*10^6,'Chemicals Calcs'!L104))</f>
        <v>0</v>
      </c>
      <c r="M104" s="210">
        <f ca="1">IF(SUM('Chemicals Calcs'!M$2:M104)-'Chem - ODS'!H$15*10^6&lt;0,0,IF(AND(SUM('Chemicals Calcs'!M$1:M103)-'Chem - ODS'!H$15*10^6&lt;0,SUM('Chemicals Calcs'!M$2:M104)-'Chem - ODS'!H$15*10^6&gt;0),SUM('Chemicals Calcs'!M$2:M104)-'Chem - ODS'!H$15*10^6,'Chemicals Calcs'!M104))</f>
        <v>0</v>
      </c>
      <c r="N104" s="210">
        <f ca="1">IF(SUM('Chemicals Calcs'!N$2:N104)-'Chem - ODS'!I$15*10^6&lt;0,0,IF(AND(SUM('Chemicals Calcs'!N$1:N103)-'Chem - ODS'!I$15*10^6&lt;0,SUM('Chemicals Calcs'!N$2:N104)-'Chem - ODS'!I$15*10^6&gt;0),SUM('Chemicals Calcs'!N$2:N104)-'Chem - ODS'!I$15*10^6,'Chemicals Calcs'!N104))</f>
        <v>0</v>
      </c>
      <c r="O104" s="210">
        <f ca="1">IF(SUM('Chemicals Calcs'!O$2:O104)-'Chem - ODS'!J$15*10^6&lt;0,0,IF(AND(SUM('Chemicals Calcs'!O$1:O103)-'Chem - ODS'!J$15*10^6&lt;0,SUM('Chemicals Calcs'!O$2:O104)-'Chem - ODS'!J$15*10^6&gt;0),SUM('Chemicals Calcs'!O$2:O104)-'Chem - ODS'!J$15*10^6,'Chemicals Calcs'!O104))</f>
        <v>0</v>
      </c>
      <c r="P104" s="210">
        <f ca="1">IF(SUM('Chemicals Calcs'!P$2:P104)-'Chem - ODS'!K$15*10^6&lt;0,0,IF(AND(SUM('Chemicals Calcs'!P$1:P103)-'Chem - ODS'!K$15*10^6&lt;0,SUM('Chemicals Calcs'!P$2:P104)-'Chem - ODS'!K$15*10^6&gt;0),SUM('Chemicals Calcs'!P$2:P104)-'Chem - ODS'!K$15*10^6,'Chemicals Calcs'!P104))</f>
        <v>0</v>
      </c>
      <c r="Q104" s="210">
        <f ca="1">IF(SUM('Chemicals Calcs'!Q$2:Q104)-'Chem - ODS'!L$15*10^6&lt;0,0,IF(AND(SUM('Chemicals Calcs'!Q$1:Q103)-'Chem - ODS'!L$15*10^6&lt;0,SUM('Chemicals Calcs'!Q$2:Q104)-'Chem - ODS'!L$15*10^6&gt;0),SUM('Chemicals Calcs'!Q$2:Q104)-'Chem - ODS'!L$15*10^6,'Chemicals Calcs'!Q104))</f>
        <v>0</v>
      </c>
      <c r="R104" s="210">
        <f ca="1">IF(SUM('Chemicals Calcs'!R$2:R104)-'Chem - ODS'!M$15*10^6&lt;0,0,IF(AND(SUM('Chemicals Calcs'!R$1:R103)-'Chem - ODS'!M$15*10^6&lt;0,SUM('Chemicals Calcs'!R$2:R104)-'Chem - ODS'!M$15*10^6&gt;0),SUM('Chemicals Calcs'!R$2:R104)-'Chem - ODS'!M$15*10^6,'Chemicals Calcs'!R104))</f>
        <v>0</v>
      </c>
      <c r="S104" s="210">
        <f ca="1">IF(SUM('Chemicals Calcs'!S$2:S104)-'Chem - ODS'!N$15*10^6&lt;0,0,IF(AND(SUM('Chemicals Calcs'!S$1:S103)-'Chem - ODS'!N$15*10^6&lt;0,SUM('Chemicals Calcs'!S$2:S104)-'Chem - ODS'!N$15*10^6&gt;0),SUM('Chemicals Calcs'!S$2:S104)-'Chem - ODS'!N$15*10^6,'Chemicals Calcs'!S104))</f>
        <v>0</v>
      </c>
      <c r="T104" s="210">
        <f ca="1">IF(SUM('Chemicals Calcs'!T$2:T104)-'Chem - ODS'!O$15*10^6&lt;0,0,IF(AND(SUM('Chemicals Calcs'!T$1:T103)-'Chem - ODS'!O$15*10^6&lt;0,SUM('Chemicals Calcs'!T$2:T104)-'Chem - ODS'!O$15*10^6&gt;0),SUM('Chemicals Calcs'!T$2:T104)-'Chem - ODS'!O$15*10^6,'Chemicals Calcs'!T104))</f>
        <v>0</v>
      </c>
      <c r="U104" s="210">
        <f ca="1">IF(SUM('Chemicals Calcs'!U$2:U104)-'Chem - ODS'!P$15*10^6&lt;0,0,IF(AND(SUM('Chemicals Calcs'!U$1:U103)-'Chem - ODS'!P$15*10^6&lt;0,SUM('Chemicals Calcs'!U$2:U104)-'Chem - ODS'!P$15*10^6&gt;0),SUM('Chemicals Calcs'!U$2:U104)-'Chem - ODS'!P$15*10^6,'Chemicals Calcs'!U104))</f>
        <v>0</v>
      </c>
      <c r="V104" s="210">
        <f ca="1">IF(SUM('Chemicals Calcs'!V$2:V104)-'Chem - ODS'!Q$15*10^6&lt;0,0,IF(AND(SUM('Chemicals Calcs'!V$1:V103)-'Chem - ODS'!Q$15*10^6&lt;0,SUM('Chemicals Calcs'!V$2:V104)-'Chem - ODS'!Q$15*10^6&gt;0),SUM('Chemicals Calcs'!V$2:V104)-'Chem - ODS'!Q$15*10^6,'Chemicals Calcs'!V104))</f>
        <v>0</v>
      </c>
      <c r="W104" s="210">
        <f ca="1">IF(SUM('Chemicals Calcs'!W$2:W104)-'Chem - ODS'!R$15*10^6&lt;0,0,IF(AND(SUM('Chemicals Calcs'!W$1:W103)-'Chem - ODS'!R$15*10^6&lt;0,SUM('Chemicals Calcs'!W$2:W104)-'Chem - ODS'!R$15*10^6&gt;0),SUM('Chemicals Calcs'!W$2:W104)-'Chem - ODS'!R$15*10^6,'Chemicals Calcs'!W104))</f>
        <v>0</v>
      </c>
      <c r="X104" s="210">
        <f ca="1">IF(SUM('Chemicals Calcs'!X$2:X104)-'Chem - ODS'!S$15*10^6&lt;0,0,IF(AND(SUM('Chemicals Calcs'!X$1:X103)-'Chem - ODS'!S$15*10^6&lt;0,SUM('Chemicals Calcs'!X$2:X104)-'Chem - ODS'!S$15*10^6&gt;0),SUM('Chemicals Calcs'!X$2:X104)-'Chem - ODS'!S$15*10^6,'Chemicals Calcs'!X104))</f>
        <v>0</v>
      </c>
      <c r="Y104" s="210">
        <f ca="1">IF(SUM('Chemicals Calcs'!Y$2:Y104)-'Chem - ODS'!T$15*10^6&lt;0,0,IF(AND(SUM('Chemicals Calcs'!Y$1:Y103)-'Chem - ODS'!T$15*10^6&lt;0,SUM('Chemicals Calcs'!Y$2:Y104)-'Chem - ODS'!T$15*10^6&gt;0),SUM('Chemicals Calcs'!Y$2:Y104)-'Chem - ODS'!T$15*10^6,'Chemicals Calcs'!Y104))</f>
        <v>0</v>
      </c>
      <c r="Z104" s="210">
        <f ca="1">IF(SUM('Chemicals Calcs'!Z$2:Z104)-'Chem - ODS'!U$15*10^6&lt;0,0,IF(AND(SUM('Chemicals Calcs'!Z$1:Z103)-'Chem - ODS'!U$15*10^6&lt;0,SUM('Chemicals Calcs'!Z$2:Z104)-'Chem - ODS'!U$15*10^6&gt;0),SUM('Chemicals Calcs'!Z$2:Z104)-'Chem - ODS'!U$15*10^6,'Chemicals Calcs'!Z104))</f>
        <v>0</v>
      </c>
      <c r="AA104" s="210">
        <f ca="1">IF(SUM('Chemicals Calcs'!AA$2:AA104)-'Chem - ODS'!V$15*10^6&lt;0,0,IF(AND(SUM('Chemicals Calcs'!AA$1:AA103)-'Chem - ODS'!V$15*10^6&lt;0,SUM('Chemicals Calcs'!AA$2:AA104)-'Chem - ODS'!V$15*10^6&gt;0),SUM('Chemicals Calcs'!AA$2:AA104)-'Chem - ODS'!V$15*10^6,'Chemicals Calcs'!AA104))</f>
        <v>0</v>
      </c>
      <c r="AB104" s="210">
        <f ca="1">IF(SUM('Chemicals Calcs'!AB$2:AB104)-'Chem - ODS'!W$15*10^6&lt;0,0,IF(AND(SUM('Chemicals Calcs'!AB$1:AB103)-'Chem - ODS'!W$15*10^6&lt;0,SUM('Chemicals Calcs'!AB$2:AB104)-'Chem - ODS'!W$15*10^6&gt;0),SUM('Chemicals Calcs'!AB$2:AB104)-'Chem - ODS'!W$15*10^6,'Chemicals Calcs'!AB104))</f>
        <v>0</v>
      </c>
      <c r="AC104" s="210">
        <f ca="1">IF(SUM('Chemicals Calcs'!AC$2:AC104)-'Chem - ODS'!X$15*10^6&lt;0,0,IF(AND(SUM('Chemicals Calcs'!AC$1:AC103)-'Chem - ODS'!X$15*10^6&lt;0,SUM('Chemicals Calcs'!AC$2:AC104)-'Chem - ODS'!X$15*10^6&gt;0),SUM('Chemicals Calcs'!AC$2:AC104)-'Chem - ODS'!X$15*10^6,'Chemicals Calcs'!AC104))</f>
        <v>0</v>
      </c>
      <c r="AD104" s="210">
        <f ca="1">IF(SUM('Chemicals Calcs'!AD$2:AD104)-'Chem - ODS'!Y$15*10^6&lt;0,0,IF(AND(SUM('Chemicals Calcs'!AD$1:AD103)-'Chem - ODS'!Y$15*10^6&lt;0,SUM('Chemicals Calcs'!AD$2:AD104)-'Chem - ODS'!Y$15*10^6&gt;0),SUM('Chemicals Calcs'!AD$2:AD104)-'Chem - ODS'!Y$15*10^6,'Chemicals Calcs'!AD104))</f>
        <v>0</v>
      </c>
      <c r="AE104" s="210">
        <f ca="1">IF(SUM('Chemicals Calcs'!AE$2:AE104)-'Chem - ODS'!Z$15*10^6&lt;0,0,IF(AND(SUM('Chemicals Calcs'!AE$1:AE103)-'Chem - ODS'!Z$15*10^6&lt;0,SUM('Chemicals Calcs'!AE$2:AE104)-'Chem - ODS'!Z$15*10^6&gt;0),SUM('Chemicals Calcs'!AE$2:AE104)-'Chem - ODS'!Z$15*10^6,'Chemicals Calcs'!AE104))</f>
        <v>0</v>
      </c>
      <c r="AF104" s="210">
        <f ca="1">IF(SUM('Chemicals Calcs'!AF$2:AF104)-'Chem - ODS'!AA$15*10^6&lt;0,0,IF(AND(SUM('Chemicals Calcs'!AF$1:AF103)-'Chem - ODS'!AA$15*10^6&lt;0,SUM('Chemicals Calcs'!AF$2:AF104)-'Chem - ODS'!AA$15*10^6&gt;0),SUM('Chemicals Calcs'!AF$2:AF104)-'Chem - ODS'!AA$15*10^6,'Chemicals Calcs'!AF104))</f>
        <v>0</v>
      </c>
      <c r="AG104" s="210">
        <f ca="1">IF(SUM('Chemicals Calcs'!AG$2:AG104)-'Chem - ODS'!AB$15*10^6&lt;0,0,IF(AND(SUM('Chemicals Calcs'!AG$1:AG103)-'Chem - ODS'!AB$15*10^6&lt;0,SUM('Chemicals Calcs'!AG$2:AG104)-'Chem - ODS'!AB$15*10^6&gt;0),SUM('Chemicals Calcs'!AG$2:AG104)-'Chem - ODS'!AB$15*10^6,'Chemicals Calcs'!AG104))</f>
        <v>0</v>
      </c>
      <c r="AH104" s="210">
        <f ca="1">IF(SUM('Chemicals Calcs'!AH$2:AH104)-'Chem - ODS'!AC$15*10^6&lt;0,0,IF(AND(SUM('Chemicals Calcs'!AH$1:AH103)-'Chem - ODS'!AC$15*10^6&lt;0,SUM('Chemicals Calcs'!AH$2:AH104)-'Chem - ODS'!AC$15*10^6&gt;0),SUM('Chemicals Calcs'!AH$2:AH104)-'Chem - ODS'!AC$15*10^6,'Chemicals Calcs'!AH104))</f>
        <v>0</v>
      </c>
      <c r="AI104" s="210">
        <f ca="1">IF(SUM('Chemicals Calcs'!AI$2:AI104)-'Chem - ODS'!AD$15*10^6&lt;0,0,IF(AND(SUM('Chemicals Calcs'!AI$1:AI103)-'Chem - ODS'!AD$15*10^6&lt;0,SUM('Chemicals Calcs'!AI$2:AI104)-'Chem - ODS'!AD$15*10^6&gt;0),SUM('Chemicals Calcs'!AI$2:AI104)-'Chem - ODS'!AD$15*10^6,'Chemicals Calcs'!AI104))</f>
        <v>0</v>
      </c>
      <c r="AJ104" s="210">
        <f ca="1">IF(SUM('Chemicals Calcs'!AJ$2:AJ104)-'Chem - ODS'!AE$15*10^6&lt;0,0,IF(AND(SUM('Chemicals Calcs'!AJ$1:AJ103)-'Chem - ODS'!AE$15*10^6&lt;0,SUM('Chemicals Calcs'!AJ$2:AJ104)-'Chem - ODS'!AE$15*10^6&gt;0),SUM('Chemicals Calcs'!AJ$2:AJ104)-'Chem - ODS'!AE$15*10^6,'Chemicals Calcs'!AJ104))</f>
        <v>0</v>
      </c>
      <c r="AK104" s="210">
        <f ca="1">IF(SUM('Chemicals Calcs'!AK$2:AK104)-'Chem - ODS'!AF$15*10^6&lt;0,0,IF(AND(SUM('Chemicals Calcs'!AK$1:AK103)-'Chem - ODS'!AF$15*10^6&lt;0,SUM('Chemicals Calcs'!AK$2:AK104)-'Chem - ODS'!AF$15*10^6&gt;0),SUM('Chemicals Calcs'!AK$2:AK104)-'Chem - ODS'!AF$15*10^6,'Chemicals Calcs'!AK104))</f>
        <v>0</v>
      </c>
      <c r="AL104" s="210">
        <f ca="1">IF(SUM('Chemicals Calcs'!AL$2:AL104)-'Chem - ODS'!AG$15*10^6&lt;0,0,IF(AND(SUM('Chemicals Calcs'!AL$1:AL103)-'Chem - ODS'!AG$15*10^6&lt;0,SUM('Chemicals Calcs'!AL$2:AL104)-'Chem - ODS'!AG$15*10^6&gt;0),SUM('Chemicals Calcs'!AL$2:AL104)-'Chem - ODS'!AG$15*10^6,'Chemicals Calcs'!AL104))</f>
        <v>0</v>
      </c>
      <c r="AM104" s="210">
        <f ca="1">IF(SUM('Chemicals Calcs'!AM$2:AM104)-'Chem - ODS'!AH$15*10^6&lt;0,0,IF(AND(SUM('Chemicals Calcs'!AM$1:AM103)-'Chem - ODS'!AH$15*10^6&lt;0,SUM('Chemicals Calcs'!AM$2:AM104)-'Chem - ODS'!AH$15*10^6&gt;0),SUM('Chemicals Calcs'!AM$2:AM104)-'Chem - ODS'!AH$15*10^6,'Chemicals Calcs'!AM104))</f>
        <v>0</v>
      </c>
      <c r="AN104" s="210">
        <f ca="1">IF(SUM('Chemicals Calcs'!AN$2:AN104)-'Chem - ODS'!AI$15*10^6&lt;0,0,IF(AND(SUM('Chemicals Calcs'!AN$1:AN103)-'Chem - ODS'!AI$15*10^6&lt;0,SUM('Chemicals Calcs'!AN$2:AN104)-'Chem - ODS'!AI$15*10^6&gt;0),SUM('Chemicals Calcs'!AN$2:AN104)-'Chem - ODS'!AI$15*10^6,'Chemicals Calcs'!AN104))</f>
        <v>0</v>
      </c>
      <c r="AO104" s="210">
        <f ca="1">IF(SUM('Chemicals Calcs'!AO$2:AO104)-'Chem - ODS'!AJ$15*10^6&lt;0,0,IF(AND(SUM('Chemicals Calcs'!AO$1:AO103)-'Chem - ODS'!AJ$15*10^6&lt;0,SUM('Chemicals Calcs'!AO$2:AO104)-'Chem - ODS'!AJ$15*10^6&gt;0),SUM('Chemicals Calcs'!AO$2:AO104)-'Chem - ODS'!AJ$15*10^6,'Chemicals Calcs'!AO104))</f>
        <v>0</v>
      </c>
      <c r="AP104" s="210">
        <f ca="1">IF(SUM('Chemicals Calcs'!AP$2:AP104)-'Chem - ODS'!AK$15*10^6&lt;0,0,IF(AND(SUM('Chemicals Calcs'!AP$1:AP103)-'Chem - ODS'!AK$15*10^6&lt;0,SUM('Chemicals Calcs'!AP$2:AP104)-'Chem - ODS'!AK$15*10^6&gt;0),SUM('Chemicals Calcs'!AP$2:AP104)-'Chem - ODS'!AK$15*10^6,'Chemicals Calcs'!AP104))</f>
        <v>0</v>
      </c>
    </row>
    <row r="105" spans="1:42">
      <c r="A105" s="74">
        <v>53</v>
      </c>
      <c r="B105">
        <f ca="1">IF('Chemicals 2010'!$A113="CP",INDIRECT("'Chemicals 2010'!"&amp;'Country Selector'!$B$3&amp;ROW($A113))*10^12,0)</f>
        <v>0</v>
      </c>
      <c r="C105" s="90">
        <f t="shared" ca="1" si="4"/>
        <v>0</v>
      </c>
      <c r="D105" s="90">
        <f t="shared" ca="1" si="5"/>
        <v>0</v>
      </c>
      <c r="E105" s="90">
        <f t="shared" ca="1" si="5"/>
        <v>0</v>
      </c>
      <c r="F105" s="90">
        <f t="shared" ca="1" si="5"/>
        <v>0</v>
      </c>
      <c r="G105" s="210">
        <f ca="1">IF(SUM('Chemicals Calcs'!G$2:G105)-'Chem - ODS'!B$15*10^6&lt;0,0,IF(AND(SUM('Chemicals Calcs'!G$1:G104)-'Chem - ODS'!B$15*10^6&lt;0,SUM('Chemicals Calcs'!G$2:G105)-'Chem - ODS'!B$15*10^6&gt;0),SUM('Chemicals Calcs'!G$2:G105)-'Chem - ODS'!B$15*10^6,'Chemicals Calcs'!G105))</f>
        <v>0</v>
      </c>
      <c r="H105" s="210">
        <f ca="1">IF(SUM('Chemicals Calcs'!H$2:H105)-'Chem - ODS'!C$15*10^6&lt;0,0,IF(AND(SUM('Chemicals Calcs'!H$1:H104)-'Chem - ODS'!C$15*10^6&lt;0,SUM('Chemicals Calcs'!H$2:H105)-'Chem - ODS'!C$15*10^6&gt;0),SUM('Chemicals Calcs'!H$2:H105)-'Chem - ODS'!C$15*10^6,'Chemicals Calcs'!H105))</f>
        <v>0</v>
      </c>
      <c r="I105" s="210">
        <f ca="1">IF(SUM('Chemicals Calcs'!I$2:I105)-'Chem - ODS'!D$15*10^6&lt;0,0,IF(AND(SUM('Chemicals Calcs'!I$1:I104)-'Chem - ODS'!D$15*10^6&lt;0,SUM('Chemicals Calcs'!I$2:I105)-'Chem - ODS'!D$15*10^6&gt;0),SUM('Chemicals Calcs'!I$2:I105)-'Chem - ODS'!D$15*10^6,'Chemicals Calcs'!I105))</f>
        <v>0</v>
      </c>
      <c r="J105" s="210">
        <f ca="1">IF(SUM('Chemicals Calcs'!J$2:J105)-'Chem - ODS'!E$15*10^6&lt;0,0,IF(AND(SUM('Chemicals Calcs'!J$1:J104)-'Chem - ODS'!E$15*10^6&lt;0,SUM('Chemicals Calcs'!J$2:J105)-'Chem - ODS'!E$15*10^6&gt;0),SUM('Chemicals Calcs'!J$2:J105)-'Chem - ODS'!E$15*10^6,'Chemicals Calcs'!J105))</f>
        <v>0</v>
      </c>
      <c r="K105" s="210">
        <f ca="1">IF(SUM('Chemicals Calcs'!K$2:K105)-'Chem - ODS'!F$15*10^6&lt;0,0,IF(AND(SUM('Chemicals Calcs'!K$1:K104)-'Chem - ODS'!F$15*10^6&lt;0,SUM('Chemicals Calcs'!K$2:K105)-'Chem - ODS'!F$15*10^6&gt;0),SUM('Chemicals Calcs'!K$2:K105)-'Chem - ODS'!F$15*10^6,'Chemicals Calcs'!K105))</f>
        <v>0</v>
      </c>
      <c r="L105" s="210">
        <f ca="1">IF(SUM('Chemicals Calcs'!L$2:L105)-'Chem - ODS'!G$15*10^6&lt;0,0,IF(AND(SUM('Chemicals Calcs'!L$1:L104)-'Chem - ODS'!G$15*10^6&lt;0,SUM('Chemicals Calcs'!L$2:L105)-'Chem - ODS'!G$15*10^6&gt;0),SUM('Chemicals Calcs'!L$2:L105)-'Chem - ODS'!G$15*10^6,'Chemicals Calcs'!L105))</f>
        <v>0</v>
      </c>
      <c r="M105" s="210">
        <f ca="1">IF(SUM('Chemicals Calcs'!M$2:M105)-'Chem - ODS'!H$15*10^6&lt;0,0,IF(AND(SUM('Chemicals Calcs'!M$1:M104)-'Chem - ODS'!H$15*10^6&lt;0,SUM('Chemicals Calcs'!M$2:M105)-'Chem - ODS'!H$15*10^6&gt;0),SUM('Chemicals Calcs'!M$2:M105)-'Chem - ODS'!H$15*10^6,'Chemicals Calcs'!M105))</f>
        <v>0</v>
      </c>
      <c r="N105" s="210">
        <f ca="1">IF(SUM('Chemicals Calcs'!N$2:N105)-'Chem - ODS'!I$15*10^6&lt;0,0,IF(AND(SUM('Chemicals Calcs'!N$1:N104)-'Chem - ODS'!I$15*10^6&lt;0,SUM('Chemicals Calcs'!N$2:N105)-'Chem - ODS'!I$15*10^6&gt;0),SUM('Chemicals Calcs'!N$2:N105)-'Chem - ODS'!I$15*10^6,'Chemicals Calcs'!N105))</f>
        <v>0</v>
      </c>
      <c r="O105" s="210">
        <f ca="1">IF(SUM('Chemicals Calcs'!O$2:O105)-'Chem - ODS'!J$15*10^6&lt;0,0,IF(AND(SUM('Chemicals Calcs'!O$1:O104)-'Chem - ODS'!J$15*10^6&lt;0,SUM('Chemicals Calcs'!O$2:O105)-'Chem - ODS'!J$15*10^6&gt;0),SUM('Chemicals Calcs'!O$2:O105)-'Chem - ODS'!J$15*10^6,'Chemicals Calcs'!O105))</f>
        <v>0</v>
      </c>
      <c r="P105" s="210">
        <f ca="1">IF(SUM('Chemicals Calcs'!P$2:P105)-'Chem - ODS'!K$15*10^6&lt;0,0,IF(AND(SUM('Chemicals Calcs'!P$1:P104)-'Chem - ODS'!K$15*10^6&lt;0,SUM('Chemicals Calcs'!P$2:P105)-'Chem - ODS'!K$15*10^6&gt;0),SUM('Chemicals Calcs'!P$2:P105)-'Chem - ODS'!K$15*10^6,'Chemicals Calcs'!P105))</f>
        <v>0</v>
      </c>
      <c r="Q105" s="210">
        <f ca="1">IF(SUM('Chemicals Calcs'!Q$2:Q105)-'Chem - ODS'!L$15*10^6&lt;0,0,IF(AND(SUM('Chemicals Calcs'!Q$1:Q104)-'Chem - ODS'!L$15*10^6&lt;0,SUM('Chemicals Calcs'!Q$2:Q105)-'Chem - ODS'!L$15*10^6&gt;0),SUM('Chemicals Calcs'!Q$2:Q105)-'Chem - ODS'!L$15*10^6,'Chemicals Calcs'!Q105))</f>
        <v>0</v>
      </c>
      <c r="R105" s="210">
        <f ca="1">IF(SUM('Chemicals Calcs'!R$2:R105)-'Chem - ODS'!M$15*10^6&lt;0,0,IF(AND(SUM('Chemicals Calcs'!R$1:R104)-'Chem - ODS'!M$15*10^6&lt;0,SUM('Chemicals Calcs'!R$2:R105)-'Chem - ODS'!M$15*10^6&gt;0),SUM('Chemicals Calcs'!R$2:R105)-'Chem - ODS'!M$15*10^6,'Chemicals Calcs'!R105))</f>
        <v>0</v>
      </c>
      <c r="S105" s="210">
        <f ca="1">IF(SUM('Chemicals Calcs'!S$2:S105)-'Chem - ODS'!N$15*10^6&lt;0,0,IF(AND(SUM('Chemicals Calcs'!S$1:S104)-'Chem - ODS'!N$15*10^6&lt;0,SUM('Chemicals Calcs'!S$2:S105)-'Chem - ODS'!N$15*10^6&gt;0),SUM('Chemicals Calcs'!S$2:S105)-'Chem - ODS'!N$15*10^6,'Chemicals Calcs'!S105))</f>
        <v>0</v>
      </c>
      <c r="T105" s="210">
        <f ca="1">IF(SUM('Chemicals Calcs'!T$2:T105)-'Chem - ODS'!O$15*10^6&lt;0,0,IF(AND(SUM('Chemicals Calcs'!T$1:T104)-'Chem - ODS'!O$15*10^6&lt;0,SUM('Chemicals Calcs'!T$2:T105)-'Chem - ODS'!O$15*10^6&gt;0),SUM('Chemicals Calcs'!T$2:T105)-'Chem - ODS'!O$15*10^6,'Chemicals Calcs'!T105))</f>
        <v>0</v>
      </c>
      <c r="U105" s="210">
        <f ca="1">IF(SUM('Chemicals Calcs'!U$2:U105)-'Chem - ODS'!P$15*10^6&lt;0,0,IF(AND(SUM('Chemicals Calcs'!U$1:U104)-'Chem - ODS'!P$15*10^6&lt;0,SUM('Chemicals Calcs'!U$2:U105)-'Chem - ODS'!P$15*10^6&gt;0),SUM('Chemicals Calcs'!U$2:U105)-'Chem - ODS'!P$15*10^6,'Chemicals Calcs'!U105))</f>
        <v>0</v>
      </c>
      <c r="V105" s="210">
        <f ca="1">IF(SUM('Chemicals Calcs'!V$2:V105)-'Chem - ODS'!Q$15*10^6&lt;0,0,IF(AND(SUM('Chemicals Calcs'!V$1:V104)-'Chem - ODS'!Q$15*10^6&lt;0,SUM('Chemicals Calcs'!V$2:V105)-'Chem - ODS'!Q$15*10^6&gt;0),SUM('Chemicals Calcs'!V$2:V105)-'Chem - ODS'!Q$15*10^6,'Chemicals Calcs'!V105))</f>
        <v>0</v>
      </c>
      <c r="W105" s="210">
        <f ca="1">IF(SUM('Chemicals Calcs'!W$2:W105)-'Chem - ODS'!R$15*10^6&lt;0,0,IF(AND(SUM('Chemicals Calcs'!W$1:W104)-'Chem - ODS'!R$15*10^6&lt;0,SUM('Chemicals Calcs'!W$2:W105)-'Chem - ODS'!R$15*10^6&gt;0),SUM('Chemicals Calcs'!W$2:W105)-'Chem - ODS'!R$15*10^6,'Chemicals Calcs'!W105))</f>
        <v>0</v>
      </c>
      <c r="X105" s="210">
        <f ca="1">IF(SUM('Chemicals Calcs'!X$2:X105)-'Chem - ODS'!S$15*10^6&lt;0,0,IF(AND(SUM('Chemicals Calcs'!X$1:X104)-'Chem - ODS'!S$15*10^6&lt;0,SUM('Chemicals Calcs'!X$2:X105)-'Chem - ODS'!S$15*10^6&gt;0),SUM('Chemicals Calcs'!X$2:X105)-'Chem - ODS'!S$15*10^6,'Chemicals Calcs'!X105))</f>
        <v>0</v>
      </c>
      <c r="Y105" s="210">
        <f ca="1">IF(SUM('Chemicals Calcs'!Y$2:Y105)-'Chem - ODS'!T$15*10^6&lt;0,0,IF(AND(SUM('Chemicals Calcs'!Y$1:Y104)-'Chem - ODS'!T$15*10^6&lt;0,SUM('Chemicals Calcs'!Y$2:Y105)-'Chem - ODS'!T$15*10^6&gt;0),SUM('Chemicals Calcs'!Y$2:Y105)-'Chem - ODS'!T$15*10^6,'Chemicals Calcs'!Y105))</f>
        <v>0</v>
      </c>
      <c r="Z105" s="210">
        <f ca="1">IF(SUM('Chemicals Calcs'!Z$2:Z105)-'Chem - ODS'!U$15*10^6&lt;0,0,IF(AND(SUM('Chemicals Calcs'!Z$1:Z104)-'Chem - ODS'!U$15*10^6&lt;0,SUM('Chemicals Calcs'!Z$2:Z105)-'Chem - ODS'!U$15*10^6&gt;0),SUM('Chemicals Calcs'!Z$2:Z105)-'Chem - ODS'!U$15*10^6,'Chemicals Calcs'!Z105))</f>
        <v>0</v>
      </c>
      <c r="AA105" s="210">
        <f ca="1">IF(SUM('Chemicals Calcs'!AA$2:AA105)-'Chem - ODS'!V$15*10^6&lt;0,0,IF(AND(SUM('Chemicals Calcs'!AA$1:AA104)-'Chem - ODS'!V$15*10^6&lt;0,SUM('Chemicals Calcs'!AA$2:AA105)-'Chem - ODS'!V$15*10^6&gt;0),SUM('Chemicals Calcs'!AA$2:AA105)-'Chem - ODS'!V$15*10^6,'Chemicals Calcs'!AA105))</f>
        <v>0</v>
      </c>
      <c r="AB105" s="210">
        <f ca="1">IF(SUM('Chemicals Calcs'!AB$2:AB105)-'Chem - ODS'!W$15*10^6&lt;0,0,IF(AND(SUM('Chemicals Calcs'!AB$1:AB104)-'Chem - ODS'!W$15*10^6&lt;0,SUM('Chemicals Calcs'!AB$2:AB105)-'Chem - ODS'!W$15*10^6&gt;0),SUM('Chemicals Calcs'!AB$2:AB105)-'Chem - ODS'!W$15*10^6,'Chemicals Calcs'!AB105))</f>
        <v>0</v>
      </c>
      <c r="AC105" s="210">
        <f ca="1">IF(SUM('Chemicals Calcs'!AC$2:AC105)-'Chem - ODS'!X$15*10^6&lt;0,0,IF(AND(SUM('Chemicals Calcs'!AC$1:AC104)-'Chem - ODS'!X$15*10^6&lt;0,SUM('Chemicals Calcs'!AC$2:AC105)-'Chem - ODS'!X$15*10^6&gt;0),SUM('Chemicals Calcs'!AC$2:AC105)-'Chem - ODS'!X$15*10^6,'Chemicals Calcs'!AC105))</f>
        <v>0</v>
      </c>
      <c r="AD105" s="210">
        <f ca="1">IF(SUM('Chemicals Calcs'!AD$2:AD105)-'Chem - ODS'!Y$15*10^6&lt;0,0,IF(AND(SUM('Chemicals Calcs'!AD$1:AD104)-'Chem - ODS'!Y$15*10^6&lt;0,SUM('Chemicals Calcs'!AD$2:AD105)-'Chem - ODS'!Y$15*10^6&gt;0),SUM('Chemicals Calcs'!AD$2:AD105)-'Chem - ODS'!Y$15*10^6,'Chemicals Calcs'!AD105))</f>
        <v>0</v>
      </c>
      <c r="AE105" s="210">
        <f ca="1">IF(SUM('Chemicals Calcs'!AE$2:AE105)-'Chem - ODS'!Z$15*10^6&lt;0,0,IF(AND(SUM('Chemicals Calcs'!AE$1:AE104)-'Chem - ODS'!Z$15*10^6&lt;0,SUM('Chemicals Calcs'!AE$2:AE105)-'Chem - ODS'!Z$15*10^6&gt;0),SUM('Chemicals Calcs'!AE$2:AE105)-'Chem - ODS'!Z$15*10^6,'Chemicals Calcs'!AE105))</f>
        <v>0</v>
      </c>
      <c r="AF105" s="210">
        <f ca="1">IF(SUM('Chemicals Calcs'!AF$2:AF105)-'Chem - ODS'!AA$15*10^6&lt;0,0,IF(AND(SUM('Chemicals Calcs'!AF$1:AF104)-'Chem - ODS'!AA$15*10^6&lt;0,SUM('Chemicals Calcs'!AF$2:AF105)-'Chem - ODS'!AA$15*10^6&gt;0),SUM('Chemicals Calcs'!AF$2:AF105)-'Chem - ODS'!AA$15*10^6,'Chemicals Calcs'!AF105))</f>
        <v>0</v>
      </c>
      <c r="AG105" s="210">
        <f ca="1">IF(SUM('Chemicals Calcs'!AG$2:AG105)-'Chem - ODS'!AB$15*10^6&lt;0,0,IF(AND(SUM('Chemicals Calcs'!AG$1:AG104)-'Chem - ODS'!AB$15*10^6&lt;0,SUM('Chemicals Calcs'!AG$2:AG105)-'Chem - ODS'!AB$15*10^6&gt;0),SUM('Chemicals Calcs'!AG$2:AG105)-'Chem - ODS'!AB$15*10^6,'Chemicals Calcs'!AG105))</f>
        <v>0</v>
      </c>
      <c r="AH105" s="210">
        <f ca="1">IF(SUM('Chemicals Calcs'!AH$2:AH105)-'Chem - ODS'!AC$15*10^6&lt;0,0,IF(AND(SUM('Chemicals Calcs'!AH$1:AH104)-'Chem - ODS'!AC$15*10^6&lt;0,SUM('Chemicals Calcs'!AH$2:AH105)-'Chem - ODS'!AC$15*10^6&gt;0),SUM('Chemicals Calcs'!AH$2:AH105)-'Chem - ODS'!AC$15*10^6,'Chemicals Calcs'!AH105))</f>
        <v>0</v>
      </c>
      <c r="AI105" s="210">
        <f ca="1">IF(SUM('Chemicals Calcs'!AI$2:AI105)-'Chem - ODS'!AD$15*10^6&lt;0,0,IF(AND(SUM('Chemicals Calcs'!AI$1:AI104)-'Chem - ODS'!AD$15*10^6&lt;0,SUM('Chemicals Calcs'!AI$2:AI105)-'Chem - ODS'!AD$15*10^6&gt;0),SUM('Chemicals Calcs'!AI$2:AI105)-'Chem - ODS'!AD$15*10^6,'Chemicals Calcs'!AI105))</f>
        <v>0</v>
      </c>
      <c r="AJ105" s="210">
        <f ca="1">IF(SUM('Chemicals Calcs'!AJ$2:AJ105)-'Chem - ODS'!AE$15*10^6&lt;0,0,IF(AND(SUM('Chemicals Calcs'!AJ$1:AJ104)-'Chem - ODS'!AE$15*10^6&lt;0,SUM('Chemicals Calcs'!AJ$2:AJ105)-'Chem - ODS'!AE$15*10^6&gt;0),SUM('Chemicals Calcs'!AJ$2:AJ105)-'Chem - ODS'!AE$15*10^6,'Chemicals Calcs'!AJ105))</f>
        <v>0</v>
      </c>
      <c r="AK105" s="210">
        <f ca="1">IF(SUM('Chemicals Calcs'!AK$2:AK105)-'Chem - ODS'!AF$15*10^6&lt;0,0,IF(AND(SUM('Chemicals Calcs'!AK$1:AK104)-'Chem - ODS'!AF$15*10^6&lt;0,SUM('Chemicals Calcs'!AK$2:AK105)-'Chem - ODS'!AF$15*10^6&gt;0),SUM('Chemicals Calcs'!AK$2:AK105)-'Chem - ODS'!AF$15*10^6,'Chemicals Calcs'!AK105))</f>
        <v>0</v>
      </c>
      <c r="AL105" s="210">
        <f ca="1">IF(SUM('Chemicals Calcs'!AL$2:AL105)-'Chem - ODS'!AG$15*10^6&lt;0,0,IF(AND(SUM('Chemicals Calcs'!AL$1:AL104)-'Chem - ODS'!AG$15*10^6&lt;0,SUM('Chemicals Calcs'!AL$2:AL105)-'Chem - ODS'!AG$15*10^6&gt;0),SUM('Chemicals Calcs'!AL$2:AL105)-'Chem - ODS'!AG$15*10^6,'Chemicals Calcs'!AL105))</f>
        <v>0</v>
      </c>
      <c r="AM105" s="210">
        <f ca="1">IF(SUM('Chemicals Calcs'!AM$2:AM105)-'Chem - ODS'!AH$15*10^6&lt;0,0,IF(AND(SUM('Chemicals Calcs'!AM$1:AM104)-'Chem - ODS'!AH$15*10^6&lt;0,SUM('Chemicals Calcs'!AM$2:AM105)-'Chem - ODS'!AH$15*10^6&gt;0),SUM('Chemicals Calcs'!AM$2:AM105)-'Chem - ODS'!AH$15*10^6,'Chemicals Calcs'!AM105))</f>
        <v>0</v>
      </c>
      <c r="AN105" s="210">
        <f ca="1">IF(SUM('Chemicals Calcs'!AN$2:AN105)-'Chem - ODS'!AI$15*10^6&lt;0,0,IF(AND(SUM('Chemicals Calcs'!AN$1:AN104)-'Chem - ODS'!AI$15*10^6&lt;0,SUM('Chemicals Calcs'!AN$2:AN105)-'Chem - ODS'!AI$15*10^6&gt;0),SUM('Chemicals Calcs'!AN$2:AN105)-'Chem - ODS'!AI$15*10^6,'Chemicals Calcs'!AN105))</f>
        <v>0</v>
      </c>
      <c r="AO105" s="210">
        <f ca="1">IF(SUM('Chemicals Calcs'!AO$2:AO105)-'Chem - ODS'!AJ$15*10^6&lt;0,0,IF(AND(SUM('Chemicals Calcs'!AO$1:AO104)-'Chem - ODS'!AJ$15*10^6&lt;0,SUM('Chemicals Calcs'!AO$2:AO105)-'Chem - ODS'!AJ$15*10^6&gt;0),SUM('Chemicals Calcs'!AO$2:AO105)-'Chem - ODS'!AJ$15*10^6,'Chemicals Calcs'!AO105))</f>
        <v>0</v>
      </c>
      <c r="AP105" s="210">
        <f ca="1">IF(SUM('Chemicals Calcs'!AP$2:AP105)-'Chem - ODS'!AK$15*10^6&lt;0,0,IF(AND(SUM('Chemicals Calcs'!AP$1:AP104)-'Chem - ODS'!AK$15*10^6&lt;0,SUM('Chemicals Calcs'!AP$2:AP105)-'Chem - ODS'!AK$15*10^6&gt;0),SUM('Chemicals Calcs'!AP$2:AP105)-'Chem - ODS'!AK$15*10^6,'Chemicals Calcs'!AP105))</f>
        <v>0</v>
      </c>
    </row>
    <row r="106" spans="1:42">
      <c r="A106" s="74">
        <v>54</v>
      </c>
      <c r="B106">
        <f ca="1">IF('Chemicals 2010'!$A114="CP",INDIRECT("'Chemicals 2010'!"&amp;'Country Selector'!$B$3&amp;ROW($A114))*10^12,0)</f>
        <v>0</v>
      </c>
      <c r="C106" s="90">
        <f t="shared" ca="1" si="4"/>
        <v>0</v>
      </c>
      <c r="D106" s="90">
        <f t="shared" ca="1" si="5"/>
        <v>0</v>
      </c>
      <c r="E106" s="90">
        <f t="shared" ca="1" si="5"/>
        <v>0</v>
      </c>
      <c r="F106" s="90">
        <f t="shared" ca="1" si="5"/>
        <v>0</v>
      </c>
      <c r="G106" s="210">
        <f ca="1">IF(SUM('Chemicals Calcs'!G$2:G106)-'Chem - ODS'!B$15*10^6&lt;0,0,IF(AND(SUM('Chemicals Calcs'!G$1:G105)-'Chem - ODS'!B$15*10^6&lt;0,SUM('Chemicals Calcs'!G$2:G106)-'Chem - ODS'!B$15*10^6&gt;0),SUM('Chemicals Calcs'!G$2:G106)-'Chem - ODS'!B$15*10^6,'Chemicals Calcs'!G106))</f>
        <v>0</v>
      </c>
      <c r="H106" s="210">
        <f ca="1">IF(SUM('Chemicals Calcs'!H$2:H106)-'Chem - ODS'!C$15*10^6&lt;0,0,IF(AND(SUM('Chemicals Calcs'!H$1:H105)-'Chem - ODS'!C$15*10^6&lt;0,SUM('Chemicals Calcs'!H$2:H106)-'Chem - ODS'!C$15*10^6&gt;0),SUM('Chemicals Calcs'!H$2:H106)-'Chem - ODS'!C$15*10^6,'Chemicals Calcs'!H106))</f>
        <v>0</v>
      </c>
      <c r="I106" s="210">
        <f ca="1">IF(SUM('Chemicals Calcs'!I$2:I106)-'Chem - ODS'!D$15*10^6&lt;0,0,IF(AND(SUM('Chemicals Calcs'!I$1:I105)-'Chem - ODS'!D$15*10^6&lt;0,SUM('Chemicals Calcs'!I$2:I106)-'Chem - ODS'!D$15*10^6&gt;0),SUM('Chemicals Calcs'!I$2:I106)-'Chem - ODS'!D$15*10^6,'Chemicals Calcs'!I106))</f>
        <v>0</v>
      </c>
      <c r="J106" s="210">
        <f ca="1">IF(SUM('Chemicals Calcs'!J$2:J106)-'Chem - ODS'!E$15*10^6&lt;0,0,IF(AND(SUM('Chemicals Calcs'!J$1:J105)-'Chem - ODS'!E$15*10^6&lt;0,SUM('Chemicals Calcs'!J$2:J106)-'Chem - ODS'!E$15*10^6&gt;0),SUM('Chemicals Calcs'!J$2:J106)-'Chem - ODS'!E$15*10^6,'Chemicals Calcs'!J106))</f>
        <v>0</v>
      </c>
      <c r="K106" s="210">
        <f ca="1">IF(SUM('Chemicals Calcs'!K$2:K106)-'Chem - ODS'!F$15*10^6&lt;0,0,IF(AND(SUM('Chemicals Calcs'!K$1:K105)-'Chem - ODS'!F$15*10^6&lt;0,SUM('Chemicals Calcs'!K$2:K106)-'Chem - ODS'!F$15*10^6&gt;0),SUM('Chemicals Calcs'!K$2:K106)-'Chem - ODS'!F$15*10^6,'Chemicals Calcs'!K106))</f>
        <v>0</v>
      </c>
      <c r="L106" s="210">
        <f ca="1">IF(SUM('Chemicals Calcs'!L$2:L106)-'Chem - ODS'!G$15*10^6&lt;0,0,IF(AND(SUM('Chemicals Calcs'!L$1:L105)-'Chem - ODS'!G$15*10^6&lt;0,SUM('Chemicals Calcs'!L$2:L106)-'Chem - ODS'!G$15*10^6&gt;0),SUM('Chemicals Calcs'!L$2:L106)-'Chem - ODS'!G$15*10^6,'Chemicals Calcs'!L106))</f>
        <v>0</v>
      </c>
      <c r="M106" s="210">
        <f ca="1">IF(SUM('Chemicals Calcs'!M$2:M106)-'Chem - ODS'!H$15*10^6&lt;0,0,IF(AND(SUM('Chemicals Calcs'!M$1:M105)-'Chem - ODS'!H$15*10^6&lt;0,SUM('Chemicals Calcs'!M$2:M106)-'Chem - ODS'!H$15*10^6&gt;0),SUM('Chemicals Calcs'!M$2:M106)-'Chem - ODS'!H$15*10^6,'Chemicals Calcs'!M106))</f>
        <v>0</v>
      </c>
      <c r="N106" s="210">
        <f ca="1">IF(SUM('Chemicals Calcs'!N$2:N106)-'Chem - ODS'!I$15*10^6&lt;0,0,IF(AND(SUM('Chemicals Calcs'!N$1:N105)-'Chem - ODS'!I$15*10^6&lt;0,SUM('Chemicals Calcs'!N$2:N106)-'Chem - ODS'!I$15*10^6&gt;0),SUM('Chemicals Calcs'!N$2:N106)-'Chem - ODS'!I$15*10^6,'Chemicals Calcs'!N106))</f>
        <v>0</v>
      </c>
      <c r="O106" s="210">
        <f ca="1">IF(SUM('Chemicals Calcs'!O$2:O106)-'Chem - ODS'!J$15*10^6&lt;0,0,IF(AND(SUM('Chemicals Calcs'!O$1:O105)-'Chem - ODS'!J$15*10^6&lt;0,SUM('Chemicals Calcs'!O$2:O106)-'Chem - ODS'!J$15*10^6&gt;0),SUM('Chemicals Calcs'!O$2:O106)-'Chem - ODS'!J$15*10^6,'Chemicals Calcs'!O106))</f>
        <v>0</v>
      </c>
      <c r="P106" s="210">
        <f ca="1">IF(SUM('Chemicals Calcs'!P$2:P106)-'Chem - ODS'!K$15*10^6&lt;0,0,IF(AND(SUM('Chemicals Calcs'!P$1:P105)-'Chem - ODS'!K$15*10^6&lt;0,SUM('Chemicals Calcs'!P$2:P106)-'Chem - ODS'!K$15*10^6&gt;0),SUM('Chemicals Calcs'!P$2:P106)-'Chem - ODS'!K$15*10^6,'Chemicals Calcs'!P106))</f>
        <v>0</v>
      </c>
      <c r="Q106" s="210">
        <f ca="1">IF(SUM('Chemicals Calcs'!Q$2:Q106)-'Chem - ODS'!L$15*10^6&lt;0,0,IF(AND(SUM('Chemicals Calcs'!Q$1:Q105)-'Chem - ODS'!L$15*10^6&lt;0,SUM('Chemicals Calcs'!Q$2:Q106)-'Chem - ODS'!L$15*10^6&gt;0),SUM('Chemicals Calcs'!Q$2:Q106)-'Chem - ODS'!L$15*10^6,'Chemicals Calcs'!Q106))</f>
        <v>0</v>
      </c>
      <c r="R106" s="210">
        <f ca="1">IF(SUM('Chemicals Calcs'!R$2:R106)-'Chem - ODS'!M$15*10^6&lt;0,0,IF(AND(SUM('Chemicals Calcs'!R$1:R105)-'Chem - ODS'!M$15*10^6&lt;0,SUM('Chemicals Calcs'!R$2:R106)-'Chem - ODS'!M$15*10^6&gt;0),SUM('Chemicals Calcs'!R$2:R106)-'Chem - ODS'!M$15*10^6,'Chemicals Calcs'!R106))</f>
        <v>0</v>
      </c>
      <c r="S106" s="210">
        <f ca="1">IF(SUM('Chemicals Calcs'!S$2:S106)-'Chem - ODS'!N$15*10^6&lt;0,0,IF(AND(SUM('Chemicals Calcs'!S$1:S105)-'Chem - ODS'!N$15*10^6&lt;0,SUM('Chemicals Calcs'!S$2:S106)-'Chem - ODS'!N$15*10^6&gt;0),SUM('Chemicals Calcs'!S$2:S106)-'Chem - ODS'!N$15*10^6,'Chemicals Calcs'!S106))</f>
        <v>0</v>
      </c>
      <c r="T106" s="210">
        <f ca="1">IF(SUM('Chemicals Calcs'!T$2:T106)-'Chem - ODS'!O$15*10^6&lt;0,0,IF(AND(SUM('Chemicals Calcs'!T$1:T105)-'Chem - ODS'!O$15*10^6&lt;0,SUM('Chemicals Calcs'!T$2:T106)-'Chem - ODS'!O$15*10^6&gt;0),SUM('Chemicals Calcs'!T$2:T106)-'Chem - ODS'!O$15*10^6,'Chemicals Calcs'!T106))</f>
        <v>0</v>
      </c>
      <c r="U106" s="210">
        <f ca="1">IF(SUM('Chemicals Calcs'!U$2:U106)-'Chem - ODS'!P$15*10^6&lt;0,0,IF(AND(SUM('Chemicals Calcs'!U$1:U105)-'Chem - ODS'!P$15*10^6&lt;0,SUM('Chemicals Calcs'!U$2:U106)-'Chem - ODS'!P$15*10^6&gt;0),SUM('Chemicals Calcs'!U$2:U106)-'Chem - ODS'!P$15*10^6,'Chemicals Calcs'!U106))</f>
        <v>0</v>
      </c>
      <c r="V106" s="210">
        <f ca="1">IF(SUM('Chemicals Calcs'!V$2:V106)-'Chem - ODS'!Q$15*10^6&lt;0,0,IF(AND(SUM('Chemicals Calcs'!V$1:V105)-'Chem - ODS'!Q$15*10^6&lt;0,SUM('Chemicals Calcs'!V$2:V106)-'Chem - ODS'!Q$15*10^6&gt;0),SUM('Chemicals Calcs'!V$2:V106)-'Chem - ODS'!Q$15*10^6,'Chemicals Calcs'!V106))</f>
        <v>0</v>
      </c>
      <c r="W106" s="210">
        <f ca="1">IF(SUM('Chemicals Calcs'!W$2:W106)-'Chem - ODS'!R$15*10^6&lt;0,0,IF(AND(SUM('Chemicals Calcs'!W$1:W105)-'Chem - ODS'!R$15*10^6&lt;0,SUM('Chemicals Calcs'!W$2:W106)-'Chem - ODS'!R$15*10^6&gt;0),SUM('Chemicals Calcs'!W$2:W106)-'Chem - ODS'!R$15*10^6,'Chemicals Calcs'!W106))</f>
        <v>0</v>
      </c>
      <c r="X106" s="210">
        <f ca="1">IF(SUM('Chemicals Calcs'!X$2:X106)-'Chem - ODS'!S$15*10^6&lt;0,0,IF(AND(SUM('Chemicals Calcs'!X$1:X105)-'Chem - ODS'!S$15*10^6&lt;0,SUM('Chemicals Calcs'!X$2:X106)-'Chem - ODS'!S$15*10^6&gt;0),SUM('Chemicals Calcs'!X$2:X106)-'Chem - ODS'!S$15*10^6,'Chemicals Calcs'!X106))</f>
        <v>0</v>
      </c>
      <c r="Y106" s="210">
        <f ca="1">IF(SUM('Chemicals Calcs'!Y$2:Y106)-'Chem - ODS'!T$15*10^6&lt;0,0,IF(AND(SUM('Chemicals Calcs'!Y$1:Y105)-'Chem - ODS'!T$15*10^6&lt;0,SUM('Chemicals Calcs'!Y$2:Y106)-'Chem - ODS'!T$15*10^6&gt;0),SUM('Chemicals Calcs'!Y$2:Y106)-'Chem - ODS'!T$15*10^6,'Chemicals Calcs'!Y106))</f>
        <v>0</v>
      </c>
      <c r="Z106" s="210">
        <f ca="1">IF(SUM('Chemicals Calcs'!Z$2:Z106)-'Chem - ODS'!U$15*10^6&lt;0,0,IF(AND(SUM('Chemicals Calcs'!Z$1:Z105)-'Chem - ODS'!U$15*10^6&lt;0,SUM('Chemicals Calcs'!Z$2:Z106)-'Chem - ODS'!U$15*10^6&gt;0),SUM('Chemicals Calcs'!Z$2:Z106)-'Chem - ODS'!U$15*10^6,'Chemicals Calcs'!Z106))</f>
        <v>0</v>
      </c>
      <c r="AA106" s="210">
        <f ca="1">IF(SUM('Chemicals Calcs'!AA$2:AA106)-'Chem - ODS'!V$15*10^6&lt;0,0,IF(AND(SUM('Chemicals Calcs'!AA$1:AA105)-'Chem - ODS'!V$15*10^6&lt;0,SUM('Chemicals Calcs'!AA$2:AA106)-'Chem - ODS'!V$15*10^6&gt;0),SUM('Chemicals Calcs'!AA$2:AA106)-'Chem - ODS'!V$15*10^6,'Chemicals Calcs'!AA106))</f>
        <v>0</v>
      </c>
      <c r="AB106" s="210">
        <f ca="1">IF(SUM('Chemicals Calcs'!AB$2:AB106)-'Chem - ODS'!W$15*10^6&lt;0,0,IF(AND(SUM('Chemicals Calcs'!AB$1:AB105)-'Chem - ODS'!W$15*10^6&lt;0,SUM('Chemicals Calcs'!AB$2:AB106)-'Chem - ODS'!W$15*10^6&gt;0),SUM('Chemicals Calcs'!AB$2:AB106)-'Chem - ODS'!W$15*10^6,'Chemicals Calcs'!AB106))</f>
        <v>0</v>
      </c>
      <c r="AC106" s="210">
        <f ca="1">IF(SUM('Chemicals Calcs'!AC$2:AC106)-'Chem - ODS'!X$15*10^6&lt;0,0,IF(AND(SUM('Chemicals Calcs'!AC$1:AC105)-'Chem - ODS'!X$15*10^6&lt;0,SUM('Chemicals Calcs'!AC$2:AC106)-'Chem - ODS'!X$15*10^6&gt;0),SUM('Chemicals Calcs'!AC$2:AC106)-'Chem - ODS'!X$15*10^6,'Chemicals Calcs'!AC106))</f>
        <v>0</v>
      </c>
      <c r="AD106" s="210">
        <f ca="1">IF(SUM('Chemicals Calcs'!AD$2:AD106)-'Chem - ODS'!Y$15*10^6&lt;0,0,IF(AND(SUM('Chemicals Calcs'!AD$1:AD105)-'Chem - ODS'!Y$15*10^6&lt;0,SUM('Chemicals Calcs'!AD$2:AD106)-'Chem - ODS'!Y$15*10^6&gt;0),SUM('Chemicals Calcs'!AD$2:AD106)-'Chem - ODS'!Y$15*10^6,'Chemicals Calcs'!AD106))</f>
        <v>0</v>
      </c>
      <c r="AE106" s="210">
        <f ca="1">IF(SUM('Chemicals Calcs'!AE$2:AE106)-'Chem - ODS'!Z$15*10^6&lt;0,0,IF(AND(SUM('Chemicals Calcs'!AE$1:AE105)-'Chem - ODS'!Z$15*10^6&lt;0,SUM('Chemicals Calcs'!AE$2:AE106)-'Chem - ODS'!Z$15*10^6&gt;0),SUM('Chemicals Calcs'!AE$2:AE106)-'Chem - ODS'!Z$15*10^6,'Chemicals Calcs'!AE106))</f>
        <v>0</v>
      </c>
      <c r="AF106" s="210">
        <f ca="1">IF(SUM('Chemicals Calcs'!AF$2:AF106)-'Chem - ODS'!AA$15*10^6&lt;0,0,IF(AND(SUM('Chemicals Calcs'!AF$1:AF105)-'Chem - ODS'!AA$15*10^6&lt;0,SUM('Chemicals Calcs'!AF$2:AF106)-'Chem - ODS'!AA$15*10^6&gt;0),SUM('Chemicals Calcs'!AF$2:AF106)-'Chem - ODS'!AA$15*10^6,'Chemicals Calcs'!AF106))</f>
        <v>0</v>
      </c>
      <c r="AG106" s="210">
        <f ca="1">IF(SUM('Chemicals Calcs'!AG$2:AG106)-'Chem - ODS'!AB$15*10^6&lt;0,0,IF(AND(SUM('Chemicals Calcs'!AG$1:AG105)-'Chem - ODS'!AB$15*10^6&lt;0,SUM('Chemicals Calcs'!AG$2:AG106)-'Chem - ODS'!AB$15*10^6&gt;0),SUM('Chemicals Calcs'!AG$2:AG106)-'Chem - ODS'!AB$15*10^6,'Chemicals Calcs'!AG106))</f>
        <v>0</v>
      </c>
      <c r="AH106" s="210">
        <f ca="1">IF(SUM('Chemicals Calcs'!AH$2:AH106)-'Chem - ODS'!AC$15*10^6&lt;0,0,IF(AND(SUM('Chemicals Calcs'!AH$1:AH105)-'Chem - ODS'!AC$15*10^6&lt;0,SUM('Chemicals Calcs'!AH$2:AH106)-'Chem - ODS'!AC$15*10^6&gt;0),SUM('Chemicals Calcs'!AH$2:AH106)-'Chem - ODS'!AC$15*10^6,'Chemicals Calcs'!AH106))</f>
        <v>0</v>
      </c>
      <c r="AI106" s="210">
        <f ca="1">IF(SUM('Chemicals Calcs'!AI$2:AI106)-'Chem - ODS'!AD$15*10^6&lt;0,0,IF(AND(SUM('Chemicals Calcs'!AI$1:AI105)-'Chem - ODS'!AD$15*10^6&lt;0,SUM('Chemicals Calcs'!AI$2:AI106)-'Chem - ODS'!AD$15*10^6&gt;0),SUM('Chemicals Calcs'!AI$2:AI106)-'Chem - ODS'!AD$15*10^6,'Chemicals Calcs'!AI106))</f>
        <v>0</v>
      </c>
      <c r="AJ106" s="210">
        <f ca="1">IF(SUM('Chemicals Calcs'!AJ$2:AJ106)-'Chem - ODS'!AE$15*10^6&lt;0,0,IF(AND(SUM('Chemicals Calcs'!AJ$1:AJ105)-'Chem - ODS'!AE$15*10^6&lt;0,SUM('Chemicals Calcs'!AJ$2:AJ106)-'Chem - ODS'!AE$15*10^6&gt;0),SUM('Chemicals Calcs'!AJ$2:AJ106)-'Chem - ODS'!AE$15*10^6,'Chemicals Calcs'!AJ106))</f>
        <v>0</v>
      </c>
      <c r="AK106" s="210">
        <f ca="1">IF(SUM('Chemicals Calcs'!AK$2:AK106)-'Chem - ODS'!AF$15*10^6&lt;0,0,IF(AND(SUM('Chemicals Calcs'!AK$1:AK105)-'Chem - ODS'!AF$15*10^6&lt;0,SUM('Chemicals Calcs'!AK$2:AK106)-'Chem - ODS'!AF$15*10^6&gt;0),SUM('Chemicals Calcs'!AK$2:AK106)-'Chem - ODS'!AF$15*10^6,'Chemicals Calcs'!AK106))</f>
        <v>0</v>
      </c>
      <c r="AL106" s="210">
        <f ca="1">IF(SUM('Chemicals Calcs'!AL$2:AL106)-'Chem - ODS'!AG$15*10^6&lt;0,0,IF(AND(SUM('Chemicals Calcs'!AL$1:AL105)-'Chem - ODS'!AG$15*10^6&lt;0,SUM('Chemicals Calcs'!AL$2:AL106)-'Chem - ODS'!AG$15*10^6&gt;0),SUM('Chemicals Calcs'!AL$2:AL106)-'Chem - ODS'!AG$15*10^6,'Chemicals Calcs'!AL106))</f>
        <v>0</v>
      </c>
      <c r="AM106" s="210">
        <f ca="1">IF(SUM('Chemicals Calcs'!AM$2:AM106)-'Chem - ODS'!AH$15*10^6&lt;0,0,IF(AND(SUM('Chemicals Calcs'!AM$1:AM105)-'Chem - ODS'!AH$15*10^6&lt;0,SUM('Chemicals Calcs'!AM$2:AM106)-'Chem - ODS'!AH$15*10^6&gt;0),SUM('Chemicals Calcs'!AM$2:AM106)-'Chem - ODS'!AH$15*10^6,'Chemicals Calcs'!AM106))</f>
        <v>0</v>
      </c>
      <c r="AN106" s="210">
        <f ca="1">IF(SUM('Chemicals Calcs'!AN$2:AN106)-'Chem - ODS'!AI$15*10^6&lt;0,0,IF(AND(SUM('Chemicals Calcs'!AN$1:AN105)-'Chem - ODS'!AI$15*10^6&lt;0,SUM('Chemicals Calcs'!AN$2:AN106)-'Chem - ODS'!AI$15*10^6&gt;0),SUM('Chemicals Calcs'!AN$2:AN106)-'Chem - ODS'!AI$15*10^6,'Chemicals Calcs'!AN106))</f>
        <v>0</v>
      </c>
      <c r="AO106" s="210">
        <f ca="1">IF(SUM('Chemicals Calcs'!AO$2:AO106)-'Chem - ODS'!AJ$15*10^6&lt;0,0,IF(AND(SUM('Chemicals Calcs'!AO$1:AO105)-'Chem - ODS'!AJ$15*10^6&lt;0,SUM('Chemicals Calcs'!AO$2:AO106)-'Chem - ODS'!AJ$15*10^6&gt;0),SUM('Chemicals Calcs'!AO$2:AO106)-'Chem - ODS'!AJ$15*10^6,'Chemicals Calcs'!AO106))</f>
        <v>0</v>
      </c>
      <c r="AP106" s="210">
        <f ca="1">IF(SUM('Chemicals Calcs'!AP$2:AP106)-'Chem - ODS'!AK$15*10^6&lt;0,0,IF(AND(SUM('Chemicals Calcs'!AP$1:AP105)-'Chem - ODS'!AK$15*10^6&lt;0,SUM('Chemicals Calcs'!AP$2:AP106)-'Chem - ODS'!AK$15*10^6&gt;0),SUM('Chemicals Calcs'!AP$2:AP106)-'Chem - ODS'!AK$15*10^6,'Chemicals Calcs'!AP106))</f>
        <v>0</v>
      </c>
    </row>
    <row r="107" spans="1:42">
      <c r="A107" s="74">
        <v>55</v>
      </c>
      <c r="B107">
        <f ca="1">IF('Chemicals 2010'!$A115="CP",INDIRECT("'Chemicals 2010'!"&amp;'Country Selector'!$B$3&amp;ROW($A115))*10^12,0)</f>
        <v>0</v>
      </c>
      <c r="C107" s="90">
        <f t="shared" ca="1" si="4"/>
        <v>0</v>
      </c>
      <c r="D107" s="90">
        <f t="shared" ca="1" si="5"/>
        <v>0</v>
      </c>
      <c r="E107" s="90">
        <f t="shared" ca="1" si="5"/>
        <v>0</v>
      </c>
      <c r="F107" s="90">
        <f t="shared" ca="1" si="5"/>
        <v>0</v>
      </c>
      <c r="G107" s="210">
        <f ca="1">IF(SUM('Chemicals Calcs'!G$2:G107)-'Chem - ODS'!B$15*10^6&lt;0,0,IF(AND(SUM('Chemicals Calcs'!G$1:G106)-'Chem - ODS'!B$15*10^6&lt;0,SUM('Chemicals Calcs'!G$2:G107)-'Chem - ODS'!B$15*10^6&gt;0),SUM('Chemicals Calcs'!G$2:G107)-'Chem - ODS'!B$15*10^6,'Chemicals Calcs'!G107))</f>
        <v>0</v>
      </c>
      <c r="H107" s="210">
        <f ca="1">IF(SUM('Chemicals Calcs'!H$2:H107)-'Chem - ODS'!C$15*10^6&lt;0,0,IF(AND(SUM('Chemicals Calcs'!H$1:H106)-'Chem - ODS'!C$15*10^6&lt;0,SUM('Chemicals Calcs'!H$2:H107)-'Chem - ODS'!C$15*10^6&gt;0),SUM('Chemicals Calcs'!H$2:H107)-'Chem - ODS'!C$15*10^6,'Chemicals Calcs'!H107))</f>
        <v>0</v>
      </c>
      <c r="I107" s="210">
        <f ca="1">IF(SUM('Chemicals Calcs'!I$2:I107)-'Chem - ODS'!D$15*10^6&lt;0,0,IF(AND(SUM('Chemicals Calcs'!I$1:I106)-'Chem - ODS'!D$15*10^6&lt;0,SUM('Chemicals Calcs'!I$2:I107)-'Chem - ODS'!D$15*10^6&gt;0),SUM('Chemicals Calcs'!I$2:I107)-'Chem - ODS'!D$15*10^6,'Chemicals Calcs'!I107))</f>
        <v>0</v>
      </c>
      <c r="J107" s="210">
        <f ca="1">IF(SUM('Chemicals Calcs'!J$2:J107)-'Chem - ODS'!E$15*10^6&lt;0,0,IF(AND(SUM('Chemicals Calcs'!J$1:J106)-'Chem - ODS'!E$15*10^6&lt;0,SUM('Chemicals Calcs'!J$2:J107)-'Chem - ODS'!E$15*10^6&gt;0),SUM('Chemicals Calcs'!J$2:J107)-'Chem - ODS'!E$15*10^6,'Chemicals Calcs'!J107))</f>
        <v>0</v>
      </c>
      <c r="K107" s="210">
        <f ca="1">IF(SUM('Chemicals Calcs'!K$2:K107)-'Chem - ODS'!F$15*10^6&lt;0,0,IF(AND(SUM('Chemicals Calcs'!K$1:K106)-'Chem - ODS'!F$15*10^6&lt;0,SUM('Chemicals Calcs'!K$2:K107)-'Chem - ODS'!F$15*10^6&gt;0),SUM('Chemicals Calcs'!K$2:K107)-'Chem - ODS'!F$15*10^6,'Chemicals Calcs'!K107))</f>
        <v>0</v>
      </c>
      <c r="L107" s="210">
        <f ca="1">IF(SUM('Chemicals Calcs'!L$2:L107)-'Chem - ODS'!G$15*10^6&lt;0,0,IF(AND(SUM('Chemicals Calcs'!L$1:L106)-'Chem - ODS'!G$15*10^6&lt;0,SUM('Chemicals Calcs'!L$2:L107)-'Chem - ODS'!G$15*10^6&gt;0),SUM('Chemicals Calcs'!L$2:L107)-'Chem - ODS'!G$15*10^6,'Chemicals Calcs'!L107))</f>
        <v>0</v>
      </c>
      <c r="M107" s="210">
        <f ca="1">IF(SUM('Chemicals Calcs'!M$2:M107)-'Chem - ODS'!H$15*10^6&lt;0,0,IF(AND(SUM('Chemicals Calcs'!M$1:M106)-'Chem - ODS'!H$15*10^6&lt;0,SUM('Chemicals Calcs'!M$2:M107)-'Chem - ODS'!H$15*10^6&gt;0),SUM('Chemicals Calcs'!M$2:M107)-'Chem - ODS'!H$15*10^6,'Chemicals Calcs'!M107))</f>
        <v>0</v>
      </c>
      <c r="N107" s="210">
        <f ca="1">IF(SUM('Chemicals Calcs'!N$2:N107)-'Chem - ODS'!I$15*10^6&lt;0,0,IF(AND(SUM('Chemicals Calcs'!N$1:N106)-'Chem - ODS'!I$15*10^6&lt;0,SUM('Chemicals Calcs'!N$2:N107)-'Chem - ODS'!I$15*10^6&gt;0),SUM('Chemicals Calcs'!N$2:N107)-'Chem - ODS'!I$15*10^6,'Chemicals Calcs'!N107))</f>
        <v>0</v>
      </c>
      <c r="O107" s="210">
        <f ca="1">IF(SUM('Chemicals Calcs'!O$2:O107)-'Chem - ODS'!J$15*10^6&lt;0,0,IF(AND(SUM('Chemicals Calcs'!O$1:O106)-'Chem - ODS'!J$15*10^6&lt;0,SUM('Chemicals Calcs'!O$2:O107)-'Chem - ODS'!J$15*10^6&gt;0),SUM('Chemicals Calcs'!O$2:O107)-'Chem - ODS'!J$15*10^6,'Chemicals Calcs'!O107))</f>
        <v>0</v>
      </c>
      <c r="P107" s="210">
        <f ca="1">IF(SUM('Chemicals Calcs'!P$2:P107)-'Chem - ODS'!K$15*10^6&lt;0,0,IF(AND(SUM('Chemicals Calcs'!P$1:P106)-'Chem - ODS'!K$15*10^6&lt;0,SUM('Chemicals Calcs'!P$2:P107)-'Chem - ODS'!K$15*10^6&gt;0),SUM('Chemicals Calcs'!P$2:P107)-'Chem - ODS'!K$15*10^6,'Chemicals Calcs'!P107))</f>
        <v>0</v>
      </c>
      <c r="Q107" s="210">
        <f ca="1">IF(SUM('Chemicals Calcs'!Q$2:Q107)-'Chem - ODS'!L$15*10^6&lt;0,0,IF(AND(SUM('Chemicals Calcs'!Q$1:Q106)-'Chem - ODS'!L$15*10^6&lt;0,SUM('Chemicals Calcs'!Q$2:Q107)-'Chem - ODS'!L$15*10^6&gt;0),SUM('Chemicals Calcs'!Q$2:Q107)-'Chem - ODS'!L$15*10^6,'Chemicals Calcs'!Q107))</f>
        <v>0</v>
      </c>
      <c r="R107" s="210">
        <f ca="1">IF(SUM('Chemicals Calcs'!R$2:R107)-'Chem - ODS'!M$15*10^6&lt;0,0,IF(AND(SUM('Chemicals Calcs'!R$1:R106)-'Chem - ODS'!M$15*10^6&lt;0,SUM('Chemicals Calcs'!R$2:R107)-'Chem - ODS'!M$15*10^6&gt;0),SUM('Chemicals Calcs'!R$2:R107)-'Chem - ODS'!M$15*10^6,'Chemicals Calcs'!R107))</f>
        <v>0</v>
      </c>
      <c r="S107" s="210">
        <f ca="1">IF(SUM('Chemicals Calcs'!S$2:S107)-'Chem - ODS'!N$15*10^6&lt;0,0,IF(AND(SUM('Chemicals Calcs'!S$1:S106)-'Chem - ODS'!N$15*10^6&lt;0,SUM('Chemicals Calcs'!S$2:S107)-'Chem - ODS'!N$15*10^6&gt;0),SUM('Chemicals Calcs'!S$2:S107)-'Chem - ODS'!N$15*10^6,'Chemicals Calcs'!S107))</f>
        <v>0</v>
      </c>
      <c r="T107" s="210">
        <f ca="1">IF(SUM('Chemicals Calcs'!T$2:T107)-'Chem - ODS'!O$15*10^6&lt;0,0,IF(AND(SUM('Chemicals Calcs'!T$1:T106)-'Chem - ODS'!O$15*10^6&lt;0,SUM('Chemicals Calcs'!T$2:T107)-'Chem - ODS'!O$15*10^6&gt;0),SUM('Chemicals Calcs'!T$2:T107)-'Chem - ODS'!O$15*10^6,'Chemicals Calcs'!T107))</f>
        <v>0</v>
      </c>
      <c r="U107" s="210">
        <f ca="1">IF(SUM('Chemicals Calcs'!U$2:U107)-'Chem - ODS'!P$15*10^6&lt;0,0,IF(AND(SUM('Chemicals Calcs'!U$1:U106)-'Chem - ODS'!P$15*10^6&lt;0,SUM('Chemicals Calcs'!U$2:U107)-'Chem - ODS'!P$15*10^6&gt;0),SUM('Chemicals Calcs'!U$2:U107)-'Chem - ODS'!P$15*10^6,'Chemicals Calcs'!U107))</f>
        <v>0</v>
      </c>
      <c r="V107" s="210">
        <f ca="1">IF(SUM('Chemicals Calcs'!V$2:V107)-'Chem - ODS'!Q$15*10^6&lt;0,0,IF(AND(SUM('Chemicals Calcs'!V$1:V106)-'Chem - ODS'!Q$15*10^6&lt;0,SUM('Chemicals Calcs'!V$2:V107)-'Chem - ODS'!Q$15*10^6&gt;0),SUM('Chemicals Calcs'!V$2:V107)-'Chem - ODS'!Q$15*10^6,'Chemicals Calcs'!V107))</f>
        <v>0</v>
      </c>
      <c r="W107" s="210">
        <f ca="1">IF(SUM('Chemicals Calcs'!W$2:W107)-'Chem - ODS'!R$15*10^6&lt;0,0,IF(AND(SUM('Chemicals Calcs'!W$1:W106)-'Chem - ODS'!R$15*10^6&lt;0,SUM('Chemicals Calcs'!W$2:W107)-'Chem - ODS'!R$15*10^6&gt;0),SUM('Chemicals Calcs'!W$2:W107)-'Chem - ODS'!R$15*10^6,'Chemicals Calcs'!W107))</f>
        <v>0</v>
      </c>
      <c r="X107" s="210">
        <f ca="1">IF(SUM('Chemicals Calcs'!X$2:X107)-'Chem - ODS'!S$15*10^6&lt;0,0,IF(AND(SUM('Chemicals Calcs'!X$1:X106)-'Chem - ODS'!S$15*10^6&lt;0,SUM('Chemicals Calcs'!X$2:X107)-'Chem - ODS'!S$15*10^6&gt;0),SUM('Chemicals Calcs'!X$2:X107)-'Chem - ODS'!S$15*10^6,'Chemicals Calcs'!X107))</f>
        <v>0</v>
      </c>
      <c r="Y107" s="210">
        <f ca="1">IF(SUM('Chemicals Calcs'!Y$2:Y107)-'Chem - ODS'!T$15*10^6&lt;0,0,IF(AND(SUM('Chemicals Calcs'!Y$1:Y106)-'Chem - ODS'!T$15*10^6&lt;0,SUM('Chemicals Calcs'!Y$2:Y107)-'Chem - ODS'!T$15*10^6&gt;0),SUM('Chemicals Calcs'!Y$2:Y107)-'Chem - ODS'!T$15*10^6,'Chemicals Calcs'!Y107))</f>
        <v>0</v>
      </c>
      <c r="Z107" s="210">
        <f ca="1">IF(SUM('Chemicals Calcs'!Z$2:Z107)-'Chem - ODS'!U$15*10^6&lt;0,0,IF(AND(SUM('Chemicals Calcs'!Z$1:Z106)-'Chem - ODS'!U$15*10^6&lt;0,SUM('Chemicals Calcs'!Z$2:Z107)-'Chem - ODS'!U$15*10^6&gt;0),SUM('Chemicals Calcs'!Z$2:Z107)-'Chem - ODS'!U$15*10^6,'Chemicals Calcs'!Z107))</f>
        <v>0</v>
      </c>
      <c r="AA107" s="210">
        <f ca="1">IF(SUM('Chemicals Calcs'!AA$2:AA107)-'Chem - ODS'!V$15*10^6&lt;0,0,IF(AND(SUM('Chemicals Calcs'!AA$1:AA106)-'Chem - ODS'!V$15*10^6&lt;0,SUM('Chemicals Calcs'!AA$2:AA107)-'Chem - ODS'!V$15*10^6&gt;0),SUM('Chemicals Calcs'!AA$2:AA107)-'Chem - ODS'!V$15*10^6,'Chemicals Calcs'!AA107))</f>
        <v>0</v>
      </c>
      <c r="AB107" s="210">
        <f ca="1">IF(SUM('Chemicals Calcs'!AB$2:AB107)-'Chem - ODS'!W$15*10^6&lt;0,0,IF(AND(SUM('Chemicals Calcs'!AB$1:AB106)-'Chem - ODS'!W$15*10^6&lt;0,SUM('Chemicals Calcs'!AB$2:AB107)-'Chem - ODS'!W$15*10^6&gt;0),SUM('Chemicals Calcs'!AB$2:AB107)-'Chem - ODS'!W$15*10^6,'Chemicals Calcs'!AB107))</f>
        <v>0</v>
      </c>
      <c r="AC107" s="210">
        <f ca="1">IF(SUM('Chemicals Calcs'!AC$2:AC107)-'Chem - ODS'!X$15*10^6&lt;0,0,IF(AND(SUM('Chemicals Calcs'!AC$1:AC106)-'Chem - ODS'!X$15*10^6&lt;0,SUM('Chemicals Calcs'!AC$2:AC107)-'Chem - ODS'!X$15*10^6&gt;0),SUM('Chemicals Calcs'!AC$2:AC107)-'Chem - ODS'!X$15*10^6,'Chemicals Calcs'!AC107))</f>
        <v>0</v>
      </c>
      <c r="AD107" s="210">
        <f ca="1">IF(SUM('Chemicals Calcs'!AD$2:AD107)-'Chem - ODS'!Y$15*10^6&lt;0,0,IF(AND(SUM('Chemicals Calcs'!AD$1:AD106)-'Chem - ODS'!Y$15*10^6&lt;0,SUM('Chemicals Calcs'!AD$2:AD107)-'Chem - ODS'!Y$15*10^6&gt;0),SUM('Chemicals Calcs'!AD$2:AD107)-'Chem - ODS'!Y$15*10^6,'Chemicals Calcs'!AD107))</f>
        <v>0</v>
      </c>
      <c r="AE107" s="210">
        <f ca="1">IF(SUM('Chemicals Calcs'!AE$2:AE107)-'Chem - ODS'!Z$15*10^6&lt;0,0,IF(AND(SUM('Chemicals Calcs'!AE$1:AE106)-'Chem - ODS'!Z$15*10^6&lt;0,SUM('Chemicals Calcs'!AE$2:AE107)-'Chem - ODS'!Z$15*10^6&gt;0),SUM('Chemicals Calcs'!AE$2:AE107)-'Chem - ODS'!Z$15*10^6,'Chemicals Calcs'!AE107))</f>
        <v>0</v>
      </c>
      <c r="AF107" s="210">
        <f ca="1">IF(SUM('Chemicals Calcs'!AF$2:AF107)-'Chem - ODS'!AA$15*10^6&lt;0,0,IF(AND(SUM('Chemicals Calcs'!AF$1:AF106)-'Chem - ODS'!AA$15*10^6&lt;0,SUM('Chemicals Calcs'!AF$2:AF107)-'Chem - ODS'!AA$15*10^6&gt;0),SUM('Chemicals Calcs'!AF$2:AF107)-'Chem - ODS'!AA$15*10^6,'Chemicals Calcs'!AF107))</f>
        <v>0</v>
      </c>
      <c r="AG107" s="210">
        <f ca="1">IF(SUM('Chemicals Calcs'!AG$2:AG107)-'Chem - ODS'!AB$15*10^6&lt;0,0,IF(AND(SUM('Chemicals Calcs'!AG$1:AG106)-'Chem - ODS'!AB$15*10^6&lt;0,SUM('Chemicals Calcs'!AG$2:AG107)-'Chem - ODS'!AB$15*10^6&gt;0),SUM('Chemicals Calcs'!AG$2:AG107)-'Chem - ODS'!AB$15*10^6,'Chemicals Calcs'!AG107))</f>
        <v>0</v>
      </c>
      <c r="AH107" s="210">
        <f ca="1">IF(SUM('Chemicals Calcs'!AH$2:AH107)-'Chem - ODS'!AC$15*10^6&lt;0,0,IF(AND(SUM('Chemicals Calcs'!AH$1:AH106)-'Chem - ODS'!AC$15*10^6&lt;0,SUM('Chemicals Calcs'!AH$2:AH107)-'Chem - ODS'!AC$15*10^6&gt;0),SUM('Chemicals Calcs'!AH$2:AH107)-'Chem - ODS'!AC$15*10^6,'Chemicals Calcs'!AH107))</f>
        <v>0</v>
      </c>
      <c r="AI107" s="210">
        <f ca="1">IF(SUM('Chemicals Calcs'!AI$2:AI107)-'Chem - ODS'!AD$15*10^6&lt;0,0,IF(AND(SUM('Chemicals Calcs'!AI$1:AI106)-'Chem - ODS'!AD$15*10^6&lt;0,SUM('Chemicals Calcs'!AI$2:AI107)-'Chem - ODS'!AD$15*10^6&gt;0),SUM('Chemicals Calcs'!AI$2:AI107)-'Chem - ODS'!AD$15*10^6,'Chemicals Calcs'!AI107))</f>
        <v>0</v>
      </c>
      <c r="AJ107" s="210">
        <f ca="1">IF(SUM('Chemicals Calcs'!AJ$2:AJ107)-'Chem - ODS'!AE$15*10^6&lt;0,0,IF(AND(SUM('Chemicals Calcs'!AJ$1:AJ106)-'Chem - ODS'!AE$15*10^6&lt;0,SUM('Chemicals Calcs'!AJ$2:AJ107)-'Chem - ODS'!AE$15*10^6&gt;0),SUM('Chemicals Calcs'!AJ$2:AJ107)-'Chem - ODS'!AE$15*10^6,'Chemicals Calcs'!AJ107))</f>
        <v>0</v>
      </c>
      <c r="AK107" s="210">
        <f ca="1">IF(SUM('Chemicals Calcs'!AK$2:AK107)-'Chem - ODS'!AF$15*10^6&lt;0,0,IF(AND(SUM('Chemicals Calcs'!AK$1:AK106)-'Chem - ODS'!AF$15*10^6&lt;0,SUM('Chemicals Calcs'!AK$2:AK107)-'Chem - ODS'!AF$15*10^6&gt;0),SUM('Chemicals Calcs'!AK$2:AK107)-'Chem - ODS'!AF$15*10^6,'Chemicals Calcs'!AK107))</f>
        <v>0</v>
      </c>
      <c r="AL107" s="210">
        <f ca="1">IF(SUM('Chemicals Calcs'!AL$2:AL107)-'Chem - ODS'!AG$15*10^6&lt;0,0,IF(AND(SUM('Chemicals Calcs'!AL$1:AL106)-'Chem - ODS'!AG$15*10^6&lt;0,SUM('Chemicals Calcs'!AL$2:AL107)-'Chem - ODS'!AG$15*10^6&gt;0),SUM('Chemicals Calcs'!AL$2:AL107)-'Chem - ODS'!AG$15*10^6,'Chemicals Calcs'!AL107))</f>
        <v>0</v>
      </c>
      <c r="AM107" s="210">
        <f ca="1">IF(SUM('Chemicals Calcs'!AM$2:AM107)-'Chem - ODS'!AH$15*10^6&lt;0,0,IF(AND(SUM('Chemicals Calcs'!AM$1:AM106)-'Chem - ODS'!AH$15*10^6&lt;0,SUM('Chemicals Calcs'!AM$2:AM107)-'Chem - ODS'!AH$15*10^6&gt;0),SUM('Chemicals Calcs'!AM$2:AM107)-'Chem - ODS'!AH$15*10^6,'Chemicals Calcs'!AM107))</f>
        <v>0</v>
      </c>
      <c r="AN107" s="210">
        <f ca="1">IF(SUM('Chemicals Calcs'!AN$2:AN107)-'Chem - ODS'!AI$15*10^6&lt;0,0,IF(AND(SUM('Chemicals Calcs'!AN$1:AN106)-'Chem - ODS'!AI$15*10^6&lt;0,SUM('Chemicals Calcs'!AN$2:AN107)-'Chem - ODS'!AI$15*10^6&gt;0),SUM('Chemicals Calcs'!AN$2:AN107)-'Chem - ODS'!AI$15*10^6,'Chemicals Calcs'!AN107))</f>
        <v>0</v>
      </c>
      <c r="AO107" s="210">
        <f ca="1">IF(SUM('Chemicals Calcs'!AO$2:AO107)-'Chem - ODS'!AJ$15*10^6&lt;0,0,IF(AND(SUM('Chemicals Calcs'!AO$1:AO106)-'Chem - ODS'!AJ$15*10^6&lt;0,SUM('Chemicals Calcs'!AO$2:AO107)-'Chem - ODS'!AJ$15*10^6&gt;0),SUM('Chemicals Calcs'!AO$2:AO107)-'Chem - ODS'!AJ$15*10^6,'Chemicals Calcs'!AO107))</f>
        <v>0</v>
      </c>
      <c r="AP107" s="210">
        <f ca="1">IF(SUM('Chemicals Calcs'!AP$2:AP107)-'Chem - ODS'!AK$15*10^6&lt;0,0,IF(AND(SUM('Chemicals Calcs'!AP$1:AP106)-'Chem - ODS'!AK$15*10^6&lt;0,SUM('Chemicals Calcs'!AP$2:AP107)-'Chem - ODS'!AK$15*10^6&gt;0),SUM('Chemicals Calcs'!AP$2:AP107)-'Chem - ODS'!AK$15*10^6,'Chemicals Calcs'!AP107))</f>
        <v>0</v>
      </c>
    </row>
    <row r="108" spans="1:42">
      <c r="A108" s="74">
        <v>56</v>
      </c>
      <c r="B108">
        <f ca="1">IF('Chemicals 2010'!$A116="CP",INDIRECT("'Chemicals 2010'!"&amp;'Country Selector'!$B$3&amp;ROW($A116))*10^12,0)</f>
        <v>0</v>
      </c>
      <c r="C108" s="90">
        <f t="shared" ca="1" si="4"/>
        <v>0</v>
      </c>
      <c r="D108" s="90">
        <f t="shared" ca="1" si="5"/>
        <v>0</v>
      </c>
      <c r="E108" s="90">
        <f t="shared" ca="1" si="5"/>
        <v>0</v>
      </c>
      <c r="F108" s="90">
        <f t="shared" ca="1" si="5"/>
        <v>0</v>
      </c>
      <c r="G108" s="210">
        <f ca="1">IF(SUM('Chemicals Calcs'!G$2:G108)-'Chem - ODS'!B$15*10^6&lt;0,0,IF(AND(SUM('Chemicals Calcs'!G$1:G107)-'Chem - ODS'!B$15*10^6&lt;0,SUM('Chemicals Calcs'!G$2:G108)-'Chem - ODS'!B$15*10^6&gt;0),SUM('Chemicals Calcs'!G$2:G108)-'Chem - ODS'!B$15*10^6,'Chemicals Calcs'!G108))</f>
        <v>0</v>
      </c>
      <c r="H108" s="210">
        <f ca="1">IF(SUM('Chemicals Calcs'!H$2:H108)-'Chem - ODS'!C$15*10^6&lt;0,0,IF(AND(SUM('Chemicals Calcs'!H$1:H107)-'Chem - ODS'!C$15*10^6&lt;0,SUM('Chemicals Calcs'!H$2:H108)-'Chem - ODS'!C$15*10^6&gt;0),SUM('Chemicals Calcs'!H$2:H108)-'Chem - ODS'!C$15*10^6,'Chemicals Calcs'!H108))</f>
        <v>0</v>
      </c>
      <c r="I108" s="210">
        <f ca="1">IF(SUM('Chemicals Calcs'!I$2:I108)-'Chem - ODS'!D$15*10^6&lt;0,0,IF(AND(SUM('Chemicals Calcs'!I$1:I107)-'Chem - ODS'!D$15*10^6&lt;0,SUM('Chemicals Calcs'!I$2:I108)-'Chem - ODS'!D$15*10^6&gt;0),SUM('Chemicals Calcs'!I$2:I108)-'Chem - ODS'!D$15*10^6,'Chemicals Calcs'!I108))</f>
        <v>0</v>
      </c>
      <c r="J108" s="210">
        <f ca="1">IF(SUM('Chemicals Calcs'!J$2:J108)-'Chem - ODS'!E$15*10^6&lt;0,0,IF(AND(SUM('Chemicals Calcs'!J$1:J107)-'Chem - ODS'!E$15*10^6&lt;0,SUM('Chemicals Calcs'!J$2:J108)-'Chem - ODS'!E$15*10^6&gt;0),SUM('Chemicals Calcs'!J$2:J108)-'Chem - ODS'!E$15*10^6,'Chemicals Calcs'!J108))</f>
        <v>0</v>
      </c>
      <c r="K108" s="210">
        <f ca="1">IF(SUM('Chemicals Calcs'!K$2:K108)-'Chem - ODS'!F$15*10^6&lt;0,0,IF(AND(SUM('Chemicals Calcs'!K$1:K107)-'Chem - ODS'!F$15*10^6&lt;0,SUM('Chemicals Calcs'!K$2:K108)-'Chem - ODS'!F$15*10^6&gt;0),SUM('Chemicals Calcs'!K$2:K108)-'Chem - ODS'!F$15*10^6,'Chemicals Calcs'!K108))</f>
        <v>0</v>
      </c>
      <c r="L108" s="210">
        <f ca="1">IF(SUM('Chemicals Calcs'!L$2:L108)-'Chem - ODS'!G$15*10^6&lt;0,0,IF(AND(SUM('Chemicals Calcs'!L$1:L107)-'Chem - ODS'!G$15*10^6&lt;0,SUM('Chemicals Calcs'!L$2:L108)-'Chem - ODS'!G$15*10^6&gt;0),SUM('Chemicals Calcs'!L$2:L108)-'Chem - ODS'!G$15*10^6,'Chemicals Calcs'!L108))</f>
        <v>0</v>
      </c>
      <c r="M108" s="210">
        <f ca="1">IF(SUM('Chemicals Calcs'!M$2:M108)-'Chem - ODS'!H$15*10^6&lt;0,0,IF(AND(SUM('Chemicals Calcs'!M$1:M107)-'Chem - ODS'!H$15*10^6&lt;0,SUM('Chemicals Calcs'!M$2:M108)-'Chem - ODS'!H$15*10^6&gt;0),SUM('Chemicals Calcs'!M$2:M108)-'Chem - ODS'!H$15*10^6,'Chemicals Calcs'!M108))</f>
        <v>0</v>
      </c>
      <c r="N108" s="210">
        <f ca="1">IF(SUM('Chemicals Calcs'!N$2:N108)-'Chem - ODS'!I$15*10^6&lt;0,0,IF(AND(SUM('Chemicals Calcs'!N$1:N107)-'Chem - ODS'!I$15*10^6&lt;0,SUM('Chemicals Calcs'!N$2:N108)-'Chem - ODS'!I$15*10^6&gt;0),SUM('Chemicals Calcs'!N$2:N108)-'Chem - ODS'!I$15*10^6,'Chemicals Calcs'!N108))</f>
        <v>0</v>
      </c>
      <c r="O108" s="210">
        <f ca="1">IF(SUM('Chemicals Calcs'!O$2:O108)-'Chem - ODS'!J$15*10^6&lt;0,0,IF(AND(SUM('Chemicals Calcs'!O$1:O107)-'Chem - ODS'!J$15*10^6&lt;0,SUM('Chemicals Calcs'!O$2:O108)-'Chem - ODS'!J$15*10^6&gt;0),SUM('Chemicals Calcs'!O$2:O108)-'Chem - ODS'!J$15*10^6,'Chemicals Calcs'!O108))</f>
        <v>0</v>
      </c>
      <c r="P108" s="210">
        <f ca="1">IF(SUM('Chemicals Calcs'!P$2:P108)-'Chem - ODS'!K$15*10^6&lt;0,0,IF(AND(SUM('Chemicals Calcs'!P$1:P107)-'Chem - ODS'!K$15*10^6&lt;0,SUM('Chemicals Calcs'!P$2:P108)-'Chem - ODS'!K$15*10^6&gt;0),SUM('Chemicals Calcs'!P$2:P108)-'Chem - ODS'!K$15*10^6,'Chemicals Calcs'!P108))</f>
        <v>0</v>
      </c>
      <c r="Q108" s="210">
        <f ca="1">IF(SUM('Chemicals Calcs'!Q$2:Q108)-'Chem - ODS'!L$15*10^6&lt;0,0,IF(AND(SUM('Chemicals Calcs'!Q$1:Q107)-'Chem - ODS'!L$15*10^6&lt;0,SUM('Chemicals Calcs'!Q$2:Q108)-'Chem - ODS'!L$15*10^6&gt;0),SUM('Chemicals Calcs'!Q$2:Q108)-'Chem - ODS'!L$15*10^6,'Chemicals Calcs'!Q108))</f>
        <v>0</v>
      </c>
      <c r="R108" s="210">
        <f ca="1">IF(SUM('Chemicals Calcs'!R$2:R108)-'Chem - ODS'!M$15*10^6&lt;0,0,IF(AND(SUM('Chemicals Calcs'!R$1:R107)-'Chem - ODS'!M$15*10^6&lt;0,SUM('Chemicals Calcs'!R$2:R108)-'Chem - ODS'!M$15*10^6&gt;0),SUM('Chemicals Calcs'!R$2:R108)-'Chem - ODS'!M$15*10^6,'Chemicals Calcs'!R108))</f>
        <v>0</v>
      </c>
      <c r="S108" s="210">
        <f ca="1">IF(SUM('Chemicals Calcs'!S$2:S108)-'Chem - ODS'!N$15*10^6&lt;0,0,IF(AND(SUM('Chemicals Calcs'!S$1:S107)-'Chem - ODS'!N$15*10^6&lt;0,SUM('Chemicals Calcs'!S$2:S108)-'Chem - ODS'!N$15*10^6&gt;0),SUM('Chemicals Calcs'!S$2:S108)-'Chem - ODS'!N$15*10^6,'Chemicals Calcs'!S108))</f>
        <v>0</v>
      </c>
      <c r="T108" s="210">
        <f ca="1">IF(SUM('Chemicals Calcs'!T$2:T108)-'Chem - ODS'!O$15*10^6&lt;0,0,IF(AND(SUM('Chemicals Calcs'!T$1:T107)-'Chem - ODS'!O$15*10^6&lt;0,SUM('Chemicals Calcs'!T$2:T108)-'Chem - ODS'!O$15*10^6&gt;0),SUM('Chemicals Calcs'!T$2:T108)-'Chem - ODS'!O$15*10^6,'Chemicals Calcs'!T108))</f>
        <v>0</v>
      </c>
      <c r="U108" s="210">
        <f ca="1">IF(SUM('Chemicals Calcs'!U$2:U108)-'Chem - ODS'!P$15*10^6&lt;0,0,IF(AND(SUM('Chemicals Calcs'!U$1:U107)-'Chem - ODS'!P$15*10^6&lt;0,SUM('Chemicals Calcs'!U$2:U108)-'Chem - ODS'!P$15*10^6&gt;0),SUM('Chemicals Calcs'!U$2:U108)-'Chem - ODS'!P$15*10^6,'Chemicals Calcs'!U108))</f>
        <v>0</v>
      </c>
      <c r="V108" s="210">
        <f ca="1">IF(SUM('Chemicals Calcs'!V$2:V108)-'Chem - ODS'!Q$15*10^6&lt;0,0,IF(AND(SUM('Chemicals Calcs'!V$1:V107)-'Chem - ODS'!Q$15*10^6&lt;0,SUM('Chemicals Calcs'!V$2:V108)-'Chem - ODS'!Q$15*10^6&gt;0),SUM('Chemicals Calcs'!V$2:V108)-'Chem - ODS'!Q$15*10^6,'Chemicals Calcs'!V108))</f>
        <v>0</v>
      </c>
      <c r="W108" s="210">
        <f ca="1">IF(SUM('Chemicals Calcs'!W$2:W108)-'Chem - ODS'!R$15*10^6&lt;0,0,IF(AND(SUM('Chemicals Calcs'!W$1:W107)-'Chem - ODS'!R$15*10^6&lt;0,SUM('Chemicals Calcs'!W$2:W108)-'Chem - ODS'!R$15*10^6&gt;0),SUM('Chemicals Calcs'!W$2:W108)-'Chem - ODS'!R$15*10^6,'Chemicals Calcs'!W108))</f>
        <v>0</v>
      </c>
      <c r="X108" s="210">
        <f ca="1">IF(SUM('Chemicals Calcs'!X$2:X108)-'Chem - ODS'!S$15*10^6&lt;0,0,IF(AND(SUM('Chemicals Calcs'!X$1:X107)-'Chem - ODS'!S$15*10^6&lt;0,SUM('Chemicals Calcs'!X$2:X108)-'Chem - ODS'!S$15*10^6&gt;0),SUM('Chemicals Calcs'!X$2:X108)-'Chem - ODS'!S$15*10^6,'Chemicals Calcs'!X108))</f>
        <v>0</v>
      </c>
      <c r="Y108" s="210">
        <f ca="1">IF(SUM('Chemicals Calcs'!Y$2:Y108)-'Chem - ODS'!T$15*10^6&lt;0,0,IF(AND(SUM('Chemicals Calcs'!Y$1:Y107)-'Chem - ODS'!T$15*10^6&lt;0,SUM('Chemicals Calcs'!Y$2:Y108)-'Chem - ODS'!T$15*10^6&gt;0),SUM('Chemicals Calcs'!Y$2:Y108)-'Chem - ODS'!T$15*10^6,'Chemicals Calcs'!Y108))</f>
        <v>0</v>
      </c>
      <c r="Z108" s="210">
        <f ca="1">IF(SUM('Chemicals Calcs'!Z$2:Z108)-'Chem - ODS'!U$15*10^6&lt;0,0,IF(AND(SUM('Chemicals Calcs'!Z$1:Z107)-'Chem - ODS'!U$15*10^6&lt;0,SUM('Chemicals Calcs'!Z$2:Z108)-'Chem - ODS'!U$15*10^6&gt;0),SUM('Chemicals Calcs'!Z$2:Z108)-'Chem - ODS'!U$15*10^6,'Chemicals Calcs'!Z108))</f>
        <v>0</v>
      </c>
      <c r="AA108" s="210">
        <f ca="1">IF(SUM('Chemicals Calcs'!AA$2:AA108)-'Chem - ODS'!V$15*10^6&lt;0,0,IF(AND(SUM('Chemicals Calcs'!AA$1:AA107)-'Chem - ODS'!V$15*10^6&lt;0,SUM('Chemicals Calcs'!AA$2:AA108)-'Chem - ODS'!V$15*10^6&gt;0),SUM('Chemicals Calcs'!AA$2:AA108)-'Chem - ODS'!V$15*10^6,'Chemicals Calcs'!AA108))</f>
        <v>0</v>
      </c>
      <c r="AB108" s="210">
        <f ca="1">IF(SUM('Chemicals Calcs'!AB$2:AB108)-'Chem - ODS'!W$15*10^6&lt;0,0,IF(AND(SUM('Chemicals Calcs'!AB$1:AB107)-'Chem - ODS'!W$15*10^6&lt;0,SUM('Chemicals Calcs'!AB$2:AB108)-'Chem - ODS'!W$15*10^6&gt;0),SUM('Chemicals Calcs'!AB$2:AB108)-'Chem - ODS'!W$15*10^6,'Chemicals Calcs'!AB108))</f>
        <v>0</v>
      </c>
      <c r="AC108" s="210">
        <f ca="1">IF(SUM('Chemicals Calcs'!AC$2:AC108)-'Chem - ODS'!X$15*10^6&lt;0,0,IF(AND(SUM('Chemicals Calcs'!AC$1:AC107)-'Chem - ODS'!X$15*10^6&lt;0,SUM('Chemicals Calcs'!AC$2:AC108)-'Chem - ODS'!X$15*10^6&gt;0),SUM('Chemicals Calcs'!AC$2:AC108)-'Chem - ODS'!X$15*10^6,'Chemicals Calcs'!AC108))</f>
        <v>0</v>
      </c>
      <c r="AD108" s="210">
        <f ca="1">IF(SUM('Chemicals Calcs'!AD$2:AD108)-'Chem - ODS'!Y$15*10^6&lt;0,0,IF(AND(SUM('Chemicals Calcs'!AD$1:AD107)-'Chem - ODS'!Y$15*10^6&lt;0,SUM('Chemicals Calcs'!AD$2:AD108)-'Chem - ODS'!Y$15*10^6&gt;0),SUM('Chemicals Calcs'!AD$2:AD108)-'Chem - ODS'!Y$15*10^6,'Chemicals Calcs'!AD108))</f>
        <v>0</v>
      </c>
      <c r="AE108" s="210">
        <f ca="1">IF(SUM('Chemicals Calcs'!AE$2:AE108)-'Chem - ODS'!Z$15*10^6&lt;0,0,IF(AND(SUM('Chemicals Calcs'!AE$1:AE107)-'Chem - ODS'!Z$15*10^6&lt;0,SUM('Chemicals Calcs'!AE$2:AE108)-'Chem - ODS'!Z$15*10^6&gt;0),SUM('Chemicals Calcs'!AE$2:AE108)-'Chem - ODS'!Z$15*10^6,'Chemicals Calcs'!AE108))</f>
        <v>0</v>
      </c>
      <c r="AF108" s="210">
        <f ca="1">IF(SUM('Chemicals Calcs'!AF$2:AF108)-'Chem - ODS'!AA$15*10^6&lt;0,0,IF(AND(SUM('Chemicals Calcs'!AF$1:AF107)-'Chem - ODS'!AA$15*10^6&lt;0,SUM('Chemicals Calcs'!AF$2:AF108)-'Chem - ODS'!AA$15*10^6&gt;0),SUM('Chemicals Calcs'!AF$2:AF108)-'Chem - ODS'!AA$15*10^6,'Chemicals Calcs'!AF108))</f>
        <v>0</v>
      </c>
      <c r="AG108" s="210">
        <f ca="1">IF(SUM('Chemicals Calcs'!AG$2:AG108)-'Chem - ODS'!AB$15*10^6&lt;0,0,IF(AND(SUM('Chemicals Calcs'!AG$1:AG107)-'Chem - ODS'!AB$15*10^6&lt;0,SUM('Chemicals Calcs'!AG$2:AG108)-'Chem - ODS'!AB$15*10^6&gt;0),SUM('Chemicals Calcs'!AG$2:AG108)-'Chem - ODS'!AB$15*10^6,'Chemicals Calcs'!AG108))</f>
        <v>0</v>
      </c>
      <c r="AH108" s="210">
        <f ca="1">IF(SUM('Chemicals Calcs'!AH$2:AH108)-'Chem - ODS'!AC$15*10^6&lt;0,0,IF(AND(SUM('Chemicals Calcs'!AH$1:AH107)-'Chem - ODS'!AC$15*10^6&lt;0,SUM('Chemicals Calcs'!AH$2:AH108)-'Chem - ODS'!AC$15*10^6&gt;0),SUM('Chemicals Calcs'!AH$2:AH108)-'Chem - ODS'!AC$15*10^6,'Chemicals Calcs'!AH108))</f>
        <v>0</v>
      </c>
      <c r="AI108" s="210">
        <f ca="1">IF(SUM('Chemicals Calcs'!AI$2:AI108)-'Chem - ODS'!AD$15*10^6&lt;0,0,IF(AND(SUM('Chemicals Calcs'!AI$1:AI107)-'Chem - ODS'!AD$15*10^6&lt;0,SUM('Chemicals Calcs'!AI$2:AI108)-'Chem - ODS'!AD$15*10^6&gt;0),SUM('Chemicals Calcs'!AI$2:AI108)-'Chem - ODS'!AD$15*10^6,'Chemicals Calcs'!AI108))</f>
        <v>0</v>
      </c>
      <c r="AJ108" s="210">
        <f ca="1">IF(SUM('Chemicals Calcs'!AJ$2:AJ108)-'Chem - ODS'!AE$15*10^6&lt;0,0,IF(AND(SUM('Chemicals Calcs'!AJ$1:AJ107)-'Chem - ODS'!AE$15*10^6&lt;0,SUM('Chemicals Calcs'!AJ$2:AJ108)-'Chem - ODS'!AE$15*10^6&gt;0),SUM('Chemicals Calcs'!AJ$2:AJ108)-'Chem - ODS'!AE$15*10^6,'Chemicals Calcs'!AJ108))</f>
        <v>0</v>
      </c>
      <c r="AK108" s="210">
        <f ca="1">IF(SUM('Chemicals Calcs'!AK$2:AK108)-'Chem - ODS'!AF$15*10^6&lt;0,0,IF(AND(SUM('Chemicals Calcs'!AK$1:AK107)-'Chem - ODS'!AF$15*10^6&lt;0,SUM('Chemicals Calcs'!AK$2:AK108)-'Chem - ODS'!AF$15*10^6&gt;0),SUM('Chemicals Calcs'!AK$2:AK108)-'Chem - ODS'!AF$15*10^6,'Chemicals Calcs'!AK108))</f>
        <v>0</v>
      </c>
      <c r="AL108" s="210">
        <f ca="1">IF(SUM('Chemicals Calcs'!AL$2:AL108)-'Chem - ODS'!AG$15*10^6&lt;0,0,IF(AND(SUM('Chemicals Calcs'!AL$1:AL107)-'Chem - ODS'!AG$15*10^6&lt;0,SUM('Chemicals Calcs'!AL$2:AL108)-'Chem - ODS'!AG$15*10^6&gt;0),SUM('Chemicals Calcs'!AL$2:AL108)-'Chem - ODS'!AG$15*10^6,'Chemicals Calcs'!AL108))</f>
        <v>0</v>
      </c>
      <c r="AM108" s="210">
        <f ca="1">IF(SUM('Chemicals Calcs'!AM$2:AM108)-'Chem - ODS'!AH$15*10^6&lt;0,0,IF(AND(SUM('Chemicals Calcs'!AM$1:AM107)-'Chem - ODS'!AH$15*10^6&lt;0,SUM('Chemicals Calcs'!AM$2:AM108)-'Chem - ODS'!AH$15*10^6&gt;0),SUM('Chemicals Calcs'!AM$2:AM108)-'Chem - ODS'!AH$15*10^6,'Chemicals Calcs'!AM108))</f>
        <v>0</v>
      </c>
      <c r="AN108" s="210">
        <f ca="1">IF(SUM('Chemicals Calcs'!AN$2:AN108)-'Chem - ODS'!AI$15*10^6&lt;0,0,IF(AND(SUM('Chemicals Calcs'!AN$1:AN107)-'Chem - ODS'!AI$15*10^6&lt;0,SUM('Chemicals Calcs'!AN$2:AN108)-'Chem - ODS'!AI$15*10^6&gt;0),SUM('Chemicals Calcs'!AN$2:AN108)-'Chem - ODS'!AI$15*10^6,'Chemicals Calcs'!AN108))</f>
        <v>0</v>
      </c>
      <c r="AO108" s="210">
        <f ca="1">IF(SUM('Chemicals Calcs'!AO$2:AO108)-'Chem - ODS'!AJ$15*10^6&lt;0,0,IF(AND(SUM('Chemicals Calcs'!AO$1:AO107)-'Chem - ODS'!AJ$15*10^6&lt;0,SUM('Chemicals Calcs'!AO$2:AO108)-'Chem - ODS'!AJ$15*10^6&gt;0),SUM('Chemicals Calcs'!AO$2:AO108)-'Chem - ODS'!AJ$15*10^6,'Chemicals Calcs'!AO108))</f>
        <v>0</v>
      </c>
      <c r="AP108" s="210">
        <f ca="1">IF(SUM('Chemicals Calcs'!AP$2:AP108)-'Chem - ODS'!AK$15*10^6&lt;0,0,IF(AND(SUM('Chemicals Calcs'!AP$1:AP107)-'Chem - ODS'!AK$15*10^6&lt;0,SUM('Chemicals Calcs'!AP$2:AP108)-'Chem - ODS'!AK$15*10^6&gt;0),SUM('Chemicals Calcs'!AP$2:AP108)-'Chem - ODS'!AK$15*10^6,'Chemicals Calcs'!AP108))</f>
        <v>0</v>
      </c>
    </row>
    <row r="109" spans="1:42">
      <c r="A109" s="74">
        <v>57</v>
      </c>
      <c r="B109">
        <f ca="1">IF('Chemicals 2010'!$A117="CP",INDIRECT("'Chemicals 2010'!"&amp;'Country Selector'!$B$3&amp;ROW($A117))*10^12,0)</f>
        <v>0</v>
      </c>
      <c r="C109" s="90">
        <f t="shared" ca="1" si="4"/>
        <v>0</v>
      </c>
      <c r="D109" s="90">
        <f t="shared" ca="1" si="5"/>
        <v>0</v>
      </c>
      <c r="E109" s="90">
        <f t="shared" ca="1" si="5"/>
        <v>0</v>
      </c>
      <c r="F109" s="90">
        <f t="shared" ca="1" si="5"/>
        <v>0</v>
      </c>
      <c r="G109" s="210">
        <f ca="1">IF(SUM('Chemicals Calcs'!G$2:G109)-'Chem - ODS'!B$15*10^6&lt;0,0,IF(AND(SUM('Chemicals Calcs'!G$1:G108)-'Chem - ODS'!B$15*10^6&lt;0,SUM('Chemicals Calcs'!G$2:G109)-'Chem - ODS'!B$15*10^6&gt;0),SUM('Chemicals Calcs'!G$2:G109)-'Chem - ODS'!B$15*10^6,'Chemicals Calcs'!G109))</f>
        <v>0</v>
      </c>
      <c r="H109" s="210">
        <f ca="1">IF(SUM('Chemicals Calcs'!H$2:H109)-'Chem - ODS'!C$15*10^6&lt;0,0,IF(AND(SUM('Chemicals Calcs'!H$1:H108)-'Chem - ODS'!C$15*10^6&lt;0,SUM('Chemicals Calcs'!H$2:H109)-'Chem - ODS'!C$15*10^6&gt;0),SUM('Chemicals Calcs'!H$2:H109)-'Chem - ODS'!C$15*10^6,'Chemicals Calcs'!H109))</f>
        <v>0</v>
      </c>
      <c r="I109" s="210">
        <f ca="1">IF(SUM('Chemicals Calcs'!I$2:I109)-'Chem - ODS'!D$15*10^6&lt;0,0,IF(AND(SUM('Chemicals Calcs'!I$1:I108)-'Chem - ODS'!D$15*10^6&lt;0,SUM('Chemicals Calcs'!I$2:I109)-'Chem - ODS'!D$15*10^6&gt;0),SUM('Chemicals Calcs'!I$2:I109)-'Chem - ODS'!D$15*10^6,'Chemicals Calcs'!I109))</f>
        <v>0</v>
      </c>
      <c r="J109" s="210">
        <f ca="1">IF(SUM('Chemicals Calcs'!J$2:J109)-'Chem - ODS'!E$15*10^6&lt;0,0,IF(AND(SUM('Chemicals Calcs'!J$1:J108)-'Chem - ODS'!E$15*10^6&lt;0,SUM('Chemicals Calcs'!J$2:J109)-'Chem - ODS'!E$15*10^6&gt;0),SUM('Chemicals Calcs'!J$2:J109)-'Chem - ODS'!E$15*10^6,'Chemicals Calcs'!J109))</f>
        <v>0</v>
      </c>
      <c r="K109" s="210">
        <f ca="1">IF(SUM('Chemicals Calcs'!K$2:K109)-'Chem - ODS'!F$15*10^6&lt;0,0,IF(AND(SUM('Chemicals Calcs'!K$1:K108)-'Chem - ODS'!F$15*10^6&lt;0,SUM('Chemicals Calcs'!K$2:K109)-'Chem - ODS'!F$15*10^6&gt;0),SUM('Chemicals Calcs'!K$2:K109)-'Chem - ODS'!F$15*10^6,'Chemicals Calcs'!K109))</f>
        <v>0</v>
      </c>
      <c r="L109" s="210">
        <f ca="1">IF(SUM('Chemicals Calcs'!L$2:L109)-'Chem - ODS'!G$15*10^6&lt;0,0,IF(AND(SUM('Chemicals Calcs'!L$1:L108)-'Chem - ODS'!G$15*10^6&lt;0,SUM('Chemicals Calcs'!L$2:L109)-'Chem - ODS'!G$15*10^6&gt;0),SUM('Chemicals Calcs'!L$2:L109)-'Chem - ODS'!G$15*10^6,'Chemicals Calcs'!L109))</f>
        <v>0</v>
      </c>
      <c r="M109" s="210">
        <f ca="1">IF(SUM('Chemicals Calcs'!M$2:M109)-'Chem - ODS'!H$15*10^6&lt;0,0,IF(AND(SUM('Chemicals Calcs'!M$1:M108)-'Chem - ODS'!H$15*10^6&lt;0,SUM('Chemicals Calcs'!M$2:M109)-'Chem - ODS'!H$15*10^6&gt;0),SUM('Chemicals Calcs'!M$2:M109)-'Chem - ODS'!H$15*10^6,'Chemicals Calcs'!M109))</f>
        <v>0</v>
      </c>
      <c r="N109" s="210">
        <f ca="1">IF(SUM('Chemicals Calcs'!N$2:N109)-'Chem - ODS'!I$15*10^6&lt;0,0,IF(AND(SUM('Chemicals Calcs'!N$1:N108)-'Chem - ODS'!I$15*10^6&lt;0,SUM('Chemicals Calcs'!N$2:N109)-'Chem - ODS'!I$15*10^6&gt;0),SUM('Chemicals Calcs'!N$2:N109)-'Chem - ODS'!I$15*10^6,'Chemicals Calcs'!N109))</f>
        <v>0</v>
      </c>
      <c r="O109" s="210">
        <f ca="1">IF(SUM('Chemicals Calcs'!O$2:O109)-'Chem - ODS'!J$15*10^6&lt;0,0,IF(AND(SUM('Chemicals Calcs'!O$1:O108)-'Chem - ODS'!J$15*10^6&lt;0,SUM('Chemicals Calcs'!O$2:O109)-'Chem - ODS'!J$15*10^6&gt;0),SUM('Chemicals Calcs'!O$2:O109)-'Chem - ODS'!J$15*10^6,'Chemicals Calcs'!O109))</f>
        <v>0</v>
      </c>
      <c r="P109" s="210">
        <f ca="1">IF(SUM('Chemicals Calcs'!P$2:P109)-'Chem - ODS'!K$15*10^6&lt;0,0,IF(AND(SUM('Chemicals Calcs'!P$1:P108)-'Chem - ODS'!K$15*10^6&lt;0,SUM('Chemicals Calcs'!P$2:P109)-'Chem - ODS'!K$15*10^6&gt;0),SUM('Chemicals Calcs'!P$2:P109)-'Chem - ODS'!K$15*10^6,'Chemicals Calcs'!P109))</f>
        <v>0</v>
      </c>
      <c r="Q109" s="210">
        <f ca="1">IF(SUM('Chemicals Calcs'!Q$2:Q109)-'Chem - ODS'!L$15*10^6&lt;0,0,IF(AND(SUM('Chemicals Calcs'!Q$1:Q108)-'Chem - ODS'!L$15*10^6&lt;0,SUM('Chemicals Calcs'!Q$2:Q109)-'Chem - ODS'!L$15*10^6&gt;0),SUM('Chemicals Calcs'!Q$2:Q109)-'Chem - ODS'!L$15*10^6,'Chemicals Calcs'!Q109))</f>
        <v>0</v>
      </c>
      <c r="R109" s="210">
        <f ca="1">IF(SUM('Chemicals Calcs'!R$2:R109)-'Chem - ODS'!M$15*10^6&lt;0,0,IF(AND(SUM('Chemicals Calcs'!R$1:R108)-'Chem - ODS'!M$15*10^6&lt;0,SUM('Chemicals Calcs'!R$2:R109)-'Chem - ODS'!M$15*10^6&gt;0),SUM('Chemicals Calcs'!R$2:R109)-'Chem - ODS'!M$15*10^6,'Chemicals Calcs'!R109))</f>
        <v>0</v>
      </c>
      <c r="S109" s="210">
        <f ca="1">IF(SUM('Chemicals Calcs'!S$2:S109)-'Chem - ODS'!N$15*10^6&lt;0,0,IF(AND(SUM('Chemicals Calcs'!S$1:S108)-'Chem - ODS'!N$15*10^6&lt;0,SUM('Chemicals Calcs'!S$2:S109)-'Chem - ODS'!N$15*10^6&gt;0),SUM('Chemicals Calcs'!S$2:S109)-'Chem - ODS'!N$15*10^6,'Chemicals Calcs'!S109))</f>
        <v>0</v>
      </c>
      <c r="T109" s="210">
        <f ca="1">IF(SUM('Chemicals Calcs'!T$2:T109)-'Chem - ODS'!O$15*10^6&lt;0,0,IF(AND(SUM('Chemicals Calcs'!T$1:T108)-'Chem - ODS'!O$15*10^6&lt;0,SUM('Chemicals Calcs'!T$2:T109)-'Chem - ODS'!O$15*10^6&gt;0),SUM('Chemicals Calcs'!T$2:T109)-'Chem - ODS'!O$15*10^6,'Chemicals Calcs'!T109))</f>
        <v>0</v>
      </c>
      <c r="U109" s="210">
        <f ca="1">IF(SUM('Chemicals Calcs'!U$2:U109)-'Chem - ODS'!P$15*10^6&lt;0,0,IF(AND(SUM('Chemicals Calcs'!U$1:U108)-'Chem - ODS'!P$15*10^6&lt;0,SUM('Chemicals Calcs'!U$2:U109)-'Chem - ODS'!P$15*10^6&gt;0),SUM('Chemicals Calcs'!U$2:U109)-'Chem - ODS'!P$15*10^6,'Chemicals Calcs'!U109))</f>
        <v>0</v>
      </c>
      <c r="V109" s="210">
        <f ca="1">IF(SUM('Chemicals Calcs'!V$2:V109)-'Chem - ODS'!Q$15*10^6&lt;0,0,IF(AND(SUM('Chemicals Calcs'!V$1:V108)-'Chem - ODS'!Q$15*10^6&lt;0,SUM('Chemicals Calcs'!V$2:V109)-'Chem - ODS'!Q$15*10^6&gt;0),SUM('Chemicals Calcs'!V$2:V109)-'Chem - ODS'!Q$15*10^6,'Chemicals Calcs'!V109))</f>
        <v>0</v>
      </c>
      <c r="W109" s="210">
        <f ca="1">IF(SUM('Chemicals Calcs'!W$2:W109)-'Chem - ODS'!R$15*10^6&lt;0,0,IF(AND(SUM('Chemicals Calcs'!W$1:W108)-'Chem - ODS'!R$15*10^6&lt;0,SUM('Chemicals Calcs'!W$2:W109)-'Chem - ODS'!R$15*10^6&gt;0),SUM('Chemicals Calcs'!W$2:W109)-'Chem - ODS'!R$15*10^6,'Chemicals Calcs'!W109))</f>
        <v>0</v>
      </c>
      <c r="X109" s="210">
        <f ca="1">IF(SUM('Chemicals Calcs'!X$2:X109)-'Chem - ODS'!S$15*10^6&lt;0,0,IF(AND(SUM('Chemicals Calcs'!X$1:X108)-'Chem - ODS'!S$15*10^6&lt;0,SUM('Chemicals Calcs'!X$2:X109)-'Chem - ODS'!S$15*10^6&gt;0),SUM('Chemicals Calcs'!X$2:X109)-'Chem - ODS'!S$15*10^6,'Chemicals Calcs'!X109))</f>
        <v>0</v>
      </c>
      <c r="Y109" s="210">
        <f ca="1">IF(SUM('Chemicals Calcs'!Y$2:Y109)-'Chem - ODS'!T$15*10^6&lt;0,0,IF(AND(SUM('Chemicals Calcs'!Y$1:Y108)-'Chem - ODS'!T$15*10^6&lt;0,SUM('Chemicals Calcs'!Y$2:Y109)-'Chem - ODS'!T$15*10^6&gt;0),SUM('Chemicals Calcs'!Y$2:Y109)-'Chem - ODS'!T$15*10^6,'Chemicals Calcs'!Y109))</f>
        <v>0</v>
      </c>
      <c r="Z109" s="210">
        <f ca="1">IF(SUM('Chemicals Calcs'!Z$2:Z109)-'Chem - ODS'!U$15*10^6&lt;0,0,IF(AND(SUM('Chemicals Calcs'!Z$1:Z108)-'Chem - ODS'!U$15*10^6&lt;0,SUM('Chemicals Calcs'!Z$2:Z109)-'Chem - ODS'!U$15*10^6&gt;0),SUM('Chemicals Calcs'!Z$2:Z109)-'Chem - ODS'!U$15*10^6,'Chemicals Calcs'!Z109))</f>
        <v>0</v>
      </c>
      <c r="AA109" s="210">
        <f ca="1">IF(SUM('Chemicals Calcs'!AA$2:AA109)-'Chem - ODS'!V$15*10^6&lt;0,0,IF(AND(SUM('Chemicals Calcs'!AA$1:AA108)-'Chem - ODS'!V$15*10^6&lt;0,SUM('Chemicals Calcs'!AA$2:AA109)-'Chem - ODS'!V$15*10^6&gt;0),SUM('Chemicals Calcs'!AA$2:AA109)-'Chem - ODS'!V$15*10^6,'Chemicals Calcs'!AA109))</f>
        <v>0</v>
      </c>
      <c r="AB109" s="210">
        <f ca="1">IF(SUM('Chemicals Calcs'!AB$2:AB109)-'Chem - ODS'!W$15*10^6&lt;0,0,IF(AND(SUM('Chemicals Calcs'!AB$1:AB108)-'Chem - ODS'!W$15*10^6&lt;0,SUM('Chemicals Calcs'!AB$2:AB109)-'Chem - ODS'!W$15*10^6&gt;0),SUM('Chemicals Calcs'!AB$2:AB109)-'Chem - ODS'!W$15*10^6,'Chemicals Calcs'!AB109))</f>
        <v>0</v>
      </c>
      <c r="AC109" s="210">
        <f ca="1">IF(SUM('Chemicals Calcs'!AC$2:AC109)-'Chem - ODS'!X$15*10^6&lt;0,0,IF(AND(SUM('Chemicals Calcs'!AC$1:AC108)-'Chem - ODS'!X$15*10^6&lt;0,SUM('Chemicals Calcs'!AC$2:AC109)-'Chem - ODS'!X$15*10^6&gt;0),SUM('Chemicals Calcs'!AC$2:AC109)-'Chem - ODS'!X$15*10^6,'Chemicals Calcs'!AC109))</f>
        <v>0</v>
      </c>
      <c r="AD109" s="210">
        <f ca="1">IF(SUM('Chemicals Calcs'!AD$2:AD109)-'Chem - ODS'!Y$15*10^6&lt;0,0,IF(AND(SUM('Chemicals Calcs'!AD$1:AD108)-'Chem - ODS'!Y$15*10^6&lt;0,SUM('Chemicals Calcs'!AD$2:AD109)-'Chem - ODS'!Y$15*10^6&gt;0),SUM('Chemicals Calcs'!AD$2:AD109)-'Chem - ODS'!Y$15*10^6,'Chemicals Calcs'!AD109))</f>
        <v>0</v>
      </c>
      <c r="AE109" s="210">
        <f ca="1">IF(SUM('Chemicals Calcs'!AE$2:AE109)-'Chem - ODS'!Z$15*10^6&lt;0,0,IF(AND(SUM('Chemicals Calcs'!AE$1:AE108)-'Chem - ODS'!Z$15*10^6&lt;0,SUM('Chemicals Calcs'!AE$2:AE109)-'Chem - ODS'!Z$15*10^6&gt;0),SUM('Chemicals Calcs'!AE$2:AE109)-'Chem - ODS'!Z$15*10^6,'Chemicals Calcs'!AE109))</f>
        <v>0</v>
      </c>
      <c r="AF109" s="210">
        <f ca="1">IF(SUM('Chemicals Calcs'!AF$2:AF109)-'Chem - ODS'!AA$15*10^6&lt;0,0,IF(AND(SUM('Chemicals Calcs'!AF$1:AF108)-'Chem - ODS'!AA$15*10^6&lt;0,SUM('Chemicals Calcs'!AF$2:AF109)-'Chem - ODS'!AA$15*10^6&gt;0),SUM('Chemicals Calcs'!AF$2:AF109)-'Chem - ODS'!AA$15*10^6,'Chemicals Calcs'!AF109))</f>
        <v>0</v>
      </c>
      <c r="AG109" s="210">
        <f ca="1">IF(SUM('Chemicals Calcs'!AG$2:AG109)-'Chem - ODS'!AB$15*10^6&lt;0,0,IF(AND(SUM('Chemicals Calcs'!AG$1:AG108)-'Chem - ODS'!AB$15*10^6&lt;0,SUM('Chemicals Calcs'!AG$2:AG109)-'Chem - ODS'!AB$15*10^6&gt;0),SUM('Chemicals Calcs'!AG$2:AG109)-'Chem - ODS'!AB$15*10^6,'Chemicals Calcs'!AG109))</f>
        <v>0</v>
      </c>
      <c r="AH109" s="210">
        <f ca="1">IF(SUM('Chemicals Calcs'!AH$2:AH109)-'Chem - ODS'!AC$15*10^6&lt;0,0,IF(AND(SUM('Chemicals Calcs'!AH$1:AH108)-'Chem - ODS'!AC$15*10^6&lt;0,SUM('Chemicals Calcs'!AH$2:AH109)-'Chem - ODS'!AC$15*10^6&gt;0),SUM('Chemicals Calcs'!AH$2:AH109)-'Chem - ODS'!AC$15*10^6,'Chemicals Calcs'!AH109))</f>
        <v>0</v>
      </c>
      <c r="AI109" s="210">
        <f ca="1">IF(SUM('Chemicals Calcs'!AI$2:AI109)-'Chem - ODS'!AD$15*10^6&lt;0,0,IF(AND(SUM('Chemicals Calcs'!AI$1:AI108)-'Chem - ODS'!AD$15*10^6&lt;0,SUM('Chemicals Calcs'!AI$2:AI109)-'Chem - ODS'!AD$15*10^6&gt;0),SUM('Chemicals Calcs'!AI$2:AI109)-'Chem - ODS'!AD$15*10^6,'Chemicals Calcs'!AI109))</f>
        <v>0</v>
      </c>
      <c r="AJ109" s="210">
        <f ca="1">IF(SUM('Chemicals Calcs'!AJ$2:AJ109)-'Chem - ODS'!AE$15*10^6&lt;0,0,IF(AND(SUM('Chemicals Calcs'!AJ$1:AJ108)-'Chem - ODS'!AE$15*10^6&lt;0,SUM('Chemicals Calcs'!AJ$2:AJ109)-'Chem - ODS'!AE$15*10^6&gt;0),SUM('Chemicals Calcs'!AJ$2:AJ109)-'Chem - ODS'!AE$15*10^6,'Chemicals Calcs'!AJ109))</f>
        <v>0</v>
      </c>
      <c r="AK109" s="210">
        <f ca="1">IF(SUM('Chemicals Calcs'!AK$2:AK109)-'Chem - ODS'!AF$15*10^6&lt;0,0,IF(AND(SUM('Chemicals Calcs'!AK$1:AK108)-'Chem - ODS'!AF$15*10^6&lt;0,SUM('Chemicals Calcs'!AK$2:AK109)-'Chem - ODS'!AF$15*10^6&gt;0),SUM('Chemicals Calcs'!AK$2:AK109)-'Chem - ODS'!AF$15*10^6,'Chemicals Calcs'!AK109))</f>
        <v>0</v>
      </c>
      <c r="AL109" s="210">
        <f ca="1">IF(SUM('Chemicals Calcs'!AL$2:AL109)-'Chem - ODS'!AG$15*10^6&lt;0,0,IF(AND(SUM('Chemicals Calcs'!AL$1:AL108)-'Chem - ODS'!AG$15*10^6&lt;0,SUM('Chemicals Calcs'!AL$2:AL109)-'Chem - ODS'!AG$15*10^6&gt;0),SUM('Chemicals Calcs'!AL$2:AL109)-'Chem - ODS'!AG$15*10^6,'Chemicals Calcs'!AL109))</f>
        <v>0</v>
      </c>
      <c r="AM109" s="210">
        <f ca="1">IF(SUM('Chemicals Calcs'!AM$2:AM109)-'Chem - ODS'!AH$15*10^6&lt;0,0,IF(AND(SUM('Chemicals Calcs'!AM$1:AM108)-'Chem - ODS'!AH$15*10^6&lt;0,SUM('Chemicals Calcs'!AM$2:AM109)-'Chem - ODS'!AH$15*10^6&gt;0),SUM('Chemicals Calcs'!AM$2:AM109)-'Chem - ODS'!AH$15*10^6,'Chemicals Calcs'!AM109))</f>
        <v>0</v>
      </c>
      <c r="AN109" s="210">
        <f ca="1">IF(SUM('Chemicals Calcs'!AN$2:AN109)-'Chem - ODS'!AI$15*10^6&lt;0,0,IF(AND(SUM('Chemicals Calcs'!AN$1:AN108)-'Chem - ODS'!AI$15*10^6&lt;0,SUM('Chemicals Calcs'!AN$2:AN109)-'Chem - ODS'!AI$15*10^6&gt;0),SUM('Chemicals Calcs'!AN$2:AN109)-'Chem - ODS'!AI$15*10^6,'Chemicals Calcs'!AN109))</f>
        <v>0</v>
      </c>
      <c r="AO109" s="210">
        <f ca="1">IF(SUM('Chemicals Calcs'!AO$2:AO109)-'Chem - ODS'!AJ$15*10^6&lt;0,0,IF(AND(SUM('Chemicals Calcs'!AO$1:AO108)-'Chem - ODS'!AJ$15*10^6&lt;0,SUM('Chemicals Calcs'!AO$2:AO109)-'Chem - ODS'!AJ$15*10^6&gt;0),SUM('Chemicals Calcs'!AO$2:AO109)-'Chem - ODS'!AJ$15*10^6,'Chemicals Calcs'!AO109))</f>
        <v>0</v>
      </c>
      <c r="AP109" s="210">
        <f ca="1">IF(SUM('Chemicals Calcs'!AP$2:AP109)-'Chem - ODS'!AK$15*10^6&lt;0,0,IF(AND(SUM('Chemicals Calcs'!AP$1:AP108)-'Chem - ODS'!AK$15*10^6&lt;0,SUM('Chemicals Calcs'!AP$2:AP109)-'Chem - ODS'!AK$15*10^6&gt;0),SUM('Chemicals Calcs'!AP$2:AP109)-'Chem - ODS'!AK$15*10^6,'Chemicals Calcs'!AP109))</f>
        <v>0</v>
      </c>
    </row>
    <row r="110" spans="1:42">
      <c r="A110" s="74">
        <v>58</v>
      </c>
      <c r="B110">
        <f ca="1">IF('Chemicals 2010'!$A118="CP",INDIRECT("'Chemicals 2010'!"&amp;'Country Selector'!$B$3&amp;ROW($A118))*10^12,0)</f>
        <v>0</v>
      </c>
      <c r="C110" s="90">
        <f t="shared" ca="1" si="4"/>
        <v>0</v>
      </c>
      <c r="D110" s="90">
        <f t="shared" ca="1" si="5"/>
        <v>0</v>
      </c>
      <c r="E110" s="90">
        <f t="shared" ca="1" si="5"/>
        <v>0</v>
      </c>
      <c r="F110" s="90">
        <f t="shared" ca="1" si="5"/>
        <v>0</v>
      </c>
      <c r="G110" s="210">
        <f ca="1">IF(SUM('Chemicals Calcs'!G$2:G110)-'Chem - ODS'!B$15*10^6&lt;0,0,IF(AND(SUM('Chemicals Calcs'!G$1:G109)-'Chem - ODS'!B$15*10^6&lt;0,SUM('Chemicals Calcs'!G$2:G110)-'Chem - ODS'!B$15*10^6&gt;0),SUM('Chemicals Calcs'!G$2:G110)-'Chem - ODS'!B$15*10^6,'Chemicals Calcs'!G110))</f>
        <v>0</v>
      </c>
      <c r="H110" s="210">
        <f ca="1">IF(SUM('Chemicals Calcs'!H$2:H110)-'Chem - ODS'!C$15*10^6&lt;0,0,IF(AND(SUM('Chemicals Calcs'!H$1:H109)-'Chem - ODS'!C$15*10^6&lt;0,SUM('Chemicals Calcs'!H$2:H110)-'Chem - ODS'!C$15*10^6&gt;0),SUM('Chemicals Calcs'!H$2:H110)-'Chem - ODS'!C$15*10^6,'Chemicals Calcs'!H110))</f>
        <v>0</v>
      </c>
      <c r="I110" s="210">
        <f ca="1">IF(SUM('Chemicals Calcs'!I$2:I110)-'Chem - ODS'!D$15*10^6&lt;0,0,IF(AND(SUM('Chemicals Calcs'!I$1:I109)-'Chem - ODS'!D$15*10^6&lt;0,SUM('Chemicals Calcs'!I$2:I110)-'Chem - ODS'!D$15*10^6&gt;0),SUM('Chemicals Calcs'!I$2:I110)-'Chem - ODS'!D$15*10^6,'Chemicals Calcs'!I110))</f>
        <v>0</v>
      </c>
      <c r="J110" s="210">
        <f ca="1">IF(SUM('Chemicals Calcs'!J$2:J110)-'Chem - ODS'!E$15*10^6&lt;0,0,IF(AND(SUM('Chemicals Calcs'!J$1:J109)-'Chem - ODS'!E$15*10^6&lt;0,SUM('Chemicals Calcs'!J$2:J110)-'Chem - ODS'!E$15*10^6&gt;0),SUM('Chemicals Calcs'!J$2:J110)-'Chem - ODS'!E$15*10^6,'Chemicals Calcs'!J110))</f>
        <v>0</v>
      </c>
      <c r="K110" s="210">
        <f ca="1">IF(SUM('Chemicals Calcs'!K$2:K110)-'Chem - ODS'!F$15*10^6&lt;0,0,IF(AND(SUM('Chemicals Calcs'!K$1:K109)-'Chem - ODS'!F$15*10^6&lt;0,SUM('Chemicals Calcs'!K$2:K110)-'Chem - ODS'!F$15*10^6&gt;0),SUM('Chemicals Calcs'!K$2:K110)-'Chem - ODS'!F$15*10^6,'Chemicals Calcs'!K110))</f>
        <v>0</v>
      </c>
      <c r="L110" s="210">
        <f ca="1">IF(SUM('Chemicals Calcs'!L$2:L110)-'Chem - ODS'!G$15*10^6&lt;0,0,IF(AND(SUM('Chemicals Calcs'!L$1:L109)-'Chem - ODS'!G$15*10^6&lt;0,SUM('Chemicals Calcs'!L$2:L110)-'Chem - ODS'!G$15*10^6&gt;0),SUM('Chemicals Calcs'!L$2:L110)-'Chem - ODS'!G$15*10^6,'Chemicals Calcs'!L110))</f>
        <v>0</v>
      </c>
      <c r="M110" s="210">
        <f ca="1">IF(SUM('Chemicals Calcs'!M$2:M110)-'Chem - ODS'!H$15*10^6&lt;0,0,IF(AND(SUM('Chemicals Calcs'!M$1:M109)-'Chem - ODS'!H$15*10^6&lt;0,SUM('Chemicals Calcs'!M$2:M110)-'Chem - ODS'!H$15*10^6&gt;0),SUM('Chemicals Calcs'!M$2:M110)-'Chem - ODS'!H$15*10^6,'Chemicals Calcs'!M110))</f>
        <v>0</v>
      </c>
      <c r="N110" s="210">
        <f ca="1">IF(SUM('Chemicals Calcs'!N$2:N110)-'Chem - ODS'!I$15*10^6&lt;0,0,IF(AND(SUM('Chemicals Calcs'!N$1:N109)-'Chem - ODS'!I$15*10^6&lt;0,SUM('Chemicals Calcs'!N$2:N110)-'Chem - ODS'!I$15*10^6&gt;0),SUM('Chemicals Calcs'!N$2:N110)-'Chem - ODS'!I$15*10^6,'Chemicals Calcs'!N110))</f>
        <v>0</v>
      </c>
      <c r="O110" s="210">
        <f ca="1">IF(SUM('Chemicals Calcs'!O$2:O110)-'Chem - ODS'!J$15*10^6&lt;0,0,IF(AND(SUM('Chemicals Calcs'!O$1:O109)-'Chem - ODS'!J$15*10^6&lt;0,SUM('Chemicals Calcs'!O$2:O110)-'Chem - ODS'!J$15*10^6&gt;0),SUM('Chemicals Calcs'!O$2:O110)-'Chem - ODS'!J$15*10^6,'Chemicals Calcs'!O110))</f>
        <v>0</v>
      </c>
      <c r="P110" s="210">
        <f ca="1">IF(SUM('Chemicals Calcs'!P$2:P110)-'Chem - ODS'!K$15*10^6&lt;0,0,IF(AND(SUM('Chemicals Calcs'!P$1:P109)-'Chem - ODS'!K$15*10^6&lt;0,SUM('Chemicals Calcs'!P$2:P110)-'Chem - ODS'!K$15*10^6&gt;0),SUM('Chemicals Calcs'!P$2:P110)-'Chem - ODS'!K$15*10^6,'Chemicals Calcs'!P110))</f>
        <v>0</v>
      </c>
      <c r="Q110" s="210">
        <f ca="1">IF(SUM('Chemicals Calcs'!Q$2:Q110)-'Chem - ODS'!L$15*10^6&lt;0,0,IF(AND(SUM('Chemicals Calcs'!Q$1:Q109)-'Chem - ODS'!L$15*10^6&lt;0,SUM('Chemicals Calcs'!Q$2:Q110)-'Chem - ODS'!L$15*10^6&gt;0),SUM('Chemicals Calcs'!Q$2:Q110)-'Chem - ODS'!L$15*10^6,'Chemicals Calcs'!Q110))</f>
        <v>0</v>
      </c>
      <c r="R110" s="210">
        <f ca="1">IF(SUM('Chemicals Calcs'!R$2:R110)-'Chem - ODS'!M$15*10^6&lt;0,0,IF(AND(SUM('Chemicals Calcs'!R$1:R109)-'Chem - ODS'!M$15*10^6&lt;0,SUM('Chemicals Calcs'!R$2:R110)-'Chem - ODS'!M$15*10^6&gt;0),SUM('Chemicals Calcs'!R$2:R110)-'Chem - ODS'!M$15*10^6,'Chemicals Calcs'!R110))</f>
        <v>0</v>
      </c>
      <c r="S110" s="210">
        <f ca="1">IF(SUM('Chemicals Calcs'!S$2:S110)-'Chem - ODS'!N$15*10^6&lt;0,0,IF(AND(SUM('Chemicals Calcs'!S$1:S109)-'Chem - ODS'!N$15*10^6&lt;0,SUM('Chemicals Calcs'!S$2:S110)-'Chem - ODS'!N$15*10^6&gt;0),SUM('Chemicals Calcs'!S$2:S110)-'Chem - ODS'!N$15*10^6,'Chemicals Calcs'!S110))</f>
        <v>0</v>
      </c>
      <c r="T110" s="210">
        <f ca="1">IF(SUM('Chemicals Calcs'!T$2:T110)-'Chem - ODS'!O$15*10^6&lt;0,0,IF(AND(SUM('Chemicals Calcs'!T$1:T109)-'Chem - ODS'!O$15*10^6&lt;0,SUM('Chemicals Calcs'!T$2:T110)-'Chem - ODS'!O$15*10^6&gt;0),SUM('Chemicals Calcs'!T$2:T110)-'Chem - ODS'!O$15*10^6,'Chemicals Calcs'!T110))</f>
        <v>0</v>
      </c>
      <c r="U110" s="210">
        <f ca="1">IF(SUM('Chemicals Calcs'!U$2:U110)-'Chem - ODS'!P$15*10^6&lt;0,0,IF(AND(SUM('Chemicals Calcs'!U$1:U109)-'Chem - ODS'!P$15*10^6&lt;0,SUM('Chemicals Calcs'!U$2:U110)-'Chem - ODS'!P$15*10^6&gt;0),SUM('Chemicals Calcs'!U$2:U110)-'Chem - ODS'!P$15*10^6,'Chemicals Calcs'!U110))</f>
        <v>0</v>
      </c>
      <c r="V110" s="210">
        <f ca="1">IF(SUM('Chemicals Calcs'!V$2:V110)-'Chem - ODS'!Q$15*10^6&lt;0,0,IF(AND(SUM('Chemicals Calcs'!V$1:V109)-'Chem - ODS'!Q$15*10^6&lt;0,SUM('Chemicals Calcs'!V$2:V110)-'Chem - ODS'!Q$15*10^6&gt;0),SUM('Chemicals Calcs'!V$2:V110)-'Chem - ODS'!Q$15*10^6,'Chemicals Calcs'!V110))</f>
        <v>0</v>
      </c>
      <c r="W110" s="210">
        <f ca="1">IF(SUM('Chemicals Calcs'!W$2:W110)-'Chem - ODS'!R$15*10^6&lt;0,0,IF(AND(SUM('Chemicals Calcs'!W$1:W109)-'Chem - ODS'!R$15*10^6&lt;0,SUM('Chemicals Calcs'!W$2:W110)-'Chem - ODS'!R$15*10^6&gt;0),SUM('Chemicals Calcs'!W$2:W110)-'Chem - ODS'!R$15*10^6,'Chemicals Calcs'!W110))</f>
        <v>0</v>
      </c>
      <c r="X110" s="210">
        <f ca="1">IF(SUM('Chemicals Calcs'!X$2:X110)-'Chem - ODS'!S$15*10^6&lt;0,0,IF(AND(SUM('Chemicals Calcs'!X$1:X109)-'Chem - ODS'!S$15*10^6&lt;0,SUM('Chemicals Calcs'!X$2:X110)-'Chem - ODS'!S$15*10^6&gt;0),SUM('Chemicals Calcs'!X$2:X110)-'Chem - ODS'!S$15*10^6,'Chemicals Calcs'!X110))</f>
        <v>0</v>
      </c>
      <c r="Y110" s="210">
        <f ca="1">IF(SUM('Chemicals Calcs'!Y$2:Y110)-'Chem - ODS'!T$15*10^6&lt;0,0,IF(AND(SUM('Chemicals Calcs'!Y$1:Y109)-'Chem - ODS'!T$15*10^6&lt;0,SUM('Chemicals Calcs'!Y$2:Y110)-'Chem - ODS'!T$15*10^6&gt;0),SUM('Chemicals Calcs'!Y$2:Y110)-'Chem - ODS'!T$15*10^6,'Chemicals Calcs'!Y110))</f>
        <v>0</v>
      </c>
      <c r="Z110" s="210">
        <f ca="1">IF(SUM('Chemicals Calcs'!Z$2:Z110)-'Chem - ODS'!U$15*10^6&lt;0,0,IF(AND(SUM('Chemicals Calcs'!Z$1:Z109)-'Chem - ODS'!U$15*10^6&lt;0,SUM('Chemicals Calcs'!Z$2:Z110)-'Chem - ODS'!U$15*10^6&gt;0),SUM('Chemicals Calcs'!Z$2:Z110)-'Chem - ODS'!U$15*10^6,'Chemicals Calcs'!Z110))</f>
        <v>0</v>
      </c>
      <c r="AA110" s="210">
        <f ca="1">IF(SUM('Chemicals Calcs'!AA$2:AA110)-'Chem - ODS'!V$15*10^6&lt;0,0,IF(AND(SUM('Chemicals Calcs'!AA$1:AA109)-'Chem - ODS'!V$15*10^6&lt;0,SUM('Chemicals Calcs'!AA$2:AA110)-'Chem - ODS'!V$15*10^6&gt;0),SUM('Chemicals Calcs'!AA$2:AA110)-'Chem - ODS'!V$15*10^6,'Chemicals Calcs'!AA110))</f>
        <v>0</v>
      </c>
      <c r="AB110" s="210">
        <f ca="1">IF(SUM('Chemicals Calcs'!AB$2:AB110)-'Chem - ODS'!W$15*10^6&lt;0,0,IF(AND(SUM('Chemicals Calcs'!AB$1:AB109)-'Chem - ODS'!W$15*10^6&lt;0,SUM('Chemicals Calcs'!AB$2:AB110)-'Chem - ODS'!W$15*10^6&gt;0),SUM('Chemicals Calcs'!AB$2:AB110)-'Chem - ODS'!W$15*10^6,'Chemicals Calcs'!AB110))</f>
        <v>0</v>
      </c>
      <c r="AC110" s="210">
        <f ca="1">IF(SUM('Chemicals Calcs'!AC$2:AC110)-'Chem - ODS'!X$15*10^6&lt;0,0,IF(AND(SUM('Chemicals Calcs'!AC$1:AC109)-'Chem - ODS'!X$15*10^6&lt;0,SUM('Chemicals Calcs'!AC$2:AC110)-'Chem - ODS'!X$15*10^6&gt;0),SUM('Chemicals Calcs'!AC$2:AC110)-'Chem - ODS'!X$15*10^6,'Chemicals Calcs'!AC110))</f>
        <v>0</v>
      </c>
      <c r="AD110" s="210">
        <f ca="1">IF(SUM('Chemicals Calcs'!AD$2:AD110)-'Chem - ODS'!Y$15*10^6&lt;0,0,IF(AND(SUM('Chemicals Calcs'!AD$1:AD109)-'Chem - ODS'!Y$15*10^6&lt;0,SUM('Chemicals Calcs'!AD$2:AD110)-'Chem - ODS'!Y$15*10^6&gt;0),SUM('Chemicals Calcs'!AD$2:AD110)-'Chem - ODS'!Y$15*10^6,'Chemicals Calcs'!AD110))</f>
        <v>0</v>
      </c>
      <c r="AE110" s="210">
        <f ca="1">IF(SUM('Chemicals Calcs'!AE$2:AE110)-'Chem - ODS'!Z$15*10^6&lt;0,0,IF(AND(SUM('Chemicals Calcs'!AE$1:AE109)-'Chem - ODS'!Z$15*10^6&lt;0,SUM('Chemicals Calcs'!AE$2:AE110)-'Chem - ODS'!Z$15*10^6&gt;0),SUM('Chemicals Calcs'!AE$2:AE110)-'Chem - ODS'!Z$15*10^6,'Chemicals Calcs'!AE110))</f>
        <v>0</v>
      </c>
      <c r="AF110" s="210">
        <f ca="1">IF(SUM('Chemicals Calcs'!AF$2:AF110)-'Chem - ODS'!AA$15*10^6&lt;0,0,IF(AND(SUM('Chemicals Calcs'!AF$1:AF109)-'Chem - ODS'!AA$15*10^6&lt;0,SUM('Chemicals Calcs'!AF$2:AF110)-'Chem - ODS'!AA$15*10^6&gt;0),SUM('Chemicals Calcs'!AF$2:AF110)-'Chem - ODS'!AA$15*10^6,'Chemicals Calcs'!AF110))</f>
        <v>0</v>
      </c>
      <c r="AG110" s="210">
        <f ca="1">IF(SUM('Chemicals Calcs'!AG$2:AG110)-'Chem - ODS'!AB$15*10^6&lt;0,0,IF(AND(SUM('Chemicals Calcs'!AG$1:AG109)-'Chem - ODS'!AB$15*10^6&lt;0,SUM('Chemicals Calcs'!AG$2:AG110)-'Chem - ODS'!AB$15*10^6&gt;0),SUM('Chemicals Calcs'!AG$2:AG110)-'Chem - ODS'!AB$15*10^6,'Chemicals Calcs'!AG110))</f>
        <v>0</v>
      </c>
      <c r="AH110" s="210">
        <f ca="1">IF(SUM('Chemicals Calcs'!AH$2:AH110)-'Chem - ODS'!AC$15*10^6&lt;0,0,IF(AND(SUM('Chemicals Calcs'!AH$1:AH109)-'Chem - ODS'!AC$15*10^6&lt;0,SUM('Chemicals Calcs'!AH$2:AH110)-'Chem - ODS'!AC$15*10^6&gt;0),SUM('Chemicals Calcs'!AH$2:AH110)-'Chem - ODS'!AC$15*10^6,'Chemicals Calcs'!AH110))</f>
        <v>0</v>
      </c>
      <c r="AI110" s="210">
        <f ca="1">IF(SUM('Chemicals Calcs'!AI$2:AI110)-'Chem - ODS'!AD$15*10^6&lt;0,0,IF(AND(SUM('Chemicals Calcs'!AI$1:AI109)-'Chem - ODS'!AD$15*10^6&lt;0,SUM('Chemicals Calcs'!AI$2:AI110)-'Chem - ODS'!AD$15*10^6&gt;0),SUM('Chemicals Calcs'!AI$2:AI110)-'Chem - ODS'!AD$15*10^6,'Chemicals Calcs'!AI110))</f>
        <v>0</v>
      </c>
      <c r="AJ110" s="210">
        <f ca="1">IF(SUM('Chemicals Calcs'!AJ$2:AJ110)-'Chem - ODS'!AE$15*10^6&lt;0,0,IF(AND(SUM('Chemicals Calcs'!AJ$1:AJ109)-'Chem - ODS'!AE$15*10^6&lt;0,SUM('Chemicals Calcs'!AJ$2:AJ110)-'Chem - ODS'!AE$15*10^6&gt;0),SUM('Chemicals Calcs'!AJ$2:AJ110)-'Chem - ODS'!AE$15*10^6,'Chemicals Calcs'!AJ110))</f>
        <v>0</v>
      </c>
      <c r="AK110" s="210">
        <f ca="1">IF(SUM('Chemicals Calcs'!AK$2:AK110)-'Chem - ODS'!AF$15*10^6&lt;0,0,IF(AND(SUM('Chemicals Calcs'!AK$1:AK109)-'Chem - ODS'!AF$15*10^6&lt;0,SUM('Chemicals Calcs'!AK$2:AK110)-'Chem - ODS'!AF$15*10^6&gt;0),SUM('Chemicals Calcs'!AK$2:AK110)-'Chem - ODS'!AF$15*10^6,'Chemicals Calcs'!AK110))</f>
        <v>0</v>
      </c>
      <c r="AL110" s="210">
        <f ca="1">IF(SUM('Chemicals Calcs'!AL$2:AL110)-'Chem - ODS'!AG$15*10^6&lt;0,0,IF(AND(SUM('Chemicals Calcs'!AL$1:AL109)-'Chem - ODS'!AG$15*10^6&lt;0,SUM('Chemicals Calcs'!AL$2:AL110)-'Chem - ODS'!AG$15*10^6&gt;0),SUM('Chemicals Calcs'!AL$2:AL110)-'Chem - ODS'!AG$15*10^6,'Chemicals Calcs'!AL110))</f>
        <v>0</v>
      </c>
      <c r="AM110" s="210">
        <f ca="1">IF(SUM('Chemicals Calcs'!AM$2:AM110)-'Chem - ODS'!AH$15*10^6&lt;0,0,IF(AND(SUM('Chemicals Calcs'!AM$1:AM109)-'Chem - ODS'!AH$15*10^6&lt;0,SUM('Chemicals Calcs'!AM$2:AM110)-'Chem - ODS'!AH$15*10^6&gt;0),SUM('Chemicals Calcs'!AM$2:AM110)-'Chem - ODS'!AH$15*10^6,'Chemicals Calcs'!AM110))</f>
        <v>0</v>
      </c>
      <c r="AN110" s="210">
        <f ca="1">IF(SUM('Chemicals Calcs'!AN$2:AN110)-'Chem - ODS'!AI$15*10^6&lt;0,0,IF(AND(SUM('Chemicals Calcs'!AN$1:AN109)-'Chem - ODS'!AI$15*10^6&lt;0,SUM('Chemicals Calcs'!AN$2:AN110)-'Chem - ODS'!AI$15*10^6&gt;0),SUM('Chemicals Calcs'!AN$2:AN110)-'Chem - ODS'!AI$15*10^6,'Chemicals Calcs'!AN110))</f>
        <v>0</v>
      </c>
      <c r="AO110" s="210">
        <f ca="1">IF(SUM('Chemicals Calcs'!AO$2:AO110)-'Chem - ODS'!AJ$15*10^6&lt;0,0,IF(AND(SUM('Chemicals Calcs'!AO$1:AO109)-'Chem - ODS'!AJ$15*10^6&lt;0,SUM('Chemicals Calcs'!AO$2:AO110)-'Chem - ODS'!AJ$15*10^6&gt;0),SUM('Chemicals Calcs'!AO$2:AO110)-'Chem - ODS'!AJ$15*10^6,'Chemicals Calcs'!AO110))</f>
        <v>0</v>
      </c>
      <c r="AP110" s="210">
        <f ca="1">IF(SUM('Chemicals Calcs'!AP$2:AP110)-'Chem - ODS'!AK$15*10^6&lt;0,0,IF(AND(SUM('Chemicals Calcs'!AP$1:AP109)-'Chem - ODS'!AK$15*10^6&lt;0,SUM('Chemicals Calcs'!AP$2:AP110)-'Chem - ODS'!AK$15*10^6&gt;0),SUM('Chemicals Calcs'!AP$2:AP110)-'Chem - ODS'!AK$15*10^6,'Chemicals Calcs'!AP110))</f>
        <v>0</v>
      </c>
    </row>
    <row r="111" spans="1:42">
      <c r="A111" s="74">
        <v>59</v>
      </c>
      <c r="B111">
        <f ca="1">IF('Chemicals 2010'!$A119="CP",INDIRECT("'Chemicals 2010'!"&amp;'Country Selector'!$B$3&amp;ROW($A119))*10^12,0)</f>
        <v>0</v>
      </c>
      <c r="C111" s="90">
        <f t="shared" ca="1" si="4"/>
        <v>0</v>
      </c>
      <c r="D111" s="90">
        <f t="shared" ca="1" si="5"/>
        <v>0</v>
      </c>
      <c r="E111" s="90">
        <f t="shared" ca="1" si="5"/>
        <v>0</v>
      </c>
      <c r="F111" s="90">
        <f t="shared" ca="1" si="5"/>
        <v>0</v>
      </c>
      <c r="G111" s="210">
        <f ca="1">IF(SUM('Chemicals Calcs'!G$2:G111)-'Chem - ODS'!B$15*10^6&lt;0,0,IF(AND(SUM('Chemicals Calcs'!G$1:G110)-'Chem - ODS'!B$15*10^6&lt;0,SUM('Chemicals Calcs'!G$2:G111)-'Chem - ODS'!B$15*10^6&gt;0),SUM('Chemicals Calcs'!G$2:G111)-'Chem - ODS'!B$15*10^6,'Chemicals Calcs'!G111))</f>
        <v>0</v>
      </c>
      <c r="H111" s="210">
        <f ca="1">IF(SUM('Chemicals Calcs'!H$2:H111)-'Chem - ODS'!C$15*10^6&lt;0,0,IF(AND(SUM('Chemicals Calcs'!H$1:H110)-'Chem - ODS'!C$15*10^6&lt;0,SUM('Chemicals Calcs'!H$2:H111)-'Chem - ODS'!C$15*10^6&gt;0),SUM('Chemicals Calcs'!H$2:H111)-'Chem - ODS'!C$15*10^6,'Chemicals Calcs'!H111))</f>
        <v>0</v>
      </c>
      <c r="I111" s="210">
        <f ca="1">IF(SUM('Chemicals Calcs'!I$2:I111)-'Chem - ODS'!D$15*10^6&lt;0,0,IF(AND(SUM('Chemicals Calcs'!I$1:I110)-'Chem - ODS'!D$15*10^6&lt;0,SUM('Chemicals Calcs'!I$2:I111)-'Chem - ODS'!D$15*10^6&gt;0),SUM('Chemicals Calcs'!I$2:I111)-'Chem - ODS'!D$15*10^6,'Chemicals Calcs'!I111))</f>
        <v>0</v>
      </c>
      <c r="J111" s="210">
        <f ca="1">IF(SUM('Chemicals Calcs'!J$2:J111)-'Chem - ODS'!E$15*10^6&lt;0,0,IF(AND(SUM('Chemicals Calcs'!J$1:J110)-'Chem - ODS'!E$15*10^6&lt;0,SUM('Chemicals Calcs'!J$2:J111)-'Chem - ODS'!E$15*10^6&gt;0),SUM('Chemicals Calcs'!J$2:J111)-'Chem - ODS'!E$15*10^6,'Chemicals Calcs'!J111))</f>
        <v>0</v>
      </c>
      <c r="K111" s="210">
        <f ca="1">IF(SUM('Chemicals Calcs'!K$2:K111)-'Chem - ODS'!F$15*10^6&lt;0,0,IF(AND(SUM('Chemicals Calcs'!K$1:K110)-'Chem - ODS'!F$15*10^6&lt;0,SUM('Chemicals Calcs'!K$2:K111)-'Chem - ODS'!F$15*10^6&gt;0),SUM('Chemicals Calcs'!K$2:K111)-'Chem - ODS'!F$15*10^6,'Chemicals Calcs'!K111))</f>
        <v>0</v>
      </c>
      <c r="L111" s="210">
        <f ca="1">IF(SUM('Chemicals Calcs'!L$2:L111)-'Chem - ODS'!G$15*10^6&lt;0,0,IF(AND(SUM('Chemicals Calcs'!L$1:L110)-'Chem - ODS'!G$15*10^6&lt;0,SUM('Chemicals Calcs'!L$2:L111)-'Chem - ODS'!G$15*10^6&gt;0),SUM('Chemicals Calcs'!L$2:L111)-'Chem - ODS'!G$15*10^6,'Chemicals Calcs'!L111))</f>
        <v>0</v>
      </c>
      <c r="M111" s="210">
        <f ca="1">IF(SUM('Chemicals Calcs'!M$2:M111)-'Chem - ODS'!H$15*10^6&lt;0,0,IF(AND(SUM('Chemicals Calcs'!M$1:M110)-'Chem - ODS'!H$15*10^6&lt;0,SUM('Chemicals Calcs'!M$2:M111)-'Chem - ODS'!H$15*10^6&gt;0),SUM('Chemicals Calcs'!M$2:M111)-'Chem - ODS'!H$15*10^6,'Chemicals Calcs'!M111))</f>
        <v>0</v>
      </c>
      <c r="N111" s="210">
        <f ca="1">IF(SUM('Chemicals Calcs'!N$2:N111)-'Chem - ODS'!I$15*10^6&lt;0,0,IF(AND(SUM('Chemicals Calcs'!N$1:N110)-'Chem - ODS'!I$15*10^6&lt;0,SUM('Chemicals Calcs'!N$2:N111)-'Chem - ODS'!I$15*10^6&gt;0),SUM('Chemicals Calcs'!N$2:N111)-'Chem - ODS'!I$15*10^6,'Chemicals Calcs'!N111))</f>
        <v>0</v>
      </c>
      <c r="O111" s="210">
        <f ca="1">IF(SUM('Chemicals Calcs'!O$2:O111)-'Chem - ODS'!J$15*10^6&lt;0,0,IF(AND(SUM('Chemicals Calcs'!O$1:O110)-'Chem - ODS'!J$15*10^6&lt;0,SUM('Chemicals Calcs'!O$2:O111)-'Chem - ODS'!J$15*10^6&gt;0),SUM('Chemicals Calcs'!O$2:O111)-'Chem - ODS'!J$15*10^6,'Chemicals Calcs'!O111))</f>
        <v>0</v>
      </c>
      <c r="P111" s="210">
        <f ca="1">IF(SUM('Chemicals Calcs'!P$2:P111)-'Chem - ODS'!K$15*10^6&lt;0,0,IF(AND(SUM('Chemicals Calcs'!P$1:P110)-'Chem - ODS'!K$15*10^6&lt;0,SUM('Chemicals Calcs'!P$2:P111)-'Chem - ODS'!K$15*10^6&gt;0),SUM('Chemicals Calcs'!P$2:P111)-'Chem - ODS'!K$15*10^6,'Chemicals Calcs'!P111))</f>
        <v>0</v>
      </c>
      <c r="Q111" s="210">
        <f ca="1">IF(SUM('Chemicals Calcs'!Q$2:Q111)-'Chem - ODS'!L$15*10^6&lt;0,0,IF(AND(SUM('Chemicals Calcs'!Q$1:Q110)-'Chem - ODS'!L$15*10^6&lt;0,SUM('Chemicals Calcs'!Q$2:Q111)-'Chem - ODS'!L$15*10^6&gt;0),SUM('Chemicals Calcs'!Q$2:Q111)-'Chem - ODS'!L$15*10^6,'Chemicals Calcs'!Q111))</f>
        <v>0</v>
      </c>
      <c r="R111" s="210">
        <f ca="1">IF(SUM('Chemicals Calcs'!R$2:R111)-'Chem - ODS'!M$15*10^6&lt;0,0,IF(AND(SUM('Chemicals Calcs'!R$1:R110)-'Chem - ODS'!M$15*10^6&lt;0,SUM('Chemicals Calcs'!R$2:R111)-'Chem - ODS'!M$15*10^6&gt;0),SUM('Chemicals Calcs'!R$2:R111)-'Chem - ODS'!M$15*10^6,'Chemicals Calcs'!R111))</f>
        <v>0</v>
      </c>
      <c r="S111" s="210">
        <f ca="1">IF(SUM('Chemicals Calcs'!S$2:S111)-'Chem - ODS'!N$15*10^6&lt;0,0,IF(AND(SUM('Chemicals Calcs'!S$1:S110)-'Chem - ODS'!N$15*10^6&lt;0,SUM('Chemicals Calcs'!S$2:S111)-'Chem - ODS'!N$15*10^6&gt;0),SUM('Chemicals Calcs'!S$2:S111)-'Chem - ODS'!N$15*10^6,'Chemicals Calcs'!S111))</f>
        <v>0</v>
      </c>
      <c r="T111" s="210">
        <f ca="1">IF(SUM('Chemicals Calcs'!T$2:T111)-'Chem - ODS'!O$15*10^6&lt;0,0,IF(AND(SUM('Chemicals Calcs'!T$1:T110)-'Chem - ODS'!O$15*10^6&lt;0,SUM('Chemicals Calcs'!T$2:T111)-'Chem - ODS'!O$15*10^6&gt;0),SUM('Chemicals Calcs'!T$2:T111)-'Chem - ODS'!O$15*10^6,'Chemicals Calcs'!T111))</f>
        <v>0</v>
      </c>
      <c r="U111" s="210">
        <f ca="1">IF(SUM('Chemicals Calcs'!U$2:U111)-'Chem - ODS'!P$15*10^6&lt;0,0,IF(AND(SUM('Chemicals Calcs'!U$1:U110)-'Chem - ODS'!P$15*10^6&lt;0,SUM('Chemicals Calcs'!U$2:U111)-'Chem - ODS'!P$15*10^6&gt;0),SUM('Chemicals Calcs'!U$2:U111)-'Chem - ODS'!P$15*10^6,'Chemicals Calcs'!U111))</f>
        <v>0</v>
      </c>
      <c r="V111" s="210">
        <f ca="1">IF(SUM('Chemicals Calcs'!V$2:V111)-'Chem - ODS'!Q$15*10^6&lt;0,0,IF(AND(SUM('Chemicals Calcs'!V$1:V110)-'Chem - ODS'!Q$15*10^6&lt;0,SUM('Chemicals Calcs'!V$2:V111)-'Chem - ODS'!Q$15*10^6&gt;0),SUM('Chemicals Calcs'!V$2:V111)-'Chem - ODS'!Q$15*10^6,'Chemicals Calcs'!V111))</f>
        <v>0</v>
      </c>
      <c r="W111" s="210">
        <f ca="1">IF(SUM('Chemicals Calcs'!W$2:W111)-'Chem - ODS'!R$15*10^6&lt;0,0,IF(AND(SUM('Chemicals Calcs'!W$1:W110)-'Chem - ODS'!R$15*10^6&lt;0,SUM('Chemicals Calcs'!W$2:W111)-'Chem - ODS'!R$15*10^6&gt;0),SUM('Chemicals Calcs'!W$2:W111)-'Chem - ODS'!R$15*10^6,'Chemicals Calcs'!W111))</f>
        <v>0</v>
      </c>
      <c r="X111" s="210">
        <f ca="1">IF(SUM('Chemicals Calcs'!X$2:X111)-'Chem - ODS'!S$15*10^6&lt;0,0,IF(AND(SUM('Chemicals Calcs'!X$1:X110)-'Chem - ODS'!S$15*10^6&lt;0,SUM('Chemicals Calcs'!X$2:X111)-'Chem - ODS'!S$15*10^6&gt;0),SUM('Chemicals Calcs'!X$2:X111)-'Chem - ODS'!S$15*10^6,'Chemicals Calcs'!X111))</f>
        <v>0</v>
      </c>
      <c r="Y111" s="210">
        <f ca="1">IF(SUM('Chemicals Calcs'!Y$2:Y111)-'Chem - ODS'!T$15*10^6&lt;0,0,IF(AND(SUM('Chemicals Calcs'!Y$1:Y110)-'Chem - ODS'!T$15*10^6&lt;0,SUM('Chemicals Calcs'!Y$2:Y111)-'Chem - ODS'!T$15*10^6&gt;0),SUM('Chemicals Calcs'!Y$2:Y111)-'Chem - ODS'!T$15*10^6,'Chemicals Calcs'!Y111))</f>
        <v>0</v>
      </c>
      <c r="Z111" s="210">
        <f ca="1">IF(SUM('Chemicals Calcs'!Z$2:Z111)-'Chem - ODS'!U$15*10^6&lt;0,0,IF(AND(SUM('Chemicals Calcs'!Z$1:Z110)-'Chem - ODS'!U$15*10^6&lt;0,SUM('Chemicals Calcs'!Z$2:Z111)-'Chem - ODS'!U$15*10^6&gt;0),SUM('Chemicals Calcs'!Z$2:Z111)-'Chem - ODS'!U$15*10^6,'Chemicals Calcs'!Z111))</f>
        <v>0</v>
      </c>
      <c r="AA111" s="210">
        <f ca="1">IF(SUM('Chemicals Calcs'!AA$2:AA111)-'Chem - ODS'!V$15*10^6&lt;0,0,IF(AND(SUM('Chemicals Calcs'!AA$1:AA110)-'Chem - ODS'!V$15*10^6&lt;0,SUM('Chemicals Calcs'!AA$2:AA111)-'Chem - ODS'!V$15*10^6&gt;0),SUM('Chemicals Calcs'!AA$2:AA111)-'Chem - ODS'!V$15*10^6,'Chemicals Calcs'!AA111))</f>
        <v>0</v>
      </c>
      <c r="AB111" s="210">
        <f ca="1">IF(SUM('Chemicals Calcs'!AB$2:AB111)-'Chem - ODS'!W$15*10^6&lt;0,0,IF(AND(SUM('Chemicals Calcs'!AB$1:AB110)-'Chem - ODS'!W$15*10^6&lt;0,SUM('Chemicals Calcs'!AB$2:AB111)-'Chem - ODS'!W$15*10^6&gt;0),SUM('Chemicals Calcs'!AB$2:AB111)-'Chem - ODS'!W$15*10^6,'Chemicals Calcs'!AB111))</f>
        <v>0</v>
      </c>
      <c r="AC111" s="210">
        <f ca="1">IF(SUM('Chemicals Calcs'!AC$2:AC111)-'Chem - ODS'!X$15*10^6&lt;0,0,IF(AND(SUM('Chemicals Calcs'!AC$1:AC110)-'Chem - ODS'!X$15*10^6&lt;0,SUM('Chemicals Calcs'!AC$2:AC111)-'Chem - ODS'!X$15*10^6&gt;0),SUM('Chemicals Calcs'!AC$2:AC111)-'Chem - ODS'!X$15*10^6,'Chemicals Calcs'!AC111))</f>
        <v>0</v>
      </c>
      <c r="AD111" s="210">
        <f ca="1">IF(SUM('Chemicals Calcs'!AD$2:AD111)-'Chem - ODS'!Y$15*10^6&lt;0,0,IF(AND(SUM('Chemicals Calcs'!AD$1:AD110)-'Chem - ODS'!Y$15*10^6&lt;0,SUM('Chemicals Calcs'!AD$2:AD111)-'Chem - ODS'!Y$15*10^6&gt;0),SUM('Chemicals Calcs'!AD$2:AD111)-'Chem - ODS'!Y$15*10^6,'Chemicals Calcs'!AD111))</f>
        <v>0</v>
      </c>
      <c r="AE111" s="210">
        <f ca="1">IF(SUM('Chemicals Calcs'!AE$2:AE111)-'Chem - ODS'!Z$15*10^6&lt;0,0,IF(AND(SUM('Chemicals Calcs'!AE$1:AE110)-'Chem - ODS'!Z$15*10^6&lt;0,SUM('Chemicals Calcs'!AE$2:AE111)-'Chem - ODS'!Z$15*10^6&gt;0),SUM('Chemicals Calcs'!AE$2:AE111)-'Chem - ODS'!Z$15*10^6,'Chemicals Calcs'!AE111))</f>
        <v>0</v>
      </c>
      <c r="AF111" s="210">
        <f ca="1">IF(SUM('Chemicals Calcs'!AF$2:AF111)-'Chem - ODS'!AA$15*10^6&lt;0,0,IF(AND(SUM('Chemicals Calcs'!AF$1:AF110)-'Chem - ODS'!AA$15*10^6&lt;0,SUM('Chemicals Calcs'!AF$2:AF111)-'Chem - ODS'!AA$15*10^6&gt;0),SUM('Chemicals Calcs'!AF$2:AF111)-'Chem - ODS'!AA$15*10^6,'Chemicals Calcs'!AF111))</f>
        <v>0</v>
      </c>
      <c r="AG111" s="210">
        <f ca="1">IF(SUM('Chemicals Calcs'!AG$2:AG111)-'Chem - ODS'!AB$15*10^6&lt;0,0,IF(AND(SUM('Chemicals Calcs'!AG$1:AG110)-'Chem - ODS'!AB$15*10^6&lt;0,SUM('Chemicals Calcs'!AG$2:AG111)-'Chem - ODS'!AB$15*10^6&gt;0),SUM('Chemicals Calcs'!AG$2:AG111)-'Chem - ODS'!AB$15*10^6,'Chemicals Calcs'!AG111))</f>
        <v>0</v>
      </c>
      <c r="AH111" s="210">
        <f ca="1">IF(SUM('Chemicals Calcs'!AH$2:AH111)-'Chem - ODS'!AC$15*10^6&lt;0,0,IF(AND(SUM('Chemicals Calcs'!AH$1:AH110)-'Chem - ODS'!AC$15*10^6&lt;0,SUM('Chemicals Calcs'!AH$2:AH111)-'Chem - ODS'!AC$15*10^6&gt;0),SUM('Chemicals Calcs'!AH$2:AH111)-'Chem - ODS'!AC$15*10^6,'Chemicals Calcs'!AH111))</f>
        <v>0</v>
      </c>
      <c r="AI111" s="210">
        <f ca="1">IF(SUM('Chemicals Calcs'!AI$2:AI111)-'Chem - ODS'!AD$15*10^6&lt;0,0,IF(AND(SUM('Chemicals Calcs'!AI$1:AI110)-'Chem - ODS'!AD$15*10^6&lt;0,SUM('Chemicals Calcs'!AI$2:AI111)-'Chem - ODS'!AD$15*10^6&gt;0),SUM('Chemicals Calcs'!AI$2:AI111)-'Chem - ODS'!AD$15*10^6,'Chemicals Calcs'!AI111))</f>
        <v>0</v>
      </c>
      <c r="AJ111" s="210">
        <f ca="1">IF(SUM('Chemicals Calcs'!AJ$2:AJ111)-'Chem - ODS'!AE$15*10^6&lt;0,0,IF(AND(SUM('Chemicals Calcs'!AJ$1:AJ110)-'Chem - ODS'!AE$15*10^6&lt;0,SUM('Chemicals Calcs'!AJ$2:AJ111)-'Chem - ODS'!AE$15*10^6&gt;0),SUM('Chemicals Calcs'!AJ$2:AJ111)-'Chem - ODS'!AE$15*10^6,'Chemicals Calcs'!AJ111))</f>
        <v>0</v>
      </c>
      <c r="AK111" s="210">
        <f ca="1">IF(SUM('Chemicals Calcs'!AK$2:AK111)-'Chem - ODS'!AF$15*10^6&lt;0,0,IF(AND(SUM('Chemicals Calcs'!AK$1:AK110)-'Chem - ODS'!AF$15*10^6&lt;0,SUM('Chemicals Calcs'!AK$2:AK111)-'Chem - ODS'!AF$15*10^6&gt;0),SUM('Chemicals Calcs'!AK$2:AK111)-'Chem - ODS'!AF$15*10^6,'Chemicals Calcs'!AK111))</f>
        <v>0</v>
      </c>
      <c r="AL111" s="210">
        <f ca="1">IF(SUM('Chemicals Calcs'!AL$2:AL111)-'Chem - ODS'!AG$15*10^6&lt;0,0,IF(AND(SUM('Chemicals Calcs'!AL$1:AL110)-'Chem - ODS'!AG$15*10^6&lt;0,SUM('Chemicals Calcs'!AL$2:AL111)-'Chem - ODS'!AG$15*10^6&gt;0),SUM('Chemicals Calcs'!AL$2:AL111)-'Chem - ODS'!AG$15*10^6,'Chemicals Calcs'!AL111))</f>
        <v>0</v>
      </c>
      <c r="AM111" s="210">
        <f ca="1">IF(SUM('Chemicals Calcs'!AM$2:AM111)-'Chem - ODS'!AH$15*10^6&lt;0,0,IF(AND(SUM('Chemicals Calcs'!AM$1:AM110)-'Chem - ODS'!AH$15*10^6&lt;0,SUM('Chemicals Calcs'!AM$2:AM111)-'Chem - ODS'!AH$15*10^6&gt;0),SUM('Chemicals Calcs'!AM$2:AM111)-'Chem - ODS'!AH$15*10^6,'Chemicals Calcs'!AM111))</f>
        <v>0</v>
      </c>
      <c r="AN111" s="210">
        <f ca="1">IF(SUM('Chemicals Calcs'!AN$2:AN111)-'Chem - ODS'!AI$15*10^6&lt;0,0,IF(AND(SUM('Chemicals Calcs'!AN$1:AN110)-'Chem - ODS'!AI$15*10^6&lt;0,SUM('Chemicals Calcs'!AN$2:AN111)-'Chem - ODS'!AI$15*10^6&gt;0),SUM('Chemicals Calcs'!AN$2:AN111)-'Chem - ODS'!AI$15*10^6,'Chemicals Calcs'!AN111))</f>
        <v>0</v>
      </c>
      <c r="AO111" s="210">
        <f ca="1">IF(SUM('Chemicals Calcs'!AO$2:AO111)-'Chem - ODS'!AJ$15*10^6&lt;0,0,IF(AND(SUM('Chemicals Calcs'!AO$1:AO110)-'Chem - ODS'!AJ$15*10^6&lt;0,SUM('Chemicals Calcs'!AO$2:AO111)-'Chem - ODS'!AJ$15*10^6&gt;0),SUM('Chemicals Calcs'!AO$2:AO111)-'Chem - ODS'!AJ$15*10^6,'Chemicals Calcs'!AO111))</f>
        <v>0</v>
      </c>
      <c r="AP111" s="210">
        <f ca="1">IF(SUM('Chemicals Calcs'!AP$2:AP111)-'Chem - ODS'!AK$15*10^6&lt;0,0,IF(AND(SUM('Chemicals Calcs'!AP$1:AP110)-'Chem - ODS'!AK$15*10^6&lt;0,SUM('Chemicals Calcs'!AP$2:AP111)-'Chem - ODS'!AK$15*10^6&gt;0),SUM('Chemicals Calcs'!AP$2:AP111)-'Chem - ODS'!AK$15*10^6,'Chemicals Calcs'!AP111))</f>
        <v>0</v>
      </c>
    </row>
    <row r="112" spans="1:42">
      <c r="A112" s="74">
        <v>60</v>
      </c>
      <c r="B112">
        <f ca="1">IF('Chemicals 2010'!$A120="CP",INDIRECT("'Chemicals 2010'!"&amp;'Country Selector'!$B$3&amp;ROW($A120))*10^12,0)</f>
        <v>0</v>
      </c>
      <c r="C112" s="90">
        <f t="shared" ca="1" si="4"/>
        <v>0</v>
      </c>
      <c r="D112" s="90">
        <f t="shared" ca="1" si="5"/>
        <v>0</v>
      </c>
      <c r="E112" s="90">
        <f t="shared" ca="1" si="5"/>
        <v>0</v>
      </c>
      <c r="F112" s="90">
        <f t="shared" ca="1" si="5"/>
        <v>0</v>
      </c>
      <c r="G112" s="210">
        <f ca="1">IF(SUM('Chemicals Calcs'!G$2:G112)-'Chem - ODS'!B$15*10^6&lt;0,0,IF(AND(SUM('Chemicals Calcs'!G$1:G111)-'Chem - ODS'!B$15*10^6&lt;0,SUM('Chemicals Calcs'!G$2:G112)-'Chem - ODS'!B$15*10^6&gt;0),SUM('Chemicals Calcs'!G$2:G112)-'Chem - ODS'!B$15*10^6,'Chemicals Calcs'!G112))</f>
        <v>0</v>
      </c>
      <c r="H112" s="210">
        <f ca="1">IF(SUM('Chemicals Calcs'!H$2:H112)-'Chem - ODS'!C$15*10^6&lt;0,0,IF(AND(SUM('Chemicals Calcs'!H$1:H111)-'Chem - ODS'!C$15*10^6&lt;0,SUM('Chemicals Calcs'!H$2:H112)-'Chem - ODS'!C$15*10^6&gt;0),SUM('Chemicals Calcs'!H$2:H112)-'Chem - ODS'!C$15*10^6,'Chemicals Calcs'!H112))</f>
        <v>0</v>
      </c>
      <c r="I112" s="210">
        <f ca="1">IF(SUM('Chemicals Calcs'!I$2:I112)-'Chem - ODS'!D$15*10^6&lt;0,0,IF(AND(SUM('Chemicals Calcs'!I$1:I111)-'Chem - ODS'!D$15*10^6&lt;0,SUM('Chemicals Calcs'!I$2:I112)-'Chem - ODS'!D$15*10^6&gt;0),SUM('Chemicals Calcs'!I$2:I112)-'Chem - ODS'!D$15*10^6,'Chemicals Calcs'!I112))</f>
        <v>0</v>
      </c>
      <c r="J112" s="210">
        <f ca="1">IF(SUM('Chemicals Calcs'!J$2:J112)-'Chem - ODS'!E$15*10^6&lt;0,0,IF(AND(SUM('Chemicals Calcs'!J$1:J111)-'Chem - ODS'!E$15*10^6&lt;0,SUM('Chemicals Calcs'!J$2:J112)-'Chem - ODS'!E$15*10^6&gt;0),SUM('Chemicals Calcs'!J$2:J112)-'Chem - ODS'!E$15*10^6,'Chemicals Calcs'!J112))</f>
        <v>0</v>
      </c>
      <c r="K112" s="210">
        <f ca="1">IF(SUM('Chemicals Calcs'!K$2:K112)-'Chem - ODS'!F$15*10^6&lt;0,0,IF(AND(SUM('Chemicals Calcs'!K$1:K111)-'Chem - ODS'!F$15*10^6&lt;0,SUM('Chemicals Calcs'!K$2:K112)-'Chem - ODS'!F$15*10^6&gt;0),SUM('Chemicals Calcs'!K$2:K112)-'Chem - ODS'!F$15*10^6,'Chemicals Calcs'!K112))</f>
        <v>0</v>
      </c>
      <c r="L112" s="210">
        <f ca="1">IF(SUM('Chemicals Calcs'!L$2:L112)-'Chem - ODS'!G$15*10^6&lt;0,0,IF(AND(SUM('Chemicals Calcs'!L$1:L111)-'Chem - ODS'!G$15*10^6&lt;0,SUM('Chemicals Calcs'!L$2:L112)-'Chem - ODS'!G$15*10^6&gt;0),SUM('Chemicals Calcs'!L$2:L112)-'Chem - ODS'!G$15*10^6,'Chemicals Calcs'!L112))</f>
        <v>0</v>
      </c>
      <c r="M112" s="210">
        <f ca="1">IF(SUM('Chemicals Calcs'!M$2:M112)-'Chem - ODS'!H$15*10^6&lt;0,0,IF(AND(SUM('Chemicals Calcs'!M$1:M111)-'Chem - ODS'!H$15*10^6&lt;0,SUM('Chemicals Calcs'!M$2:M112)-'Chem - ODS'!H$15*10^6&gt;0),SUM('Chemicals Calcs'!M$2:M112)-'Chem - ODS'!H$15*10^6,'Chemicals Calcs'!M112))</f>
        <v>0</v>
      </c>
      <c r="N112" s="210">
        <f ca="1">IF(SUM('Chemicals Calcs'!N$2:N112)-'Chem - ODS'!I$15*10^6&lt;0,0,IF(AND(SUM('Chemicals Calcs'!N$1:N111)-'Chem - ODS'!I$15*10^6&lt;0,SUM('Chemicals Calcs'!N$2:N112)-'Chem - ODS'!I$15*10^6&gt;0),SUM('Chemicals Calcs'!N$2:N112)-'Chem - ODS'!I$15*10^6,'Chemicals Calcs'!N112))</f>
        <v>0</v>
      </c>
      <c r="O112" s="210">
        <f ca="1">IF(SUM('Chemicals Calcs'!O$2:O112)-'Chem - ODS'!J$15*10^6&lt;0,0,IF(AND(SUM('Chemicals Calcs'!O$1:O111)-'Chem - ODS'!J$15*10^6&lt;0,SUM('Chemicals Calcs'!O$2:O112)-'Chem - ODS'!J$15*10^6&gt;0),SUM('Chemicals Calcs'!O$2:O112)-'Chem - ODS'!J$15*10^6,'Chemicals Calcs'!O112))</f>
        <v>0</v>
      </c>
      <c r="P112" s="210">
        <f ca="1">IF(SUM('Chemicals Calcs'!P$2:P112)-'Chem - ODS'!K$15*10^6&lt;0,0,IF(AND(SUM('Chemicals Calcs'!P$1:P111)-'Chem - ODS'!K$15*10^6&lt;0,SUM('Chemicals Calcs'!P$2:P112)-'Chem - ODS'!K$15*10^6&gt;0),SUM('Chemicals Calcs'!P$2:P112)-'Chem - ODS'!K$15*10^6,'Chemicals Calcs'!P112))</f>
        <v>0</v>
      </c>
      <c r="Q112" s="210">
        <f ca="1">IF(SUM('Chemicals Calcs'!Q$2:Q112)-'Chem - ODS'!L$15*10^6&lt;0,0,IF(AND(SUM('Chemicals Calcs'!Q$1:Q111)-'Chem - ODS'!L$15*10^6&lt;0,SUM('Chemicals Calcs'!Q$2:Q112)-'Chem - ODS'!L$15*10^6&gt;0),SUM('Chemicals Calcs'!Q$2:Q112)-'Chem - ODS'!L$15*10^6,'Chemicals Calcs'!Q112))</f>
        <v>0</v>
      </c>
      <c r="R112" s="210">
        <f ca="1">IF(SUM('Chemicals Calcs'!R$2:R112)-'Chem - ODS'!M$15*10^6&lt;0,0,IF(AND(SUM('Chemicals Calcs'!R$1:R111)-'Chem - ODS'!M$15*10^6&lt;0,SUM('Chemicals Calcs'!R$2:R112)-'Chem - ODS'!M$15*10^6&gt;0),SUM('Chemicals Calcs'!R$2:R112)-'Chem - ODS'!M$15*10^6,'Chemicals Calcs'!R112))</f>
        <v>0</v>
      </c>
      <c r="S112" s="210">
        <f ca="1">IF(SUM('Chemicals Calcs'!S$2:S112)-'Chem - ODS'!N$15*10^6&lt;0,0,IF(AND(SUM('Chemicals Calcs'!S$1:S111)-'Chem - ODS'!N$15*10^6&lt;0,SUM('Chemicals Calcs'!S$2:S112)-'Chem - ODS'!N$15*10^6&gt;0),SUM('Chemicals Calcs'!S$2:S112)-'Chem - ODS'!N$15*10^6,'Chemicals Calcs'!S112))</f>
        <v>0</v>
      </c>
      <c r="T112" s="210">
        <f ca="1">IF(SUM('Chemicals Calcs'!T$2:T112)-'Chem - ODS'!O$15*10^6&lt;0,0,IF(AND(SUM('Chemicals Calcs'!T$1:T111)-'Chem - ODS'!O$15*10^6&lt;0,SUM('Chemicals Calcs'!T$2:T112)-'Chem - ODS'!O$15*10^6&gt;0),SUM('Chemicals Calcs'!T$2:T112)-'Chem - ODS'!O$15*10^6,'Chemicals Calcs'!T112))</f>
        <v>0</v>
      </c>
      <c r="U112" s="210">
        <f ca="1">IF(SUM('Chemicals Calcs'!U$2:U112)-'Chem - ODS'!P$15*10^6&lt;0,0,IF(AND(SUM('Chemicals Calcs'!U$1:U111)-'Chem - ODS'!P$15*10^6&lt;0,SUM('Chemicals Calcs'!U$2:U112)-'Chem - ODS'!P$15*10^6&gt;0),SUM('Chemicals Calcs'!U$2:U112)-'Chem - ODS'!P$15*10^6,'Chemicals Calcs'!U112))</f>
        <v>0</v>
      </c>
      <c r="V112" s="210">
        <f ca="1">IF(SUM('Chemicals Calcs'!V$2:V112)-'Chem - ODS'!Q$15*10^6&lt;0,0,IF(AND(SUM('Chemicals Calcs'!V$1:V111)-'Chem - ODS'!Q$15*10^6&lt;0,SUM('Chemicals Calcs'!V$2:V112)-'Chem - ODS'!Q$15*10^6&gt;0),SUM('Chemicals Calcs'!V$2:V112)-'Chem - ODS'!Q$15*10^6,'Chemicals Calcs'!V112))</f>
        <v>0</v>
      </c>
      <c r="W112" s="210">
        <f ca="1">IF(SUM('Chemicals Calcs'!W$2:W112)-'Chem - ODS'!R$15*10^6&lt;0,0,IF(AND(SUM('Chemicals Calcs'!W$1:W111)-'Chem - ODS'!R$15*10^6&lt;0,SUM('Chemicals Calcs'!W$2:W112)-'Chem - ODS'!R$15*10^6&gt;0),SUM('Chemicals Calcs'!W$2:W112)-'Chem - ODS'!R$15*10^6,'Chemicals Calcs'!W112))</f>
        <v>0</v>
      </c>
      <c r="X112" s="210">
        <f ca="1">IF(SUM('Chemicals Calcs'!X$2:X112)-'Chem - ODS'!S$15*10^6&lt;0,0,IF(AND(SUM('Chemicals Calcs'!X$1:X111)-'Chem - ODS'!S$15*10^6&lt;0,SUM('Chemicals Calcs'!X$2:X112)-'Chem - ODS'!S$15*10^6&gt;0),SUM('Chemicals Calcs'!X$2:X112)-'Chem - ODS'!S$15*10^6,'Chemicals Calcs'!X112))</f>
        <v>0</v>
      </c>
      <c r="Y112" s="210">
        <f ca="1">IF(SUM('Chemicals Calcs'!Y$2:Y112)-'Chem - ODS'!T$15*10^6&lt;0,0,IF(AND(SUM('Chemicals Calcs'!Y$1:Y111)-'Chem - ODS'!T$15*10^6&lt;0,SUM('Chemicals Calcs'!Y$2:Y112)-'Chem - ODS'!T$15*10^6&gt;0),SUM('Chemicals Calcs'!Y$2:Y112)-'Chem - ODS'!T$15*10^6,'Chemicals Calcs'!Y112))</f>
        <v>0</v>
      </c>
      <c r="Z112" s="210">
        <f ca="1">IF(SUM('Chemicals Calcs'!Z$2:Z112)-'Chem - ODS'!U$15*10^6&lt;0,0,IF(AND(SUM('Chemicals Calcs'!Z$1:Z111)-'Chem - ODS'!U$15*10^6&lt;0,SUM('Chemicals Calcs'!Z$2:Z112)-'Chem - ODS'!U$15*10^6&gt;0),SUM('Chemicals Calcs'!Z$2:Z112)-'Chem - ODS'!U$15*10^6,'Chemicals Calcs'!Z112))</f>
        <v>0</v>
      </c>
      <c r="AA112" s="210">
        <f ca="1">IF(SUM('Chemicals Calcs'!AA$2:AA112)-'Chem - ODS'!V$15*10^6&lt;0,0,IF(AND(SUM('Chemicals Calcs'!AA$1:AA111)-'Chem - ODS'!V$15*10^6&lt;0,SUM('Chemicals Calcs'!AA$2:AA112)-'Chem - ODS'!V$15*10^6&gt;0),SUM('Chemicals Calcs'!AA$2:AA112)-'Chem - ODS'!V$15*10^6,'Chemicals Calcs'!AA112))</f>
        <v>0</v>
      </c>
      <c r="AB112" s="210">
        <f ca="1">IF(SUM('Chemicals Calcs'!AB$2:AB112)-'Chem - ODS'!W$15*10^6&lt;0,0,IF(AND(SUM('Chemicals Calcs'!AB$1:AB111)-'Chem - ODS'!W$15*10^6&lt;0,SUM('Chemicals Calcs'!AB$2:AB112)-'Chem - ODS'!W$15*10^6&gt;0),SUM('Chemicals Calcs'!AB$2:AB112)-'Chem - ODS'!W$15*10^6,'Chemicals Calcs'!AB112))</f>
        <v>0</v>
      </c>
      <c r="AC112" s="210">
        <f ca="1">IF(SUM('Chemicals Calcs'!AC$2:AC112)-'Chem - ODS'!X$15*10^6&lt;0,0,IF(AND(SUM('Chemicals Calcs'!AC$1:AC111)-'Chem - ODS'!X$15*10^6&lt;0,SUM('Chemicals Calcs'!AC$2:AC112)-'Chem - ODS'!X$15*10^6&gt;0),SUM('Chemicals Calcs'!AC$2:AC112)-'Chem - ODS'!X$15*10^6,'Chemicals Calcs'!AC112))</f>
        <v>0</v>
      </c>
      <c r="AD112" s="210">
        <f ca="1">IF(SUM('Chemicals Calcs'!AD$2:AD112)-'Chem - ODS'!Y$15*10^6&lt;0,0,IF(AND(SUM('Chemicals Calcs'!AD$1:AD111)-'Chem - ODS'!Y$15*10^6&lt;0,SUM('Chemicals Calcs'!AD$2:AD112)-'Chem - ODS'!Y$15*10^6&gt;0),SUM('Chemicals Calcs'!AD$2:AD112)-'Chem - ODS'!Y$15*10^6,'Chemicals Calcs'!AD112))</f>
        <v>0</v>
      </c>
      <c r="AE112" s="210">
        <f ca="1">IF(SUM('Chemicals Calcs'!AE$2:AE112)-'Chem - ODS'!Z$15*10^6&lt;0,0,IF(AND(SUM('Chemicals Calcs'!AE$1:AE111)-'Chem - ODS'!Z$15*10^6&lt;0,SUM('Chemicals Calcs'!AE$2:AE112)-'Chem - ODS'!Z$15*10^6&gt;0),SUM('Chemicals Calcs'!AE$2:AE112)-'Chem - ODS'!Z$15*10^6,'Chemicals Calcs'!AE112))</f>
        <v>0</v>
      </c>
      <c r="AF112" s="210">
        <f ca="1">IF(SUM('Chemicals Calcs'!AF$2:AF112)-'Chem - ODS'!AA$15*10^6&lt;0,0,IF(AND(SUM('Chemicals Calcs'!AF$1:AF111)-'Chem - ODS'!AA$15*10^6&lt;0,SUM('Chemicals Calcs'!AF$2:AF112)-'Chem - ODS'!AA$15*10^6&gt;0),SUM('Chemicals Calcs'!AF$2:AF112)-'Chem - ODS'!AA$15*10^6,'Chemicals Calcs'!AF112))</f>
        <v>0</v>
      </c>
      <c r="AG112" s="210">
        <f ca="1">IF(SUM('Chemicals Calcs'!AG$2:AG112)-'Chem - ODS'!AB$15*10^6&lt;0,0,IF(AND(SUM('Chemicals Calcs'!AG$1:AG111)-'Chem - ODS'!AB$15*10^6&lt;0,SUM('Chemicals Calcs'!AG$2:AG112)-'Chem - ODS'!AB$15*10^6&gt;0),SUM('Chemicals Calcs'!AG$2:AG112)-'Chem - ODS'!AB$15*10^6,'Chemicals Calcs'!AG112))</f>
        <v>0</v>
      </c>
      <c r="AH112" s="210">
        <f ca="1">IF(SUM('Chemicals Calcs'!AH$2:AH112)-'Chem - ODS'!AC$15*10^6&lt;0,0,IF(AND(SUM('Chemicals Calcs'!AH$1:AH111)-'Chem - ODS'!AC$15*10^6&lt;0,SUM('Chemicals Calcs'!AH$2:AH112)-'Chem - ODS'!AC$15*10^6&gt;0),SUM('Chemicals Calcs'!AH$2:AH112)-'Chem - ODS'!AC$15*10^6,'Chemicals Calcs'!AH112))</f>
        <v>0</v>
      </c>
      <c r="AI112" s="210">
        <f ca="1">IF(SUM('Chemicals Calcs'!AI$2:AI112)-'Chem - ODS'!AD$15*10^6&lt;0,0,IF(AND(SUM('Chemicals Calcs'!AI$1:AI111)-'Chem - ODS'!AD$15*10^6&lt;0,SUM('Chemicals Calcs'!AI$2:AI112)-'Chem - ODS'!AD$15*10^6&gt;0),SUM('Chemicals Calcs'!AI$2:AI112)-'Chem - ODS'!AD$15*10^6,'Chemicals Calcs'!AI112))</f>
        <v>0</v>
      </c>
      <c r="AJ112" s="210">
        <f ca="1">IF(SUM('Chemicals Calcs'!AJ$2:AJ112)-'Chem - ODS'!AE$15*10^6&lt;0,0,IF(AND(SUM('Chemicals Calcs'!AJ$1:AJ111)-'Chem - ODS'!AE$15*10^6&lt;0,SUM('Chemicals Calcs'!AJ$2:AJ112)-'Chem - ODS'!AE$15*10^6&gt;0),SUM('Chemicals Calcs'!AJ$2:AJ112)-'Chem - ODS'!AE$15*10^6,'Chemicals Calcs'!AJ112))</f>
        <v>0</v>
      </c>
      <c r="AK112" s="210">
        <f ca="1">IF(SUM('Chemicals Calcs'!AK$2:AK112)-'Chem - ODS'!AF$15*10^6&lt;0,0,IF(AND(SUM('Chemicals Calcs'!AK$1:AK111)-'Chem - ODS'!AF$15*10^6&lt;0,SUM('Chemicals Calcs'!AK$2:AK112)-'Chem - ODS'!AF$15*10^6&gt;0),SUM('Chemicals Calcs'!AK$2:AK112)-'Chem - ODS'!AF$15*10^6,'Chemicals Calcs'!AK112))</f>
        <v>0</v>
      </c>
      <c r="AL112" s="210">
        <f ca="1">IF(SUM('Chemicals Calcs'!AL$2:AL112)-'Chem - ODS'!AG$15*10^6&lt;0,0,IF(AND(SUM('Chemicals Calcs'!AL$1:AL111)-'Chem - ODS'!AG$15*10^6&lt;0,SUM('Chemicals Calcs'!AL$2:AL112)-'Chem - ODS'!AG$15*10^6&gt;0),SUM('Chemicals Calcs'!AL$2:AL112)-'Chem - ODS'!AG$15*10^6,'Chemicals Calcs'!AL112))</f>
        <v>0</v>
      </c>
      <c r="AM112" s="210">
        <f ca="1">IF(SUM('Chemicals Calcs'!AM$2:AM112)-'Chem - ODS'!AH$15*10^6&lt;0,0,IF(AND(SUM('Chemicals Calcs'!AM$1:AM111)-'Chem - ODS'!AH$15*10^6&lt;0,SUM('Chemicals Calcs'!AM$2:AM112)-'Chem - ODS'!AH$15*10^6&gt;0),SUM('Chemicals Calcs'!AM$2:AM112)-'Chem - ODS'!AH$15*10^6,'Chemicals Calcs'!AM112))</f>
        <v>0</v>
      </c>
      <c r="AN112" s="210">
        <f ca="1">IF(SUM('Chemicals Calcs'!AN$2:AN112)-'Chem - ODS'!AI$15*10^6&lt;0,0,IF(AND(SUM('Chemicals Calcs'!AN$1:AN111)-'Chem - ODS'!AI$15*10^6&lt;0,SUM('Chemicals Calcs'!AN$2:AN112)-'Chem - ODS'!AI$15*10^6&gt;0),SUM('Chemicals Calcs'!AN$2:AN112)-'Chem - ODS'!AI$15*10^6,'Chemicals Calcs'!AN112))</f>
        <v>0</v>
      </c>
      <c r="AO112" s="210">
        <f ca="1">IF(SUM('Chemicals Calcs'!AO$2:AO112)-'Chem - ODS'!AJ$15*10^6&lt;0,0,IF(AND(SUM('Chemicals Calcs'!AO$1:AO111)-'Chem - ODS'!AJ$15*10^6&lt;0,SUM('Chemicals Calcs'!AO$2:AO112)-'Chem - ODS'!AJ$15*10^6&gt;0),SUM('Chemicals Calcs'!AO$2:AO112)-'Chem - ODS'!AJ$15*10^6,'Chemicals Calcs'!AO112))</f>
        <v>0</v>
      </c>
      <c r="AP112" s="210">
        <f ca="1">IF(SUM('Chemicals Calcs'!AP$2:AP112)-'Chem - ODS'!AK$15*10^6&lt;0,0,IF(AND(SUM('Chemicals Calcs'!AP$1:AP111)-'Chem - ODS'!AK$15*10^6&lt;0,SUM('Chemicals Calcs'!AP$2:AP112)-'Chem - ODS'!AK$15*10^6&gt;0),SUM('Chemicals Calcs'!AP$2:AP112)-'Chem - ODS'!AK$15*10^6,'Chemicals Calcs'!AP112))</f>
        <v>0</v>
      </c>
    </row>
    <row r="113" spans="1:42">
      <c r="A113" s="74">
        <v>61</v>
      </c>
      <c r="B113">
        <f ca="1">IF('Chemicals 2010'!$A121="CP",INDIRECT("'Chemicals 2010'!"&amp;'Country Selector'!$B$3&amp;ROW($A121))*10^12,0)</f>
        <v>0</v>
      </c>
      <c r="C113" s="90">
        <f t="shared" ca="1" si="4"/>
        <v>179102040.47565529</v>
      </c>
      <c r="D113" s="90">
        <f t="shared" ca="1" si="5"/>
        <v>358204080.95131058</v>
      </c>
      <c r="E113" s="90">
        <f t="shared" ca="1" si="5"/>
        <v>537306121.42696595</v>
      </c>
      <c r="F113" s="90">
        <f t="shared" ca="1" si="5"/>
        <v>716408161.90262115</v>
      </c>
      <c r="G113" s="210">
        <f ca="1">IF(SUM('Chemicals Calcs'!G$2:G113)-'Chem - ODS'!B$15*10^6&lt;0,0,IF(AND(SUM('Chemicals Calcs'!G$1:G112)-'Chem - ODS'!B$15*10^6&lt;0,SUM('Chemicals Calcs'!G$2:G113)-'Chem - ODS'!B$15*10^6&gt;0),SUM('Chemicals Calcs'!G$2:G113)-'Chem - ODS'!B$15*10^6,'Chemicals Calcs'!G113))</f>
        <v>895510202.37827647</v>
      </c>
      <c r="H113" s="210">
        <f ca="1">IF(SUM('Chemicals Calcs'!H$2:H113)-'Chem - ODS'!C$15*10^6&lt;0,0,IF(AND(SUM('Chemicals Calcs'!H$1:H112)-'Chem - ODS'!C$15*10^6&lt;0,SUM('Chemicals Calcs'!H$2:H113)-'Chem - ODS'!C$15*10^6&gt;0),SUM('Chemicals Calcs'!H$2:H113)-'Chem - ODS'!C$15*10^6,'Chemicals Calcs'!H113))</f>
        <v>1074612242.8539319</v>
      </c>
      <c r="I113" s="210">
        <f ca="1">IF(SUM('Chemicals Calcs'!I$2:I113)-'Chem - ODS'!D$15*10^6&lt;0,0,IF(AND(SUM('Chemicals Calcs'!I$1:I112)-'Chem - ODS'!D$15*10^6&lt;0,SUM('Chemicals Calcs'!I$2:I113)-'Chem - ODS'!D$15*10^6&gt;0),SUM('Chemicals Calcs'!I$2:I113)-'Chem - ODS'!D$15*10^6,'Chemicals Calcs'!I113))</f>
        <v>1253714283.329587</v>
      </c>
      <c r="J113" s="210">
        <f ca="1">IF(SUM('Chemicals Calcs'!J$2:J113)-'Chem - ODS'!E$15*10^6&lt;0,0,IF(AND(SUM('Chemicals Calcs'!J$1:J112)-'Chem - ODS'!E$15*10^6&lt;0,SUM('Chemicals Calcs'!J$2:J113)-'Chem - ODS'!E$15*10^6&gt;0),SUM('Chemicals Calcs'!J$2:J113)-'Chem - ODS'!E$15*10^6,'Chemicals Calcs'!J113))</f>
        <v>1432816323.8052423</v>
      </c>
      <c r="K113" s="210">
        <f ca="1">IF(SUM('Chemicals Calcs'!K$2:K113)-'Chem - ODS'!F$15*10^6&lt;0,0,IF(AND(SUM('Chemicals Calcs'!K$1:K112)-'Chem - ODS'!F$15*10^6&lt;0,SUM('Chemicals Calcs'!K$2:K113)-'Chem - ODS'!F$15*10^6&gt;0),SUM('Chemicals Calcs'!K$2:K113)-'Chem - ODS'!F$15*10^6,'Chemicals Calcs'!K113))</f>
        <v>1611918364.2808976</v>
      </c>
      <c r="L113" s="210">
        <f ca="1">IF(SUM('Chemicals Calcs'!L$2:L113)-'Chem - ODS'!G$15*10^6&lt;0,0,IF(AND(SUM('Chemicals Calcs'!L$1:L112)-'Chem - ODS'!G$15*10^6&lt;0,SUM('Chemicals Calcs'!L$2:L113)-'Chem - ODS'!G$15*10^6&gt;0),SUM('Chemicals Calcs'!L$2:L113)-'Chem - ODS'!G$15*10^6,'Chemicals Calcs'!L113))</f>
        <v>1791020404.7565529</v>
      </c>
      <c r="M113" s="210">
        <f ca="1">IF(SUM('Chemicals Calcs'!M$2:M113)-'Chem - ODS'!H$15*10^6&lt;0,0,IF(AND(SUM('Chemicals Calcs'!M$1:M112)-'Chem - ODS'!H$15*10^6&lt;0,SUM('Chemicals Calcs'!M$2:M113)-'Chem - ODS'!H$15*10^6&gt;0),SUM('Chemicals Calcs'!M$2:M113)-'Chem - ODS'!H$15*10^6,'Chemicals Calcs'!M113))</f>
        <v>2362169317.2078223</v>
      </c>
      <c r="N113" s="210">
        <f ca="1">IF(SUM('Chemicals Calcs'!N$2:N113)-'Chem - ODS'!I$15*10^6&lt;0,0,IF(AND(SUM('Chemicals Calcs'!N$1:N112)-'Chem - ODS'!I$15*10^6&lt;0,SUM('Chemicals Calcs'!N$2:N113)-'Chem - ODS'!I$15*10^6&gt;0),SUM('Chemicals Calcs'!N$2:N113)-'Chem - ODS'!I$15*10^6,'Chemicals Calcs'!N113))</f>
        <v>2933318229.6590919</v>
      </c>
      <c r="O113" s="210">
        <f ca="1">IF(SUM('Chemicals Calcs'!O$2:O113)-'Chem - ODS'!J$15*10^6&lt;0,0,IF(AND(SUM('Chemicals Calcs'!O$1:O112)-'Chem - ODS'!J$15*10^6&lt;0,SUM('Chemicals Calcs'!O$2:O113)-'Chem - ODS'!J$15*10^6&gt;0),SUM('Chemicals Calcs'!O$2:O113)-'Chem - ODS'!J$15*10^6,'Chemicals Calcs'!O113))</f>
        <v>3504467142.1103611</v>
      </c>
      <c r="P113" s="210">
        <f ca="1">IF(SUM('Chemicals Calcs'!P$2:P113)-'Chem - ODS'!K$15*10^6&lt;0,0,IF(AND(SUM('Chemicals Calcs'!P$1:P112)-'Chem - ODS'!K$15*10^6&lt;0,SUM('Chemicals Calcs'!P$2:P113)-'Chem - ODS'!K$15*10^6&gt;0),SUM('Chemicals Calcs'!P$2:P113)-'Chem - ODS'!K$15*10^6,'Chemicals Calcs'!P113))</f>
        <v>4075616054.5616307</v>
      </c>
      <c r="Q113" s="210">
        <f ca="1">IF(SUM('Chemicals Calcs'!Q$2:Q113)-'Chem - ODS'!L$15*10^6&lt;0,0,IF(AND(SUM('Chemicals Calcs'!Q$1:Q112)-'Chem - ODS'!L$15*10^6&lt;0,SUM('Chemicals Calcs'!Q$2:Q113)-'Chem - ODS'!L$15*10^6&gt;0),SUM('Chemicals Calcs'!Q$2:Q113)-'Chem - ODS'!L$15*10^6,'Chemicals Calcs'!Q113))</f>
        <v>4646764967.0129004</v>
      </c>
      <c r="R113" s="210">
        <f ca="1">IF(SUM('Chemicals Calcs'!R$2:R113)-'Chem - ODS'!M$15*10^6&lt;0,0,IF(AND(SUM('Chemicals Calcs'!R$1:R112)-'Chem - ODS'!M$15*10^6&lt;0,SUM('Chemicals Calcs'!R$2:R113)-'Chem - ODS'!M$15*10^6&gt;0),SUM('Chemicals Calcs'!R$2:R113)-'Chem - ODS'!M$15*10^6,'Chemicals Calcs'!R113))</f>
        <v>5217913879.4641695</v>
      </c>
      <c r="S113" s="210">
        <f ca="1">IF(SUM('Chemicals Calcs'!S$2:S113)-'Chem - ODS'!N$15*10^6&lt;0,0,IF(AND(SUM('Chemicals Calcs'!S$1:S112)-'Chem - ODS'!N$15*10^6&lt;0,SUM('Chemicals Calcs'!S$2:S113)-'Chem - ODS'!N$15*10^6&gt;0),SUM('Chemicals Calcs'!S$2:S113)-'Chem - ODS'!N$15*10^6,'Chemicals Calcs'!S113))</f>
        <v>5789062791.9154387</v>
      </c>
      <c r="T113" s="210">
        <f ca="1">IF(SUM('Chemicals Calcs'!T$2:T113)-'Chem - ODS'!O$15*10^6&lt;0,0,IF(AND(SUM('Chemicals Calcs'!T$1:T112)-'Chem - ODS'!O$15*10^6&lt;0,SUM('Chemicals Calcs'!T$2:T113)-'Chem - ODS'!O$15*10^6&gt;0),SUM('Chemicals Calcs'!T$2:T113)-'Chem - ODS'!O$15*10^6,'Chemicals Calcs'!T113))</f>
        <v>6360211704.3667078</v>
      </c>
      <c r="U113" s="210">
        <f ca="1">IF(SUM('Chemicals Calcs'!U$2:U113)-'Chem - ODS'!P$15*10^6&lt;0,0,IF(AND(SUM('Chemicals Calcs'!U$1:U112)-'Chem - ODS'!P$15*10^6&lt;0,SUM('Chemicals Calcs'!U$2:U113)-'Chem - ODS'!P$15*10^6&gt;0),SUM('Chemicals Calcs'!U$2:U113)-'Chem - ODS'!P$15*10^6,'Chemicals Calcs'!U113))</f>
        <v>6931360616.8179779</v>
      </c>
      <c r="V113" s="210">
        <f ca="1">IF(SUM('Chemicals Calcs'!V$2:V113)-'Chem - ODS'!Q$15*10^6&lt;0,0,IF(AND(SUM('Chemicals Calcs'!V$1:V112)-'Chem - ODS'!Q$15*10^6&lt;0,SUM('Chemicals Calcs'!V$2:V113)-'Chem - ODS'!Q$15*10^6&gt;0),SUM('Chemicals Calcs'!V$2:V113)-'Chem - ODS'!Q$15*10^6,'Chemicals Calcs'!V113))</f>
        <v>7502509529.2692471</v>
      </c>
      <c r="W113" s="210">
        <f ca="1">IF(SUM('Chemicals Calcs'!W$2:W113)-'Chem - ODS'!R$15*10^6&lt;0,0,IF(AND(SUM('Chemicals Calcs'!W$1:W112)-'Chem - ODS'!R$15*10^6&lt;0,SUM('Chemicals Calcs'!W$2:W113)-'Chem - ODS'!R$15*10^6&gt;0),SUM('Chemicals Calcs'!W$2:W113)-'Chem - ODS'!R$15*10^6,'Chemicals Calcs'!W113))</f>
        <v>7633838591.4298925</v>
      </c>
      <c r="X113" s="210">
        <f ca="1">IF(SUM('Chemicals Calcs'!X$2:X113)-'Chem - ODS'!S$15*10^6&lt;0,0,IF(AND(SUM('Chemicals Calcs'!X$1:X112)-'Chem - ODS'!S$15*10^6&lt;0,SUM('Chemicals Calcs'!X$2:X113)-'Chem - ODS'!S$15*10^6&gt;0),SUM('Chemicals Calcs'!X$2:X113)-'Chem - ODS'!S$15*10^6,'Chemicals Calcs'!X113))</f>
        <v>7765167653.590539</v>
      </c>
      <c r="Y113" s="210">
        <f ca="1">IF(SUM('Chemicals Calcs'!Y$2:Y113)-'Chem - ODS'!T$15*10^6&lt;0,0,IF(AND(SUM('Chemicals Calcs'!Y$1:Y112)-'Chem - ODS'!T$15*10^6&lt;0,SUM('Chemicals Calcs'!Y$2:Y113)-'Chem - ODS'!T$15*10^6&gt;0),SUM('Chemicals Calcs'!Y$2:Y113)-'Chem - ODS'!T$15*10^6,'Chemicals Calcs'!Y113))</f>
        <v>7896496715.7511845</v>
      </c>
      <c r="Z113" s="210">
        <f ca="1">IF(SUM('Chemicals Calcs'!Z$2:Z113)-'Chem - ODS'!U$15*10^6&lt;0,0,IF(AND(SUM('Chemicals Calcs'!Z$1:Z112)-'Chem - ODS'!U$15*10^6&lt;0,SUM('Chemicals Calcs'!Z$2:Z113)-'Chem - ODS'!U$15*10^6&gt;0),SUM('Chemicals Calcs'!Z$2:Z113)-'Chem - ODS'!U$15*10^6,'Chemicals Calcs'!Z113))</f>
        <v>8027825777.9118309</v>
      </c>
      <c r="AA113" s="210">
        <f ca="1">IF(SUM('Chemicals Calcs'!AA$2:AA113)-'Chem - ODS'!V$15*10^6&lt;0,0,IF(AND(SUM('Chemicals Calcs'!AA$1:AA112)-'Chem - ODS'!V$15*10^6&lt;0,SUM('Chemicals Calcs'!AA$2:AA113)-'Chem - ODS'!V$15*10^6&gt;0),SUM('Chemicals Calcs'!AA$2:AA113)-'Chem - ODS'!V$15*10^6,'Chemicals Calcs'!AA113))</f>
        <v>8159154840.0724773</v>
      </c>
      <c r="AB113" s="210">
        <f ca="1">IF(SUM('Chemicals Calcs'!AB$2:AB113)-'Chem - ODS'!W$15*10^6&lt;0,0,IF(AND(SUM('Chemicals Calcs'!AB$1:AB112)-'Chem - ODS'!W$15*10^6&lt;0,SUM('Chemicals Calcs'!AB$2:AB113)-'Chem - ODS'!W$15*10^6&gt;0),SUM('Chemicals Calcs'!AB$2:AB113)-'Chem - ODS'!W$15*10^6,'Chemicals Calcs'!AB113))</f>
        <v>8290483902.2331219</v>
      </c>
      <c r="AC113" s="210">
        <f ca="1">IF(SUM('Chemicals Calcs'!AC$2:AC113)-'Chem - ODS'!X$15*10^6&lt;0,0,IF(AND(SUM('Chemicals Calcs'!AC$1:AC112)-'Chem - ODS'!X$15*10^6&lt;0,SUM('Chemicals Calcs'!AC$2:AC113)-'Chem - ODS'!X$15*10^6&gt;0),SUM('Chemicals Calcs'!AC$2:AC113)-'Chem - ODS'!X$15*10^6,'Chemicals Calcs'!AC113))</f>
        <v>8421812964.3937683</v>
      </c>
      <c r="AD113" s="210">
        <f ca="1">IF(SUM('Chemicals Calcs'!AD$2:AD113)-'Chem - ODS'!Y$15*10^6&lt;0,0,IF(AND(SUM('Chemicals Calcs'!AD$1:AD112)-'Chem - ODS'!Y$15*10^6&lt;0,SUM('Chemicals Calcs'!AD$2:AD113)-'Chem - ODS'!Y$15*10^6&gt;0),SUM('Chemicals Calcs'!AD$2:AD113)-'Chem - ODS'!Y$15*10^6,'Chemicals Calcs'!AD113))</f>
        <v>8553142026.5544138</v>
      </c>
      <c r="AE113" s="210">
        <f ca="1">IF(SUM('Chemicals Calcs'!AE$2:AE113)-'Chem - ODS'!Z$15*10^6&lt;0,0,IF(AND(SUM('Chemicals Calcs'!AE$1:AE112)-'Chem - ODS'!Z$15*10^6&lt;0,SUM('Chemicals Calcs'!AE$2:AE113)-'Chem - ODS'!Z$15*10^6&gt;0),SUM('Chemicals Calcs'!AE$2:AE113)-'Chem - ODS'!Z$15*10^6,'Chemicals Calcs'!AE113))</f>
        <v>8684471088.7150593</v>
      </c>
      <c r="AF113" s="210">
        <f ca="1">IF(SUM('Chemicals Calcs'!AF$2:AF113)-'Chem - ODS'!AA$15*10^6&lt;0,0,IF(AND(SUM('Chemicals Calcs'!AF$1:AF112)-'Chem - ODS'!AA$15*10^6&lt;0,SUM('Chemicals Calcs'!AF$2:AF113)-'Chem - ODS'!AA$15*10^6&gt;0),SUM('Chemicals Calcs'!AF$2:AF113)-'Chem - ODS'!AA$15*10^6,'Chemicals Calcs'!AF113))</f>
        <v>8815800150.8757057</v>
      </c>
      <c r="AG113" s="210">
        <f ca="1">IF(SUM('Chemicals Calcs'!AG$2:AG113)-'Chem - ODS'!AB$15*10^6&lt;0,0,IF(AND(SUM('Chemicals Calcs'!AG$1:AG112)-'Chem - ODS'!AB$15*10^6&lt;0,SUM('Chemicals Calcs'!AG$2:AG113)-'Chem - ODS'!AB$15*10^6&gt;0),SUM('Chemicals Calcs'!AG$2:AG113)-'Chem - ODS'!AB$15*10^6,'Chemicals Calcs'!AG113))</f>
        <v>8947129213.0363522</v>
      </c>
      <c r="AH113" s="210">
        <f ca="1">IF(SUM('Chemicals Calcs'!AH$2:AH113)-'Chem - ODS'!AC$15*10^6&lt;0,0,IF(AND(SUM('Chemicals Calcs'!AH$1:AH112)-'Chem - ODS'!AC$15*10^6&lt;0,SUM('Chemicals Calcs'!AH$2:AH113)-'Chem - ODS'!AC$15*10^6&gt;0),SUM('Chemicals Calcs'!AH$2:AH113)-'Chem - ODS'!AC$15*10^6,'Chemicals Calcs'!AH113))</f>
        <v>9078458275.1969986</v>
      </c>
      <c r="AI113" s="210">
        <f ca="1">IF(SUM('Chemicals Calcs'!AI$2:AI113)-'Chem - ODS'!AD$15*10^6&lt;0,0,IF(AND(SUM('Chemicals Calcs'!AI$1:AI112)-'Chem - ODS'!AD$15*10^6&lt;0,SUM('Chemicals Calcs'!AI$2:AI113)-'Chem - ODS'!AD$15*10^6&gt;0),SUM('Chemicals Calcs'!AI$2:AI113)-'Chem - ODS'!AD$15*10^6,'Chemicals Calcs'!AI113))</f>
        <v>9209787337.3576431</v>
      </c>
      <c r="AJ113" s="210">
        <f ca="1">IF(SUM('Chemicals Calcs'!AJ$2:AJ113)-'Chem - ODS'!AE$15*10^6&lt;0,0,IF(AND(SUM('Chemicals Calcs'!AJ$1:AJ112)-'Chem - ODS'!AE$15*10^6&lt;0,SUM('Chemicals Calcs'!AJ$2:AJ113)-'Chem - ODS'!AE$15*10^6&gt;0),SUM('Chemicals Calcs'!AJ$2:AJ113)-'Chem - ODS'!AE$15*10^6,'Chemicals Calcs'!AJ113))</f>
        <v>9341116399.5182896</v>
      </c>
      <c r="AK113" s="210">
        <f ca="1">IF(SUM('Chemicals Calcs'!AK$2:AK113)-'Chem - ODS'!AF$15*10^6&lt;0,0,IF(AND(SUM('Chemicals Calcs'!AK$1:AK112)-'Chem - ODS'!AF$15*10^6&lt;0,SUM('Chemicals Calcs'!AK$2:AK113)-'Chem - ODS'!AF$15*10^6&gt;0),SUM('Chemicals Calcs'!AK$2:AK113)-'Chem - ODS'!AF$15*10^6,'Chemicals Calcs'!AK113))</f>
        <v>9472445461.6789341</v>
      </c>
      <c r="AL113" s="210">
        <f ca="1">IF(SUM('Chemicals Calcs'!AL$2:AL113)-'Chem - ODS'!AG$15*10^6&lt;0,0,IF(AND(SUM('Chemicals Calcs'!AL$1:AL112)-'Chem - ODS'!AG$15*10^6&lt;0,SUM('Chemicals Calcs'!AL$2:AL113)-'Chem - ODS'!AG$15*10^6&gt;0),SUM('Chemicals Calcs'!AL$2:AL113)-'Chem - ODS'!AG$15*10^6,'Chemicals Calcs'!AL113))</f>
        <v>9603774523.8395805</v>
      </c>
      <c r="AM113" s="210">
        <f ca="1">IF(SUM('Chemicals Calcs'!AM$2:AM113)-'Chem - ODS'!AH$15*10^6&lt;0,0,IF(AND(SUM('Chemicals Calcs'!AM$1:AM112)-'Chem - ODS'!AH$15*10^6&lt;0,SUM('Chemicals Calcs'!AM$2:AM113)-'Chem - ODS'!AH$15*10^6&gt;0),SUM('Chemicals Calcs'!AM$2:AM113)-'Chem - ODS'!AH$15*10^6,'Chemicals Calcs'!AM113))</f>
        <v>9735103586.000227</v>
      </c>
      <c r="AN113" s="210">
        <f ca="1">IF(SUM('Chemicals Calcs'!AN$2:AN113)-'Chem - ODS'!AI$15*10^6&lt;0,0,IF(AND(SUM('Chemicals Calcs'!AN$1:AN112)-'Chem - ODS'!AI$15*10^6&lt;0,SUM('Chemicals Calcs'!AN$2:AN113)-'Chem - ODS'!AI$15*10^6&gt;0),SUM('Chemicals Calcs'!AN$2:AN113)-'Chem - ODS'!AI$15*10^6,'Chemicals Calcs'!AN113))</f>
        <v>9866432648.1608734</v>
      </c>
      <c r="AO113" s="210">
        <f ca="1">IF(SUM('Chemicals Calcs'!AO$2:AO113)-'Chem - ODS'!AJ$15*10^6&lt;0,0,IF(AND(SUM('Chemicals Calcs'!AO$1:AO112)-'Chem - ODS'!AJ$15*10^6&lt;0,SUM('Chemicals Calcs'!AO$2:AO113)-'Chem - ODS'!AJ$15*10^6&gt;0),SUM('Chemicals Calcs'!AO$2:AO113)-'Chem - ODS'!AJ$15*10^6,'Chemicals Calcs'!AO113))</f>
        <v>9997761710.3215199</v>
      </c>
      <c r="AP113" s="210">
        <f ca="1">IF(SUM('Chemicals Calcs'!AP$2:AP113)-'Chem - ODS'!AK$15*10^6&lt;0,0,IF(AND(SUM('Chemicals Calcs'!AP$1:AP112)-'Chem - ODS'!AK$15*10^6&lt;0,SUM('Chemicals Calcs'!AP$2:AP113)-'Chem - ODS'!AK$15*10^6&gt;0),SUM('Chemicals Calcs'!AP$2:AP113)-'Chem - ODS'!AK$15*10^6,'Chemicals Calcs'!AP113))</f>
        <v>10129090772.482164</v>
      </c>
    </row>
    <row r="114" spans="1:42">
      <c r="A114" s="74">
        <v>62</v>
      </c>
      <c r="B114">
        <f ca="1">IF('Chemicals 2010'!$A122="CP",INDIRECT("'Chemicals 2010'!"&amp;'Country Selector'!$B$3&amp;ROW($A122))*10^12,0)</f>
        <v>0</v>
      </c>
      <c r="C114" s="90">
        <f t="shared" ca="1" si="4"/>
        <v>0</v>
      </c>
      <c r="D114" s="90">
        <f t="shared" ca="1" si="5"/>
        <v>0</v>
      </c>
      <c r="E114" s="90">
        <f t="shared" ca="1" si="5"/>
        <v>0</v>
      </c>
      <c r="F114" s="90">
        <f t="shared" ca="1" si="5"/>
        <v>0</v>
      </c>
      <c r="G114" s="210">
        <f ca="1">IF(SUM('Chemicals Calcs'!G$2:G114)-'Chem - ODS'!B$15*10^6&lt;0,0,IF(AND(SUM('Chemicals Calcs'!G$1:G113)-'Chem - ODS'!B$15*10^6&lt;0,SUM('Chemicals Calcs'!G$2:G114)-'Chem - ODS'!B$15*10^6&gt;0),SUM('Chemicals Calcs'!G$2:G114)-'Chem - ODS'!B$15*10^6,'Chemicals Calcs'!G114))</f>
        <v>0</v>
      </c>
      <c r="H114" s="210">
        <f ca="1">IF(SUM('Chemicals Calcs'!H$2:H114)-'Chem - ODS'!C$15*10^6&lt;0,0,IF(AND(SUM('Chemicals Calcs'!H$1:H113)-'Chem - ODS'!C$15*10^6&lt;0,SUM('Chemicals Calcs'!H$2:H114)-'Chem - ODS'!C$15*10^6&gt;0),SUM('Chemicals Calcs'!H$2:H114)-'Chem - ODS'!C$15*10^6,'Chemicals Calcs'!H114))</f>
        <v>0</v>
      </c>
      <c r="I114" s="210">
        <f ca="1">IF(SUM('Chemicals Calcs'!I$2:I114)-'Chem - ODS'!D$15*10^6&lt;0,0,IF(AND(SUM('Chemicals Calcs'!I$1:I113)-'Chem - ODS'!D$15*10^6&lt;0,SUM('Chemicals Calcs'!I$2:I114)-'Chem - ODS'!D$15*10^6&gt;0),SUM('Chemicals Calcs'!I$2:I114)-'Chem - ODS'!D$15*10^6,'Chemicals Calcs'!I114))</f>
        <v>0</v>
      </c>
      <c r="J114" s="210">
        <f ca="1">IF(SUM('Chemicals Calcs'!J$2:J114)-'Chem - ODS'!E$15*10^6&lt;0,0,IF(AND(SUM('Chemicals Calcs'!J$1:J113)-'Chem - ODS'!E$15*10^6&lt;0,SUM('Chemicals Calcs'!J$2:J114)-'Chem - ODS'!E$15*10^6&gt;0),SUM('Chemicals Calcs'!J$2:J114)-'Chem - ODS'!E$15*10^6,'Chemicals Calcs'!J114))</f>
        <v>0</v>
      </c>
      <c r="K114" s="210">
        <f ca="1">IF(SUM('Chemicals Calcs'!K$2:K114)-'Chem - ODS'!F$15*10^6&lt;0,0,IF(AND(SUM('Chemicals Calcs'!K$1:K113)-'Chem - ODS'!F$15*10^6&lt;0,SUM('Chemicals Calcs'!K$2:K114)-'Chem - ODS'!F$15*10^6&gt;0),SUM('Chemicals Calcs'!K$2:K114)-'Chem - ODS'!F$15*10^6,'Chemicals Calcs'!K114))</f>
        <v>0</v>
      </c>
      <c r="L114" s="210">
        <f ca="1">IF(SUM('Chemicals Calcs'!L$2:L114)-'Chem - ODS'!G$15*10^6&lt;0,0,IF(AND(SUM('Chemicals Calcs'!L$1:L113)-'Chem - ODS'!G$15*10^6&lt;0,SUM('Chemicals Calcs'!L$2:L114)-'Chem - ODS'!G$15*10^6&gt;0),SUM('Chemicals Calcs'!L$2:L114)-'Chem - ODS'!G$15*10^6,'Chemicals Calcs'!L114))</f>
        <v>0</v>
      </c>
      <c r="M114" s="210">
        <f ca="1">IF(SUM('Chemicals Calcs'!M$2:M114)-'Chem - ODS'!H$15*10^6&lt;0,0,IF(AND(SUM('Chemicals Calcs'!M$1:M113)-'Chem - ODS'!H$15*10^6&lt;0,SUM('Chemicals Calcs'!M$2:M114)-'Chem - ODS'!H$15*10^6&gt;0),SUM('Chemicals Calcs'!M$2:M114)-'Chem - ODS'!H$15*10^6,'Chemicals Calcs'!M114))</f>
        <v>0</v>
      </c>
      <c r="N114" s="210">
        <f ca="1">IF(SUM('Chemicals Calcs'!N$2:N114)-'Chem - ODS'!I$15*10^6&lt;0,0,IF(AND(SUM('Chemicals Calcs'!N$1:N113)-'Chem - ODS'!I$15*10^6&lt;0,SUM('Chemicals Calcs'!N$2:N114)-'Chem - ODS'!I$15*10^6&gt;0),SUM('Chemicals Calcs'!N$2:N114)-'Chem - ODS'!I$15*10^6,'Chemicals Calcs'!N114))</f>
        <v>0</v>
      </c>
      <c r="O114" s="210">
        <f ca="1">IF(SUM('Chemicals Calcs'!O$2:O114)-'Chem - ODS'!J$15*10^6&lt;0,0,IF(AND(SUM('Chemicals Calcs'!O$1:O113)-'Chem - ODS'!J$15*10^6&lt;0,SUM('Chemicals Calcs'!O$2:O114)-'Chem - ODS'!J$15*10^6&gt;0),SUM('Chemicals Calcs'!O$2:O114)-'Chem - ODS'!J$15*10^6,'Chemicals Calcs'!O114))</f>
        <v>0</v>
      </c>
      <c r="P114" s="210">
        <f ca="1">IF(SUM('Chemicals Calcs'!P$2:P114)-'Chem - ODS'!K$15*10^6&lt;0,0,IF(AND(SUM('Chemicals Calcs'!P$1:P113)-'Chem - ODS'!K$15*10^6&lt;0,SUM('Chemicals Calcs'!P$2:P114)-'Chem - ODS'!K$15*10^6&gt;0),SUM('Chemicals Calcs'!P$2:P114)-'Chem - ODS'!K$15*10^6,'Chemicals Calcs'!P114))</f>
        <v>0</v>
      </c>
      <c r="Q114" s="210">
        <f ca="1">IF(SUM('Chemicals Calcs'!Q$2:Q114)-'Chem - ODS'!L$15*10^6&lt;0,0,IF(AND(SUM('Chemicals Calcs'!Q$1:Q113)-'Chem - ODS'!L$15*10^6&lt;0,SUM('Chemicals Calcs'!Q$2:Q114)-'Chem - ODS'!L$15*10^6&gt;0),SUM('Chemicals Calcs'!Q$2:Q114)-'Chem - ODS'!L$15*10^6,'Chemicals Calcs'!Q114))</f>
        <v>0</v>
      </c>
      <c r="R114" s="210">
        <f ca="1">IF(SUM('Chemicals Calcs'!R$2:R114)-'Chem - ODS'!M$15*10^6&lt;0,0,IF(AND(SUM('Chemicals Calcs'!R$1:R113)-'Chem - ODS'!M$15*10^6&lt;0,SUM('Chemicals Calcs'!R$2:R114)-'Chem - ODS'!M$15*10^6&gt;0),SUM('Chemicals Calcs'!R$2:R114)-'Chem - ODS'!M$15*10^6,'Chemicals Calcs'!R114))</f>
        <v>0</v>
      </c>
      <c r="S114" s="210">
        <f ca="1">IF(SUM('Chemicals Calcs'!S$2:S114)-'Chem - ODS'!N$15*10^6&lt;0,0,IF(AND(SUM('Chemicals Calcs'!S$1:S113)-'Chem - ODS'!N$15*10^6&lt;0,SUM('Chemicals Calcs'!S$2:S114)-'Chem - ODS'!N$15*10^6&gt;0),SUM('Chemicals Calcs'!S$2:S114)-'Chem - ODS'!N$15*10^6,'Chemicals Calcs'!S114))</f>
        <v>0</v>
      </c>
      <c r="T114" s="210">
        <f ca="1">IF(SUM('Chemicals Calcs'!T$2:T114)-'Chem - ODS'!O$15*10^6&lt;0,0,IF(AND(SUM('Chemicals Calcs'!T$1:T113)-'Chem - ODS'!O$15*10^6&lt;0,SUM('Chemicals Calcs'!T$2:T114)-'Chem - ODS'!O$15*10^6&gt;0),SUM('Chemicals Calcs'!T$2:T114)-'Chem - ODS'!O$15*10^6,'Chemicals Calcs'!T114))</f>
        <v>0</v>
      </c>
      <c r="U114" s="210">
        <f ca="1">IF(SUM('Chemicals Calcs'!U$2:U114)-'Chem - ODS'!P$15*10^6&lt;0,0,IF(AND(SUM('Chemicals Calcs'!U$1:U113)-'Chem - ODS'!P$15*10^6&lt;0,SUM('Chemicals Calcs'!U$2:U114)-'Chem - ODS'!P$15*10^6&gt;0),SUM('Chemicals Calcs'!U$2:U114)-'Chem - ODS'!P$15*10^6,'Chemicals Calcs'!U114))</f>
        <v>0</v>
      </c>
      <c r="V114" s="210">
        <f ca="1">IF(SUM('Chemicals Calcs'!V$2:V114)-'Chem - ODS'!Q$15*10^6&lt;0,0,IF(AND(SUM('Chemicals Calcs'!V$1:V113)-'Chem - ODS'!Q$15*10^6&lt;0,SUM('Chemicals Calcs'!V$2:V114)-'Chem - ODS'!Q$15*10^6&gt;0),SUM('Chemicals Calcs'!V$2:V114)-'Chem - ODS'!Q$15*10^6,'Chemicals Calcs'!V114))</f>
        <v>0</v>
      </c>
      <c r="W114" s="210">
        <f ca="1">IF(SUM('Chemicals Calcs'!W$2:W114)-'Chem - ODS'!R$15*10^6&lt;0,0,IF(AND(SUM('Chemicals Calcs'!W$1:W113)-'Chem - ODS'!R$15*10^6&lt;0,SUM('Chemicals Calcs'!W$2:W114)-'Chem - ODS'!R$15*10^6&gt;0),SUM('Chemicals Calcs'!W$2:W114)-'Chem - ODS'!R$15*10^6,'Chemicals Calcs'!W114))</f>
        <v>0</v>
      </c>
      <c r="X114" s="210">
        <f ca="1">IF(SUM('Chemicals Calcs'!X$2:X114)-'Chem - ODS'!S$15*10^6&lt;0,0,IF(AND(SUM('Chemicals Calcs'!X$1:X113)-'Chem - ODS'!S$15*10^6&lt;0,SUM('Chemicals Calcs'!X$2:X114)-'Chem - ODS'!S$15*10^6&gt;0),SUM('Chemicals Calcs'!X$2:X114)-'Chem - ODS'!S$15*10^6,'Chemicals Calcs'!X114))</f>
        <v>0</v>
      </c>
      <c r="Y114" s="210">
        <f ca="1">IF(SUM('Chemicals Calcs'!Y$2:Y114)-'Chem - ODS'!T$15*10^6&lt;0,0,IF(AND(SUM('Chemicals Calcs'!Y$1:Y113)-'Chem - ODS'!T$15*10^6&lt;0,SUM('Chemicals Calcs'!Y$2:Y114)-'Chem - ODS'!T$15*10^6&gt;0),SUM('Chemicals Calcs'!Y$2:Y114)-'Chem - ODS'!T$15*10^6,'Chemicals Calcs'!Y114))</f>
        <v>0</v>
      </c>
      <c r="Z114" s="210">
        <f ca="1">IF(SUM('Chemicals Calcs'!Z$2:Z114)-'Chem - ODS'!U$15*10^6&lt;0,0,IF(AND(SUM('Chemicals Calcs'!Z$1:Z113)-'Chem - ODS'!U$15*10^6&lt;0,SUM('Chemicals Calcs'!Z$2:Z114)-'Chem - ODS'!U$15*10^6&gt;0),SUM('Chemicals Calcs'!Z$2:Z114)-'Chem - ODS'!U$15*10^6,'Chemicals Calcs'!Z114))</f>
        <v>0</v>
      </c>
      <c r="AA114" s="210">
        <f ca="1">IF(SUM('Chemicals Calcs'!AA$2:AA114)-'Chem - ODS'!V$15*10^6&lt;0,0,IF(AND(SUM('Chemicals Calcs'!AA$1:AA113)-'Chem - ODS'!V$15*10^6&lt;0,SUM('Chemicals Calcs'!AA$2:AA114)-'Chem - ODS'!V$15*10^6&gt;0),SUM('Chemicals Calcs'!AA$2:AA114)-'Chem - ODS'!V$15*10^6,'Chemicals Calcs'!AA114))</f>
        <v>0</v>
      </c>
      <c r="AB114" s="210">
        <f ca="1">IF(SUM('Chemicals Calcs'!AB$2:AB114)-'Chem - ODS'!W$15*10^6&lt;0,0,IF(AND(SUM('Chemicals Calcs'!AB$1:AB113)-'Chem - ODS'!W$15*10^6&lt;0,SUM('Chemicals Calcs'!AB$2:AB114)-'Chem - ODS'!W$15*10^6&gt;0),SUM('Chemicals Calcs'!AB$2:AB114)-'Chem - ODS'!W$15*10^6,'Chemicals Calcs'!AB114))</f>
        <v>0</v>
      </c>
      <c r="AC114" s="210">
        <f ca="1">IF(SUM('Chemicals Calcs'!AC$2:AC114)-'Chem - ODS'!X$15*10^6&lt;0,0,IF(AND(SUM('Chemicals Calcs'!AC$1:AC113)-'Chem - ODS'!X$15*10^6&lt;0,SUM('Chemicals Calcs'!AC$2:AC114)-'Chem - ODS'!X$15*10^6&gt;0),SUM('Chemicals Calcs'!AC$2:AC114)-'Chem - ODS'!X$15*10^6,'Chemicals Calcs'!AC114))</f>
        <v>0</v>
      </c>
      <c r="AD114" s="210">
        <f ca="1">IF(SUM('Chemicals Calcs'!AD$2:AD114)-'Chem - ODS'!Y$15*10^6&lt;0,0,IF(AND(SUM('Chemicals Calcs'!AD$1:AD113)-'Chem - ODS'!Y$15*10^6&lt;0,SUM('Chemicals Calcs'!AD$2:AD114)-'Chem - ODS'!Y$15*10^6&gt;0),SUM('Chemicals Calcs'!AD$2:AD114)-'Chem - ODS'!Y$15*10^6,'Chemicals Calcs'!AD114))</f>
        <v>0</v>
      </c>
      <c r="AE114" s="210">
        <f ca="1">IF(SUM('Chemicals Calcs'!AE$2:AE114)-'Chem - ODS'!Z$15*10^6&lt;0,0,IF(AND(SUM('Chemicals Calcs'!AE$1:AE113)-'Chem - ODS'!Z$15*10^6&lt;0,SUM('Chemicals Calcs'!AE$2:AE114)-'Chem - ODS'!Z$15*10^6&gt;0),SUM('Chemicals Calcs'!AE$2:AE114)-'Chem - ODS'!Z$15*10^6,'Chemicals Calcs'!AE114))</f>
        <v>0</v>
      </c>
      <c r="AF114" s="210">
        <f ca="1">IF(SUM('Chemicals Calcs'!AF$2:AF114)-'Chem - ODS'!AA$15*10^6&lt;0,0,IF(AND(SUM('Chemicals Calcs'!AF$1:AF113)-'Chem - ODS'!AA$15*10^6&lt;0,SUM('Chemicals Calcs'!AF$2:AF114)-'Chem - ODS'!AA$15*10^6&gt;0),SUM('Chemicals Calcs'!AF$2:AF114)-'Chem - ODS'!AA$15*10^6,'Chemicals Calcs'!AF114))</f>
        <v>0</v>
      </c>
      <c r="AG114" s="210">
        <f ca="1">IF(SUM('Chemicals Calcs'!AG$2:AG114)-'Chem - ODS'!AB$15*10^6&lt;0,0,IF(AND(SUM('Chemicals Calcs'!AG$1:AG113)-'Chem - ODS'!AB$15*10^6&lt;0,SUM('Chemicals Calcs'!AG$2:AG114)-'Chem - ODS'!AB$15*10^6&gt;0),SUM('Chemicals Calcs'!AG$2:AG114)-'Chem - ODS'!AB$15*10^6,'Chemicals Calcs'!AG114))</f>
        <v>0</v>
      </c>
      <c r="AH114" s="210">
        <f ca="1">IF(SUM('Chemicals Calcs'!AH$2:AH114)-'Chem - ODS'!AC$15*10^6&lt;0,0,IF(AND(SUM('Chemicals Calcs'!AH$1:AH113)-'Chem - ODS'!AC$15*10^6&lt;0,SUM('Chemicals Calcs'!AH$2:AH114)-'Chem - ODS'!AC$15*10^6&gt;0),SUM('Chemicals Calcs'!AH$2:AH114)-'Chem - ODS'!AC$15*10^6,'Chemicals Calcs'!AH114))</f>
        <v>0</v>
      </c>
      <c r="AI114" s="210">
        <f ca="1">IF(SUM('Chemicals Calcs'!AI$2:AI114)-'Chem - ODS'!AD$15*10^6&lt;0,0,IF(AND(SUM('Chemicals Calcs'!AI$1:AI113)-'Chem - ODS'!AD$15*10^6&lt;0,SUM('Chemicals Calcs'!AI$2:AI114)-'Chem - ODS'!AD$15*10^6&gt;0),SUM('Chemicals Calcs'!AI$2:AI114)-'Chem - ODS'!AD$15*10^6,'Chemicals Calcs'!AI114))</f>
        <v>0</v>
      </c>
      <c r="AJ114" s="210">
        <f ca="1">IF(SUM('Chemicals Calcs'!AJ$2:AJ114)-'Chem - ODS'!AE$15*10^6&lt;0,0,IF(AND(SUM('Chemicals Calcs'!AJ$1:AJ113)-'Chem - ODS'!AE$15*10^6&lt;0,SUM('Chemicals Calcs'!AJ$2:AJ114)-'Chem - ODS'!AE$15*10^6&gt;0),SUM('Chemicals Calcs'!AJ$2:AJ114)-'Chem - ODS'!AE$15*10^6,'Chemicals Calcs'!AJ114))</f>
        <v>0</v>
      </c>
      <c r="AK114" s="210">
        <f ca="1">IF(SUM('Chemicals Calcs'!AK$2:AK114)-'Chem - ODS'!AF$15*10^6&lt;0,0,IF(AND(SUM('Chemicals Calcs'!AK$1:AK113)-'Chem - ODS'!AF$15*10^6&lt;0,SUM('Chemicals Calcs'!AK$2:AK114)-'Chem - ODS'!AF$15*10^6&gt;0),SUM('Chemicals Calcs'!AK$2:AK114)-'Chem - ODS'!AF$15*10^6,'Chemicals Calcs'!AK114))</f>
        <v>0</v>
      </c>
      <c r="AL114" s="210">
        <f ca="1">IF(SUM('Chemicals Calcs'!AL$2:AL114)-'Chem - ODS'!AG$15*10^6&lt;0,0,IF(AND(SUM('Chemicals Calcs'!AL$1:AL113)-'Chem - ODS'!AG$15*10^6&lt;0,SUM('Chemicals Calcs'!AL$2:AL114)-'Chem - ODS'!AG$15*10^6&gt;0),SUM('Chemicals Calcs'!AL$2:AL114)-'Chem - ODS'!AG$15*10^6,'Chemicals Calcs'!AL114))</f>
        <v>0</v>
      </c>
      <c r="AM114" s="210">
        <f ca="1">IF(SUM('Chemicals Calcs'!AM$2:AM114)-'Chem - ODS'!AH$15*10^6&lt;0,0,IF(AND(SUM('Chemicals Calcs'!AM$1:AM113)-'Chem - ODS'!AH$15*10^6&lt;0,SUM('Chemicals Calcs'!AM$2:AM114)-'Chem - ODS'!AH$15*10^6&gt;0),SUM('Chemicals Calcs'!AM$2:AM114)-'Chem - ODS'!AH$15*10^6,'Chemicals Calcs'!AM114))</f>
        <v>0</v>
      </c>
      <c r="AN114" s="210">
        <f ca="1">IF(SUM('Chemicals Calcs'!AN$2:AN114)-'Chem - ODS'!AI$15*10^6&lt;0,0,IF(AND(SUM('Chemicals Calcs'!AN$1:AN113)-'Chem - ODS'!AI$15*10^6&lt;0,SUM('Chemicals Calcs'!AN$2:AN114)-'Chem - ODS'!AI$15*10^6&gt;0),SUM('Chemicals Calcs'!AN$2:AN114)-'Chem - ODS'!AI$15*10^6,'Chemicals Calcs'!AN114))</f>
        <v>0</v>
      </c>
      <c r="AO114" s="210">
        <f ca="1">IF(SUM('Chemicals Calcs'!AO$2:AO114)-'Chem - ODS'!AJ$15*10^6&lt;0,0,IF(AND(SUM('Chemicals Calcs'!AO$1:AO113)-'Chem - ODS'!AJ$15*10^6&lt;0,SUM('Chemicals Calcs'!AO$2:AO114)-'Chem - ODS'!AJ$15*10^6&gt;0),SUM('Chemicals Calcs'!AO$2:AO114)-'Chem - ODS'!AJ$15*10^6,'Chemicals Calcs'!AO114))</f>
        <v>0</v>
      </c>
      <c r="AP114" s="210">
        <f ca="1">IF(SUM('Chemicals Calcs'!AP$2:AP114)-'Chem - ODS'!AK$15*10^6&lt;0,0,IF(AND(SUM('Chemicals Calcs'!AP$1:AP113)-'Chem - ODS'!AK$15*10^6&lt;0,SUM('Chemicals Calcs'!AP$2:AP114)-'Chem - ODS'!AK$15*10^6&gt;0),SUM('Chemicals Calcs'!AP$2:AP114)-'Chem - ODS'!AK$15*10^6,'Chemicals Calcs'!AP114))</f>
        <v>0</v>
      </c>
    </row>
    <row r="115" spans="1:42">
      <c r="A115" s="74">
        <v>63</v>
      </c>
      <c r="B115">
        <f ca="1">IF('Chemicals 2010'!$A123="CP",INDIRECT("'Chemicals 2010'!"&amp;'Country Selector'!$B$3&amp;ROW($A123))*10^12,0)</f>
        <v>0</v>
      </c>
      <c r="C115" s="90">
        <f t="shared" ca="1" si="4"/>
        <v>0</v>
      </c>
      <c r="D115" s="90">
        <f t="shared" ca="1" si="5"/>
        <v>0</v>
      </c>
      <c r="E115" s="90">
        <f t="shared" ca="1" si="5"/>
        <v>0</v>
      </c>
      <c r="F115" s="90">
        <f t="shared" ca="1" si="5"/>
        <v>0</v>
      </c>
      <c r="G115" s="210">
        <f ca="1">IF(SUM('Chemicals Calcs'!G$2:G115)-'Chem - ODS'!B$15*10^6&lt;0,0,IF(AND(SUM('Chemicals Calcs'!G$1:G114)-'Chem - ODS'!B$15*10^6&lt;0,SUM('Chemicals Calcs'!G$2:G115)-'Chem - ODS'!B$15*10^6&gt;0),SUM('Chemicals Calcs'!G$2:G115)-'Chem - ODS'!B$15*10^6,'Chemicals Calcs'!G115))</f>
        <v>0</v>
      </c>
      <c r="H115" s="210">
        <f ca="1">IF(SUM('Chemicals Calcs'!H$2:H115)-'Chem - ODS'!C$15*10^6&lt;0,0,IF(AND(SUM('Chemicals Calcs'!H$1:H114)-'Chem - ODS'!C$15*10^6&lt;0,SUM('Chemicals Calcs'!H$2:H115)-'Chem - ODS'!C$15*10^6&gt;0),SUM('Chemicals Calcs'!H$2:H115)-'Chem - ODS'!C$15*10^6,'Chemicals Calcs'!H115))</f>
        <v>0</v>
      </c>
      <c r="I115" s="210">
        <f ca="1">IF(SUM('Chemicals Calcs'!I$2:I115)-'Chem - ODS'!D$15*10^6&lt;0,0,IF(AND(SUM('Chemicals Calcs'!I$1:I114)-'Chem - ODS'!D$15*10^6&lt;0,SUM('Chemicals Calcs'!I$2:I115)-'Chem - ODS'!D$15*10^6&gt;0),SUM('Chemicals Calcs'!I$2:I115)-'Chem - ODS'!D$15*10^6,'Chemicals Calcs'!I115))</f>
        <v>0</v>
      </c>
      <c r="J115" s="210">
        <f ca="1">IF(SUM('Chemicals Calcs'!J$2:J115)-'Chem - ODS'!E$15*10^6&lt;0,0,IF(AND(SUM('Chemicals Calcs'!J$1:J114)-'Chem - ODS'!E$15*10^6&lt;0,SUM('Chemicals Calcs'!J$2:J115)-'Chem - ODS'!E$15*10^6&gt;0),SUM('Chemicals Calcs'!J$2:J115)-'Chem - ODS'!E$15*10^6,'Chemicals Calcs'!J115))</f>
        <v>0</v>
      </c>
      <c r="K115" s="210">
        <f ca="1">IF(SUM('Chemicals Calcs'!K$2:K115)-'Chem - ODS'!F$15*10^6&lt;0,0,IF(AND(SUM('Chemicals Calcs'!K$1:K114)-'Chem - ODS'!F$15*10^6&lt;0,SUM('Chemicals Calcs'!K$2:K115)-'Chem - ODS'!F$15*10^6&gt;0),SUM('Chemicals Calcs'!K$2:K115)-'Chem - ODS'!F$15*10^6,'Chemicals Calcs'!K115))</f>
        <v>0</v>
      </c>
      <c r="L115" s="210">
        <f ca="1">IF(SUM('Chemicals Calcs'!L$2:L115)-'Chem - ODS'!G$15*10^6&lt;0,0,IF(AND(SUM('Chemicals Calcs'!L$1:L114)-'Chem - ODS'!G$15*10^6&lt;0,SUM('Chemicals Calcs'!L$2:L115)-'Chem - ODS'!G$15*10^6&gt;0),SUM('Chemicals Calcs'!L$2:L115)-'Chem - ODS'!G$15*10^6,'Chemicals Calcs'!L115))</f>
        <v>0</v>
      </c>
      <c r="M115" s="210">
        <f ca="1">IF(SUM('Chemicals Calcs'!M$2:M115)-'Chem - ODS'!H$15*10^6&lt;0,0,IF(AND(SUM('Chemicals Calcs'!M$1:M114)-'Chem - ODS'!H$15*10^6&lt;0,SUM('Chemicals Calcs'!M$2:M115)-'Chem - ODS'!H$15*10^6&gt;0),SUM('Chemicals Calcs'!M$2:M115)-'Chem - ODS'!H$15*10^6,'Chemicals Calcs'!M115))</f>
        <v>0</v>
      </c>
      <c r="N115" s="210">
        <f ca="1">IF(SUM('Chemicals Calcs'!N$2:N115)-'Chem - ODS'!I$15*10^6&lt;0,0,IF(AND(SUM('Chemicals Calcs'!N$1:N114)-'Chem - ODS'!I$15*10^6&lt;0,SUM('Chemicals Calcs'!N$2:N115)-'Chem - ODS'!I$15*10^6&gt;0),SUM('Chemicals Calcs'!N$2:N115)-'Chem - ODS'!I$15*10^6,'Chemicals Calcs'!N115))</f>
        <v>0</v>
      </c>
      <c r="O115" s="210">
        <f ca="1">IF(SUM('Chemicals Calcs'!O$2:O115)-'Chem - ODS'!J$15*10^6&lt;0,0,IF(AND(SUM('Chemicals Calcs'!O$1:O114)-'Chem - ODS'!J$15*10^6&lt;0,SUM('Chemicals Calcs'!O$2:O115)-'Chem - ODS'!J$15*10^6&gt;0),SUM('Chemicals Calcs'!O$2:O115)-'Chem - ODS'!J$15*10^6,'Chemicals Calcs'!O115))</f>
        <v>0</v>
      </c>
      <c r="P115" s="210">
        <f ca="1">IF(SUM('Chemicals Calcs'!P$2:P115)-'Chem - ODS'!K$15*10^6&lt;0,0,IF(AND(SUM('Chemicals Calcs'!P$1:P114)-'Chem - ODS'!K$15*10^6&lt;0,SUM('Chemicals Calcs'!P$2:P115)-'Chem - ODS'!K$15*10^6&gt;0),SUM('Chemicals Calcs'!P$2:P115)-'Chem - ODS'!K$15*10^6,'Chemicals Calcs'!P115))</f>
        <v>0</v>
      </c>
      <c r="Q115" s="210">
        <f ca="1">IF(SUM('Chemicals Calcs'!Q$2:Q115)-'Chem - ODS'!L$15*10^6&lt;0,0,IF(AND(SUM('Chemicals Calcs'!Q$1:Q114)-'Chem - ODS'!L$15*10^6&lt;0,SUM('Chemicals Calcs'!Q$2:Q115)-'Chem - ODS'!L$15*10^6&gt;0),SUM('Chemicals Calcs'!Q$2:Q115)-'Chem - ODS'!L$15*10^6,'Chemicals Calcs'!Q115))</f>
        <v>0</v>
      </c>
      <c r="R115" s="210">
        <f ca="1">IF(SUM('Chemicals Calcs'!R$2:R115)-'Chem - ODS'!M$15*10^6&lt;0,0,IF(AND(SUM('Chemicals Calcs'!R$1:R114)-'Chem - ODS'!M$15*10^6&lt;0,SUM('Chemicals Calcs'!R$2:R115)-'Chem - ODS'!M$15*10^6&gt;0),SUM('Chemicals Calcs'!R$2:R115)-'Chem - ODS'!M$15*10^6,'Chemicals Calcs'!R115))</f>
        <v>0</v>
      </c>
      <c r="S115" s="210">
        <f ca="1">IF(SUM('Chemicals Calcs'!S$2:S115)-'Chem - ODS'!N$15*10^6&lt;0,0,IF(AND(SUM('Chemicals Calcs'!S$1:S114)-'Chem - ODS'!N$15*10^6&lt;0,SUM('Chemicals Calcs'!S$2:S115)-'Chem - ODS'!N$15*10^6&gt;0),SUM('Chemicals Calcs'!S$2:S115)-'Chem - ODS'!N$15*10^6,'Chemicals Calcs'!S115))</f>
        <v>0</v>
      </c>
      <c r="T115" s="210">
        <f ca="1">IF(SUM('Chemicals Calcs'!T$2:T115)-'Chem - ODS'!O$15*10^6&lt;0,0,IF(AND(SUM('Chemicals Calcs'!T$1:T114)-'Chem - ODS'!O$15*10^6&lt;0,SUM('Chemicals Calcs'!T$2:T115)-'Chem - ODS'!O$15*10^6&gt;0),SUM('Chemicals Calcs'!T$2:T115)-'Chem - ODS'!O$15*10^6,'Chemicals Calcs'!T115))</f>
        <v>0</v>
      </c>
      <c r="U115" s="210">
        <f ca="1">IF(SUM('Chemicals Calcs'!U$2:U115)-'Chem - ODS'!P$15*10^6&lt;0,0,IF(AND(SUM('Chemicals Calcs'!U$1:U114)-'Chem - ODS'!P$15*10^6&lt;0,SUM('Chemicals Calcs'!U$2:U115)-'Chem - ODS'!P$15*10^6&gt;0),SUM('Chemicals Calcs'!U$2:U115)-'Chem - ODS'!P$15*10^6,'Chemicals Calcs'!U115))</f>
        <v>0</v>
      </c>
      <c r="V115" s="210">
        <f ca="1">IF(SUM('Chemicals Calcs'!V$2:V115)-'Chem - ODS'!Q$15*10^6&lt;0,0,IF(AND(SUM('Chemicals Calcs'!V$1:V114)-'Chem - ODS'!Q$15*10^6&lt;0,SUM('Chemicals Calcs'!V$2:V115)-'Chem - ODS'!Q$15*10^6&gt;0),SUM('Chemicals Calcs'!V$2:V115)-'Chem - ODS'!Q$15*10^6,'Chemicals Calcs'!V115))</f>
        <v>0</v>
      </c>
      <c r="W115" s="210">
        <f ca="1">IF(SUM('Chemicals Calcs'!W$2:W115)-'Chem - ODS'!R$15*10^6&lt;0,0,IF(AND(SUM('Chemicals Calcs'!W$1:W114)-'Chem - ODS'!R$15*10^6&lt;0,SUM('Chemicals Calcs'!W$2:W115)-'Chem - ODS'!R$15*10^6&gt;0),SUM('Chemicals Calcs'!W$2:W115)-'Chem - ODS'!R$15*10^6,'Chemicals Calcs'!W115))</f>
        <v>0</v>
      </c>
      <c r="X115" s="210">
        <f ca="1">IF(SUM('Chemicals Calcs'!X$2:X115)-'Chem - ODS'!S$15*10^6&lt;0,0,IF(AND(SUM('Chemicals Calcs'!X$1:X114)-'Chem - ODS'!S$15*10^6&lt;0,SUM('Chemicals Calcs'!X$2:X115)-'Chem - ODS'!S$15*10^6&gt;0),SUM('Chemicals Calcs'!X$2:X115)-'Chem - ODS'!S$15*10^6,'Chemicals Calcs'!X115))</f>
        <v>0</v>
      </c>
      <c r="Y115" s="210">
        <f ca="1">IF(SUM('Chemicals Calcs'!Y$2:Y115)-'Chem - ODS'!T$15*10^6&lt;0,0,IF(AND(SUM('Chemicals Calcs'!Y$1:Y114)-'Chem - ODS'!T$15*10^6&lt;0,SUM('Chemicals Calcs'!Y$2:Y115)-'Chem - ODS'!T$15*10^6&gt;0),SUM('Chemicals Calcs'!Y$2:Y115)-'Chem - ODS'!T$15*10^6,'Chemicals Calcs'!Y115))</f>
        <v>0</v>
      </c>
      <c r="Z115" s="210">
        <f ca="1">IF(SUM('Chemicals Calcs'!Z$2:Z115)-'Chem - ODS'!U$15*10^6&lt;0,0,IF(AND(SUM('Chemicals Calcs'!Z$1:Z114)-'Chem - ODS'!U$15*10^6&lt;0,SUM('Chemicals Calcs'!Z$2:Z115)-'Chem - ODS'!U$15*10^6&gt;0),SUM('Chemicals Calcs'!Z$2:Z115)-'Chem - ODS'!U$15*10^6,'Chemicals Calcs'!Z115))</f>
        <v>0</v>
      </c>
      <c r="AA115" s="210">
        <f ca="1">IF(SUM('Chemicals Calcs'!AA$2:AA115)-'Chem - ODS'!V$15*10^6&lt;0,0,IF(AND(SUM('Chemicals Calcs'!AA$1:AA114)-'Chem - ODS'!V$15*10^6&lt;0,SUM('Chemicals Calcs'!AA$2:AA115)-'Chem - ODS'!V$15*10^6&gt;0),SUM('Chemicals Calcs'!AA$2:AA115)-'Chem - ODS'!V$15*10^6,'Chemicals Calcs'!AA115))</f>
        <v>0</v>
      </c>
      <c r="AB115" s="210">
        <f ca="1">IF(SUM('Chemicals Calcs'!AB$2:AB115)-'Chem - ODS'!W$15*10^6&lt;0,0,IF(AND(SUM('Chemicals Calcs'!AB$1:AB114)-'Chem - ODS'!W$15*10^6&lt;0,SUM('Chemicals Calcs'!AB$2:AB115)-'Chem - ODS'!W$15*10^6&gt;0),SUM('Chemicals Calcs'!AB$2:AB115)-'Chem - ODS'!W$15*10^6,'Chemicals Calcs'!AB115))</f>
        <v>0</v>
      </c>
      <c r="AC115" s="210">
        <f ca="1">IF(SUM('Chemicals Calcs'!AC$2:AC115)-'Chem - ODS'!X$15*10^6&lt;0,0,IF(AND(SUM('Chemicals Calcs'!AC$1:AC114)-'Chem - ODS'!X$15*10^6&lt;0,SUM('Chemicals Calcs'!AC$2:AC115)-'Chem - ODS'!X$15*10^6&gt;0),SUM('Chemicals Calcs'!AC$2:AC115)-'Chem - ODS'!X$15*10^6,'Chemicals Calcs'!AC115))</f>
        <v>0</v>
      </c>
      <c r="AD115" s="210">
        <f ca="1">IF(SUM('Chemicals Calcs'!AD$2:AD115)-'Chem - ODS'!Y$15*10^6&lt;0,0,IF(AND(SUM('Chemicals Calcs'!AD$1:AD114)-'Chem - ODS'!Y$15*10^6&lt;0,SUM('Chemicals Calcs'!AD$2:AD115)-'Chem - ODS'!Y$15*10^6&gt;0),SUM('Chemicals Calcs'!AD$2:AD115)-'Chem - ODS'!Y$15*10^6,'Chemicals Calcs'!AD115))</f>
        <v>0</v>
      </c>
      <c r="AE115" s="210">
        <f ca="1">IF(SUM('Chemicals Calcs'!AE$2:AE115)-'Chem - ODS'!Z$15*10^6&lt;0,0,IF(AND(SUM('Chemicals Calcs'!AE$1:AE114)-'Chem - ODS'!Z$15*10^6&lt;0,SUM('Chemicals Calcs'!AE$2:AE115)-'Chem - ODS'!Z$15*10^6&gt;0),SUM('Chemicals Calcs'!AE$2:AE115)-'Chem - ODS'!Z$15*10^6,'Chemicals Calcs'!AE115))</f>
        <v>0</v>
      </c>
      <c r="AF115" s="210">
        <f ca="1">IF(SUM('Chemicals Calcs'!AF$2:AF115)-'Chem - ODS'!AA$15*10^6&lt;0,0,IF(AND(SUM('Chemicals Calcs'!AF$1:AF114)-'Chem - ODS'!AA$15*10^6&lt;0,SUM('Chemicals Calcs'!AF$2:AF115)-'Chem - ODS'!AA$15*10^6&gt;0),SUM('Chemicals Calcs'!AF$2:AF115)-'Chem - ODS'!AA$15*10^6,'Chemicals Calcs'!AF115))</f>
        <v>0</v>
      </c>
      <c r="AG115" s="210">
        <f ca="1">IF(SUM('Chemicals Calcs'!AG$2:AG115)-'Chem - ODS'!AB$15*10^6&lt;0,0,IF(AND(SUM('Chemicals Calcs'!AG$1:AG114)-'Chem - ODS'!AB$15*10^6&lt;0,SUM('Chemicals Calcs'!AG$2:AG115)-'Chem - ODS'!AB$15*10^6&gt;0),SUM('Chemicals Calcs'!AG$2:AG115)-'Chem - ODS'!AB$15*10^6,'Chemicals Calcs'!AG115))</f>
        <v>0</v>
      </c>
      <c r="AH115" s="210">
        <f ca="1">IF(SUM('Chemicals Calcs'!AH$2:AH115)-'Chem - ODS'!AC$15*10^6&lt;0,0,IF(AND(SUM('Chemicals Calcs'!AH$1:AH114)-'Chem - ODS'!AC$15*10^6&lt;0,SUM('Chemicals Calcs'!AH$2:AH115)-'Chem - ODS'!AC$15*10^6&gt;0),SUM('Chemicals Calcs'!AH$2:AH115)-'Chem - ODS'!AC$15*10^6,'Chemicals Calcs'!AH115))</f>
        <v>0</v>
      </c>
      <c r="AI115" s="210">
        <f ca="1">IF(SUM('Chemicals Calcs'!AI$2:AI115)-'Chem - ODS'!AD$15*10^6&lt;0,0,IF(AND(SUM('Chemicals Calcs'!AI$1:AI114)-'Chem - ODS'!AD$15*10^6&lt;0,SUM('Chemicals Calcs'!AI$2:AI115)-'Chem - ODS'!AD$15*10^6&gt;0),SUM('Chemicals Calcs'!AI$2:AI115)-'Chem - ODS'!AD$15*10^6,'Chemicals Calcs'!AI115))</f>
        <v>0</v>
      </c>
      <c r="AJ115" s="210">
        <f ca="1">IF(SUM('Chemicals Calcs'!AJ$2:AJ115)-'Chem - ODS'!AE$15*10^6&lt;0,0,IF(AND(SUM('Chemicals Calcs'!AJ$1:AJ114)-'Chem - ODS'!AE$15*10^6&lt;0,SUM('Chemicals Calcs'!AJ$2:AJ115)-'Chem - ODS'!AE$15*10^6&gt;0),SUM('Chemicals Calcs'!AJ$2:AJ115)-'Chem - ODS'!AE$15*10^6,'Chemicals Calcs'!AJ115))</f>
        <v>0</v>
      </c>
      <c r="AK115" s="210">
        <f ca="1">IF(SUM('Chemicals Calcs'!AK$2:AK115)-'Chem - ODS'!AF$15*10^6&lt;0,0,IF(AND(SUM('Chemicals Calcs'!AK$1:AK114)-'Chem - ODS'!AF$15*10^6&lt;0,SUM('Chemicals Calcs'!AK$2:AK115)-'Chem - ODS'!AF$15*10^6&gt;0),SUM('Chemicals Calcs'!AK$2:AK115)-'Chem - ODS'!AF$15*10^6,'Chemicals Calcs'!AK115))</f>
        <v>0</v>
      </c>
      <c r="AL115" s="210">
        <f ca="1">IF(SUM('Chemicals Calcs'!AL$2:AL115)-'Chem - ODS'!AG$15*10^6&lt;0,0,IF(AND(SUM('Chemicals Calcs'!AL$1:AL114)-'Chem - ODS'!AG$15*10^6&lt;0,SUM('Chemicals Calcs'!AL$2:AL115)-'Chem - ODS'!AG$15*10^6&gt;0),SUM('Chemicals Calcs'!AL$2:AL115)-'Chem - ODS'!AG$15*10^6,'Chemicals Calcs'!AL115))</f>
        <v>0</v>
      </c>
      <c r="AM115" s="210">
        <f ca="1">IF(SUM('Chemicals Calcs'!AM$2:AM115)-'Chem - ODS'!AH$15*10^6&lt;0,0,IF(AND(SUM('Chemicals Calcs'!AM$1:AM114)-'Chem - ODS'!AH$15*10^6&lt;0,SUM('Chemicals Calcs'!AM$2:AM115)-'Chem - ODS'!AH$15*10^6&gt;0),SUM('Chemicals Calcs'!AM$2:AM115)-'Chem - ODS'!AH$15*10^6,'Chemicals Calcs'!AM115))</f>
        <v>0</v>
      </c>
      <c r="AN115" s="210">
        <f ca="1">IF(SUM('Chemicals Calcs'!AN$2:AN115)-'Chem - ODS'!AI$15*10^6&lt;0,0,IF(AND(SUM('Chemicals Calcs'!AN$1:AN114)-'Chem - ODS'!AI$15*10^6&lt;0,SUM('Chemicals Calcs'!AN$2:AN115)-'Chem - ODS'!AI$15*10^6&gt;0),SUM('Chemicals Calcs'!AN$2:AN115)-'Chem - ODS'!AI$15*10^6,'Chemicals Calcs'!AN115))</f>
        <v>0</v>
      </c>
      <c r="AO115" s="210">
        <f ca="1">IF(SUM('Chemicals Calcs'!AO$2:AO115)-'Chem - ODS'!AJ$15*10^6&lt;0,0,IF(AND(SUM('Chemicals Calcs'!AO$1:AO114)-'Chem - ODS'!AJ$15*10^6&lt;0,SUM('Chemicals Calcs'!AO$2:AO115)-'Chem - ODS'!AJ$15*10^6&gt;0),SUM('Chemicals Calcs'!AO$2:AO115)-'Chem - ODS'!AJ$15*10^6,'Chemicals Calcs'!AO115))</f>
        <v>0</v>
      </c>
      <c r="AP115" s="210">
        <f ca="1">IF(SUM('Chemicals Calcs'!AP$2:AP115)-'Chem - ODS'!AK$15*10^6&lt;0,0,IF(AND(SUM('Chemicals Calcs'!AP$1:AP114)-'Chem - ODS'!AK$15*10^6&lt;0,SUM('Chemicals Calcs'!AP$2:AP115)-'Chem - ODS'!AK$15*10^6&gt;0),SUM('Chemicals Calcs'!AP$2:AP115)-'Chem - ODS'!AK$15*10^6,'Chemicals Calcs'!AP115))</f>
        <v>0</v>
      </c>
    </row>
    <row r="116" spans="1:42">
      <c r="A116" s="74">
        <v>64</v>
      </c>
      <c r="B116">
        <f ca="1">IF('Chemicals 2010'!$A124="CP",INDIRECT("'Chemicals 2010'!"&amp;'Country Selector'!$B$3&amp;ROW($A124))*10^12,0)</f>
        <v>0</v>
      </c>
      <c r="C116" s="90">
        <f t="shared" ca="1" si="4"/>
        <v>0</v>
      </c>
      <c r="D116" s="90">
        <f t="shared" ca="1" si="5"/>
        <v>0</v>
      </c>
      <c r="E116" s="90">
        <f t="shared" ca="1" si="5"/>
        <v>0</v>
      </c>
      <c r="F116" s="90">
        <f t="shared" ca="1" si="5"/>
        <v>0</v>
      </c>
      <c r="G116" s="210">
        <f ca="1">IF(SUM('Chemicals Calcs'!G$2:G116)-'Chem - ODS'!B$15*10^6&lt;0,0,IF(AND(SUM('Chemicals Calcs'!G$1:G115)-'Chem - ODS'!B$15*10^6&lt;0,SUM('Chemicals Calcs'!G$2:G116)-'Chem - ODS'!B$15*10^6&gt;0),SUM('Chemicals Calcs'!G$2:G116)-'Chem - ODS'!B$15*10^6,'Chemicals Calcs'!G116))</f>
        <v>0</v>
      </c>
      <c r="H116" s="210">
        <f ca="1">IF(SUM('Chemicals Calcs'!H$2:H116)-'Chem - ODS'!C$15*10^6&lt;0,0,IF(AND(SUM('Chemicals Calcs'!H$1:H115)-'Chem - ODS'!C$15*10^6&lt;0,SUM('Chemicals Calcs'!H$2:H116)-'Chem - ODS'!C$15*10^6&gt;0),SUM('Chemicals Calcs'!H$2:H116)-'Chem - ODS'!C$15*10^6,'Chemicals Calcs'!H116))</f>
        <v>0</v>
      </c>
      <c r="I116" s="210">
        <f ca="1">IF(SUM('Chemicals Calcs'!I$2:I116)-'Chem - ODS'!D$15*10^6&lt;0,0,IF(AND(SUM('Chemicals Calcs'!I$1:I115)-'Chem - ODS'!D$15*10^6&lt;0,SUM('Chemicals Calcs'!I$2:I116)-'Chem - ODS'!D$15*10^6&gt;0),SUM('Chemicals Calcs'!I$2:I116)-'Chem - ODS'!D$15*10^6,'Chemicals Calcs'!I116))</f>
        <v>0</v>
      </c>
      <c r="J116" s="210">
        <f ca="1">IF(SUM('Chemicals Calcs'!J$2:J116)-'Chem - ODS'!E$15*10^6&lt;0,0,IF(AND(SUM('Chemicals Calcs'!J$1:J115)-'Chem - ODS'!E$15*10^6&lt;0,SUM('Chemicals Calcs'!J$2:J116)-'Chem - ODS'!E$15*10^6&gt;0),SUM('Chemicals Calcs'!J$2:J116)-'Chem - ODS'!E$15*10^6,'Chemicals Calcs'!J116))</f>
        <v>0</v>
      </c>
      <c r="K116" s="210">
        <f ca="1">IF(SUM('Chemicals Calcs'!K$2:K116)-'Chem - ODS'!F$15*10^6&lt;0,0,IF(AND(SUM('Chemicals Calcs'!K$1:K115)-'Chem - ODS'!F$15*10^6&lt;0,SUM('Chemicals Calcs'!K$2:K116)-'Chem - ODS'!F$15*10^6&gt;0),SUM('Chemicals Calcs'!K$2:K116)-'Chem - ODS'!F$15*10^6,'Chemicals Calcs'!K116))</f>
        <v>0</v>
      </c>
      <c r="L116" s="210">
        <f ca="1">IF(SUM('Chemicals Calcs'!L$2:L116)-'Chem - ODS'!G$15*10^6&lt;0,0,IF(AND(SUM('Chemicals Calcs'!L$1:L115)-'Chem - ODS'!G$15*10^6&lt;0,SUM('Chemicals Calcs'!L$2:L116)-'Chem - ODS'!G$15*10^6&gt;0),SUM('Chemicals Calcs'!L$2:L116)-'Chem - ODS'!G$15*10^6,'Chemicals Calcs'!L116))</f>
        <v>0</v>
      </c>
      <c r="M116" s="210">
        <f ca="1">IF(SUM('Chemicals Calcs'!M$2:M116)-'Chem - ODS'!H$15*10^6&lt;0,0,IF(AND(SUM('Chemicals Calcs'!M$1:M115)-'Chem - ODS'!H$15*10^6&lt;0,SUM('Chemicals Calcs'!M$2:M116)-'Chem - ODS'!H$15*10^6&gt;0),SUM('Chemicals Calcs'!M$2:M116)-'Chem - ODS'!H$15*10^6,'Chemicals Calcs'!M116))</f>
        <v>0</v>
      </c>
      <c r="N116" s="210">
        <f ca="1">IF(SUM('Chemicals Calcs'!N$2:N116)-'Chem - ODS'!I$15*10^6&lt;0,0,IF(AND(SUM('Chemicals Calcs'!N$1:N115)-'Chem - ODS'!I$15*10^6&lt;0,SUM('Chemicals Calcs'!N$2:N116)-'Chem - ODS'!I$15*10^6&gt;0),SUM('Chemicals Calcs'!N$2:N116)-'Chem - ODS'!I$15*10^6,'Chemicals Calcs'!N116))</f>
        <v>0</v>
      </c>
      <c r="O116" s="210">
        <f ca="1">IF(SUM('Chemicals Calcs'!O$2:O116)-'Chem - ODS'!J$15*10^6&lt;0,0,IF(AND(SUM('Chemicals Calcs'!O$1:O115)-'Chem - ODS'!J$15*10^6&lt;0,SUM('Chemicals Calcs'!O$2:O116)-'Chem - ODS'!J$15*10^6&gt;0),SUM('Chemicals Calcs'!O$2:O116)-'Chem - ODS'!J$15*10^6,'Chemicals Calcs'!O116))</f>
        <v>0</v>
      </c>
      <c r="P116" s="210">
        <f ca="1">IF(SUM('Chemicals Calcs'!P$2:P116)-'Chem - ODS'!K$15*10^6&lt;0,0,IF(AND(SUM('Chemicals Calcs'!P$1:P115)-'Chem - ODS'!K$15*10^6&lt;0,SUM('Chemicals Calcs'!P$2:P116)-'Chem - ODS'!K$15*10^6&gt;0),SUM('Chemicals Calcs'!P$2:P116)-'Chem - ODS'!K$15*10^6,'Chemicals Calcs'!P116))</f>
        <v>0</v>
      </c>
      <c r="Q116" s="210">
        <f ca="1">IF(SUM('Chemicals Calcs'!Q$2:Q116)-'Chem - ODS'!L$15*10^6&lt;0,0,IF(AND(SUM('Chemicals Calcs'!Q$1:Q115)-'Chem - ODS'!L$15*10^6&lt;0,SUM('Chemicals Calcs'!Q$2:Q116)-'Chem - ODS'!L$15*10^6&gt;0),SUM('Chemicals Calcs'!Q$2:Q116)-'Chem - ODS'!L$15*10^6,'Chemicals Calcs'!Q116))</f>
        <v>0</v>
      </c>
      <c r="R116" s="210">
        <f ca="1">IF(SUM('Chemicals Calcs'!R$2:R116)-'Chem - ODS'!M$15*10^6&lt;0,0,IF(AND(SUM('Chemicals Calcs'!R$1:R115)-'Chem - ODS'!M$15*10^6&lt;0,SUM('Chemicals Calcs'!R$2:R116)-'Chem - ODS'!M$15*10^6&gt;0),SUM('Chemicals Calcs'!R$2:R116)-'Chem - ODS'!M$15*10^6,'Chemicals Calcs'!R116))</f>
        <v>0</v>
      </c>
      <c r="S116" s="210">
        <f ca="1">IF(SUM('Chemicals Calcs'!S$2:S116)-'Chem - ODS'!N$15*10^6&lt;0,0,IF(AND(SUM('Chemicals Calcs'!S$1:S115)-'Chem - ODS'!N$15*10^6&lt;0,SUM('Chemicals Calcs'!S$2:S116)-'Chem - ODS'!N$15*10^6&gt;0),SUM('Chemicals Calcs'!S$2:S116)-'Chem - ODS'!N$15*10^6,'Chemicals Calcs'!S116))</f>
        <v>0</v>
      </c>
      <c r="T116" s="210">
        <f ca="1">IF(SUM('Chemicals Calcs'!T$2:T116)-'Chem - ODS'!O$15*10^6&lt;0,0,IF(AND(SUM('Chemicals Calcs'!T$1:T115)-'Chem - ODS'!O$15*10^6&lt;0,SUM('Chemicals Calcs'!T$2:T116)-'Chem - ODS'!O$15*10^6&gt;0),SUM('Chemicals Calcs'!T$2:T116)-'Chem - ODS'!O$15*10^6,'Chemicals Calcs'!T116))</f>
        <v>0</v>
      </c>
      <c r="U116" s="210">
        <f ca="1">IF(SUM('Chemicals Calcs'!U$2:U116)-'Chem - ODS'!P$15*10^6&lt;0,0,IF(AND(SUM('Chemicals Calcs'!U$1:U115)-'Chem - ODS'!P$15*10^6&lt;0,SUM('Chemicals Calcs'!U$2:U116)-'Chem - ODS'!P$15*10^6&gt;0),SUM('Chemicals Calcs'!U$2:U116)-'Chem - ODS'!P$15*10^6,'Chemicals Calcs'!U116))</f>
        <v>0</v>
      </c>
      <c r="V116" s="210">
        <f ca="1">IF(SUM('Chemicals Calcs'!V$2:V116)-'Chem - ODS'!Q$15*10^6&lt;0,0,IF(AND(SUM('Chemicals Calcs'!V$1:V115)-'Chem - ODS'!Q$15*10^6&lt;0,SUM('Chemicals Calcs'!V$2:V116)-'Chem - ODS'!Q$15*10^6&gt;0),SUM('Chemicals Calcs'!V$2:V116)-'Chem - ODS'!Q$15*10^6,'Chemicals Calcs'!V116))</f>
        <v>0</v>
      </c>
      <c r="W116" s="210">
        <f ca="1">IF(SUM('Chemicals Calcs'!W$2:W116)-'Chem - ODS'!R$15*10^6&lt;0,0,IF(AND(SUM('Chemicals Calcs'!W$1:W115)-'Chem - ODS'!R$15*10^6&lt;0,SUM('Chemicals Calcs'!W$2:W116)-'Chem - ODS'!R$15*10^6&gt;0),SUM('Chemicals Calcs'!W$2:W116)-'Chem - ODS'!R$15*10^6,'Chemicals Calcs'!W116))</f>
        <v>0</v>
      </c>
      <c r="X116" s="210">
        <f ca="1">IF(SUM('Chemicals Calcs'!X$2:X116)-'Chem - ODS'!S$15*10^6&lt;0,0,IF(AND(SUM('Chemicals Calcs'!X$1:X115)-'Chem - ODS'!S$15*10^6&lt;0,SUM('Chemicals Calcs'!X$2:X116)-'Chem - ODS'!S$15*10^6&gt;0),SUM('Chemicals Calcs'!X$2:X116)-'Chem - ODS'!S$15*10^6,'Chemicals Calcs'!X116))</f>
        <v>0</v>
      </c>
      <c r="Y116" s="210">
        <f ca="1">IF(SUM('Chemicals Calcs'!Y$2:Y116)-'Chem - ODS'!T$15*10^6&lt;0,0,IF(AND(SUM('Chemicals Calcs'!Y$1:Y115)-'Chem - ODS'!T$15*10^6&lt;0,SUM('Chemicals Calcs'!Y$2:Y116)-'Chem - ODS'!T$15*10^6&gt;0),SUM('Chemicals Calcs'!Y$2:Y116)-'Chem - ODS'!T$15*10^6,'Chemicals Calcs'!Y116))</f>
        <v>0</v>
      </c>
      <c r="Z116" s="210">
        <f ca="1">IF(SUM('Chemicals Calcs'!Z$2:Z116)-'Chem - ODS'!U$15*10^6&lt;0,0,IF(AND(SUM('Chemicals Calcs'!Z$1:Z115)-'Chem - ODS'!U$15*10^6&lt;0,SUM('Chemicals Calcs'!Z$2:Z116)-'Chem - ODS'!U$15*10^6&gt;0),SUM('Chemicals Calcs'!Z$2:Z116)-'Chem - ODS'!U$15*10^6,'Chemicals Calcs'!Z116))</f>
        <v>0</v>
      </c>
      <c r="AA116" s="210">
        <f ca="1">IF(SUM('Chemicals Calcs'!AA$2:AA116)-'Chem - ODS'!V$15*10^6&lt;0,0,IF(AND(SUM('Chemicals Calcs'!AA$1:AA115)-'Chem - ODS'!V$15*10^6&lt;0,SUM('Chemicals Calcs'!AA$2:AA116)-'Chem - ODS'!V$15*10^6&gt;0),SUM('Chemicals Calcs'!AA$2:AA116)-'Chem - ODS'!V$15*10^6,'Chemicals Calcs'!AA116))</f>
        <v>0</v>
      </c>
      <c r="AB116" s="210">
        <f ca="1">IF(SUM('Chemicals Calcs'!AB$2:AB116)-'Chem - ODS'!W$15*10^6&lt;0,0,IF(AND(SUM('Chemicals Calcs'!AB$1:AB115)-'Chem - ODS'!W$15*10^6&lt;0,SUM('Chemicals Calcs'!AB$2:AB116)-'Chem - ODS'!W$15*10^6&gt;0),SUM('Chemicals Calcs'!AB$2:AB116)-'Chem - ODS'!W$15*10^6,'Chemicals Calcs'!AB116))</f>
        <v>0</v>
      </c>
      <c r="AC116" s="210">
        <f ca="1">IF(SUM('Chemicals Calcs'!AC$2:AC116)-'Chem - ODS'!X$15*10^6&lt;0,0,IF(AND(SUM('Chemicals Calcs'!AC$1:AC115)-'Chem - ODS'!X$15*10^6&lt;0,SUM('Chemicals Calcs'!AC$2:AC116)-'Chem - ODS'!X$15*10^6&gt;0),SUM('Chemicals Calcs'!AC$2:AC116)-'Chem - ODS'!X$15*10^6,'Chemicals Calcs'!AC116))</f>
        <v>0</v>
      </c>
      <c r="AD116" s="210">
        <f ca="1">IF(SUM('Chemicals Calcs'!AD$2:AD116)-'Chem - ODS'!Y$15*10^6&lt;0,0,IF(AND(SUM('Chemicals Calcs'!AD$1:AD115)-'Chem - ODS'!Y$15*10^6&lt;0,SUM('Chemicals Calcs'!AD$2:AD116)-'Chem - ODS'!Y$15*10^6&gt;0),SUM('Chemicals Calcs'!AD$2:AD116)-'Chem - ODS'!Y$15*10^6,'Chemicals Calcs'!AD116))</f>
        <v>0</v>
      </c>
      <c r="AE116" s="210">
        <f ca="1">IF(SUM('Chemicals Calcs'!AE$2:AE116)-'Chem - ODS'!Z$15*10^6&lt;0,0,IF(AND(SUM('Chemicals Calcs'!AE$1:AE115)-'Chem - ODS'!Z$15*10^6&lt;0,SUM('Chemicals Calcs'!AE$2:AE116)-'Chem - ODS'!Z$15*10^6&gt;0),SUM('Chemicals Calcs'!AE$2:AE116)-'Chem - ODS'!Z$15*10^6,'Chemicals Calcs'!AE116))</f>
        <v>0</v>
      </c>
      <c r="AF116" s="210">
        <f ca="1">IF(SUM('Chemicals Calcs'!AF$2:AF116)-'Chem - ODS'!AA$15*10^6&lt;0,0,IF(AND(SUM('Chemicals Calcs'!AF$1:AF115)-'Chem - ODS'!AA$15*10^6&lt;0,SUM('Chemicals Calcs'!AF$2:AF116)-'Chem - ODS'!AA$15*10^6&gt;0),SUM('Chemicals Calcs'!AF$2:AF116)-'Chem - ODS'!AA$15*10^6,'Chemicals Calcs'!AF116))</f>
        <v>0</v>
      </c>
      <c r="AG116" s="210">
        <f ca="1">IF(SUM('Chemicals Calcs'!AG$2:AG116)-'Chem - ODS'!AB$15*10^6&lt;0,0,IF(AND(SUM('Chemicals Calcs'!AG$1:AG115)-'Chem - ODS'!AB$15*10^6&lt;0,SUM('Chemicals Calcs'!AG$2:AG116)-'Chem - ODS'!AB$15*10^6&gt;0),SUM('Chemicals Calcs'!AG$2:AG116)-'Chem - ODS'!AB$15*10^6,'Chemicals Calcs'!AG116))</f>
        <v>0</v>
      </c>
      <c r="AH116" s="210">
        <f ca="1">IF(SUM('Chemicals Calcs'!AH$2:AH116)-'Chem - ODS'!AC$15*10^6&lt;0,0,IF(AND(SUM('Chemicals Calcs'!AH$1:AH115)-'Chem - ODS'!AC$15*10^6&lt;0,SUM('Chemicals Calcs'!AH$2:AH116)-'Chem - ODS'!AC$15*10^6&gt;0),SUM('Chemicals Calcs'!AH$2:AH116)-'Chem - ODS'!AC$15*10^6,'Chemicals Calcs'!AH116))</f>
        <v>0</v>
      </c>
      <c r="AI116" s="210">
        <f ca="1">IF(SUM('Chemicals Calcs'!AI$2:AI116)-'Chem - ODS'!AD$15*10^6&lt;0,0,IF(AND(SUM('Chemicals Calcs'!AI$1:AI115)-'Chem - ODS'!AD$15*10^6&lt;0,SUM('Chemicals Calcs'!AI$2:AI116)-'Chem - ODS'!AD$15*10^6&gt;0),SUM('Chemicals Calcs'!AI$2:AI116)-'Chem - ODS'!AD$15*10^6,'Chemicals Calcs'!AI116))</f>
        <v>0</v>
      </c>
      <c r="AJ116" s="210">
        <f ca="1">IF(SUM('Chemicals Calcs'!AJ$2:AJ116)-'Chem - ODS'!AE$15*10^6&lt;0,0,IF(AND(SUM('Chemicals Calcs'!AJ$1:AJ115)-'Chem - ODS'!AE$15*10^6&lt;0,SUM('Chemicals Calcs'!AJ$2:AJ116)-'Chem - ODS'!AE$15*10^6&gt;0),SUM('Chemicals Calcs'!AJ$2:AJ116)-'Chem - ODS'!AE$15*10^6,'Chemicals Calcs'!AJ116))</f>
        <v>0</v>
      </c>
      <c r="AK116" s="210">
        <f ca="1">IF(SUM('Chemicals Calcs'!AK$2:AK116)-'Chem - ODS'!AF$15*10^6&lt;0,0,IF(AND(SUM('Chemicals Calcs'!AK$1:AK115)-'Chem - ODS'!AF$15*10^6&lt;0,SUM('Chemicals Calcs'!AK$2:AK116)-'Chem - ODS'!AF$15*10^6&gt;0),SUM('Chemicals Calcs'!AK$2:AK116)-'Chem - ODS'!AF$15*10^6,'Chemicals Calcs'!AK116))</f>
        <v>0</v>
      </c>
      <c r="AL116" s="210">
        <f ca="1">IF(SUM('Chemicals Calcs'!AL$2:AL116)-'Chem - ODS'!AG$15*10^6&lt;0,0,IF(AND(SUM('Chemicals Calcs'!AL$1:AL115)-'Chem - ODS'!AG$15*10^6&lt;0,SUM('Chemicals Calcs'!AL$2:AL116)-'Chem - ODS'!AG$15*10^6&gt;0),SUM('Chemicals Calcs'!AL$2:AL116)-'Chem - ODS'!AG$15*10^6,'Chemicals Calcs'!AL116))</f>
        <v>0</v>
      </c>
      <c r="AM116" s="210">
        <f ca="1">IF(SUM('Chemicals Calcs'!AM$2:AM116)-'Chem - ODS'!AH$15*10^6&lt;0,0,IF(AND(SUM('Chemicals Calcs'!AM$1:AM115)-'Chem - ODS'!AH$15*10^6&lt;0,SUM('Chemicals Calcs'!AM$2:AM116)-'Chem - ODS'!AH$15*10^6&gt;0),SUM('Chemicals Calcs'!AM$2:AM116)-'Chem - ODS'!AH$15*10^6,'Chemicals Calcs'!AM116))</f>
        <v>0</v>
      </c>
      <c r="AN116" s="210">
        <f ca="1">IF(SUM('Chemicals Calcs'!AN$2:AN116)-'Chem - ODS'!AI$15*10^6&lt;0,0,IF(AND(SUM('Chemicals Calcs'!AN$1:AN115)-'Chem - ODS'!AI$15*10^6&lt;0,SUM('Chemicals Calcs'!AN$2:AN116)-'Chem - ODS'!AI$15*10^6&gt;0),SUM('Chemicals Calcs'!AN$2:AN116)-'Chem - ODS'!AI$15*10^6,'Chemicals Calcs'!AN116))</f>
        <v>0</v>
      </c>
      <c r="AO116" s="210">
        <f ca="1">IF(SUM('Chemicals Calcs'!AO$2:AO116)-'Chem - ODS'!AJ$15*10^6&lt;0,0,IF(AND(SUM('Chemicals Calcs'!AO$1:AO115)-'Chem - ODS'!AJ$15*10^6&lt;0,SUM('Chemicals Calcs'!AO$2:AO116)-'Chem - ODS'!AJ$15*10^6&gt;0),SUM('Chemicals Calcs'!AO$2:AO116)-'Chem - ODS'!AJ$15*10^6,'Chemicals Calcs'!AO116))</f>
        <v>0</v>
      </c>
      <c r="AP116" s="210">
        <f ca="1">IF(SUM('Chemicals Calcs'!AP$2:AP116)-'Chem - ODS'!AK$15*10^6&lt;0,0,IF(AND(SUM('Chemicals Calcs'!AP$1:AP115)-'Chem - ODS'!AK$15*10^6&lt;0,SUM('Chemicals Calcs'!AP$2:AP116)-'Chem - ODS'!AK$15*10^6&gt;0),SUM('Chemicals Calcs'!AP$2:AP116)-'Chem - ODS'!AK$15*10^6,'Chemicals Calcs'!AP116))</f>
        <v>0</v>
      </c>
    </row>
    <row r="117" spans="1:42">
      <c r="A117" s="74">
        <v>65</v>
      </c>
      <c r="B117">
        <f ca="1">IF('Chemicals 2010'!$A125="CP",INDIRECT("'Chemicals 2010'!"&amp;'Country Selector'!$B$3&amp;ROW($A125))*10^12,0)</f>
        <v>15161929411.203091</v>
      </c>
      <c r="C117" s="90">
        <f t="shared" ca="1" si="4"/>
        <v>19545261003.564163</v>
      </c>
      <c r="D117" s="90">
        <f t="shared" ca="1" si="5"/>
        <v>23928592595.925236</v>
      </c>
      <c r="E117" s="90">
        <f t="shared" ca="1" si="5"/>
        <v>28311924188.286308</v>
      </c>
      <c r="F117" s="90">
        <f t="shared" ca="1" si="5"/>
        <v>32695255780.647377</v>
      </c>
      <c r="G117" s="210">
        <f ca="1">IF(SUM('Chemicals Calcs'!G$2:G117)-'Chem - ODS'!B$15*10^6&lt;0,0,IF(AND(SUM('Chemicals Calcs'!G$1:G116)-'Chem - ODS'!B$15*10^6&lt;0,SUM('Chemicals Calcs'!G$2:G117)-'Chem - ODS'!B$15*10^6&gt;0),SUM('Chemicals Calcs'!G$2:G117)-'Chem - ODS'!B$15*10^6,'Chemicals Calcs'!G117))</f>
        <v>37078587373.008453</v>
      </c>
      <c r="H117" s="210">
        <f ca="1">IF(SUM('Chemicals Calcs'!H$2:H117)-'Chem - ODS'!C$15*10^6&lt;0,0,IF(AND(SUM('Chemicals Calcs'!H$1:H116)-'Chem - ODS'!C$15*10^6&lt;0,SUM('Chemicals Calcs'!H$2:H117)-'Chem - ODS'!C$15*10^6&gt;0),SUM('Chemicals Calcs'!H$2:H117)-'Chem - ODS'!C$15*10^6,'Chemicals Calcs'!H117))</f>
        <v>41461918965.36953</v>
      </c>
      <c r="I117" s="210">
        <f ca="1">IF(SUM('Chemicals Calcs'!I$2:I117)-'Chem - ODS'!D$15*10^6&lt;0,0,IF(AND(SUM('Chemicals Calcs'!I$1:I116)-'Chem - ODS'!D$15*10^6&lt;0,SUM('Chemicals Calcs'!I$2:I117)-'Chem - ODS'!D$15*10^6&gt;0),SUM('Chemicals Calcs'!I$2:I117)-'Chem - ODS'!D$15*10^6,'Chemicals Calcs'!I117))</f>
        <v>45845250557.730591</v>
      </c>
      <c r="J117" s="210">
        <f ca="1">IF(SUM('Chemicals Calcs'!J$2:J117)-'Chem - ODS'!E$15*10^6&lt;0,0,IF(AND(SUM('Chemicals Calcs'!J$1:J116)-'Chem - ODS'!E$15*10^6&lt;0,SUM('Chemicals Calcs'!J$2:J117)-'Chem - ODS'!E$15*10^6&gt;0),SUM('Chemicals Calcs'!J$2:J117)-'Chem - ODS'!E$15*10^6,'Chemicals Calcs'!J117))</f>
        <v>50228582150.091667</v>
      </c>
      <c r="K117" s="210">
        <f ca="1">IF(SUM('Chemicals Calcs'!K$2:K117)-'Chem - ODS'!F$15*10^6&lt;0,0,IF(AND(SUM('Chemicals Calcs'!K$1:K116)-'Chem - ODS'!F$15*10^6&lt;0,SUM('Chemicals Calcs'!K$2:K117)-'Chem - ODS'!F$15*10^6&gt;0),SUM('Chemicals Calcs'!K$2:K117)-'Chem - ODS'!F$15*10^6,'Chemicals Calcs'!K117))</f>
        <v>54611913742.452744</v>
      </c>
      <c r="L117" s="210">
        <f ca="1">IF(SUM('Chemicals Calcs'!L$2:L117)-'Chem - ODS'!G$15*10^6&lt;0,0,IF(AND(SUM('Chemicals Calcs'!L$1:L116)-'Chem - ODS'!G$15*10^6&lt;0,SUM('Chemicals Calcs'!L$2:L117)-'Chem - ODS'!G$15*10^6&gt;0),SUM('Chemicals Calcs'!L$2:L117)-'Chem - ODS'!G$15*10^6,'Chemicals Calcs'!L117))</f>
        <v>58995245334.813812</v>
      </c>
      <c r="M117" s="210">
        <f ca="1">IF(SUM('Chemicals Calcs'!M$2:M117)-'Chem - ODS'!H$15*10^6&lt;0,0,IF(AND(SUM('Chemicals Calcs'!M$1:M116)-'Chem - ODS'!H$15*10^6&lt;0,SUM('Chemicals Calcs'!M$2:M117)-'Chem - ODS'!H$15*10^6&gt;0),SUM('Chemicals Calcs'!M$2:M117)-'Chem - ODS'!H$15*10^6,'Chemicals Calcs'!M117))</f>
        <v>65375137262.706032</v>
      </c>
      <c r="N117" s="210">
        <f ca="1">IF(SUM('Chemicals Calcs'!N$2:N117)-'Chem - ODS'!I$15*10^6&lt;0,0,IF(AND(SUM('Chemicals Calcs'!N$1:N116)-'Chem - ODS'!I$15*10^6&lt;0,SUM('Chemicals Calcs'!N$2:N117)-'Chem - ODS'!I$15*10^6&gt;0),SUM('Chemicals Calcs'!N$2:N117)-'Chem - ODS'!I$15*10^6,'Chemicals Calcs'!N117))</f>
        <v>71755029190.598236</v>
      </c>
      <c r="O117" s="210">
        <f ca="1">IF(SUM('Chemicals Calcs'!O$2:O117)-'Chem - ODS'!J$15*10^6&lt;0,0,IF(AND(SUM('Chemicals Calcs'!O$1:O116)-'Chem - ODS'!J$15*10^6&lt;0,SUM('Chemicals Calcs'!O$2:O117)-'Chem - ODS'!J$15*10^6&gt;0),SUM('Chemicals Calcs'!O$2:O117)-'Chem - ODS'!J$15*10^6,'Chemicals Calcs'!O117))</f>
        <v>78134921118.490448</v>
      </c>
      <c r="P117" s="210">
        <f ca="1">IF(SUM('Chemicals Calcs'!P$2:P117)-'Chem - ODS'!K$15*10^6&lt;0,0,IF(AND(SUM('Chemicals Calcs'!P$1:P116)-'Chem - ODS'!K$15*10^6&lt;0,SUM('Chemicals Calcs'!P$2:P117)-'Chem - ODS'!K$15*10^6&gt;0),SUM('Chemicals Calcs'!P$2:P117)-'Chem - ODS'!K$15*10^6,'Chemicals Calcs'!P117))</f>
        <v>84514813046.382675</v>
      </c>
      <c r="Q117" s="210">
        <f ca="1">IF(SUM('Chemicals Calcs'!Q$2:Q117)-'Chem - ODS'!L$15*10^6&lt;0,0,IF(AND(SUM('Chemicals Calcs'!Q$1:Q116)-'Chem - ODS'!L$15*10^6&lt;0,SUM('Chemicals Calcs'!Q$2:Q117)-'Chem - ODS'!L$15*10^6&gt;0),SUM('Chemicals Calcs'!Q$2:Q117)-'Chem - ODS'!L$15*10^6,'Chemicals Calcs'!Q117))</f>
        <v>90894704974.274887</v>
      </c>
      <c r="R117" s="210">
        <f ca="1">IF(SUM('Chemicals Calcs'!R$2:R117)-'Chem - ODS'!M$15*10^6&lt;0,0,IF(AND(SUM('Chemicals Calcs'!R$1:R116)-'Chem - ODS'!M$15*10^6&lt;0,SUM('Chemicals Calcs'!R$2:R117)-'Chem - ODS'!M$15*10^6&gt;0),SUM('Chemicals Calcs'!R$2:R117)-'Chem - ODS'!M$15*10^6,'Chemicals Calcs'!R117))</f>
        <v>97274596902.167099</v>
      </c>
      <c r="S117" s="210">
        <f ca="1">IF(SUM('Chemicals Calcs'!S$2:S117)-'Chem - ODS'!N$15*10^6&lt;0,0,IF(AND(SUM('Chemicals Calcs'!S$1:S116)-'Chem - ODS'!N$15*10^6&lt;0,SUM('Chemicals Calcs'!S$2:S117)-'Chem - ODS'!N$15*10^6&gt;0),SUM('Chemicals Calcs'!S$2:S117)-'Chem - ODS'!N$15*10^6,'Chemicals Calcs'!S117))</f>
        <v>103654488830.05933</v>
      </c>
      <c r="T117" s="210">
        <f ca="1">IF(SUM('Chemicals Calcs'!T$2:T117)-'Chem - ODS'!O$15*10^6&lt;0,0,IF(AND(SUM('Chemicals Calcs'!T$1:T116)-'Chem - ODS'!O$15*10^6&lt;0,SUM('Chemicals Calcs'!T$2:T117)-'Chem - ODS'!O$15*10^6&gt;0),SUM('Chemicals Calcs'!T$2:T117)-'Chem - ODS'!O$15*10^6,'Chemicals Calcs'!T117))</f>
        <v>110034380757.95154</v>
      </c>
      <c r="U117" s="210">
        <f ca="1">IF(SUM('Chemicals Calcs'!U$2:U117)-'Chem - ODS'!P$15*10^6&lt;0,0,IF(AND(SUM('Chemicals Calcs'!U$1:U116)-'Chem - ODS'!P$15*10^6&lt;0,SUM('Chemicals Calcs'!U$2:U117)-'Chem - ODS'!P$15*10^6&gt;0),SUM('Chemicals Calcs'!U$2:U117)-'Chem - ODS'!P$15*10^6,'Chemicals Calcs'!U117))</f>
        <v>116414272685.84373</v>
      </c>
      <c r="V117" s="210">
        <f ca="1">IF(SUM('Chemicals Calcs'!V$2:V117)-'Chem - ODS'!Q$15*10^6&lt;0,0,IF(AND(SUM('Chemicals Calcs'!V$1:V116)-'Chem - ODS'!Q$15*10^6&lt;0,SUM('Chemicals Calcs'!V$2:V117)-'Chem - ODS'!Q$15*10^6&gt;0),SUM('Chemicals Calcs'!V$2:V117)-'Chem - ODS'!Q$15*10^6,'Chemicals Calcs'!V117))</f>
        <v>122794164613.73596</v>
      </c>
      <c r="W117" s="210">
        <f ca="1">IF(SUM('Chemicals Calcs'!W$2:W117)-'Chem - ODS'!R$15*10^6&lt;0,0,IF(AND(SUM('Chemicals Calcs'!W$1:W116)-'Chem - ODS'!R$15*10^6&lt;0,SUM('Chemicals Calcs'!W$2:W117)-'Chem - ODS'!R$15*10^6&gt;0),SUM('Chemicals Calcs'!W$2:W117)-'Chem - ODS'!R$15*10^6,'Chemicals Calcs'!W117))</f>
        <v>124943637721.98174</v>
      </c>
      <c r="X117" s="210">
        <f ca="1">IF(SUM('Chemicals Calcs'!X$2:X117)-'Chem - ODS'!S$15*10^6&lt;0,0,IF(AND(SUM('Chemicals Calcs'!X$1:X116)-'Chem - ODS'!S$15*10^6&lt;0,SUM('Chemicals Calcs'!X$2:X117)-'Chem - ODS'!S$15*10^6&gt;0),SUM('Chemicals Calcs'!X$2:X117)-'Chem - ODS'!S$15*10^6,'Chemicals Calcs'!X117))</f>
        <v>127093110830.22749</v>
      </c>
      <c r="Y117" s="210">
        <f ca="1">IF(SUM('Chemicals Calcs'!Y$2:Y117)-'Chem - ODS'!T$15*10^6&lt;0,0,IF(AND(SUM('Chemicals Calcs'!Y$1:Y116)-'Chem - ODS'!T$15*10^6&lt;0,SUM('Chemicals Calcs'!Y$2:Y117)-'Chem - ODS'!T$15*10^6&gt;0),SUM('Chemicals Calcs'!Y$2:Y117)-'Chem - ODS'!T$15*10^6,'Chemicals Calcs'!Y117))</f>
        <v>129242583938.47328</v>
      </c>
      <c r="Z117" s="210">
        <f ca="1">IF(SUM('Chemicals Calcs'!Z$2:Z117)-'Chem - ODS'!U$15*10^6&lt;0,0,IF(AND(SUM('Chemicals Calcs'!Z$1:Z116)-'Chem - ODS'!U$15*10^6&lt;0,SUM('Chemicals Calcs'!Z$2:Z117)-'Chem - ODS'!U$15*10^6&gt;0),SUM('Chemicals Calcs'!Z$2:Z117)-'Chem - ODS'!U$15*10^6,'Chemicals Calcs'!Z117))</f>
        <v>131392057046.71906</v>
      </c>
      <c r="AA117" s="210">
        <f ca="1">IF(SUM('Chemicals Calcs'!AA$2:AA117)-'Chem - ODS'!V$15*10^6&lt;0,0,IF(AND(SUM('Chemicals Calcs'!AA$1:AA116)-'Chem - ODS'!V$15*10^6&lt;0,SUM('Chemicals Calcs'!AA$2:AA117)-'Chem - ODS'!V$15*10^6&gt;0),SUM('Chemicals Calcs'!AA$2:AA117)-'Chem - ODS'!V$15*10^6,'Chemicals Calcs'!AA117))</f>
        <v>133541530154.96484</v>
      </c>
      <c r="AB117" s="210">
        <f ca="1">IF(SUM('Chemicals Calcs'!AB$2:AB117)-'Chem - ODS'!W$15*10^6&lt;0,0,IF(AND(SUM('Chemicals Calcs'!AB$1:AB116)-'Chem - ODS'!W$15*10^6&lt;0,SUM('Chemicals Calcs'!AB$2:AB117)-'Chem - ODS'!W$15*10^6&gt;0),SUM('Chemicals Calcs'!AB$2:AB117)-'Chem - ODS'!W$15*10^6,'Chemicals Calcs'!AB117))</f>
        <v>135691003263.2106</v>
      </c>
      <c r="AC117" s="210">
        <f ca="1">IF(SUM('Chemicals Calcs'!AC$2:AC117)-'Chem - ODS'!X$15*10^6&lt;0,0,IF(AND(SUM('Chemicals Calcs'!AC$1:AC116)-'Chem - ODS'!X$15*10^6&lt;0,SUM('Chemicals Calcs'!AC$2:AC117)-'Chem - ODS'!X$15*10^6&gt;0),SUM('Chemicals Calcs'!AC$2:AC117)-'Chem - ODS'!X$15*10^6,'Chemicals Calcs'!AC117))</f>
        <v>137840476371.45639</v>
      </c>
      <c r="AD117" s="210">
        <f ca="1">IF(SUM('Chemicals Calcs'!AD$2:AD117)-'Chem - ODS'!Y$15*10^6&lt;0,0,IF(AND(SUM('Chemicals Calcs'!AD$1:AD116)-'Chem - ODS'!Y$15*10^6&lt;0,SUM('Chemicals Calcs'!AD$2:AD117)-'Chem - ODS'!Y$15*10^6&gt;0),SUM('Chemicals Calcs'!AD$2:AD117)-'Chem - ODS'!Y$15*10^6,'Chemicals Calcs'!AD117))</f>
        <v>139989949479.70215</v>
      </c>
      <c r="AE117" s="210">
        <f ca="1">IF(SUM('Chemicals Calcs'!AE$2:AE117)-'Chem - ODS'!Z$15*10^6&lt;0,0,IF(AND(SUM('Chemicals Calcs'!AE$1:AE116)-'Chem - ODS'!Z$15*10^6&lt;0,SUM('Chemicals Calcs'!AE$2:AE117)-'Chem - ODS'!Z$15*10^6&gt;0),SUM('Chemicals Calcs'!AE$2:AE117)-'Chem - ODS'!Z$15*10^6,'Chemicals Calcs'!AE117))</f>
        <v>142139422587.94794</v>
      </c>
      <c r="AF117" s="210">
        <f ca="1">IF(SUM('Chemicals Calcs'!AF$2:AF117)-'Chem - ODS'!AA$15*10^6&lt;0,0,IF(AND(SUM('Chemicals Calcs'!AF$1:AF116)-'Chem - ODS'!AA$15*10^6&lt;0,SUM('Chemicals Calcs'!AF$2:AF117)-'Chem - ODS'!AA$15*10^6&gt;0),SUM('Chemicals Calcs'!AF$2:AF117)-'Chem - ODS'!AA$15*10^6,'Chemicals Calcs'!AF117))</f>
        <v>144288895696.19373</v>
      </c>
      <c r="AG117" s="210">
        <f ca="1">IF(SUM('Chemicals Calcs'!AG$2:AG117)-'Chem - ODS'!AB$15*10^6&lt;0,0,IF(AND(SUM('Chemicals Calcs'!AG$1:AG116)-'Chem - ODS'!AB$15*10^6&lt;0,SUM('Chemicals Calcs'!AG$2:AG117)-'Chem - ODS'!AB$15*10^6&gt;0),SUM('Chemicals Calcs'!AG$2:AG117)-'Chem - ODS'!AB$15*10^6,'Chemicals Calcs'!AG117))</f>
        <v>146438368804.43948</v>
      </c>
      <c r="AH117" s="210">
        <f ca="1">IF(SUM('Chemicals Calcs'!AH$2:AH117)-'Chem - ODS'!AC$15*10^6&lt;0,0,IF(AND(SUM('Chemicals Calcs'!AH$1:AH116)-'Chem - ODS'!AC$15*10^6&lt;0,SUM('Chemicals Calcs'!AH$2:AH117)-'Chem - ODS'!AC$15*10^6&gt;0),SUM('Chemicals Calcs'!AH$2:AH117)-'Chem - ODS'!AC$15*10^6,'Chemicals Calcs'!AH117))</f>
        <v>148587841912.68524</v>
      </c>
      <c r="AI117" s="210">
        <f ca="1">IF(SUM('Chemicals Calcs'!AI$2:AI117)-'Chem - ODS'!AD$15*10^6&lt;0,0,IF(AND(SUM('Chemicals Calcs'!AI$1:AI116)-'Chem - ODS'!AD$15*10^6&lt;0,SUM('Chemicals Calcs'!AI$2:AI117)-'Chem - ODS'!AD$15*10^6&gt;0),SUM('Chemicals Calcs'!AI$2:AI117)-'Chem - ODS'!AD$15*10^6,'Chemicals Calcs'!AI117))</f>
        <v>150737315020.93103</v>
      </c>
      <c r="AJ117" s="210">
        <f ca="1">IF(SUM('Chemicals Calcs'!AJ$2:AJ117)-'Chem - ODS'!AE$15*10^6&lt;0,0,IF(AND(SUM('Chemicals Calcs'!AJ$1:AJ116)-'Chem - ODS'!AE$15*10^6&lt;0,SUM('Chemicals Calcs'!AJ$2:AJ117)-'Chem - ODS'!AE$15*10^6&gt;0),SUM('Chemicals Calcs'!AJ$2:AJ117)-'Chem - ODS'!AE$15*10^6,'Chemicals Calcs'!AJ117))</f>
        <v>152886788129.17682</v>
      </c>
      <c r="AK117" s="210">
        <f ca="1">IF(SUM('Chemicals Calcs'!AK$2:AK117)-'Chem - ODS'!AF$15*10^6&lt;0,0,IF(AND(SUM('Chemicals Calcs'!AK$1:AK116)-'Chem - ODS'!AF$15*10^6&lt;0,SUM('Chemicals Calcs'!AK$2:AK117)-'Chem - ODS'!AF$15*10^6&gt;0),SUM('Chemicals Calcs'!AK$2:AK117)-'Chem - ODS'!AF$15*10^6,'Chemicals Calcs'!AK117))</f>
        <v>155036261237.42261</v>
      </c>
      <c r="AL117" s="210">
        <f ca="1">IF(SUM('Chemicals Calcs'!AL$2:AL117)-'Chem - ODS'!AG$15*10^6&lt;0,0,IF(AND(SUM('Chemicals Calcs'!AL$1:AL116)-'Chem - ODS'!AG$15*10^6&lt;0,SUM('Chemicals Calcs'!AL$2:AL117)-'Chem - ODS'!AG$15*10^6&gt;0),SUM('Chemicals Calcs'!AL$2:AL117)-'Chem - ODS'!AG$15*10^6,'Chemicals Calcs'!AL117))</f>
        <v>157185734345.66837</v>
      </c>
      <c r="AM117" s="210">
        <f ca="1">IF(SUM('Chemicals Calcs'!AM$2:AM117)-'Chem - ODS'!AH$15*10^6&lt;0,0,IF(AND(SUM('Chemicals Calcs'!AM$1:AM116)-'Chem - ODS'!AH$15*10^6&lt;0,SUM('Chemicals Calcs'!AM$2:AM117)-'Chem - ODS'!AH$15*10^6&gt;0),SUM('Chemicals Calcs'!AM$2:AM117)-'Chem - ODS'!AH$15*10^6,'Chemicals Calcs'!AM117))</f>
        <v>159335207453.91412</v>
      </c>
      <c r="AN117" s="210">
        <f ca="1">IF(SUM('Chemicals Calcs'!AN$2:AN117)-'Chem - ODS'!AI$15*10^6&lt;0,0,IF(AND(SUM('Chemicals Calcs'!AN$1:AN116)-'Chem - ODS'!AI$15*10^6&lt;0,SUM('Chemicals Calcs'!AN$2:AN117)-'Chem - ODS'!AI$15*10^6&gt;0),SUM('Chemicals Calcs'!AN$2:AN117)-'Chem - ODS'!AI$15*10^6,'Chemicals Calcs'!AN117))</f>
        <v>161484680562.15991</v>
      </c>
      <c r="AO117" s="210">
        <f ca="1">IF(SUM('Chemicals Calcs'!AO$2:AO117)-'Chem - ODS'!AJ$15*10^6&lt;0,0,IF(AND(SUM('Chemicals Calcs'!AO$1:AO116)-'Chem - ODS'!AJ$15*10^6&lt;0,SUM('Chemicals Calcs'!AO$2:AO117)-'Chem - ODS'!AJ$15*10^6&gt;0),SUM('Chemicals Calcs'!AO$2:AO117)-'Chem - ODS'!AJ$15*10^6,'Chemicals Calcs'!AO117))</f>
        <v>163634153670.4057</v>
      </c>
      <c r="AP117" s="210">
        <f ca="1">IF(SUM('Chemicals Calcs'!AP$2:AP117)-'Chem - ODS'!AK$15*10^6&lt;0,0,IF(AND(SUM('Chemicals Calcs'!AP$1:AP116)-'Chem - ODS'!AK$15*10^6&lt;0,SUM('Chemicals Calcs'!AP$2:AP117)-'Chem - ODS'!AK$15*10^6&gt;0),SUM('Chemicals Calcs'!AP$2:AP117)-'Chem - ODS'!AK$15*10^6,'Chemicals Calcs'!AP117))</f>
        <v>165783626778.65146</v>
      </c>
    </row>
    <row r="118" spans="1:42">
      <c r="A118" s="74">
        <v>66</v>
      </c>
      <c r="B118">
        <f ca="1">IF('Chemicals 2010'!$A126="CP",INDIRECT("'Chemicals 2010'!"&amp;'Country Selector'!$B$3&amp;ROW($A126))*10^12,0)</f>
        <v>0</v>
      </c>
      <c r="C118" s="90">
        <f t="shared" ca="1" si="4"/>
        <v>0</v>
      </c>
      <c r="D118" s="90">
        <f t="shared" ca="1" si="5"/>
        <v>0</v>
      </c>
      <c r="E118" s="90">
        <f t="shared" ca="1" si="5"/>
        <v>0</v>
      </c>
      <c r="F118" s="90">
        <f t="shared" ca="1" si="5"/>
        <v>0</v>
      </c>
      <c r="G118" s="210">
        <f ca="1">IF(SUM('Chemicals Calcs'!G$2:G118)-'Chem - ODS'!B$15*10^6&lt;0,0,IF(AND(SUM('Chemicals Calcs'!G$1:G117)-'Chem - ODS'!B$15*10^6&lt;0,SUM('Chemicals Calcs'!G$2:G118)-'Chem - ODS'!B$15*10^6&gt;0),SUM('Chemicals Calcs'!G$2:G118)-'Chem - ODS'!B$15*10^6,'Chemicals Calcs'!G118))</f>
        <v>0</v>
      </c>
      <c r="H118" s="210">
        <f ca="1">IF(SUM('Chemicals Calcs'!H$2:H118)-'Chem - ODS'!C$15*10^6&lt;0,0,IF(AND(SUM('Chemicals Calcs'!H$1:H117)-'Chem - ODS'!C$15*10^6&lt;0,SUM('Chemicals Calcs'!H$2:H118)-'Chem - ODS'!C$15*10^6&gt;0),SUM('Chemicals Calcs'!H$2:H118)-'Chem - ODS'!C$15*10^6,'Chemicals Calcs'!H118))</f>
        <v>0</v>
      </c>
      <c r="I118" s="210">
        <f ca="1">IF(SUM('Chemicals Calcs'!I$2:I118)-'Chem - ODS'!D$15*10^6&lt;0,0,IF(AND(SUM('Chemicals Calcs'!I$1:I117)-'Chem - ODS'!D$15*10^6&lt;0,SUM('Chemicals Calcs'!I$2:I118)-'Chem - ODS'!D$15*10^6&gt;0),SUM('Chemicals Calcs'!I$2:I118)-'Chem - ODS'!D$15*10^6,'Chemicals Calcs'!I118))</f>
        <v>0</v>
      </c>
      <c r="J118" s="210">
        <f ca="1">IF(SUM('Chemicals Calcs'!J$2:J118)-'Chem - ODS'!E$15*10^6&lt;0,0,IF(AND(SUM('Chemicals Calcs'!J$1:J117)-'Chem - ODS'!E$15*10^6&lt;0,SUM('Chemicals Calcs'!J$2:J118)-'Chem - ODS'!E$15*10^6&gt;0),SUM('Chemicals Calcs'!J$2:J118)-'Chem - ODS'!E$15*10^6,'Chemicals Calcs'!J118))</f>
        <v>0</v>
      </c>
      <c r="K118" s="210">
        <f ca="1">IF(SUM('Chemicals Calcs'!K$2:K118)-'Chem - ODS'!F$15*10^6&lt;0,0,IF(AND(SUM('Chemicals Calcs'!K$1:K117)-'Chem - ODS'!F$15*10^6&lt;0,SUM('Chemicals Calcs'!K$2:K118)-'Chem - ODS'!F$15*10^6&gt;0),SUM('Chemicals Calcs'!K$2:K118)-'Chem - ODS'!F$15*10^6,'Chemicals Calcs'!K118))</f>
        <v>0</v>
      </c>
      <c r="L118" s="210">
        <f ca="1">IF(SUM('Chemicals Calcs'!L$2:L118)-'Chem - ODS'!G$15*10^6&lt;0,0,IF(AND(SUM('Chemicals Calcs'!L$1:L117)-'Chem - ODS'!G$15*10^6&lt;0,SUM('Chemicals Calcs'!L$2:L118)-'Chem - ODS'!G$15*10^6&gt;0),SUM('Chemicals Calcs'!L$2:L118)-'Chem - ODS'!G$15*10^6,'Chemicals Calcs'!L118))</f>
        <v>0</v>
      </c>
      <c r="M118" s="210">
        <f ca="1">IF(SUM('Chemicals Calcs'!M$2:M118)-'Chem - ODS'!H$15*10^6&lt;0,0,IF(AND(SUM('Chemicals Calcs'!M$1:M117)-'Chem - ODS'!H$15*10^6&lt;0,SUM('Chemicals Calcs'!M$2:M118)-'Chem - ODS'!H$15*10^6&gt;0),SUM('Chemicals Calcs'!M$2:M118)-'Chem - ODS'!H$15*10^6,'Chemicals Calcs'!M118))</f>
        <v>0</v>
      </c>
      <c r="N118" s="210">
        <f ca="1">IF(SUM('Chemicals Calcs'!N$2:N118)-'Chem - ODS'!I$15*10^6&lt;0,0,IF(AND(SUM('Chemicals Calcs'!N$1:N117)-'Chem - ODS'!I$15*10^6&lt;0,SUM('Chemicals Calcs'!N$2:N118)-'Chem - ODS'!I$15*10^6&gt;0),SUM('Chemicals Calcs'!N$2:N118)-'Chem - ODS'!I$15*10^6,'Chemicals Calcs'!N118))</f>
        <v>0</v>
      </c>
      <c r="O118" s="210">
        <f ca="1">IF(SUM('Chemicals Calcs'!O$2:O118)-'Chem - ODS'!J$15*10^6&lt;0,0,IF(AND(SUM('Chemicals Calcs'!O$1:O117)-'Chem - ODS'!J$15*10^6&lt;0,SUM('Chemicals Calcs'!O$2:O118)-'Chem - ODS'!J$15*10^6&gt;0),SUM('Chemicals Calcs'!O$2:O118)-'Chem - ODS'!J$15*10^6,'Chemicals Calcs'!O118))</f>
        <v>0</v>
      </c>
      <c r="P118" s="210">
        <f ca="1">IF(SUM('Chemicals Calcs'!P$2:P118)-'Chem - ODS'!K$15*10^6&lt;0,0,IF(AND(SUM('Chemicals Calcs'!P$1:P117)-'Chem - ODS'!K$15*10^6&lt;0,SUM('Chemicals Calcs'!P$2:P118)-'Chem - ODS'!K$15*10^6&gt;0),SUM('Chemicals Calcs'!P$2:P118)-'Chem - ODS'!K$15*10^6,'Chemicals Calcs'!P118))</f>
        <v>0</v>
      </c>
      <c r="Q118" s="210">
        <f ca="1">IF(SUM('Chemicals Calcs'!Q$2:Q118)-'Chem - ODS'!L$15*10^6&lt;0,0,IF(AND(SUM('Chemicals Calcs'!Q$1:Q117)-'Chem - ODS'!L$15*10^6&lt;0,SUM('Chemicals Calcs'!Q$2:Q118)-'Chem - ODS'!L$15*10^6&gt;0),SUM('Chemicals Calcs'!Q$2:Q118)-'Chem - ODS'!L$15*10^6,'Chemicals Calcs'!Q118))</f>
        <v>0</v>
      </c>
      <c r="R118" s="210">
        <f ca="1">IF(SUM('Chemicals Calcs'!R$2:R118)-'Chem - ODS'!M$15*10^6&lt;0,0,IF(AND(SUM('Chemicals Calcs'!R$1:R117)-'Chem - ODS'!M$15*10^6&lt;0,SUM('Chemicals Calcs'!R$2:R118)-'Chem - ODS'!M$15*10^6&gt;0),SUM('Chemicals Calcs'!R$2:R118)-'Chem - ODS'!M$15*10^6,'Chemicals Calcs'!R118))</f>
        <v>0</v>
      </c>
      <c r="S118" s="210">
        <f ca="1">IF(SUM('Chemicals Calcs'!S$2:S118)-'Chem - ODS'!N$15*10^6&lt;0,0,IF(AND(SUM('Chemicals Calcs'!S$1:S117)-'Chem - ODS'!N$15*10^6&lt;0,SUM('Chemicals Calcs'!S$2:S118)-'Chem - ODS'!N$15*10^6&gt;0),SUM('Chemicals Calcs'!S$2:S118)-'Chem - ODS'!N$15*10^6,'Chemicals Calcs'!S118))</f>
        <v>0</v>
      </c>
      <c r="T118" s="210">
        <f ca="1">IF(SUM('Chemicals Calcs'!T$2:T118)-'Chem - ODS'!O$15*10^6&lt;0,0,IF(AND(SUM('Chemicals Calcs'!T$1:T117)-'Chem - ODS'!O$15*10^6&lt;0,SUM('Chemicals Calcs'!T$2:T118)-'Chem - ODS'!O$15*10^6&gt;0),SUM('Chemicals Calcs'!T$2:T118)-'Chem - ODS'!O$15*10^6,'Chemicals Calcs'!T118))</f>
        <v>0</v>
      </c>
      <c r="U118" s="210">
        <f ca="1">IF(SUM('Chemicals Calcs'!U$2:U118)-'Chem - ODS'!P$15*10^6&lt;0,0,IF(AND(SUM('Chemicals Calcs'!U$1:U117)-'Chem - ODS'!P$15*10^6&lt;0,SUM('Chemicals Calcs'!U$2:U118)-'Chem - ODS'!P$15*10^6&gt;0),SUM('Chemicals Calcs'!U$2:U118)-'Chem - ODS'!P$15*10^6,'Chemicals Calcs'!U118))</f>
        <v>0</v>
      </c>
      <c r="V118" s="210">
        <f ca="1">IF(SUM('Chemicals Calcs'!V$2:V118)-'Chem - ODS'!Q$15*10^6&lt;0,0,IF(AND(SUM('Chemicals Calcs'!V$1:V117)-'Chem - ODS'!Q$15*10^6&lt;0,SUM('Chemicals Calcs'!V$2:V118)-'Chem - ODS'!Q$15*10^6&gt;0),SUM('Chemicals Calcs'!V$2:V118)-'Chem - ODS'!Q$15*10^6,'Chemicals Calcs'!V118))</f>
        <v>0</v>
      </c>
      <c r="W118" s="210">
        <f ca="1">IF(SUM('Chemicals Calcs'!W$2:W118)-'Chem - ODS'!R$15*10^6&lt;0,0,IF(AND(SUM('Chemicals Calcs'!W$1:W117)-'Chem - ODS'!R$15*10^6&lt;0,SUM('Chemicals Calcs'!W$2:W118)-'Chem - ODS'!R$15*10^6&gt;0),SUM('Chemicals Calcs'!W$2:W118)-'Chem - ODS'!R$15*10^6,'Chemicals Calcs'!W118))</f>
        <v>0</v>
      </c>
      <c r="X118" s="210">
        <f ca="1">IF(SUM('Chemicals Calcs'!X$2:X118)-'Chem - ODS'!S$15*10^6&lt;0,0,IF(AND(SUM('Chemicals Calcs'!X$1:X117)-'Chem - ODS'!S$15*10^6&lt;0,SUM('Chemicals Calcs'!X$2:X118)-'Chem - ODS'!S$15*10^6&gt;0),SUM('Chemicals Calcs'!X$2:X118)-'Chem - ODS'!S$15*10^6,'Chemicals Calcs'!X118))</f>
        <v>0</v>
      </c>
      <c r="Y118" s="210">
        <f ca="1">IF(SUM('Chemicals Calcs'!Y$2:Y118)-'Chem - ODS'!T$15*10^6&lt;0,0,IF(AND(SUM('Chemicals Calcs'!Y$1:Y117)-'Chem - ODS'!T$15*10^6&lt;0,SUM('Chemicals Calcs'!Y$2:Y118)-'Chem - ODS'!T$15*10^6&gt;0),SUM('Chemicals Calcs'!Y$2:Y118)-'Chem - ODS'!T$15*10^6,'Chemicals Calcs'!Y118))</f>
        <v>0</v>
      </c>
      <c r="Z118" s="210">
        <f ca="1">IF(SUM('Chemicals Calcs'!Z$2:Z118)-'Chem - ODS'!U$15*10^6&lt;0,0,IF(AND(SUM('Chemicals Calcs'!Z$1:Z117)-'Chem - ODS'!U$15*10^6&lt;0,SUM('Chemicals Calcs'!Z$2:Z118)-'Chem - ODS'!U$15*10^6&gt;0),SUM('Chemicals Calcs'!Z$2:Z118)-'Chem - ODS'!U$15*10^6,'Chemicals Calcs'!Z118))</f>
        <v>0</v>
      </c>
      <c r="AA118" s="210">
        <f ca="1">IF(SUM('Chemicals Calcs'!AA$2:AA118)-'Chem - ODS'!V$15*10^6&lt;0,0,IF(AND(SUM('Chemicals Calcs'!AA$1:AA117)-'Chem - ODS'!V$15*10^6&lt;0,SUM('Chemicals Calcs'!AA$2:AA118)-'Chem - ODS'!V$15*10^6&gt;0),SUM('Chemicals Calcs'!AA$2:AA118)-'Chem - ODS'!V$15*10^6,'Chemicals Calcs'!AA118))</f>
        <v>0</v>
      </c>
      <c r="AB118" s="210">
        <f ca="1">IF(SUM('Chemicals Calcs'!AB$2:AB118)-'Chem - ODS'!W$15*10^6&lt;0,0,IF(AND(SUM('Chemicals Calcs'!AB$1:AB117)-'Chem - ODS'!W$15*10^6&lt;0,SUM('Chemicals Calcs'!AB$2:AB118)-'Chem - ODS'!W$15*10^6&gt;0),SUM('Chemicals Calcs'!AB$2:AB118)-'Chem - ODS'!W$15*10^6,'Chemicals Calcs'!AB118))</f>
        <v>0</v>
      </c>
      <c r="AC118" s="210">
        <f ca="1">IF(SUM('Chemicals Calcs'!AC$2:AC118)-'Chem - ODS'!X$15*10^6&lt;0,0,IF(AND(SUM('Chemicals Calcs'!AC$1:AC117)-'Chem - ODS'!X$15*10^6&lt;0,SUM('Chemicals Calcs'!AC$2:AC118)-'Chem - ODS'!X$15*10^6&gt;0),SUM('Chemicals Calcs'!AC$2:AC118)-'Chem - ODS'!X$15*10^6,'Chemicals Calcs'!AC118))</f>
        <v>0</v>
      </c>
      <c r="AD118" s="210">
        <f ca="1">IF(SUM('Chemicals Calcs'!AD$2:AD118)-'Chem - ODS'!Y$15*10^6&lt;0,0,IF(AND(SUM('Chemicals Calcs'!AD$1:AD117)-'Chem - ODS'!Y$15*10^6&lt;0,SUM('Chemicals Calcs'!AD$2:AD118)-'Chem - ODS'!Y$15*10^6&gt;0),SUM('Chemicals Calcs'!AD$2:AD118)-'Chem - ODS'!Y$15*10^6,'Chemicals Calcs'!AD118))</f>
        <v>0</v>
      </c>
      <c r="AE118" s="210">
        <f ca="1">IF(SUM('Chemicals Calcs'!AE$2:AE118)-'Chem - ODS'!Z$15*10^6&lt;0,0,IF(AND(SUM('Chemicals Calcs'!AE$1:AE117)-'Chem - ODS'!Z$15*10^6&lt;0,SUM('Chemicals Calcs'!AE$2:AE118)-'Chem - ODS'!Z$15*10^6&gt;0),SUM('Chemicals Calcs'!AE$2:AE118)-'Chem - ODS'!Z$15*10^6,'Chemicals Calcs'!AE118))</f>
        <v>0</v>
      </c>
      <c r="AF118" s="210">
        <f ca="1">IF(SUM('Chemicals Calcs'!AF$2:AF118)-'Chem - ODS'!AA$15*10^6&lt;0,0,IF(AND(SUM('Chemicals Calcs'!AF$1:AF117)-'Chem - ODS'!AA$15*10^6&lt;0,SUM('Chemicals Calcs'!AF$2:AF118)-'Chem - ODS'!AA$15*10^6&gt;0),SUM('Chemicals Calcs'!AF$2:AF118)-'Chem - ODS'!AA$15*10^6,'Chemicals Calcs'!AF118))</f>
        <v>0</v>
      </c>
      <c r="AG118" s="210">
        <f ca="1">IF(SUM('Chemicals Calcs'!AG$2:AG118)-'Chem - ODS'!AB$15*10^6&lt;0,0,IF(AND(SUM('Chemicals Calcs'!AG$1:AG117)-'Chem - ODS'!AB$15*10^6&lt;0,SUM('Chemicals Calcs'!AG$2:AG118)-'Chem - ODS'!AB$15*10^6&gt;0),SUM('Chemicals Calcs'!AG$2:AG118)-'Chem - ODS'!AB$15*10^6,'Chemicals Calcs'!AG118))</f>
        <v>0</v>
      </c>
      <c r="AH118" s="210">
        <f ca="1">IF(SUM('Chemicals Calcs'!AH$2:AH118)-'Chem - ODS'!AC$15*10^6&lt;0,0,IF(AND(SUM('Chemicals Calcs'!AH$1:AH117)-'Chem - ODS'!AC$15*10^6&lt;0,SUM('Chemicals Calcs'!AH$2:AH118)-'Chem - ODS'!AC$15*10^6&gt;0),SUM('Chemicals Calcs'!AH$2:AH118)-'Chem - ODS'!AC$15*10^6,'Chemicals Calcs'!AH118))</f>
        <v>0</v>
      </c>
      <c r="AI118" s="210">
        <f ca="1">IF(SUM('Chemicals Calcs'!AI$2:AI118)-'Chem - ODS'!AD$15*10^6&lt;0,0,IF(AND(SUM('Chemicals Calcs'!AI$1:AI117)-'Chem - ODS'!AD$15*10^6&lt;0,SUM('Chemicals Calcs'!AI$2:AI118)-'Chem - ODS'!AD$15*10^6&gt;0),SUM('Chemicals Calcs'!AI$2:AI118)-'Chem - ODS'!AD$15*10^6,'Chemicals Calcs'!AI118))</f>
        <v>0</v>
      </c>
      <c r="AJ118" s="210">
        <f ca="1">IF(SUM('Chemicals Calcs'!AJ$2:AJ118)-'Chem - ODS'!AE$15*10^6&lt;0,0,IF(AND(SUM('Chemicals Calcs'!AJ$1:AJ117)-'Chem - ODS'!AE$15*10^6&lt;0,SUM('Chemicals Calcs'!AJ$2:AJ118)-'Chem - ODS'!AE$15*10^6&gt;0),SUM('Chemicals Calcs'!AJ$2:AJ118)-'Chem - ODS'!AE$15*10^6,'Chemicals Calcs'!AJ118))</f>
        <v>0</v>
      </c>
      <c r="AK118" s="210">
        <f ca="1">IF(SUM('Chemicals Calcs'!AK$2:AK118)-'Chem - ODS'!AF$15*10^6&lt;0,0,IF(AND(SUM('Chemicals Calcs'!AK$1:AK117)-'Chem - ODS'!AF$15*10^6&lt;0,SUM('Chemicals Calcs'!AK$2:AK118)-'Chem - ODS'!AF$15*10^6&gt;0),SUM('Chemicals Calcs'!AK$2:AK118)-'Chem - ODS'!AF$15*10^6,'Chemicals Calcs'!AK118))</f>
        <v>0</v>
      </c>
      <c r="AL118" s="210">
        <f ca="1">IF(SUM('Chemicals Calcs'!AL$2:AL118)-'Chem - ODS'!AG$15*10^6&lt;0,0,IF(AND(SUM('Chemicals Calcs'!AL$1:AL117)-'Chem - ODS'!AG$15*10^6&lt;0,SUM('Chemicals Calcs'!AL$2:AL118)-'Chem - ODS'!AG$15*10^6&gt;0),SUM('Chemicals Calcs'!AL$2:AL118)-'Chem - ODS'!AG$15*10^6,'Chemicals Calcs'!AL118))</f>
        <v>0</v>
      </c>
      <c r="AM118" s="210">
        <f ca="1">IF(SUM('Chemicals Calcs'!AM$2:AM118)-'Chem - ODS'!AH$15*10^6&lt;0,0,IF(AND(SUM('Chemicals Calcs'!AM$1:AM117)-'Chem - ODS'!AH$15*10^6&lt;0,SUM('Chemicals Calcs'!AM$2:AM118)-'Chem - ODS'!AH$15*10^6&gt;0),SUM('Chemicals Calcs'!AM$2:AM118)-'Chem - ODS'!AH$15*10^6,'Chemicals Calcs'!AM118))</f>
        <v>0</v>
      </c>
      <c r="AN118" s="210">
        <f ca="1">IF(SUM('Chemicals Calcs'!AN$2:AN118)-'Chem - ODS'!AI$15*10^6&lt;0,0,IF(AND(SUM('Chemicals Calcs'!AN$1:AN117)-'Chem - ODS'!AI$15*10^6&lt;0,SUM('Chemicals Calcs'!AN$2:AN118)-'Chem - ODS'!AI$15*10^6&gt;0),SUM('Chemicals Calcs'!AN$2:AN118)-'Chem - ODS'!AI$15*10^6,'Chemicals Calcs'!AN118))</f>
        <v>0</v>
      </c>
      <c r="AO118" s="210">
        <f ca="1">IF(SUM('Chemicals Calcs'!AO$2:AO118)-'Chem - ODS'!AJ$15*10^6&lt;0,0,IF(AND(SUM('Chemicals Calcs'!AO$1:AO117)-'Chem - ODS'!AJ$15*10^6&lt;0,SUM('Chemicals Calcs'!AO$2:AO118)-'Chem - ODS'!AJ$15*10^6&gt;0),SUM('Chemicals Calcs'!AO$2:AO118)-'Chem - ODS'!AJ$15*10^6,'Chemicals Calcs'!AO118))</f>
        <v>0</v>
      </c>
      <c r="AP118" s="210">
        <f ca="1">IF(SUM('Chemicals Calcs'!AP$2:AP118)-'Chem - ODS'!AK$15*10^6&lt;0,0,IF(AND(SUM('Chemicals Calcs'!AP$1:AP117)-'Chem - ODS'!AK$15*10^6&lt;0,SUM('Chemicals Calcs'!AP$2:AP118)-'Chem - ODS'!AK$15*10^6&gt;0),SUM('Chemicals Calcs'!AP$2:AP118)-'Chem - ODS'!AK$15*10^6,'Chemicals Calcs'!AP118))</f>
        <v>0</v>
      </c>
    </row>
    <row r="119" spans="1:42">
      <c r="A119" s="74">
        <v>67</v>
      </c>
      <c r="B119">
        <f ca="1">IF('Chemicals 2010'!$A127="CP",INDIRECT("'Chemicals 2010'!"&amp;'Country Selector'!$B$3&amp;ROW($A127))*10^12,0)</f>
        <v>0</v>
      </c>
      <c r="C119" s="90">
        <f t="shared" ca="1" si="4"/>
        <v>0</v>
      </c>
      <c r="D119" s="90">
        <f t="shared" ca="1" si="5"/>
        <v>0</v>
      </c>
      <c r="E119" s="90">
        <f t="shared" ca="1" si="5"/>
        <v>0</v>
      </c>
      <c r="F119" s="90">
        <f t="shared" ca="1" si="5"/>
        <v>0</v>
      </c>
      <c r="G119" s="210">
        <f ca="1">IF(SUM('Chemicals Calcs'!G$2:G119)-'Chem - ODS'!B$15*10^6&lt;0,0,IF(AND(SUM('Chemicals Calcs'!G$1:G118)-'Chem - ODS'!B$15*10^6&lt;0,SUM('Chemicals Calcs'!G$2:G119)-'Chem - ODS'!B$15*10^6&gt;0),SUM('Chemicals Calcs'!G$2:G119)-'Chem - ODS'!B$15*10^6,'Chemicals Calcs'!G119))</f>
        <v>0</v>
      </c>
      <c r="H119" s="210">
        <f ca="1">IF(SUM('Chemicals Calcs'!H$2:H119)-'Chem - ODS'!C$15*10^6&lt;0,0,IF(AND(SUM('Chemicals Calcs'!H$1:H118)-'Chem - ODS'!C$15*10^6&lt;0,SUM('Chemicals Calcs'!H$2:H119)-'Chem - ODS'!C$15*10^6&gt;0),SUM('Chemicals Calcs'!H$2:H119)-'Chem - ODS'!C$15*10^6,'Chemicals Calcs'!H119))</f>
        <v>0</v>
      </c>
      <c r="I119" s="210">
        <f ca="1">IF(SUM('Chemicals Calcs'!I$2:I119)-'Chem - ODS'!D$15*10^6&lt;0,0,IF(AND(SUM('Chemicals Calcs'!I$1:I118)-'Chem - ODS'!D$15*10^6&lt;0,SUM('Chemicals Calcs'!I$2:I119)-'Chem - ODS'!D$15*10^6&gt;0),SUM('Chemicals Calcs'!I$2:I119)-'Chem - ODS'!D$15*10^6,'Chemicals Calcs'!I119))</f>
        <v>0</v>
      </c>
      <c r="J119" s="210">
        <f ca="1">IF(SUM('Chemicals Calcs'!J$2:J119)-'Chem - ODS'!E$15*10^6&lt;0,0,IF(AND(SUM('Chemicals Calcs'!J$1:J118)-'Chem - ODS'!E$15*10^6&lt;0,SUM('Chemicals Calcs'!J$2:J119)-'Chem - ODS'!E$15*10^6&gt;0),SUM('Chemicals Calcs'!J$2:J119)-'Chem - ODS'!E$15*10^6,'Chemicals Calcs'!J119))</f>
        <v>0</v>
      </c>
      <c r="K119" s="210">
        <f ca="1">IF(SUM('Chemicals Calcs'!K$2:K119)-'Chem - ODS'!F$15*10^6&lt;0,0,IF(AND(SUM('Chemicals Calcs'!K$1:K118)-'Chem - ODS'!F$15*10^6&lt;0,SUM('Chemicals Calcs'!K$2:K119)-'Chem - ODS'!F$15*10^6&gt;0),SUM('Chemicals Calcs'!K$2:K119)-'Chem - ODS'!F$15*10^6,'Chemicals Calcs'!K119))</f>
        <v>0</v>
      </c>
      <c r="L119" s="210">
        <f ca="1">IF(SUM('Chemicals Calcs'!L$2:L119)-'Chem - ODS'!G$15*10^6&lt;0,0,IF(AND(SUM('Chemicals Calcs'!L$1:L118)-'Chem - ODS'!G$15*10^6&lt;0,SUM('Chemicals Calcs'!L$2:L119)-'Chem - ODS'!G$15*10^6&gt;0),SUM('Chemicals Calcs'!L$2:L119)-'Chem - ODS'!G$15*10^6,'Chemicals Calcs'!L119))</f>
        <v>0</v>
      </c>
      <c r="M119" s="210">
        <f ca="1">IF(SUM('Chemicals Calcs'!M$2:M119)-'Chem - ODS'!H$15*10^6&lt;0,0,IF(AND(SUM('Chemicals Calcs'!M$1:M118)-'Chem - ODS'!H$15*10^6&lt;0,SUM('Chemicals Calcs'!M$2:M119)-'Chem - ODS'!H$15*10^6&gt;0),SUM('Chemicals Calcs'!M$2:M119)-'Chem - ODS'!H$15*10^6,'Chemicals Calcs'!M119))</f>
        <v>0</v>
      </c>
      <c r="N119" s="210">
        <f ca="1">IF(SUM('Chemicals Calcs'!N$2:N119)-'Chem - ODS'!I$15*10^6&lt;0,0,IF(AND(SUM('Chemicals Calcs'!N$1:N118)-'Chem - ODS'!I$15*10^6&lt;0,SUM('Chemicals Calcs'!N$2:N119)-'Chem - ODS'!I$15*10^6&gt;0),SUM('Chemicals Calcs'!N$2:N119)-'Chem - ODS'!I$15*10^6,'Chemicals Calcs'!N119))</f>
        <v>0</v>
      </c>
      <c r="O119" s="210">
        <f ca="1">IF(SUM('Chemicals Calcs'!O$2:O119)-'Chem - ODS'!J$15*10^6&lt;0,0,IF(AND(SUM('Chemicals Calcs'!O$1:O118)-'Chem - ODS'!J$15*10^6&lt;0,SUM('Chemicals Calcs'!O$2:O119)-'Chem - ODS'!J$15*10^6&gt;0),SUM('Chemicals Calcs'!O$2:O119)-'Chem - ODS'!J$15*10^6,'Chemicals Calcs'!O119))</f>
        <v>0</v>
      </c>
      <c r="P119" s="210">
        <f ca="1">IF(SUM('Chemicals Calcs'!P$2:P119)-'Chem - ODS'!K$15*10^6&lt;0,0,IF(AND(SUM('Chemicals Calcs'!P$1:P118)-'Chem - ODS'!K$15*10^6&lt;0,SUM('Chemicals Calcs'!P$2:P119)-'Chem - ODS'!K$15*10^6&gt;0),SUM('Chemicals Calcs'!P$2:P119)-'Chem - ODS'!K$15*10^6,'Chemicals Calcs'!P119))</f>
        <v>0</v>
      </c>
      <c r="Q119" s="210">
        <f ca="1">IF(SUM('Chemicals Calcs'!Q$2:Q119)-'Chem - ODS'!L$15*10^6&lt;0,0,IF(AND(SUM('Chemicals Calcs'!Q$1:Q118)-'Chem - ODS'!L$15*10^6&lt;0,SUM('Chemicals Calcs'!Q$2:Q119)-'Chem - ODS'!L$15*10^6&gt;0),SUM('Chemicals Calcs'!Q$2:Q119)-'Chem - ODS'!L$15*10^6,'Chemicals Calcs'!Q119))</f>
        <v>0</v>
      </c>
      <c r="R119" s="210">
        <f ca="1">IF(SUM('Chemicals Calcs'!R$2:R119)-'Chem - ODS'!M$15*10^6&lt;0,0,IF(AND(SUM('Chemicals Calcs'!R$1:R118)-'Chem - ODS'!M$15*10^6&lt;0,SUM('Chemicals Calcs'!R$2:R119)-'Chem - ODS'!M$15*10^6&gt;0),SUM('Chemicals Calcs'!R$2:R119)-'Chem - ODS'!M$15*10^6,'Chemicals Calcs'!R119))</f>
        <v>0</v>
      </c>
      <c r="S119" s="210">
        <f ca="1">IF(SUM('Chemicals Calcs'!S$2:S119)-'Chem - ODS'!N$15*10^6&lt;0,0,IF(AND(SUM('Chemicals Calcs'!S$1:S118)-'Chem - ODS'!N$15*10^6&lt;0,SUM('Chemicals Calcs'!S$2:S119)-'Chem - ODS'!N$15*10^6&gt;0),SUM('Chemicals Calcs'!S$2:S119)-'Chem - ODS'!N$15*10^6,'Chemicals Calcs'!S119))</f>
        <v>0</v>
      </c>
      <c r="T119" s="210">
        <f ca="1">IF(SUM('Chemicals Calcs'!T$2:T119)-'Chem - ODS'!O$15*10^6&lt;0,0,IF(AND(SUM('Chemicals Calcs'!T$1:T118)-'Chem - ODS'!O$15*10^6&lt;0,SUM('Chemicals Calcs'!T$2:T119)-'Chem - ODS'!O$15*10^6&gt;0),SUM('Chemicals Calcs'!T$2:T119)-'Chem - ODS'!O$15*10^6,'Chemicals Calcs'!T119))</f>
        <v>0</v>
      </c>
      <c r="U119" s="210">
        <f ca="1">IF(SUM('Chemicals Calcs'!U$2:U119)-'Chem - ODS'!P$15*10^6&lt;0,0,IF(AND(SUM('Chemicals Calcs'!U$1:U118)-'Chem - ODS'!P$15*10^6&lt;0,SUM('Chemicals Calcs'!U$2:U119)-'Chem - ODS'!P$15*10^6&gt;0),SUM('Chemicals Calcs'!U$2:U119)-'Chem - ODS'!P$15*10^6,'Chemicals Calcs'!U119))</f>
        <v>0</v>
      </c>
      <c r="V119" s="210">
        <f ca="1">IF(SUM('Chemicals Calcs'!V$2:V119)-'Chem - ODS'!Q$15*10^6&lt;0,0,IF(AND(SUM('Chemicals Calcs'!V$1:V118)-'Chem - ODS'!Q$15*10^6&lt;0,SUM('Chemicals Calcs'!V$2:V119)-'Chem - ODS'!Q$15*10^6&gt;0),SUM('Chemicals Calcs'!V$2:V119)-'Chem - ODS'!Q$15*10^6,'Chemicals Calcs'!V119))</f>
        <v>0</v>
      </c>
      <c r="W119" s="210">
        <f ca="1">IF(SUM('Chemicals Calcs'!W$2:W119)-'Chem - ODS'!R$15*10^6&lt;0,0,IF(AND(SUM('Chemicals Calcs'!W$1:W118)-'Chem - ODS'!R$15*10^6&lt;0,SUM('Chemicals Calcs'!W$2:W119)-'Chem - ODS'!R$15*10^6&gt;0),SUM('Chemicals Calcs'!W$2:W119)-'Chem - ODS'!R$15*10^6,'Chemicals Calcs'!W119))</f>
        <v>0</v>
      </c>
      <c r="X119" s="210">
        <f ca="1">IF(SUM('Chemicals Calcs'!X$2:X119)-'Chem - ODS'!S$15*10^6&lt;0,0,IF(AND(SUM('Chemicals Calcs'!X$1:X118)-'Chem - ODS'!S$15*10^6&lt;0,SUM('Chemicals Calcs'!X$2:X119)-'Chem - ODS'!S$15*10^6&gt;0),SUM('Chemicals Calcs'!X$2:X119)-'Chem - ODS'!S$15*10^6,'Chemicals Calcs'!X119))</f>
        <v>0</v>
      </c>
      <c r="Y119" s="210">
        <f ca="1">IF(SUM('Chemicals Calcs'!Y$2:Y119)-'Chem - ODS'!T$15*10^6&lt;0,0,IF(AND(SUM('Chemicals Calcs'!Y$1:Y118)-'Chem - ODS'!T$15*10^6&lt;0,SUM('Chemicals Calcs'!Y$2:Y119)-'Chem - ODS'!T$15*10^6&gt;0),SUM('Chemicals Calcs'!Y$2:Y119)-'Chem - ODS'!T$15*10^6,'Chemicals Calcs'!Y119))</f>
        <v>0</v>
      </c>
      <c r="Z119" s="210">
        <f ca="1">IF(SUM('Chemicals Calcs'!Z$2:Z119)-'Chem - ODS'!U$15*10^6&lt;0,0,IF(AND(SUM('Chemicals Calcs'!Z$1:Z118)-'Chem - ODS'!U$15*10^6&lt;0,SUM('Chemicals Calcs'!Z$2:Z119)-'Chem - ODS'!U$15*10^6&gt;0),SUM('Chemicals Calcs'!Z$2:Z119)-'Chem - ODS'!U$15*10^6,'Chemicals Calcs'!Z119))</f>
        <v>0</v>
      </c>
      <c r="AA119" s="210">
        <f ca="1">IF(SUM('Chemicals Calcs'!AA$2:AA119)-'Chem - ODS'!V$15*10^6&lt;0,0,IF(AND(SUM('Chemicals Calcs'!AA$1:AA118)-'Chem - ODS'!V$15*10^6&lt;0,SUM('Chemicals Calcs'!AA$2:AA119)-'Chem - ODS'!V$15*10^6&gt;0),SUM('Chemicals Calcs'!AA$2:AA119)-'Chem - ODS'!V$15*10^6,'Chemicals Calcs'!AA119))</f>
        <v>0</v>
      </c>
      <c r="AB119" s="210">
        <f ca="1">IF(SUM('Chemicals Calcs'!AB$2:AB119)-'Chem - ODS'!W$15*10^6&lt;0,0,IF(AND(SUM('Chemicals Calcs'!AB$1:AB118)-'Chem - ODS'!W$15*10^6&lt;0,SUM('Chemicals Calcs'!AB$2:AB119)-'Chem - ODS'!W$15*10^6&gt;0),SUM('Chemicals Calcs'!AB$2:AB119)-'Chem - ODS'!W$15*10^6,'Chemicals Calcs'!AB119))</f>
        <v>0</v>
      </c>
      <c r="AC119" s="210">
        <f ca="1">IF(SUM('Chemicals Calcs'!AC$2:AC119)-'Chem - ODS'!X$15*10^6&lt;0,0,IF(AND(SUM('Chemicals Calcs'!AC$1:AC118)-'Chem - ODS'!X$15*10^6&lt;0,SUM('Chemicals Calcs'!AC$2:AC119)-'Chem - ODS'!X$15*10^6&gt;0),SUM('Chemicals Calcs'!AC$2:AC119)-'Chem - ODS'!X$15*10^6,'Chemicals Calcs'!AC119))</f>
        <v>0</v>
      </c>
      <c r="AD119" s="210">
        <f ca="1">IF(SUM('Chemicals Calcs'!AD$2:AD119)-'Chem - ODS'!Y$15*10^6&lt;0,0,IF(AND(SUM('Chemicals Calcs'!AD$1:AD118)-'Chem - ODS'!Y$15*10^6&lt;0,SUM('Chemicals Calcs'!AD$2:AD119)-'Chem - ODS'!Y$15*10^6&gt;0),SUM('Chemicals Calcs'!AD$2:AD119)-'Chem - ODS'!Y$15*10^6,'Chemicals Calcs'!AD119))</f>
        <v>0</v>
      </c>
      <c r="AE119" s="210">
        <f ca="1">IF(SUM('Chemicals Calcs'!AE$2:AE119)-'Chem - ODS'!Z$15*10^6&lt;0,0,IF(AND(SUM('Chemicals Calcs'!AE$1:AE118)-'Chem - ODS'!Z$15*10^6&lt;0,SUM('Chemicals Calcs'!AE$2:AE119)-'Chem - ODS'!Z$15*10^6&gt;0),SUM('Chemicals Calcs'!AE$2:AE119)-'Chem - ODS'!Z$15*10^6,'Chemicals Calcs'!AE119))</f>
        <v>0</v>
      </c>
      <c r="AF119" s="210">
        <f ca="1">IF(SUM('Chemicals Calcs'!AF$2:AF119)-'Chem - ODS'!AA$15*10^6&lt;0,0,IF(AND(SUM('Chemicals Calcs'!AF$1:AF118)-'Chem - ODS'!AA$15*10^6&lt;0,SUM('Chemicals Calcs'!AF$2:AF119)-'Chem - ODS'!AA$15*10^6&gt;0),SUM('Chemicals Calcs'!AF$2:AF119)-'Chem - ODS'!AA$15*10^6,'Chemicals Calcs'!AF119))</f>
        <v>0</v>
      </c>
      <c r="AG119" s="210">
        <f ca="1">IF(SUM('Chemicals Calcs'!AG$2:AG119)-'Chem - ODS'!AB$15*10^6&lt;0,0,IF(AND(SUM('Chemicals Calcs'!AG$1:AG118)-'Chem - ODS'!AB$15*10^6&lt;0,SUM('Chemicals Calcs'!AG$2:AG119)-'Chem - ODS'!AB$15*10^6&gt;0),SUM('Chemicals Calcs'!AG$2:AG119)-'Chem - ODS'!AB$15*10^6,'Chemicals Calcs'!AG119))</f>
        <v>0</v>
      </c>
      <c r="AH119" s="210">
        <f ca="1">IF(SUM('Chemicals Calcs'!AH$2:AH119)-'Chem - ODS'!AC$15*10^6&lt;0,0,IF(AND(SUM('Chemicals Calcs'!AH$1:AH118)-'Chem - ODS'!AC$15*10^6&lt;0,SUM('Chemicals Calcs'!AH$2:AH119)-'Chem - ODS'!AC$15*10^6&gt;0),SUM('Chemicals Calcs'!AH$2:AH119)-'Chem - ODS'!AC$15*10^6,'Chemicals Calcs'!AH119))</f>
        <v>0</v>
      </c>
      <c r="AI119" s="210">
        <f ca="1">IF(SUM('Chemicals Calcs'!AI$2:AI119)-'Chem - ODS'!AD$15*10^6&lt;0,0,IF(AND(SUM('Chemicals Calcs'!AI$1:AI118)-'Chem - ODS'!AD$15*10^6&lt;0,SUM('Chemicals Calcs'!AI$2:AI119)-'Chem - ODS'!AD$15*10^6&gt;0),SUM('Chemicals Calcs'!AI$2:AI119)-'Chem - ODS'!AD$15*10^6,'Chemicals Calcs'!AI119))</f>
        <v>0</v>
      </c>
      <c r="AJ119" s="210">
        <f ca="1">IF(SUM('Chemicals Calcs'!AJ$2:AJ119)-'Chem - ODS'!AE$15*10^6&lt;0,0,IF(AND(SUM('Chemicals Calcs'!AJ$1:AJ118)-'Chem - ODS'!AE$15*10^6&lt;0,SUM('Chemicals Calcs'!AJ$2:AJ119)-'Chem - ODS'!AE$15*10^6&gt;0),SUM('Chemicals Calcs'!AJ$2:AJ119)-'Chem - ODS'!AE$15*10^6,'Chemicals Calcs'!AJ119))</f>
        <v>0</v>
      </c>
      <c r="AK119" s="210">
        <f ca="1">IF(SUM('Chemicals Calcs'!AK$2:AK119)-'Chem - ODS'!AF$15*10^6&lt;0,0,IF(AND(SUM('Chemicals Calcs'!AK$1:AK118)-'Chem - ODS'!AF$15*10^6&lt;0,SUM('Chemicals Calcs'!AK$2:AK119)-'Chem - ODS'!AF$15*10^6&gt;0),SUM('Chemicals Calcs'!AK$2:AK119)-'Chem - ODS'!AF$15*10^6,'Chemicals Calcs'!AK119))</f>
        <v>0</v>
      </c>
      <c r="AL119" s="210">
        <f ca="1">IF(SUM('Chemicals Calcs'!AL$2:AL119)-'Chem - ODS'!AG$15*10^6&lt;0,0,IF(AND(SUM('Chemicals Calcs'!AL$1:AL118)-'Chem - ODS'!AG$15*10^6&lt;0,SUM('Chemicals Calcs'!AL$2:AL119)-'Chem - ODS'!AG$15*10^6&gt;0),SUM('Chemicals Calcs'!AL$2:AL119)-'Chem - ODS'!AG$15*10^6,'Chemicals Calcs'!AL119))</f>
        <v>0</v>
      </c>
      <c r="AM119" s="210">
        <f ca="1">IF(SUM('Chemicals Calcs'!AM$2:AM119)-'Chem - ODS'!AH$15*10^6&lt;0,0,IF(AND(SUM('Chemicals Calcs'!AM$1:AM118)-'Chem - ODS'!AH$15*10^6&lt;0,SUM('Chemicals Calcs'!AM$2:AM119)-'Chem - ODS'!AH$15*10^6&gt;0),SUM('Chemicals Calcs'!AM$2:AM119)-'Chem - ODS'!AH$15*10^6,'Chemicals Calcs'!AM119))</f>
        <v>0</v>
      </c>
      <c r="AN119" s="210">
        <f ca="1">IF(SUM('Chemicals Calcs'!AN$2:AN119)-'Chem - ODS'!AI$15*10^6&lt;0,0,IF(AND(SUM('Chemicals Calcs'!AN$1:AN118)-'Chem - ODS'!AI$15*10^6&lt;0,SUM('Chemicals Calcs'!AN$2:AN119)-'Chem - ODS'!AI$15*10^6&gt;0),SUM('Chemicals Calcs'!AN$2:AN119)-'Chem - ODS'!AI$15*10^6,'Chemicals Calcs'!AN119))</f>
        <v>0</v>
      </c>
      <c r="AO119" s="210">
        <f ca="1">IF(SUM('Chemicals Calcs'!AO$2:AO119)-'Chem - ODS'!AJ$15*10^6&lt;0,0,IF(AND(SUM('Chemicals Calcs'!AO$1:AO118)-'Chem - ODS'!AJ$15*10^6&lt;0,SUM('Chemicals Calcs'!AO$2:AO119)-'Chem - ODS'!AJ$15*10^6&gt;0),SUM('Chemicals Calcs'!AO$2:AO119)-'Chem - ODS'!AJ$15*10^6,'Chemicals Calcs'!AO119))</f>
        <v>0</v>
      </c>
      <c r="AP119" s="210">
        <f ca="1">IF(SUM('Chemicals Calcs'!AP$2:AP119)-'Chem - ODS'!AK$15*10^6&lt;0,0,IF(AND(SUM('Chemicals Calcs'!AP$1:AP118)-'Chem - ODS'!AK$15*10^6&lt;0,SUM('Chemicals Calcs'!AP$2:AP119)-'Chem - ODS'!AK$15*10^6&gt;0),SUM('Chemicals Calcs'!AP$2:AP119)-'Chem - ODS'!AK$15*10^6,'Chemicals Calcs'!AP119))</f>
        <v>0</v>
      </c>
    </row>
    <row r="120" spans="1:42">
      <c r="A120" s="74">
        <v>68</v>
      </c>
      <c r="B120">
        <f ca="1">IF('Chemicals 2010'!$A128="CP",INDIRECT("'Chemicals 2010'!"&amp;'Country Selector'!$B$3&amp;ROW($A128))*10^12,0)</f>
        <v>0</v>
      </c>
      <c r="C120" s="90">
        <f t="shared" ca="1" si="4"/>
        <v>0</v>
      </c>
      <c r="D120" s="90">
        <f t="shared" ca="1" si="5"/>
        <v>0</v>
      </c>
      <c r="E120" s="90">
        <f t="shared" ca="1" si="5"/>
        <v>0</v>
      </c>
      <c r="F120" s="90">
        <f t="shared" ca="1" si="5"/>
        <v>0</v>
      </c>
      <c r="G120" s="210">
        <f ca="1">IF(SUM('Chemicals Calcs'!G$2:G120)-'Chem - ODS'!B$15*10^6&lt;0,0,IF(AND(SUM('Chemicals Calcs'!G$1:G119)-'Chem - ODS'!B$15*10^6&lt;0,SUM('Chemicals Calcs'!G$2:G120)-'Chem - ODS'!B$15*10^6&gt;0),SUM('Chemicals Calcs'!G$2:G120)-'Chem - ODS'!B$15*10^6,'Chemicals Calcs'!G120))</f>
        <v>0</v>
      </c>
      <c r="H120" s="210">
        <f ca="1">IF(SUM('Chemicals Calcs'!H$2:H120)-'Chem - ODS'!C$15*10^6&lt;0,0,IF(AND(SUM('Chemicals Calcs'!H$1:H119)-'Chem - ODS'!C$15*10^6&lt;0,SUM('Chemicals Calcs'!H$2:H120)-'Chem - ODS'!C$15*10^6&gt;0),SUM('Chemicals Calcs'!H$2:H120)-'Chem - ODS'!C$15*10^6,'Chemicals Calcs'!H120))</f>
        <v>0</v>
      </c>
      <c r="I120" s="210">
        <f ca="1">IF(SUM('Chemicals Calcs'!I$2:I120)-'Chem - ODS'!D$15*10^6&lt;0,0,IF(AND(SUM('Chemicals Calcs'!I$1:I119)-'Chem - ODS'!D$15*10^6&lt;0,SUM('Chemicals Calcs'!I$2:I120)-'Chem - ODS'!D$15*10^6&gt;0),SUM('Chemicals Calcs'!I$2:I120)-'Chem - ODS'!D$15*10^6,'Chemicals Calcs'!I120))</f>
        <v>0</v>
      </c>
      <c r="J120" s="210">
        <f ca="1">IF(SUM('Chemicals Calcs'!J$2:J120)-'Chem - ODS'!E$15*10^6&lt;0,0,IF(AND(SUM('Chemicals Calcs'!J$1:J119)-'Chem - ODS'!E$15*10^6&lt;0,SUM('Chemicals Calcs'!J$2:J120)-'Chem - ODS'!E$15*10^6&gt;0),SUM('Chemicals Calcs'!J$2:J120)-'Chem - ODS'!E$15*10^6,'Chemicals Calcs'!J120))</f>
        <v>0</v>
      </c>
      <c r="K120" s="210">
        <f ca="1">IF(SUM('Chemicals Calcs'!K$2:K120)-'Chem - ODS'!F$15*10^6&lt;0,0,IF(AND(SUM('Chemicals Calcs'!K$1:K119)-'Chem - ODS'!F$15*10^6&lt;0,SUM('Chemicals Calcs'!K$2:K120)-'Chem - ODS'!F$15*10^6&gt;0),SUM('Chemicals Calcs'!K$2:K120)-'Chem - ODS'!F$15*10^6,'Chemicals Calcs'!K120))</f>
        <v>0</v>
      </c>
      <c r="L120" s="210">
        <f ca="1">IF(SUM('Chemicals Calcs'!L$2:L120)-'Chem - ODS'!G$15*10^6&lt;0,0,IF(AND(SUM('Chemicals Calcs'!L$1:L119)-'Chem - ODS'!G$15*10^6&lt;0,SUM('Chemicals Calcs'!L$2:L120)-'Chem - ODS'!G$15*10^6&gt;0),SUM('Chemicals Calcs'!L$2:L120)-'Chem - ODS'!G$15*10^6,'Chemicals Calcs'!L120))</f>
        <v>0</v>
      </c>
      <c r="M120" s="210">
        <f ca="1">IF(SUM('Chemicals Calcs'!M$2:M120)-'Chem - ODS'!H$15*10^6&lt;0,0,IF(AND(SUM('Chemicals Calcs'!M$1:M119)-'Chem - ODS'!H$15*10^6&lt;0,SUM('Chemicals Calcs'!M$2:M120)-'Chem - ODS'!H$15*10^6&gt;0),SUM('Chemicals Calcs'!M$2:M120)-'Chem - ODS'!H$15*10^6,'Chemicals Calcs'!M120))</f>
        <v>0</v>
      </c>
      <c r="N120" s="210">
        <f ca="1">IF(SUM('Chemicals Calcs'!N$2:N120)-'Chem - ODS'!I$15*10^6&lt;0,0,IF(AND(SUM('Chemicals Calcs'!N$1:N119)-'Chem - ODS'!I$15*10^6&lt;0,SUM('Chemicals Calcs'!N$2:N120)-'Chem - ODS'!I$15*10^6&gt;0),SUM('Chemicals Calcs'!N$2:N120)-'Chem - ODS'!I$15*10^6,'Chemicals Calcs'!N120))</f>
        <v>0</v>
      </c>
      <c r="O120" s="210">
        <f ca="1">IF(SUM('Chemicals Calcs'!O$2:O120)-'Chem - ODS'!J$15*10^6&lt;0,0,IF(AND(SUM('Chemicals Calcs'!O$1:O119)-'Chem - ODS'!J$15*10^6&lt;0,SUM('Chemicals Calcs'!O$2:O120)-'Chem - ODS'!J$15*10^6&gt;0),SUM('Chemicals Calcs'!O$2:O120)-'Chem - ODS'!J$15*10^6,'Chemicals Calcs'!O120))</f>
        <v>0</v>
      </c>
      <c r="P120" s="210">
        <f ca="1">IF(SUM('Chemicals Calcs'!P$2:P120)-'Chem - ODS'!K$15*10^6&lt;0,0,IF(AND(SUM('Chemicals Calcs'!P$1:P119)-'Chem - ODS'!K$15*10^6&lt;0,SUM('Chemicals Calcs'!P$2:P120)-'Chem - ODS'!K$15*10^6&gt;0),SUM('Chemicals Calcs'!P$2:P120)-'Chem - ODS'!K$15*10^6,'Chemicals Calcs'!P120))</f>
        <v>0</v>
      </c>
      <c r="Q120" s="210">
        <f ca="1">IF(SUM('Chemicals Calcs'!Q$2:Q120)-'Chem - ODS'!L$15*10^6&lt;0,0,IF(AND(SUM('Chemicals Calcs'!Q$1:Q119)-'Chem - ODS'!L$15*10^6&lt;0,SUM('Chemicals Calcs'!Q$2:Q120)-'Chem - ODS'!L$15*10^6&gt;0),SUM('Chemicals Calcs'!Q$2:Q120)-'Chem - ODS'!L$15*10^6,'Chemicals Calcs'!Q120))</f>
        <v>0</v>
      </c>
      <c r="R120" s="210">
        <f ca="1">IF(SUM('Chemicals Calcs'!R$2:R120)-'Chem - ODS'!M$15*10^6&lt;0,0,IF(AND(SUM('Chemicals Calcs'!R$1:R119)-'Chem - ODS'!M$15*10^6&lt;0,SUM('Chemicals Calcs'!R$2:R120)-'Chem - ODS'!M$15*10^6&gt;0),SUM('Chemicals Calcs'!R$2:R120)-'Chem - ODS'!M$15*10^6,'Chemicals Calcs'!R120))</f>
        <v>0</v>
      </c>
      <c r="S120" s="210">
        <f ca="1">IF(SUM('Chemicals Calcs'!S$2:S120)-'Chem - ODS'!N$15*10^6&lt;0,0,IF(AND(SUM('Chemicals Calcs'!S$1:S119)-'Chem - ODS'!N$15*10^6&lt;0,SUM('Chemicals Calcs'!S$2:S120)-'Chem - ODS'!N$15*10^6&gt;0),SUM('Chemicals Calcs'!S$2:S120)-'Chem - ODS'!N$15*10^6,'Chemicals Calcs'!S120))</f>
        <v>0</v>
      </c>
      <c r="T120" s="210">
        <f ca="1">IF(SUM('Chemicals Calcs'!T$2:T120)-'Chem - ODS'!O$15*10^6&lt;0,0,IF(AND(SUM('Chemicals Calcs'!T$1:T119)-'Chem - ODS'!O$15*10^6&lt;0,SUM('Chemicals Calcs'!T$2:T120)-'Chem - ODS'!O$15*10^6&gt;0),SUM('Chemicals Calcs'!T$2:T120)-'Chem - ODS'!O$15*10^6,'Chemicals Calcs'!T120))</f>
        <v>0</v>
      </c>
      <c r="U120" s="210">
        <f ca="1">IF(SUM('Chemicals Calcs'!U$2:U120)-'Chem - ODS'!P$15*10^6&lt;0,0,IF(AND(SUM('Chemicals Calcs'!U$1:U119)-'Chem - ODS'!P$15*10^6&lt;0,SUM('Chemicals Calcs'!U$2:U120)-'Chem - ODS'!P$15*10^6&gt;0),SUM('Chemicals Calcs'!U$2:U120)-'Chem - ODS'!P$15*10^6,'Chemicals Calcs'!U120))</f>
        <v>0</v>
      </c>
      <c r="V120" s="210">
        <f ca="1">IF(SUM('Chemicals Calcs'!V$2:V120)-'Chem - ODS'!Q$15*10^6&lt;0,0,IF(AND(SUM('Chemicals Calcs'!V$1:V119)-'Chem - ODS'!Q$15*10^6&lt;0,SUM('Chemicals Calcs'!V$2:V120)-'Chem - ODS'!Q$15*10^6&gt;0),SUM('Chemicals Calcs'!V$2:V120)-'Chem - ODS'!Q$15*10^6,'Chemicals Calcs'!V120))</f>
        <v>0</v>
      </c>
      <c r="W120" s="210">
        <f ca="1">IF(SUM('Chemicals Calcs'!W$2:W120)-'Chem - ODS'!R$15*10^6&lt;0,0,IF(AND(SUM('Chemicals Calcs'!W$1:W119)-'Chem - ODS'!R$15*10^6&lt;0,SUM('Chemicals Calcs'!W$2:W120)-'Chem - ODS'!R$15*10^6&gt;0),SUM('Chemicals Calcs'!W$2:W120)-'Chem - ODS'!R$15*10^6,'Chemicals Calcs'!W120))</f>
        <v>0</v>
      </c>
      <c r="X120" s="210">
        <f ca="1">IF(SUM('Chemicals Calcs'!X$2:X120)-'Chem - ODS'!S$15*10^6&lt;0,0,IF(AND(SUM('Chemicals Calcs'!X$1:X119)-'Chem - ODS'!S$15*10^6&lt;0,SUM('Chemicals Calcs'!X$2:X120)-'Chem - ODS'!S$15*10^6&gt;0),SUM('Chemicals Calcs'!X$2:X120)-'Chem - ODS'!S$15*10^6,'Chemicals Calcs'!X120))</f>
        <v>0</v>
      </c>
      <c r="Y120" s="210">
        <f ca="1">IF(SUM('Chemicals Calcs'!Y$2:Y120)-'Chem - ODS'!T$15*10^6&lt;0,0,IF(AND(SUM('Chemicals Calcs'!Y$1:Y119)-'Chem - ODS'!T$15*10^6&lt;0,SUM('Chemicals Calcs'!Y$2:Y120)-'Chem - ODS'!T$15*10^6&gt;0),SUM('Chemicals Calcs'!Y$2:Y120)-'Chem - ODS'!T$15*10^6,'Chemicals Calcs'!Y120))</f>
        <v>0</v>
      </c>
      <c r="Z120" s="210">
        <f ca="1">IF(SUM('Chemicals Calcs'!Z$2:Z120)-'Chem - ODS'!U$15*10^6&lt;0,0,IF(AND(SUM('Chemicals Calcs'!Z$1:Z119)-'Chem - ODS'!U$15*10^6&lt;0,SUM('Chemicals Calcs'!Z$2:Z120)-'Chem - ODS'!U$15*10^6&gt;0),SUM('Chemicals Calcs'!Z$2:Z120)-'Chem - ODS'!U$15*10^6,'Chemicals Calcs'!Z120))</f>
        <v>0</v>
      </c>
      <c r="AA120" s="210">
        <f ca="1">IF(SUM('Chemicals Calcs'!AA$2:AA120)-'Chem - ODS'!V$15*10^6&lt;0,0,IF(AND(SUM('Chemicals Calcs'!AA$1:AA119)-'Chem - ODS'!V$15*10^6&lt;0,SUM('Chemicals Calcs'!AA$2:AA120)-'Chem - ODS'!V$15*10^6&gt;0),SUM('Chemicals Calcs'!AA$2:AA120)-'Chem - ODS'!V$15*10^6,'Chemicals Calcs'!AA120))</f>
        <v>0</v>
      </c>
      <c r="AB120" s="210">
        <f ca="1">IF(SUM('Chemicals Calcs'!AB$2:AB120)-'Chem - ODS'!W$15*10^6&lt;0,0,IF(AND(SUM('Chemicals Calcs'!AB$1:AB119)-'Chem - ODS'!W$15*10^6&lt;0,SUM('Chemicals Calcs'!AB$2:AB120)-'Chem - ODS'!W$15*10^6&gt;0),SUM('Chemicals Calcs'!AB$2:AB120)-'Chem - ODS'!W$15*10^6,'Chemicals Calcs'!AB120))</f>
        <v>0</v>
      </c>
      <c r="AC120" s="210">
        <f ca="1">IF(SUM('Chemicals Calcs'!AC$2:AC120)-'Chem - ODS'!X$15*10^6&lt;0,0,IF(AND(SUM('Chemicals Calcs'!AC$1:AC119)-'Chem - ODS'!X$15*10^6&lt;0,SUM('Chemicals Calcs'!AC$2:AC120)-'Chem - ODS'!X$15*10^6&gt;0),SUM('Chemicals Calcs'!AC$2:AC120)-'Chem - ODS'!X$15*10^6,'Chemicals Calcs'!AC120))</f>
        <v>0</v>
      </c>
      <c r="AD120" s="210">
        <f ca="1">IF(SUM('Chemicals Calcs'!AD$2:AD120)-'Chem - ODS'!Y$15*10^6&lt;0,0,IF(AND(SUM('Chemicals Calcs'!AD$1:AD119)-'Chem - ODS'!Y$15*10^6&lt;0,SUM('Chemicals Calcs'!AD$2:AD120)-'Chem - ODS'!Y$15*10^6&gt;0),SUM('Chemicals Calcs'!AD$2:AD120)-'Chem - ODS'!Y$15*10^6,'Chemicals Calcs'!AD120))</f>
        <v>0</v>
      </c>
      <c r="AE120" s="210">
        <f ca="1">IF(SUM('Chemicals Calcs'!AE$2:AE120)-'Chem - ODS'!Z$15*10^6&lt;0,0,IF(AND(SUM('Chemicals Calcs'!AE$1:AE119)-'Chem - ODS'!Z$15*10^6&lt;0,SUM('Chemicals Calcs'!AE$2:AE120)-'Chem - ODS'!Z$15*10^6&gt;0),SUM('Chemicals Calcs'!AE$2:AE120)-'Chem - ODS'!Z$15*10^6,'Chemicals Calcs'!AE120))</f>
        <v>0</v>
      </c>
      <c r="AF120" s="210">
        <f ca="1">IF(SUM('Chemicals Calcs'!AF$2:AF120)-'Chem - ODS'!AA$15*10^6&lt;0,0,IF(AND(SUM('Chemicals Calcs'!AF$1:AF119)-'Chem - ODS'!AA$15*10^6&lt;0,SUM('Chemicals Calcs'!AF$2:AF120)-'Chem - ODS'!AA$15*10^6&gt;0),SUM('Chemicals Calcs'!AF$2:AF120)-'Chem - ODS'!AA$15*10^6,'Chemicals Calcs'!AF120))</f>
        <v>0</v>
      </c>
      <c r="AG120" s="210">
        <f ca="1">IF(SUM('Chemicals Calcs'!AG$2:AG120)-'Chem - ODS'!AB$15*10^6&lt;0,0,IF(AND(SUM('Chemicals Calcs'!AG$1:AG119)-'Chem - ODS'!AB$15*10^6&lt;0,SUM('Chemicals Calcs'!AG$2:AG120)-'Chem - ODS'!AB$15*10^6&gt;0),SUM('Chemicals Calcs'!AG$2:AG120)-'Chem - ODS'!AB$15*10^6,'Chemicals Calcs'!AG120))</f>
        <v>0</v>
      </c>
      <c r="AH120" s="210">
        <f ca="1">IF(SUM('Chemicals Calcs'!AH$2:AH120)-'Chem - ODS'!AC$15*10^6&lt;0,0,IF(AND(SUM('Chemicals Calcs'!AH$1:AH119)-'Chem - ODS'!AC$15*10^6&lt;0,SUM('Chemicals Calcs'!AH$2:AH120)-'Chem - ODS'!AC$15*10^6&gt;0),SUM('Chemicals Calcs'!AH$2:AH120)-'Chem - ODS'!AC$15*10^6,'Chemicals Calcs'!AH120))</f>
        <v>0</v>
      </c>
      <c r="AI120" s="210">
        <f ca="1">IF(SUM('Chemicals Calcs'!AI$2:AI120)-'Chem - ODS'!AD$15*10^6&lt;0,0,IF(AND(SUM('Chemicals Calcs'!AI$1:AI119)-'Chem - ODS'!AD$15*10^6&lt;0,SUM('Chemicals Calcs'!AI$2:AI120)-'Chem - ODS'!AD$15*10^6&gt;0),SUM('Chemicals Calcs'!AI$2:AI120)-'Chem - ODS'!AD$15*10^6,'Chemicals Calcs'!AI120))</f>
        <v>0</v>
      </c>
      <c r="AJ120" s="210">
        <f ca="1">IF(SUM('Chemicals Calcs'!AJ$2:AJ120)-'Chem - ODS'!AE$15*10^6&lt;0,0,IF(AND(SUM('Chemicals Calcs'!AJ$1:AJ119)-'Chem - ODS'!AE$15*10^6&lt;0,SUM('Chemicals Calcs'!AJ$2:AJ120)-'Chem - ODS'!AE$15*10^6&gt;0),SUM('Chemicals Calcs'!AJ$2:AJ120)-'Chem - ODS'!AE$15*10^6,'Chemicals Calcs'!AJ120))</f>
        <v>0</v>
      </c>
      <c r="AK120" s="210">
        <f ca="1">IF(SUM('Chemicals Calcs'!AK$2:AK120)-'Chem - ODS'!AF$15*10^6&lt;0,0,IF(AND(SUM('Chemicals Calcs'!AK$1:AK119)-'Chem - ODS'!AF$15*10^6&lt;0,SUM('Chemicals Calcs'!AK$2:AK120)-'Chem - ODS'!AF$15*10^6&gt;0),SUM('Chemicals Calcs'!AK$2:AK120)-'Chem - ODS'!AF$15*10^6,'Chemicals Calcs'!AK120))</f>
        <v>0</v>
      </c>
      <c r="AL120" s="210">
        <f ca="1">IF(SUM('Chemicals Calcs'!AL$2:AL120)-'Chem - ODS'!AG$15*10^6&lt;0,0,IF(AND(SUM('Chemicals Calcs'!AL$1:AL119)-'Chem - ODS'!AG$15*10^6&lt;0,SUM('Chemicals Calcs'!AL$2:AL120)-'Chem - ODS'!AG$15*10^6&gt;0),SUM('Chemicals Calcs'!AL$2:AL120)-'Chem - ODS'!AG$15*10^6,'Chemicals Calcs'!AL120))</f>
        <v>0</v>
      </c>
      <c r="AM120" s="210">
        <f ca="1">IF(SUM('Chemicals Calcs'!AM$2:AM120)-'Chem - ODS'!AH$15*10^6&lt;0,0,IF(AND(SUM('Chemicals Calcs'!AM$1:AM119)-'Chem - ODS'!AH$15*10^6&lt;0,SUM('Chemicals Calcs'!AM$2:AM120)-'Chem - ODS'!AH$15*10^6&gt;0),SUM('Chemicals Calcs'!AM$2:AM120)-'Chem - ODS'!AH$15*10^6,'Chemicals Calcs'!AM120))</f>
        <v>0</v>
      </c>
      <c r="AN120" s="210">
        <f ca="1">IF(SUM('Chemicals Calcs'!AN$2:AN120)-'Chem - ODS'!AI$15*10^6&lt;0,0,IF(AND(SUM('Chemicals Calcs'!AN$1:AN119)-'Chem - ODS'!AI$15*10^6&lt;0,SUM('Chemicals Calcs'!AN$2:AN120)-'Chem - ODS'!AI$15*10^6&gt;0),SUM('Chemicals Calcs'!AN$2:AN120)-'Chem - ODS'!AI$15*10^6,'Chemicals Calcs'!AN120))</f>
        <v>0</v>
      </c>
      <c r="AO120" s="210">
        <f ca="1">IF(SUM('Chemicals Calcs'!AO$2:AO120)-'Chem - ODS'!AJ$15*10^6&lt;0,0,IF(AND(SUM('Chemicals Calcs'!AO$1:AO119)-'Chem - ODS'!AJ$15*10^6&lt;0,SUM('Chemicals Calcs'!AO$2:AO120)-'Chem - ODS'!AJ$15*10^6&gt;0),SUM('Chemicals Calcs'!AO$2:AO120)-'Chem - ODS'!AJ$15*10^6,'Chemicals Calcs'!AO120))</f>
        <v>0</v>
      </c>
      <c r="AP120" s="210">
        <f ca="1">IF(SUM('Chemicals Calcs'!AP$2:AP120)-'Chem - ODS'!AK$15*10^6&lt;0,0,IF(AND(SUM('Chemicals Calcs'!AP$1:AP119)-'Chem - ODS'!AK$15*10^6&lt;0,SUM('Chemicals Calcs'!AP$2:AP120)-'Chem - ODS'!AK$15*10^6&gt;0),SUM('Chemicals Calcs'!AP$2:AP120)-'Chem - ODS'!AK$15*10^6,'Chemicals Calcs'!AP120))</f>
        <v>0</v>
      </c>
    </row>
    <row r="121" spans="1:42">
      <c r="A121" s="74">
        <v>69</v>
      </c>
      <c r="B121">
        <f ca="1">IF('Chemicals 2010'!$A129="CP",INDIRECT("'Chemicals 2010'!"&amp;'Country Selector'!$B$3&amp;ROW($A129))*10^12,0)</f>
        <v>0</v>
      </c>
      <c r="C121" s="90">
        <f t="shared" ca="1" si="4"/>
        <v>0</v>
      </c>
      <c r="D121" s="90">
        <f t="shared" ca="1" si="5"/>
        <v>0</v>
      </c>
      <c r="E121" s="90">
        <f t="shared" ca="1" si="5"/>
        <v>0</v>
      </c>
      <c r="F121" s="90">
        <f t="shared" ca="1" si="5"/>
        <v>0</v>
      </c>
      <c r="G121" s="210">
        <f ca="1">IF(SUM('Chemicals Calcs'!G$2:G121)-'Chem - ODS'!B$15*10^6&lt;0,0,IF(AND(SUM('Chemicals Calcs'!G$1:G120)-'Chem - ODS'!B$15*10^6&lt;0,SUM('Chemicals Calcs'!G$2:G121)-'Chem - ODS'!B$15*10^6&gt;0),SUM('Chemicals Calcs'!G$2:G121)-'Chem - ODS'!B$15*10^6,'Chemicals Calcs'!G121))</f>
        <v>0</v>
      </c>
      <c r="H121" s="210">
        <f ca="1">IF(SUM('Chemicals Calcs'!H$2:H121)-'Chem - ODS'!C$15*10^6&lt;0,0,IF(AND(SUM('Chemicals Calcs'!H$1:H120)-'Chem - ODS'!C$15*10^6&lt;0,SUM('Chemicals Calcs'!H$2:H121)-'Chem - ODS'!C$15*10^6&gt;0),SUM('Chemicals Calcs'!H$2:H121)-'Chem - ODS'!C$15*10^6,'Chemicals Calcs'!H121))</f>
        <v>0</v>
      </c>
      <c r="I121" s="210">
        <f ca="1">IF(SUM('Chemicals Calcs'!I$2:I121)-'Chem - ODS'!D$15*10^6&lt;0,0,IF(AND(SUM('Chemicals Calcs'!I$1:I120)-'Chem - ODS'!D$15*10^6&lt;0,SUM('Chemicals Calcs'!I$2:I121)-'Chem - ODS'!D$15*10^6&gt;0),SUM('Chemicals Calcs'!I$2:I121)-'Chem - ODS'!D$15*10^6,'Chemicals Calcs'!I121))</f>
        <v>0</v>
      </c>
      <c r="J121" s="210">
        <f ca="1">IF(SUM('Chemicals Calcs'!J$2:J121)-'Chem - ODS'!E$15*10^6&lt;0,0,IF(AND(SUM('Chemicals Calcs'!J$1:J120)-'Chem - ODS'!E$15*10^6&lt;0,SUM('Chemicals Calcs'!J$2:J121)-'Chem - ODS'!E$15*10^6&gt;0),SUM('Chemicals Calcs'!J$2:J121)-'Chem - ODS'!E$15*10^6,'Chemicals Calcs'!J121))</f>
        <v>0</v>
      </c>
      <c r="K121" s="210">
        <f ca="1">IF(SUM('Chemicals Calcs'!K$2:K121)-'Chem - ODS'!F$15*10^6&lt;0,0,IF(AND(SUM('Chemicals Calcs'!K$1:K120)-'Chem - ODS'!F$15*10^6&lt;0,SUM('Chemicals Calcs'!K$2:K121)-'Chem - ODS'!F$15*10^6&gt;0),SUM('Chemicals Calcs'!K$2:K121)-'Chem - ODS'!F$15*10^6,'Chemicals Calcs'!K121))</f>
        <v>0</v>
      </c>
      <c r="L121" s="210">
        <f ca="1">IF(SUM('Chemicals Calcs'!L$2:L121)-'Chem - ODS'!G$15*10^6&lt;0,0,IF(AND(SUM('Chemicals Calcs'!L$1:L120)-'Chem - ODS'!G$15*10^6&lt;0,SUM('Chemicals Calcs'!L$2:L121)-'Chem - ODS'!G$15*10^6&gt;0),SUM('Chemicals Calcs'!L$2:L121)-'Chem - ODS'!G$15*10^6,'Chemicals Calcs'!L121))</f>
        <v>0</v>
      </c>
      <c r="M121" s="210">
        <f ca="1">IF(SUM('Chemicals Calcs'!M$2:M121)-'Chem - ODS'!H$15*10^6&lt;0,0,IF(AND(SUM('Chemicals Calcs'!M$1:M120)-'Chem - ODS'!H$15*10^6&lt;0,SUM('Chemicals Calcs'!M$2:M121)-'Chem - ODS'!H$15*10^6&gt;0),SUM('Chemicals Calcs'!M$2:M121)-'Chem - ODS'!H$15*10^6,'Chemicals Calcs'!M121))</f>
        <v>0</v>
      </c>
      <c r="N121" s="210">
        <f ca="1">IF(SUM('Chemicals Calcs'!N$2:N121)-'Chem - ODS'!I$15*10^6&lt;0,0,IF(AND(SUM('Chemicals Calcs'!N$1:N120)-'Chem - ODS'!I$15*10^6&lt;0,SUM('Chemicals Calcs'!N$2:N121)-'Chem - ODS'!I$15*10^6&gt;0),SUM('Chemicals Calcs'!N$2:N121)-'Chem - ODS'!I$15*10^6,'Chemicals Calcs'!N121))</f>
        <v>0</v>
      </c>
      <c r="O121" s="210">
        <f ca="1">IF(SUM('Chemicals Calcs'!O$2:O121)-'Chem - ODS'!J$15*10^6&lt;0,0,IF(AND(SUM('Chemicals Calcs'!O$1:O120)-'Chem - ODS'!J$15*10^6&lt;0,SUM('Chemicals Calcs'!O$2:O121)-'Chem - ODS'!J$15*10^6&gt;0),SUM('Chemicals Calcs'!O$2:O121)-'Chem - ODS'!J$15*10^6,'Chemicals Calcs'!O121))</f>
        <v>0</v>
      </c>
      <c r="P121" s="210">
        <f ca="1">IF(SUM('Chemicals Calcs'!P$2:P121)-'Chem - ODS'!K$15*10^6&lt;0,0,IF(AND(SUM('Chemicals Calcs'!P$1:P120)-'Chem - ODS'!K$15*10^6&lt;0,SUM('Chemicals Calcs'!P$2:P121)-'Chem - ODS'!K$15*10^6&gt;0),SUM('Chemicals Calcs'!P$2:P121)-'Chem - ODS'!K$15*10^6,'Chemicals Calcs'!P121))</f>
        <v>0</v>
      </c>
      <c r="Q121" s="210">
        <f ca="1">IF(SUM('Chemicals Calcs'!Q$2:Q121)-'Chem - ODS'!L$15*10^6&lt;0,0,IF(AND(SUM('Chemicals Calcs'!Q$1:Q120)-'Chem - ODS'!L$15*10^6&lt;0,SUM('Chemicals Calcs'!Q$2:Q121)-'Chem - ODS'!L$15*10^6&gt;0),SUM('Chemicals Calcs'!Q$2:Q121)-'Chem - ODS'!L$15*10^6,'Chemicals Calcs'!Q121))</f>
        <v>0</v>
      </c>
      <c r="R121" s="210">
        <f ca="1">IF(SUM('Chemicals Calcs'!R$2:R121)-'Chem - ODS'!M$15*10^6&lt;0,0,IF(AND(SUM('Chemicals Calcs'!R$1:R120)-'Chem - ODS'!M$15*10^6&lt;0,SUM('Chemicals Calcs'!R$2:R121)-'Chem - ODS'!M$15*10^6&gt;0),SUM('Chemicals Calcs'!R$2:R121)-'Chem - ODS'!M$15*10^6,'Chemicals Calcs'!R121))</f>
        <v>0</v>
      </c>
      <c r="S121" s="210">
        <f ca="1">IF(SUM('Chemicals Calcs'!S$2:S121)-'Chem - ODS'!N$15*10^6&lt;0,0,IF(AND(SUM('Chemicals Calcs'!S$1:S120)-'Chem - ODS'!N$15*10^6&lt;0,SUM('Chemicals Calcs'!S$2:S121)-'Chem - ODS'!N$15*10^6&gt;0),SUM('Chemicals Calcs'!S$2:S121)-'Chem - ODS'!N$15*10^6,'Chemicals Calcs'!S121))</f>
        <v>0</v>
      </c>
      <c r="T121" s="210">
        <f ca="1">IF(SUM('Chemicals Calcs'!T$2:T121)-'Chem - ODS'!O$15*10^6&lt;0,0,IF(AND(SUM('Chemicals Calcs'!T$1:T120)-'Chem - ODS'!O$15*10^6&lt;0,SUM('Chemicals Calcs'!T$2:T121)-'Chem - ODS'!O$15*10^6&gt;0),SUM('Chemicals Calcs'!T$2:T121)-'Chem - ODS'!O$15*10^6,'Chemicals Calcs'!T121))</f>
        <v>0</v>
      </c>
      <c r="U121" s="210">
        <f ca="1">IF(SUM('Chemicals Calcs'!U$2:U121)-'Chem - ODS'!P$15*10^6&lt;0,0,IF(AND(SUM('Chemicals Calcs'!U$1:U120)-'Chem - ODS'!P$15*10^6&lt;0,SUM('Chemicals Calcs'!U$2:U121)-'Chem - ODS'!P$15*10^6&gt;0),SUM('Chemicals Calcs'!U$2:U121)-'Chem - ODS'!P$15*10^6,'Chemicals Calcs'!U121))</f>
        <v>0</v>
      </c>
      <c r="V121" s="210">
        <f ca="1">IF(SUM('Chemicals Calcs'!V$2:V121)-'Chem - ODS'!Q$15*10^6&lt;0,0,IF(AND(SUM('Chemicals Calcs'!V$1:V120)-'Chem - ODS'!Q$15*10^6&lt;0,SUM('Chemicals Calcs'!V$2:V121)-'Chem - ODS'!Q$15*10^6&gt;0),SUM('Chemicals Calcs'!V$2:V121)-'Chem - ODS'!Q$15*10^6,'Chemicals Calcs'!V121))</f>
        <v>0</v>
      </c>
      <c r="W121" s="210">
        <f ca="1">IF(SUM('Chemicals Calcs'!W$2:W121)-'Chem - ODS'!R$15*10^6&lt;0,0,IF(AND(SUM('Chemicals Calcs'!W$1:W120)-'Chem - ODS'!R$15*10^6&lt;0,SUM('Chemicals Calcs'!W$2:W121)-'Chem - ODS'!R$15*10^6&gt;0),SUM('Chemicals Calcs'!W$2:W121)-'Chem - ODS'!R$15*10^6,'Chemicals Calcs'!W121))</f>
        <v>0</v>
      </c>
      <c r="X121" s="210">
        <f ca="1">IF(SUM('Chemicals Calcs'!X$2:X121)-'Chem - ODS'!S$15*10^6&lt;0,0,IF(AND(SUM('Chemicals Calcs'!X$1:X120)-'Chem - ODS'!S$15*10^6&lt;0,SUM('Chemicals Calcs'!X$2:X121)-'Chem - ODS'!S$15*10^6&gt;0),SUM('Chemicals Calcs'!X$2:X121)-'Chem - ODS'!S$15*10^6,'Chemicals Calcs'!X121))</f>
        <v>0</v>
      </c>
      <c r="Y121" s="210">
        <f ca="1">IF(SUM('Chemicals Calcs'!Y$2:Y121)-'Chem - ODS'!T$15*10^6&lt;0,0,IF(AND(SUM('Chemicals Calcs'!Y$1:Y120)-'Chem - ODS'!T$15*10^6&lt;0,SUM('Chemicals Calcs'!Y$2:Y121)-'Chem - ODS'!T$15*10^6&gt;0),SUM('Chemicals Calcs'!Y$2:Y121)-'Chem - ODS'!T$15*10^6,'Chemicals Calcs'!Y121))</f>
        <v>0</v>
      </c>
      <c r="Z121" s="210">
        <f ca="1">IF(SUM('Chemicals Calcs'!Z$2:Z121)-'Chem - ODS'!U$15*10^6&lt;0,0,IF(AND(SUM('Chemicals Calcs'!Z$1:Z120)-'Chem - ODS'!U$15*10^6&lt;0,SUM('Chemicals Calcs'!Z$2:Z121)-'Chem - ODS'!U$15*10^6&gt;0),SUM('Chemicals Calcs'!Z$2:Z121)-'Chem - ODS'!U$15*10^6,'Chemicals Calcs'!Z121))</f>
        <v>0</v>
      </c>
      <c r="AA121" s="210">
        <f ca="1">IF(SUM('Chemicals Calcs'!AA$2:AA121)-'Chem - ODS'!V$15*10^6&lt;0,0,IF(AND(SUM('Chemicals Calcs'!AA$1:AA120)-'Chem - ODS'!V$15*10^6&lt;0,SUM('Chemicals Calcs'!AA$2:AA121)-'Chem - ODS'!V$15*10^6&gt;0),SUM('Chemicals Calcs'!AA$2:AA121)-'Chem - ODS'!V$15*10^6,'Chemicals Calcs'!AA121))</f>
        <v>0</v>
      </c>
      <c r="AB121" s="210">
        <f ca="1">IF(SUM('Chemicals Calcs'!AB$2:AB121)-'Chem - ODS'!W$15*10^6&lt;0,0,IF(AND(SUM('Chemicals Calcs'!AB$1:AB120)-'Chem - ODS'!W$15*10^6&lt;0,SUM('Chemicals Calcs'!AB$2:AB121)-'Chem - ODS'!W$15*10^6&gt;0),SUM('Chemicals Calcs'!AB$2:AB121)-'Chem - ODS'!W$15*10^6,'Chemicals Calcs'!AB121))</f>
        <v>0</v>
      </c>
      <c r="AC121" s="210">
        <f ca="1">IF(SUM('Chemicals Calcs'!AC$2:AC121)-'Chem - ODS'!X$15*10^6&lt;0,0,IF(AND(SUM('Chemicals Calcs'!AC$1:AC120)-'Chem - ODS'!X$15*10^6&lt;0,SUM('Chemicals Calcs'!AC$2:AC121)-'Chem - ODS'!X$15*10^6&gt;0),SUM('Chemicals Calcs'!AC$2:AC121)-'Chem - ODS'!X$15*10^6,'Chemicals Calcs'!AC121))</f>
        <v>0</v>
      </c>
      <c r="AD121" s="210">
        <f ca="1">IF(SUM('Chemicals Calcs'!AD$2:AD121)-'Chem - ODS'!Y$15*10^6&lt;0,0,IF(AND(SUM('Chemicals Calcs'!AD$1:AD120)-'Chem - ODS'!Y$15*10^6&lt;0,SUM('Chemicals Calcs'!AD$2:AD121)-'Chem - ODS'!Y$15*10^6&gt;0),SUM('Chemicals Calcs'!AD$2:AD121)-'Chem - ODS'!Y$15*10^6,'Chemicals Calcs'!AD121))</f>
        <v>0</v>
      </c>
      <c r="AE121" s="210">
        <f ca="1">IF(SUM('Chemicals Calcs'!AE$2:AE121)-'Chem - ODS'!Z$15*10^6&lt;0,0,IF(AND(SUM('Chemicals Calcs'!AE$1:AE120)-'Chem - ODS'!Z$15*10^6&lt;0,SUM('Chemicals Calcs'!AE$2:AE121)-'Chem - ODS'!Z$15*10^6&gt;0),SUM('Chemicals Calcs'!AE$2:AE121)-'Chem - ODS'!Z$15*10^6,'Chemicals Calcs'!AE121))</f>
        <v>0</v>
      </c>
      <c r="AF121" s="210">
        <f ca="1">IF(SUM('Chemicals Calcs'!AF$2:AF121)-'Chem - ODS'!AA$15*10^6&lt;0,0,IF(AND(SUM('Chemicals Calcs'!AF$1:AF120)-'Chem - ODS'!AA$15*10^6&lt;0,SUM('Chemicals Calcs'!AF$2:AF121)-'Chem - ODS'!AA$15*10^6&gt;0),SUM('Chemicals Calcs'!AF$2:AF121)-'Chem - ODS'!AA$15*10^6,'Chemicals Calcs'!AF121))</f>
        <v>0</v>
      </c>
      <c r="AG121" s="210">
        <f ca="1">IF(SUM('Chemicals Calcs'!AG$2:AG121)-'Chem - ODS'!AB$15*10^6&lt;0,0,IF(AND(SUM('Chemicals Calcs'!AG$1:AG120)-'Chem - ODS'!AB$15*10^6&lt;0,SUM('Chemicals Calcs'!AG$2:AG121)-'Chem - ODS'!AB$15*10^6&gt;0),SUM('Chemicals Calcs'!AG$2:AG121)-'Chem - ODS'!AB$15*10^6,'Chemicals Calcs'!AG121))</f>
        <v>0</v>
      </c>
      <c r="AH121" s="210">
        <f ca="1">IF(SUM('Chemicals Calcs'!AH$2:AH121)-'Chem - ODS'!AC$15*10^6&lt;0,0,IF(AND(SUM('Chemicals Calcs'!AH$1:AH120)-'Chem - ODS'!AC$15*10^6&lt;0,SUM('Chemicals Calcs'!AH$2:AH121)-'Chem - ODS'!AC$15*10^6&gt;0),SUM('Chemicals Calcs'!AH$2:AH121)-'Chem - ODS'!AC$15*10^6,'Chemicals Calcs'!AH121))</f>
        <v>0</v>
      </c>
      <c r="AI121" s="210">
        <f ca="1">IF(SUM('Chemicals Calcs'!AI$2:AI121)-'Chem - ODS'!AD$15*10^6&lt;0,0,IF(AND(SUM('Chemicals Calcs'!AI$1:AI120)-'Chem - ODS'!AD$15*10^6&lt;0,SUM('Chemicals Calcs'!AI$2:AI121)-'Chem - ODS'!AD$15*10^6&gt;0),SUM('Chemicals Calcs'!AI$2:AI121)-'Chem - ODS'!AD$15*10^6,'Chemicals Calcs'!AI121))</f>
        <v>0</v>
      </c>
      <c r="AJ121" s="210">
        <f ca="1">IF(SUM('Chemicals Calcs'!AJ$2:AJ121)-'Chem - ODS'!AE$15*10^6&lt;0,0,IF(AND(SUM('Chemicals Calcs'!AJ$1:AJ120)-'Chem - ODS'!AE$15*10^6&lt;0,SUM('Chemicals Calcs'!AJ$2:AJ121)-'Chem - ODS'!AE$15*10^6&gt;0),SUM('Chemicals Calcs'!AJ$2:AJ121)-'Chem - ODS'!AE$15*10^6,'Chemicals Calcs'!AJ121))</f>
        <v>0</v>
      </c>
      <c r="AK121" s="210">
        <f ca="1">IF(SUM('Chemicals Calcs'!AK$2:AK121)-'Chem - ODS'!AF$15*10^6&lt;0,0,IF(AND(SUM('Chemicals Calcs'!AK$1:AK120)-'Chem - ODS'!AF$15*10^6&lt;0,SUM('Chemicals Calcs'!AK$2:AK121)-'Chem - ODS'!AF$15*10^6&gt;0),SUM('Chemicals Calcs'!AK$2:AK121)-'Chem - ODS'!AF$15*10^6,'Chemicals Calcs'!AK121))</f>
        <v>0</v>
      </c>
      <c r="AL121" s="210">
        <f ca="1">IF(SUM('Chemicals Calcs'!AL$2:AL121)-'Chem - ODS'!AG$15*10^6&lt;0,0,IF(AND(SUM('Chemicals Calcs'!AL$1:AL120)-'Chem - ODS'!AG$15*10^6&lt;0,SUM('Chemicals Calcs'!AL$2:AL121)-'Chem - ODS'!AG$15*10^6&gt;0),SUM('Chemicals Calcs'!AL$2:AL121)-'Chem - ODS'!AG$15*10^6,'Chemicals Calcs'!AL121))</f>
        <v>0</v>
      </c>
      <c r="AM121" s="210">
        <f ca="1">IF(SUM('Chemicals Calcs'!AM$2:AM121)-'Chem - ODS'!AH$15*10^6&lt;0,0,IF(AND(SUM('Chemicals Calcs'!AM$1:AM120)-'Chem - ODS'!AH$15*10^6&lt;0,SUM('Chemicals Calcs'!AM$2:AM121)-'Chem - ODS'!AH$15*10^6&gt;0),SUM('Chemicals Calcs'!AM$2:AM121)-'Chem - ODS'!AH$15*10^6,'Chemicals Calcs'!AM121))</f>
        <v>0</v>
      </c>
      <c r="AN121" s="210">
        <f ca="1">IF(SUM('Chemicals Calcs'!AN$2:AN121)-'Chem - ODS'!AI$15*10^6&lt;0,0,IF(AND(SUM('Chemicals Calcs'!AN$1:AN120)-'Chem - ODS'!AI$15*10^6&lt;0,SUM('Chemicals Calcs'!AN$2:AN121)-'Chem - ODS'!AI$15*10^6&gt;0),SUM('Chemicals Calcs'!AN$2:AN121)-'Chem - ODS'!AI$15*10^6,'Chemicals Calcs'!AN121))</f>
        <v>0</v>
      </c>
      <c r="AO121" s="210">
        <f ca="1">IF(SUM('Chemicals Calcs'!AO$2:AO121)-'Chem - ODS'!AJ$15*10^6&lt;0,0,IF(AND(SUM('Chemicals Calcs'!AO$1:AO120)-'Chem - ODS'!AJ$15*10^6&lt;0,SUM('Chemicals Calcs'!AO$2:AO121)-'Chem - ODS'!AJ$15*10^6&gt;0),SUM('Chemicals Calcs'!AO$2:AO121)-'Chem - ODS'!AJ$15*10^6,'Chemicals Calcs'!AO121))</f>
        <v>0</v>
      </c>
      <c r="AP121" s="210">
        <f ca="1">IF(SUM('Chemicals Calcs'!AP$2:AP121)-'Chem - ODS'!AK$15*10^6&lt;0,0,IF(AND(SUM('Chemicals Calcs'!AP$1:AP120)-'Chem - ODS'!AK$15*10^6&lt;0,SUM('Chemicals Calcs'!AP$2:AP121)-'Chem - ODS'!AK$15*10^6&gt;0),SUM('Chemicals Calcs'!AP$2:AP121)-'Chem - ODS'!AK$15*10^6,'Chemicals Calcs'!AP121))</f>
        <v>0</v>
      </c>
    </row>
    <row r="122" spans="1:42">
      <c r="A122" s="74">
        <v>70</v>
      </c>
      <c r="B122">
        <f ca="1">IF('Chemicals 2010'!$A130="CP",INDIRECT("'Chemicals 2010'!"&amp;'Country Selector'!$B$3&amp;ROW($A130))*10^12,0)</f>
        <v>0</v>
      </c>
      <c r="C122" s="90">
        <f t="shared" ca="1" si="4"/>
        <v>0</v>
      </c>
      <c r="D122" s="90">
        <f t="shared" ca="1" si="5"/>
        <v>0</v>
      </c>
      <c r="E122" s="90">
        <f t="shared" ca="1" si="5"/>
        <v>0</v>
      </c>
      <c r="F122" s="90">
        <f t="shared" ca="1" si="5"/>
        <v>0</v>
      </c>
      <c r="G122" s="210">
        <f ca="1">IF(SUM('Chemicals Calcs'!G$2:G122)-'Chem - ODS'!B$15*10^6&lt;0,0,IF(AND(SUM('Chemicals Calcs'!G$1:G121)-'Chem - ODS'!B$15*10^6&lt;0,SUM('Chemicals Calcs'!G$2:G122)-'Chem - ODS'!B$15*10^6&gt;0),SUM('Chemicals Calcs'!G$2:G122)-'Chem - ODS'!B$15*10^6,'Chemicals Calcs'!G122))</f>
        <v>0</v>
      </c>
      <c r="H122" s="210">
        <f ca="1">IF(SUM('Chemicals Calcs'!H$2:H122)-'Chem - ODS'!C$15*10^6&lt;0,0,IF(AND(SUM('Chemicals Calcs'!H$1:H121)-'Chem - ODS'!C$15*10^6&lt;0,SUM('Chemicals Calcs'!H$2:H122)-'Chem - ODS'!C$15*10^6&gt;0),SUM('Chemicals Calcs'!H$2:H122)-'Chem - ODS'!C$15*10^6,'Chemicals Calcs'!H122))</f>
        <v>0</v>
      </c>
      <c r="I122" s="210">
        <f ca="1">IF(SUM('Chemicals Calcs'!I$2:I122)-'Chem - ODS'!D$15*10^6&lt;0,0,IF(AND(SUM('Chemicals Calcs'!I$1:I121)-'Chem - ODS'!D$15*10^6&lt;0,SUM('Chemicals Calcs'!I$2:I122)-'Chem - ODS'!D$15*10^6&gt;0),SUM('Chemicals Calcs'!I$2:I122)-'Chem - ODS'!D$15*10^6,'Chemicals Calcs'!I122))</f>
        <v>0</v>
      </c>
      <c r="J122" s="210">
        <f ca="1">IF(SUM('Chemicals Calcs'!J$2:J122)-'Chem - ODS'!E$15*10^6&lt;0,0,IF(AND(SUM('Chemicals Calcs'!J$1:J121)-'Chem - ODS'!E$15*10^6&lt;0,SUM('Chemicals Calcs'!J$2:J122)-'Chem - ODS'!E$15*10^6&gt;0),SUM('Chemicals Calcs'!J$2:J122)-'Chem - ODS'!E$15*10^6,'Chemicals Calcs'!J122))</f>
        <v>0</v>
      </c>
      <c r="K122" s="210">
        <f ca="1">IF(SUM('Chemicals Calcs'!K$2:K122)-'Chem - ODS'!F$15*10^6&lt;0,0,IF(AND(SUM('Chemicals Calcs'!K$1:K121)-'Chem - ODS'!F$15*10^6&lt;0,SUM('Chemicals Calcs'!K$2:K122)-'Chem - ODS'!F$15*10^6&gt;0),SUM('Chemicals Calcs'!K$2:K122)-'Chem - ODS'!F$15*10^6,'Chemicals Calcs'!K122))</f>
        <v>0</v>
      </c>
      <c r="L122" s="210">
        <f ca="1">IF(SUM('Chemicals Calcs'!L$2:L122)-'Chem - ODS'!G$15*10^6&lt;0,0,IF(AND(SUM('Chemicals Calcs'!L$1:L121)-'Chem - ODS'!G$15*10^6&lt;0,SUM('Chemicals Calcs'!L$2:L122)-'Chem - ODS'!G$15*10^6&gt;0),SUM('Chemicals Calcs'!L$2:L122)-'Chem - ODS'!G$15*10^6,'Chemicals Calcs'!L122))</f>
        <v>0</v>
      </c>
      <c r="M122" s="210">
        <f ca="1">IF(SUM('Chemicals Calcs'!M$2:M122)-'Chem - ODS'!H$15*10^6&lt;0,0,IF(AND(SUM('Chemicals Calcs'!M$1:M121)-'Chem - ODS'!H$15*10^6&lt;0,SUM('Chemicals Calcs'!M$2:M122)-'Chem - ODS'!H$15*10^6&gt;0),SUM('Chemicals Calcs'!M$2:M122)-'Chem - ODS'!H$15*10^6,'Chemicals Calcs'!M122))</f>
        <v>0</v>
      </c>
      <c r="N122" s="210">
        <f ca="1">IF(SUM('Chemicals Calcs'!N$2:N122)-'Chem - ODS'!I$15*10^6&lt;0,0,IF(AND(SUM('Chemicals Calcs'!N$1:N121)-'Chem - ODS'!I$15*10^6&lt;0,SUM('Chemicals Calcs'!N$2:N122)-'Chem - ODS'!I$15*10^6&gt;0),SUM('Chemicals Calcs'!N$2:N122)-'Chem - ODS'!I$15*10^6,'Chemicals Calcs'!N122))</f>
        <v>0</v>
      </c>
      <c r="O122" s="210">
        <f ca="1">IF(SUM('Chemicals Calcs'!O$2:O122)-'Chem - ODS'!J$15*10^6&lt;0,0,IF(AND(SUM('Chemicals Calcs'!O$1:O121)-'Chem - ODS'!J$15*10^6&lt;0,SUM('Chemicals Calcs'!O$2:O122)-'Chem - ODS'!J$15*10^6&gt;0),SUM('Chemicals Calcs'!O$2:O122)-'Chem - ODS'!J$15*10^6,'Chemicals Calcs'!O122))</f>
        <v>0</v>
      </c>
      <c r="P122" s="210">
        <f ca="1">IF(SUM('Chemicals Calcs'!P$2:P122)-'Chem - ODS'!K$15*10^6&lt;0,0,IF(AND(SUM('Chemicals Calcs'!P$1:P121)-'Chem - ODS'!K$15*10^6&lt;0,SUM('Chemicals Calcs'!P$2:P122)-'Chem - ODS'!K$15*10^6&gt;0),SUM('Chemicals Calcs'!P$2:P122)-'Chem - ODS'!K$15*10^6,'Chemicals Calcs'!P122))</f>
        <v>0</v>
      </c>
      <c r="Q122" s="210">
        <f ca="1">IF(SUM('Chemicals Calcs'!Q$2:Q122)-'Chem - ODS'!L$15*10^6&lt;0,0,IF(AND(SUM('Chemicals Calcs'!Q$1:Q121)-'Chem - ODS'!L$15*10^6&lt;0,SUM('Chemicals Calcs'!Q$2:Q122)-'Chem - ODS'!L$15*10^6&gt;0),SUM('Chemicals Calcs'!Q$2:Q122)-'Chem - ODS'!L$15*10^6,'Chemicals Calcs'!Q122))</f>
        <v>0</v>
      </c>
      <c r="R122" s="210">
        <f ca="1">IF(SUM('Chemicals Calcs'!R$2:R122)-'Chem - ODS'!M$15*10^6&lt;0,0,IF(AND(SUM('Chemicals Calcs'!R$1:R121)-'Chem - ODS'!M$15*10^6&lt;0,SUM('Chemicals Calcs'!R$2:R122)-'Chem - ODS'!M$15*10^6&gt;0),SUM('Chemicals Calcs'!R$2:R122)-'Chem - ODS'!M$15*10^6,'Chemicals Calcs'!R122))</f>
        <v>0</v>
      </c>
      <c r="S122" s="210">
        <f ca="1">IF(SUM('Chemicals Calcs'!S$2:S122)-'Chem - ODS'!N$15*10^6&lt;0,0,IF(AND(SUM('Chemicals Calcs'!S$1:S121)-'Chem - ODS'!N$15*10^6&lt;0,SUM('Chemicals Calcs'!S$2:S122)-'Chem - ODS'!N$15*10^6&gt;0),SUM('Chemicals Calcs'!S$2:S122)-'Chem - ODS'!N$15*10^6,'Chemicals Calcs'!S122))</f>
        <v>0</v>
      </c>
      <c r="T122" s="210">
        <f ca="1">IF(SUM('Chemicals Calcs'!T$2:T122)-'Chem - ODS'!O$15*10^6&lt;0,0,IF(AND(SUM('Chemicals Calcs'!T$1:T121)-'Chem - ODS'!O$15*10^6&lt;0,SUM('Chemicals Calcs'!T$2:T122)-'Chem - ODS'!O$15*10^6&gt;0),SUM('Chemicals Calcs'!T$2:T122)-'Chem - ODS'!O$15*10^6,'Chemicals Calcs'!T122))</f>
        <v>0</v>
      </c>
      <c r="U122" s="210">
        <f ca="1">IF(SUM('Chemicals Calcs'!U$2:U122)-'Chem - ODS'!P$15*10^6&lt;0,0,IF(AND(SUM('Chemicals Calcs'!U$1:U121)-'Chem - ODS'!P$15*10^6&lt;0,SUM('Chemicals Calcs'!U$2:U122)-'Chem - ODS'!P$15*10^6&gt;0),SUM('Chemicals Calcs'!U$2:U122)-'Chem - ODS'!P$15*10^6,'Chemicals Calcs'!U122))</f>
        <v>0</v>
      </c>
      <c r="V122" s="210">
        <f ca="1">IF(SUM('Chemicals Calcs'!V$2:V122)-'Chem - ODS'!Q$15*10^6&lt;0,0,IF(AND(SUM('Chemicals Calcs'!V$1:V121)-'Chem - ODS'!Q$15*10^6&lt;0,SUM('Chemicals Calcs'!V$2:V122)-'Chem - ODS'!Q$15*10^6&gt;0),SUM('Chemicals Calcs'!V$2:V122)-'Chem - ODS'!Q$15*10^6,'Chemicals Calcs'!V122))</f>
        <v>0</v>
      </c>
      <c r="W122" s="210">
        <f ca="1">IF(SUM('Chemicals Calcs'!W$2:W122)-'Chem - ODS'!R$15*10^6&lt;0,0,IF(AND(SUM('Chemicals Calcs'!W$1:W121)-'Chem - ODS'!R$15*10^6&lt;0,SUM('Chemicals Calcs'!W$2:W122)-'Chem - ODS'!R$15*10^6&gt;0),SUM('Chemicals Calcs'!W$2:W122)-'Chem - ODS'!R$15*10^6,'Chemicals Calcs'!W122))</f>
        <v>0</v>
      </c>
      <c r="X122" s="210">
        <f ca="1">IF(SUM('Chemicals Calcs'!X$2:X122)-'Chem - ODS'!S$15*10^6&lt;0,0,IF(AND(SUM('Chemicals Calcs'!X$1:X121)-'Chem - ODS'!S$15*10^6&lt;0,SUM('Chemicals Calcs'!X$2:X122)-'Chem - ODS'!S$15*10^6&gt;0),SUM('Chemicals Calcs'!X$2:X122)-'Chem - ODS'!S$15*10^6,'Chemicals Calcs'!X122))</f>
        <v>0</v>
      </c>
      <c r="Y122" s="210">
        <f ca="1">IF(SUM('Chemicals Calcs'!Y$2:Y122)-'Chem - ODS'!T$15*10^6&lt;0,0,IF(AND(SUM('Chemicals Calcs'!Y$1:Y121)-'Chem - ODS'!T$15*10^6&lt;0,SUM('Chemicals Calcs'!Y$2:Y122)-'Chem - ODS'!T$15*10^6&gt;0),SUM('Chemicals Calcs'!Y$2:Y122)-'Chem - ODS'!T$15*10^6,'Chemicals Calcs'!Y122))</f>
        <v>0</v>
      </c>
      <c r="Z122" s="210">
        <f ca="1">IF(SUM('Chemicals Calcs'!Z$2:Z122)-'Chem - ODS'!U$15*10^6&lt;0,0,IF(AND(SUM('Chemicals Calcs'!Z$1:Z121)-'Chem - ODS'!U$15*10^6&lt;0,SUM('Chemicals Calcs'!Z$2:Z122)-'Chem - ODS'!U$15*10^6&gt;0),SUM('Chemicals Calcs'!Z$2:Z122)-'Chem - ODS'!U$15*10^6,'Chemicals Calcs'!Z122))</f>
        <v>0</v>
      </c>
      <c r="AA122" s="210">
        <f ca="1">IF(SUM('Chemicals Calcs'!AA$2:AA122)-'Chem - ODS'!V$15*10^6&lt;0,0,IF(AND(SUM('Chemicals Calcs'!AA$1:AA121)-'Chem - ODS'!V$15*10^6&lt;0,SUM('Chemicals Calcs'!AA$2:AA122)-'Chem - ODS'!V$15*10^6&gt;0),SUM('Chemicals Calcs'!AA$2:AA122)-'Chem - ODS'!V$15*10^6,'Chemicals Calcs'!AA122))</f>
        <v>0</v>
      </c>
      <c r="AB122" s="210">
        <f ca="1">IF(SUM('Chemicals Calcs'!AB$2:AB122)-'Chem - ODS'!W$15*10^6&lt;0,0,IF(AND(SUM('Chemicals Calcs'!AB$1:AB121)-'Chem - ODS'!W$15*10^6&lt;0,SUM('Chemicals Calcs'!AB$2:AB122)-'Chem - ODS'!W$15*10^6&gt;0),SUM('Chemicals Calcs'!AB$2:AB122)-'Chem - ODS'!W$15*10^6,'Chemicals Calcs'!AB122))</f>
        <v>0</v>
      </c>
      <c r="AC122" s="210">
        <f ca="1">IF(SUM('Chemicals Calcs'!AC$2:AC122)-'Chem - ODS'!X$15*10^6&lt;0,0,IF(AND(SUM('Chemicals Calcs'!AC$1:AC121)-'Chem - ODS'!X$15*10^6&lt;0,SUM('Chemicals Calcs'!AC$2:AC122)-'Chem - ODS'!X$15*10^6&gt;0),SUM('Chemicals Calcs'!AC$2:AC122)-'Chem - ODS'!X$15*10^6,'Chemicals Calcs'!AC122))</f>
        <v>0</v>
      </c>
      <c r="AD122" s="210">
        <f ca="1">IF(SUM('Chemicals Calcs'!AD$2:AD122)-'Chem - ODS'!Y$15*10^6&lt;0,0,IF(AND(SUM('Chemicals Calcs'!AD$1:AD121)-'Chem - ODS'!Y$15*10^6&lt;0,SUM('Chemicals Calcs'!AD$2:AD122)-'Chem - ODS'!Y$15*10^6&gt;0),SUM('Chemicals Calcs'!AD$2:AD122)-'Chem - ODS'!Y$15*10^6,'Chemicals Calcs'!AD122))</f>
        <v>0</v>
      </c>
      <c r="AE122" s="210">
        <f ca="1">IF(SUM('Chemicals Calcs'!AE$2:AE122)-'Chem - ODS'!Z$15*10^6&lt;0,0,IF(AND(SUM('Chemicals Calcs'!AE$1:AE121)-'Chem - ODS'!Z$15*10^6&lt;0,SUM('Chemicals Calcs'!AE$2:AE122)-'Chem - ODS'!Z$15*10^6&gt;0),SUM('Chemicals Calcs'!AE$2:AE122)-'Chem - ODS'!Z$15*10^6,'Chemicals Calcs'!AE122))</f>
        <v>0</v>
      </c>
      <c r="AF122" s="210">
        <f ca="1">IF(SUM('Chemicals Calcs'!AF$2:AF122)-'Chem - ODS'!AA$15*10^6&lt;0,0,IF(AND(SUM('Chemicals Calcs'!AF$1:AF121)-'Chem - ODS'!AA$15*10^6&lt;0,SUM('Chemicals Calcs'!AF$2:AF122)-'Chem - ODS'!AA$15*10^6&gt;0),SUM('Chemicals Calcs'!AF$2:AF122)-'Chem - ODS'!AA$15*10^6,'Chemicals Calcs'!AF122))</f>
        <v>0</v>
      </c>
      <c r="AG122" s="210">
        <f ca="1">IF(SUM('Chemicals Calcs'!AG$2:AG122)-'Chem - ODS'!AB$15*10^6&lt;0,0,IF(AND(SUM('Chemicals Calcs'!AG$1:AG121)-'Chem - ODS'!AB$15*10^6&lt;0,SUM('Chemicals Calcs'!AG$2:AG122)-'Chem - ODS'!AB$15*10^6&gt;0),SUM('Chemicals Calcs'!AG$2:AG122)-'Chem - ODS'!AB$15*10^6,'Chemicals Calcs'!AG122))</f>
        <v>0</v>
      </c>
      <c r="AH122" s="210">
        <f ca="1">IF(SUM('Chemicals Calcs'!AH$2:AH122)-'Chem - ODS'!AC$15*10^6&lt;0,0,IF(AND(SUM('Chemicals Calcs'!AH$1:AH121)-'Chem - ODS'!AC$15*10^6&lt;0,SUM('Chemicals Calcs'!AH$2:AH122)-'Chem - ODS'!AC$15*10^6&gt;0),SUM('Chemicals Calcs'!AH$2:AH122)-'Chem - ODS'!AC$15*10^6,'Chemicals Calcs'!AH122))</f>
        <v>0</v>
      </c>
      <c r="AI122" s="210">
        <f ca="1">IF(SUM('Chemicals Calcs'!AI$2:AI122)-'Chem - ODS'!AD$15*10^6&lt;0,0,IF(AND(SUM('Chemicals Calcs'!AI$1:AI121)-'Chem - ODS'!AD$15*10^6&lt;0,SUM('Chemicals Calcs'!AI$2:AI122)-'Chem - ODS'!AD$15*10^6&gt;0),SUM('Chemicals Calcs'!AI$2:AI122)-'Chem - ODS'!AD$15*10^6,'Chemicals Calcs'!AI122))</f>
        <v>0</v>
      </c>
      <c r="AJ122" s="210">
        <f ca="1">IF(SUM('Chemicals Calcs'!AJ$2:AJ122)-'Chem - ODS'!AE$15*10^6&lt;0,0,IF(AND(SUM('Chemicals Calcs'!AJ$1:AJ121)-'Chem - ODS'!AE$15*10^6&lt;0,SUM('Chemicals Calcs'!AJ$2:AJ122)-'Chem - ODS'!AE$15*10^6&gt;0),SUM('Chemicals Calcs'!AJ$2:AJ122)-'Chem - ODS'!AE$15*10^6,'Chemicals Calcs'!AJ122))</f>
        <v>0</v>
      </c>
      <c r="AK122" s="210">
        <f ca="1">IF(SUM('Chemicals Calcs'!AK$2:AK122)-'Chem - ODS'!AF$15*10^6&lt;0,0,IF(AND(SUM('Chemicals Calcs'!AK$1:AK121)-'Chem - ODS'!AF$15*10^6&lt;0,SUM('Chemicals Calcs'!AK$2:AK122)-'Chem - ODS'!AF$15*10^6&gt;0),SUM('Chemicals Calcs'!AK$2:AK122)-'Chem - ODS'!AF$15*10^6,'Chemicals Calcs'!AK122))</f>
        <v>0</v>
      </c>
      <c r="AL122" s="210">
        <f ca="1">IF(SUM('Chemicals Calcs'!AL$2:AL122)-'Chem - ODS'!AG$15*10^6&lt;0,0,IF(AND(SUM('Chemicals Calcs'!AL$1:AL121)-'Chem - ODS'!AG$15*10^6&lt;0,SUM('Chemicals Calcs'!AL$2:AL122)-'Chem - ODS'!AG$15*10^6&gt;0),SUM('Chemicals Calcs'!AL$2:AL122)-'Chem - ODS'!AG$15*10^6,'Chemicals Calcs'!AL122))</f>
        <v>0</v>
      </c>
      <c r="AM122" s="210">
        <f ca="1">IF(SUM('Chemicals Calcs'!AM$2:AM122)-'Chem - ODS'!AH$15*10^6&lt;0,0,IF(AND(SUM('Chemicals Calcs'!AM$1:AM121)-'Chem - ODS'!AH$15*10^6&lt;0,SUM('Chemicals Calcs'!AM$2:AM122)-'Chem - ODS'!AH$15*10^6&gt;0),SUM('Chemicals Calcs'!AM$2:AM122)-'Chem - ODS'!AH$15*10^6,'Chemicals Calcs'!AM122))</f>
        <v>0</v>
      </c>
      <c r="AN122" s="210">
        <f ca="1">IF(SUM('Chemicals Calcs'!AN$2:AN122)-'Chem - ODS'!AI$15*10^6&lt;0,0,IF(AND(SUM('Chemicals Calcs'!AN$1:AN121)-'Chem - ODS'!AI$15*10^6&lt;0,SUM('Chemicals Calcs'!AN$2:AN122)-'Chem - ODS'!AI$15*10^6&gt;0),SUM('Chemicals Calcs'!AN$2:AN122)-'Chem - ODS'!AI$15*10^6,'Chemicals Calcs'!AN122))</f>
        <v>0</v>
      </c>
      <c r="AO122" s="210">
        <f ca="1">IF(SUM('Chemicals Calcs'!AO$2:AO122)-'Chem - ODS'!AJ$15*10^6&lt;0,0,IF(AND(SUM('Chemicals Calcs'!AO$1:AO121)-'Chem - ODS'!AJ$15*10^6&lt;0,SUM('Chemicals Calcs'!AO$2:AO122)-'Chem - ODS'!AJ$15*10^6&gt;0),SUM('Chemicals Calcs'!AO$2:AO122)-'Chem - ODS'!AJ$15*10^6,'Chemicals Calcs'!AO122))</f>
        <v>0</v>
      </c>
      <c r="AP122" s="210">
        <f ca="1">IF(SUM('Chemicals Calcs'!AP$2:AP122)-'Chem - ODS'!AK$15*10^6&lt;0,0,IF(AND(SUM('Chemicals Calcs'!AP$1:AP121)-'Chem - ODS'!AK$15*10^6&lt;0,SUM('Chemicals Calcs'!AP$2:AP122)-'Chem - ODS'!AK$15*10^6&gt;0),SUM('Chemicals Calcs'!AP$2:AP122)-'Chem - ODS'!AK$15*10^6,'Chemicals Calcs'!AP122))</f>
        <v>0</v>
      </c>
    </row>
    <row r="123" spans="1:42">
      <c r="A123" s="74">
        <v>71</v>
      </c>
      <c r="B123">
        <f ca="1">IF('Chemicals 2010'!$A131="CP",INDIRECT("'Chemicals 2010'!"&amp;'Country Selector'!$B$3&amp;ROW($A131))*10^12,0)</f>
        <v>0</v>
      </c>
      <c r="C123" s="90">
        <f t="shared" ca="1" si="4"/>
        <v>0</v>
      </c>
      <c r="D123" s="90">
        <f t="shared" ca="1" si="5"/>
        <v>0</v>
      </c>
      <c r="E123" s="90">
        <f t="shared" ca="1" si="5"/>
        <v>0</v>
      </c>
      <c r="F123" s="90">
        <f t="shared" ca="1" si="5"/>
        <v>0</v>
      </c>
      <c r="G123" s="210">
        <f ca="1">IF(SUM('Chemicals Calcs'!G$2:G123)-'Chem - ODS'!B$15*10^6&lt;0,0,IF(AND(SUM('Chemicals Calcs'!G$1:G122)-'Chem - ODS'!B$15*10^6&lt;0,SUM('Chemicals Calcs'!G$2:G123)-'Chem - ODS'!B$15*10^6&gt;0),SUM('Chemicals Calcs'!G$2:G123)-'Chem - ODS'!B$15*10^6,'Chemicals Calcs'!G123))</f>
        <v>0</v>
      </c>
      <c r="H123" s="210">
        <f ca="1">IF(SUM('Chemicals Calcs'!H$2:H123)-'Chem - ODS'!C$15*10^6&lt;0,0,IF(AND(SUM('Chemicals Calcs'!H$1:H122)-'Chem - ODS'!C$15*10^6&lt;0,SUM('Chemicals Calcs'!H$2:H123)-'Chem - ODS'!C$15*10^6&gt;0),SUM('Chemicals Calcs'!H$2:H123)-'Chem - ODS'!C$15*10^6,'Chemicals Calcs'!H123))</f>
        <v>0</v>
      </c>
      <c r="I123" s="210">
        <f ca="1">IF(SUM('Chemicals Calcs'!I$2:I123)-'Chem - ODS'!D$15*10^6&lt;0,0,IF(AND(SUM('Chemicals Calcs'!I$1:I122)-'Chem - ODS'!D$15*10^6&lt;0,SUM('Chemicals Calcs'!I$2:I123)-'Chem - ODS'!D$15*10^6&gt;0),SUM('Chemicals Calcs'!I$2:I123)-'Chem - ODS'!D$15*10^6,'Chemicals Calcs'!I123))</f>
        <v>0</v>
      </c>
      <c r="J123" s="210">
        <f ca="1">IF(SUM('Chemicals Calcs'!J$2:J123)-'Chem - ODS'!E$15*10^6&lt;0,0,IF(AND(SUM('Chemicals Calcs'!J$1:J122)-'Chem - ODS'!E$15*10^6&lt;0,SUM('Chemicals Calcs'!J$2:J123)-'Chem - ODS'!E$15*10^6&gt;0),SUM('Chemicals Calcs'!J$2:J123)-'Chem - ODS'!E$15*10^6,'Chemicals Calcs'!J123))</f>
        <v>0</v>
      </c>
      <c r="K123" s="210">
        <f ca="1">IF(SUM('Chemicals Calcs'!K$2:K123)-'Chem - ODS'!F$15*10^6&lt;0,0,IF(AND(SUM('Chemicals Calcs'!K$1:K122)-'Chem - ODS'!F$15*10^6&lt;0,SUM('Chemicals Calcs'!K$2:K123)-'Chem - ODS'!F$15*10^6&gt;0),SUM('Chemicals Calcs'!K$2:K123)-'Chem - ODS'!F$15*10^6,'Chemicals Calcs'!K123))</f>
        <v>0</v>
      </c>
      <c r="L123" s="210">
        <f ca="1">IF(SUM('Chemicals Calcs'!L$2:L123)-'Chem - ODS'!G$15*10^6&lt;0,0,IF(AND(SUM('Chemicals Calcs'!L$1:L122)-'Chem - ODS'!G$15*10^6&lt;0,SUM('Chemicals Calcs'!L$2:L123)-'Chem - ODS'!G$15*10^6&gt;0),SUM('Chemicals Calcs'!L$2:L123)-'Chem - ODS'!G$15*10^6,'Chemicals Calcs'!L123))</f>
        <v>0</v>
      </c>
      <c r="M123" s="210">
        <f ca="1">IF(SUM('Chemicals Calcs'!M$2:M123)-'Chem - ODS'!H$15*10^6&lt;0,0,IF(AND(SUM('Chemicals Calcs'!M$1:M122)-'Chem - ODS'!H$15*10^6&lt;0,SUM('Chemicals Calcs'!M$2:M123)-'Chem - ODS'!H$15*10^6&gt;0),SUM('Chemicals Calcs'!M$2:M123)-'Chem - ODS'!H$15*10^6,'Chemicals Calcs'!M123))</f>
        <v>0</v>
      </c>
      <c r="N123" s="210">
        <f ca="1">IF(SUM('Chemicals Calcs'!N$2:N123)-'Chem - ODS'!I$15*10^6&lt;0,0,IF(AND(SUM('Chemicals Calcs'!N$1:N122)-'Chem - ODS'!I$15*10^6&lt;0,SUM('Chemicals Calcs'!N$2:N123)-'Chem - ODS'!I$15*10^6&gt;0),SUM('Chemicals Calcs'!N$2:N123)-'Chem - ODS'!I$15*10^6,'Chemicals Calcs'!N123))</f>
        <v>0</v>
      </c>
      <c r="O123" s="210">
        <f ca="1">IF(SUM('Chemicals Calcs'!O$2:O123)-'Chem - ODS'!J$15*10^6&lt;0,0,IF(AND(SUM('Chemicals Calcs'!O$1:O122)-'Chem - ODS'!J$15*10^6&lt;0,SUM('Chemicals Calcs'!O$2:O123)-'Chem - ODS'!J$15*10^6&gt;0),SUM('Chemicals Calcs'!O$2:O123)-'Chem - ODS'!J$15*10^6,'Chemicals Calcs'!O123))</f>
        <v>0</v>
      </c>
      <c r="P123" s="210">
        <f ca="1">IF(SUM('Chemicals Calcs'!P$2:P123)-'Chem - ODS'!K$15*10^6&lt;0,0,IF(AND(SUM('Chemicals Calcs'!P$1:P122)-'Chem - ODS'!K$15*10^6&lt;0,SUM('Chemicals Calcs'!P$2:P123)-'Chem - ODS'!K$15*10^6&gt;0),SUM('Chemicals Calcs'!P$2:P123)-'Chem - ODS'!K$15*10^6,'Chemicals Calcs'!P123))</f>
        <v>0</v>
      </c>
      <c r="Q123" s="210">
        <f ca="1">IF(SUM('Chemicals Calcs'!Q$2:Q123)-'Chem - ODS'!L$15*10^6&lt;0,0,IF(AND(SUM('Chemicals Calcs'!Q$1:Q122)-'Chem - ODS'!L$15*10^6&lt;0,SUM('Chemicals Calcs'!Q$2:Q123)-'Chem - ODS'!L$15*10^6&gt;0),SUM('Chemicals Calcs'!Q$2:Q123)-'Chem - ODS'!L$15*10^6,'Chemicals Calcs'!Q123))</f>
        <v>0</v>
      </c>
      <c r="R123" s="210">
        <f ca="1">IF(SUM('Chemicals Calcs'!R$2:R123)-'Chem - ODS'!M$15*10^6&lt;0,0,IF(AND(SUM('Chemicals Calcs'!R$1:R122)-'Chem - ODS'!M$15*10^6&lt;0,SUM('Chemicals Calcs'!R$2:R123)-'Chem - ODS'!M$15*10^6&gt;0),SUM('Chemicals Calcs'!R$2:R123)-'Chem - ODS'!M$15*10^6,'Chemicals Calcs'!R123))</f>
        <v>0</v>
      </c>
      <c r="S123" s="210">
        <f ca="1">IF(SUM('Chemicals Calcs'!S$2:S123)-'Chem - ODS'!N$15*10^6&lt;0,0,IF(AND(SUM('Chemicals Calcs'!S$1:S122)-'Chem - ODS'!N$15*10^6&lt;0,SUM('Chemicals Calcs'!S$2:S123)-'Chem - ODS'!N$15*10^6&gt;0),SUM('Chemicals Calcs'!S$2:S123)-'Chem - ODS'!N$15*10^6,'Chemicals Calcs'!S123))</f>
        <v>0</v>
      </c>
      <c r="T123" s="210">
        <f ca="1">IF(SUM('Chemicals Calcs'!T$2:T123)-'Chem - ODS'!O$15*10^6&lt;0,0,IF(AND(SUM('Chemicals Calcs'!T$1:T122)-'Chem - ODS'!O$15*10^6&lt;0,SUM('Chemicals Calcs'!T$2:T123)-'Chem - ODS'!O$15*10^6&gt;0),SUM('Chemicals Calcs'!T$2:T123)-'Chem - ODS'!O$15*10^6,'Chemicals Calcs'!T123))</f>
        <v>0</v>
      </c>
      <c r="U123" s="210">
        <f ca="1">IF(SUM('Chemicals Calcs'!U$2:U123)-'Chem - ODS'!P$15*10^6&lt;0,0,IF(AND(SUM('Chemicals Calcs'!U$1:U122)-'Chem - ODS'!P$15*10^6&lt;0,SUM('Chemicals Calcs'!U$2:U123)-'Chem - ODS'!P$15*10^6&gt;0),SUM('Chemicals Calcs'!U$2:U123)-'Chem - ODS'!P$15*10^6,'Chemicals Calcs'!U123))</f>
        <v>0</v>
      </c>
      <c r="V123" s="210">
        <f ca="1">IF(SUM('Chemicals Calcs'!V$2:V123)-'Chem - ODS'!Q$15*10^6&lt;0,0,IF(AND(SUM('Chemicals Calcs'!V$1:V122)-'Chem - ODS'!Q$15*10^6&lt;0,SUM('Chemicals Calcs'!V$2:V123)-'Chem - ODS'!Q$15*10^6&gt;0),SUM('Chemicals Calcs'!V$2:V123)-'Chem - ODS'!Q$15*10^6,'Chemicals Calcs'!V123))</f>
        <v>0</v>
      </c>
      <c r="W123" s="210">
        <f ca="1">IF(SUM('Chemicals Calcs'!W$2:W123)-'Chem - ODS'!R$15*10^6&lt;0,0,IF(AND(SUM('Chemicals Calcs'!W$1:W122)-'Chem - ODS'!R$15*10^6&lt;0,SUM('Chemicals Calcs'!W$2:W123)-'Chem - ODS'!R$15*10^6&gt;0),SUM('Chemicals Calcs'!W$2:W123)-'Chem - ODS'!R$15*10^6,'Chemicals Calcs'!W123))</f>
        <v>0</v>
      </c>
      <c r="X123" s="210">
        <f ca="1">IF(SUM('Chemicals Calcs'!X$2:X123)-'Chem - ODS'!S$15*10^6&lt;0,0,IF(AND(SUM('Chemicals Calcs'!X$1:X122)-'Chem - ODS'!S$15*10^6&lt;0,SUM('Chemicals Calcs'!X$2:X123)-'Chem - ODS'!S$15*10^6&gt;0),SUM('Chemicals Calcs'!X$2:X123)-'Chem - ODS'!S$15*10^6,'Chemicals Calcs'!X123))</f>
        <v>0</v>
      </c>
      <c r="Y123" s="210">
        <f ca="1">IF(SUM('Chemicals Calcs'!Y$2:Y123)-'Chem - ODS'!T$15*10^6&lt;0,0,IF(AND(SUM('Chemicals Calcs'!Y$1:Y122)-'Chem - ODS'!T$15*10^6&lt;0,SUM('Chemicals Calcs'!Y$2:Y123)-'Chem - ODS'!T$15*10^6&gt;0),SUM('Chemicals Calcs'!Y$2:Y123)-'Chem - ODS'!T$15*10^6,'Chemicals Calcs'!Y123))</f>
        <v>0</v>
      </c>
      <c r="Z123" s="210">
        <f ca="1">IF(SUM('Chemicals Calcs'!Z$2:Z123)-'Chem - ODS'!U$15*10^6&lt;0,0,IF(AND(SUM('Chemicals Calcs'!Z$1:Z122)-'Chem - ODS'!U$15*10^6&lt;0,SUM('Chemicals Calcs'!Z$2:Z123)-'Chem - ODS'!U$15*10^6&gt;0),SUM('Chemicals Calcs'!Z$2:Z123)-'Chem - ODS'!U$15*10^6,'Chemicals Calcs'!Z123))</f>
        <v>0</v>
      </c>
      <c r="AA123" s="210">
        <f ca="1">IF(SUM('Chemicals Calcs'!AA$2:AA123)-'Chem - ODS'!V$15*10^6&lt;0,0,IF(AND(SUM('Chemicals Calcs'!AA$1:AA122)-'Chem - ODS'!V$15*10^6&lt;0,SUM('Chemicals Calcs'!AA$2:AA123)-'Chem - ODS'!V$15*10^6&gt;0),SUM('Chemicals Calcs'!AA$2:AA123)-'Chem - ODS'!V$15*10^6,'Chemicals Calcs'!AA123))</f>
        <v>0</v>
      </c>
      <c r="AB123" s="210">
        <f ca="1">IF(SUM('Chemicals Calcs'!AB$2:AB123)-'Chem - ODS'!W$15*10^6&lt;0,0,IF(AND(SUM('Chemicals Calcs'!AB$1:AB122)-'Chem - ODS'!W$15*10^6&lt;0,SUM('Chemicals Calcs'!AB$2:AB123)-'Chem - ODS'!W$15*10^6&gt;0),SUM('Chemicals Calcs'!AB$2:AB123)-'Chem - ODS'!W$15*10^6,'Chemicals Calcs'!AB123))</f>
        <v>0</v>
      </c>
      <c r="AC123" s="210">
        <f ca="1">IF(SUM('Chemicals Calcs'!AC$2:AC123)-'Chem - ODS'!X$15*10^6&lt;0,0,IF(AND(SUM('Chemicals Calcs'!AC$1:AC122)-'Chem - ODS'!X$15*10^6&lt;0,SUM('Chemicals Calcs'!AC$2:AC123)-'Chem - ODS'!X$15*10^6&gt;0),SUM('Chemicals Calcs'!AC$2:AC123)-'Chem - ODS'!X$15*10^6,'Chemicals Calcs'!AC123))</f>
        <v>0</v>
      </c>
      <c r="AD123" s="210">
        <f ca="1">IF(SUM('Chemicals Calcs'!AD$2:AD123)-'Chem - ODS'!Y$15*10^6&lt;0,0,IF(AND(SUM('Chemicals Calcs'!AD$1:AD122)-'Chem - ODS'!Y$15*10^6&lt;0,SUM('Chemicals Calcs'!AD$2:AD123)-'Chem - ODS'!Y$15*10^6&gt;0),SUM('Chemicals Calcs'!AD$2:AD123)-'Chem - ODS'!Y$15*10^6,'Chemicals Calcs'!AD123))</f>
        <v>0</v>
      </c>
      <c r="AE123" s="210">
        <f ca="1">IF(SUM('Chemicals Calcs'!AE$2:AE123)-'Chem - ODS'!Z$15*10^6&lt;0,0,IF(AND(SUM('Chemicals Calcs'!AE$1:AE122)-'Chem - ODS'!Z$15*10^6&lt;0,SUM('Chemicals Calcs'!AE$2:AE123)-'Chem - ODS'!Z$15*10^6&gt;0),SUM('Chemicals Calcs'!AE$2:AE123)-'Chem - ODS'!Z$15*10^6,'Chemicals Calcs'!AE123))</f>
        <v>0</v>
      </c>
      <c r="AF123" s="210">
        <f ca="1">IF(SUM('Chemicals Calcs'!AF$2:AF123)-'Chem - ODS'!AA$15*10^6&lt;0,0,IF(AND(SUM('Chemicals Calcs'!AF$1:AF122)-'Chem - ODS'!AA$15*10^6&lt;0,SUM('Chemicals Calcs'!AF$2:AF123)-'Chem - ODS'!AA$15*10^6&gt;0),SUM('Chemicals Calcs'!AF$2:AF123)-'Chem - ODS'!AA$15*10^6,'Chemicals Calcs'!AF123))</f>
        <v>0</v>
      </c>
      <c r="AG123" s="210">
        <f ca="1">IF(SUM('Chemicals Calcs'!AG$2:AG123)-'Chem - ODS'!AB$15*10^6&lt;0,0,IF(AND(SUM('Chemicals Calcs'!AG$1:AG122)-'Chem - ODS'!AB$15*10^6&lt;0,SUM('Chemicals Calcs'!AG$2:AG123)-'Chem - ODS'!AB$15*10^6&gt;0),SUM('Chemicals Calcs'!AG$2:AG123)-'Chem - ODS'!AB$15*10^6,'Chemicals Calcs'!AG123))</f>
        <v>0</v>
      </c>
      <c r="AH123" s="210">
        <f ca="1">IF(SUM('Chemicals Calcs'!AH$2:AH123)-'Chem - ODS'!AC$15*10^6&lt;0,0,IF(AND(SUM('Chemicals Calcs'!AH$1:AH122)-'Chem - ODS'!AC$15*10^6&lt;0,SUM('Chemicals Calcs'!AH$2:AH123)-'Chem - ODS'!AC$15*10^6&gt;0),SUM('Chemicals Calcs'!AH$2:AH123)-'Chem - ODS'!AC$15*10^6,'Chemicals Calcs'!AH123))</f>
        <v>0</v>
      </c>
      <c r="AI123" s="210">
        <f ca="1">IF(SUM('Chemicals Calcs'!AI$2:AI123)-'Chem - ODS'!AD$15*10^6&lt;0,0,IF(AND(SUM('Chemicals Calcs'!AI$1:AI122)-'Chem - ODS'!AD$15*10^6&lt;0,SUM('Chemicals Calcs'!AI$2:AI123)-'Chem - ODS'!AD$15*10^6&gt;0),SUM('Chemicals Calcs'!AI$2:AI123)-'Chem - ODS'!AD$15*10^6,'Chemicals Calcs'!AI123))</f>
        <v>0</v>
      </c>
      <c r="AJ123" s="210">
        <f ca="1">IF(SUM('Chemicals Calcs'!AJ$2:AJ123)-'Chem - ODS'!AE$15*10^6&lt;0,0,IF(AND(SUM('Chemicals Calcs'!AJ$1:AJ122)-'Chem - ODS'!AE$15*10^6&lt;0,SUM('Chemicals Calcs'!AJ$2:AJ123)-'Chem - ODS'!AE$15*10^6&gt;0),SUM('Chemicals Calcs'!AJ$2:AJ123)-'Chem - ODS'!AE$15*10^6,'Chemicals Calcs'!AJ123))</f>
        <v>0</v>
      </c>
      <c r="AK123" s="210">
        <f ca="1">IF(SUM('Chemicals Calcs'!AK$2:AK123)-'Chem - ODS'!AF$15*10^6&lt;0,0,IF(AND(SUM('Chemicals Calcs'!AK$1:AK122)-'Chem - ODS'!AF$15*10^6&lt;0,SUM('Chemicals Calcs'!AK$2:AK123)-'Chem - ODS'!AF$15*10^6&gt;0),SUM('Chemicals Calcs'!AK$2:AK123)-'Chem - ODS'!AF$15*10^6,'Chemicals Calcs'!AK123))</f>
        <v>0</v>
      </c>
      <c r="AL123" s="210">
        <f ca="1">IF(SUM('Chemicals Calcs'!AL$2:AL123)-'Chem - ODS'!AG$15*10^6&lt;0,0,IF(AND(SUM('Chemicals Calcs'!AL$1:AL122)-'Chem - ODS'!AG$15*10^6&lt;0,SUM('Chemicals Calcs'!AL$2:AL123)-'Chem - ODS'!AG$15*10^6&gt;0),SUM('Chemicals Calcs'!AL$2:AL123)-'Chem - ODS'!AG$15*10^6,'Chemicals Calcs'!AL123))</f>
        <v>0</v>
      </c>
      <c r="AM123" s="210">
        <f ca="1">IF(SUM('Chemicals Calcs'!AM$2:AM123)-'Chem - ODS'!AH$15*10^6&lt;0,0,IF(AND(SUM('Chemicals Calcs'!AM$1:AM122)-'Chem - ODS'!AH$15*10^6&lt;0,SUM('Chemicals Calcs'!AM$2:AM123)-'Chem - ODS'!AH$15*10^6&gt;0),SUM('Chemicals Calcs'!AM$2:AM123)-'Chem - ODS'!AH$15*10^6,'Chemicals Calcs'!AM123))</f>
        <v>0</v>
      </c>
      <c r="AN123" s="210">
        <f ca="1">IF(SUM('Chemicals Calcs'!AN$2:AN123)-'Chem - ODS'!AI$15*10^6&lt;0,0,IF(AND(SUM('Chemicals Calcs'!AN$1:AN122)-'Chem - ODS'!AI$15*10^6&lt;0,SUM('Chemicals Calcs'!AN$2:AN123)-'Chem - ODS'!AI$15*10^6&gt;0),SUM('Chemicals Calcs'!AN$2:AN123)-'Chem - ODS'!AI$15*10^6,'Chemicals Calcs'!AN123))</f>
        <v>0</v>
      </c>
      <c r="AO123" s="210">
        <f ca="1">IF(SUM('Chemicals Calcs'!AO$2:AO123)-'Chem - ODS'!AJ$15*10^6&lt;0,0,IF(AND(SUM('Chemicals Calcs'!AO$1:AO122)-'Chem - ODS'!AJ$15*10^6&lt;0,SUM('Chemicals Calcs'!AO$2:AO123)-'Chem - ODS'!AJ$15*10^6&gt;0),SUM('Chemicals Calcs'!AO$2:AO123)-'Chem - ODS'!AJ$15*10^6,'Chemicals Calcs'!AO123))</f>
        <v>0</v>
      </c>
      <c r="AP123" s="210">
        <f ca="1">IF(SUM('Chemicals Calcs'!AP$2:AP123)-'Chem - ODS'!AK$15*10^6&lt;0,0,IF(AND(SUM('Chemicals Calcs'!AP$1:AP122)-'Chem - ODS'!AK$15*10^6&lt;0,SUM('Chemicals Calcs'!AP$2:AP123)-'Chem - ODS'!AK$15*10^6&gt;0),SUM('Chemicals Calcs'!AP$2:AP123)-'Chem - ODS'!AK$15*10^6,'Chemicals Calcs'!AP123))</f>
        <v>0</v>
      </c>
    </row>
    <row r="124" spans="1:42">
      <c r="A124" s="74">
        <v>72</v>
      </c>
      <c r="B124">
        <f ca="1">IF('Chemicals 2010'!$A132="CP",INDIRECT("'Chemicals 2010'!"&amp;'Country Selector'!$B$3&amp;ROW($A132))*10^12,0)</f>
        <v>0</v>
      </c>
      <c r="C124" s="90">
        <f t="shared" ca="1" si="4"/>
        <v>0</v>
      </c>
      <c r="D124" s="90">
        <f t="shared" ca="1" si="5"/>
        <v>0</v>
      </c>
      <c r="E124" s="90">
        <f t="shared" ca="1" si="5"/>
        <v>0</v>
      </c>
      <c r="F124" s="90">
        <f t="shared" ca="1" si="5"/>
        <v>0</v>
      </c>
      <c r="G124" s="210">
        <f ca="1">IF(SUM('Chemicals Calcs'!G$2:G124)-'Chem - ODS'!B$15*10^6&lt;0,0,IF(AND(SUM('Chemicals Calcs'!G$1:G123)-'Chem - ODS'!B$15*10^6&lt;0,SUM('Chemicals Calcs'!G$2:G124)-'Chem - ODS'!B$15*10^6&gt;0),SUM('Chemicals Calcs'!G$2:G124)-'Chem - ODS'!B$15*10^6,'Chemicals Calcs'!G124))</f>
        <v>0</v>
      </c>
      <c r="H124" s="210">
        <f ca="1">IF(SUM('Chemicals Calcs'!H$2:H124)-'Chem - ODS'!C$15*10^6&lt;0,0,IF(AND(SUM('Chemicals Calcs'!H$1:H123)-'Chem - ODS'!C$15*10^6&lt;0,SUM('Chemicals Calcs'!H$2:H124)-'Chem - ODS'!C$15*10^6&gt;0),SUM('Chemicals Calcs'!H$2:H124)-'Chem - ODS'!C$15*10^6,'Chemicals Calcs'!H124))</f>
        <v>0</v>
      </c>
      <c r="I124" s="210">
        <f ca="1">IF(SUM('Chemicals Calcs'!I$2:I124)-'Chem - ODS'!D$15*10^6&lt;0,0,IF(AND(SUM('Chemicals Calcs'!I$1:I123)-'Chem - ODS'!D$15*10^6&lt;0,SUM('Chemicals Calcs'!I$2:I124)-'Chem - ODS'!D$15*10^6&gt;0),SUM('Chemicals Calcs'!I$2:I124)-'Chem - ODS'!D$15*10^6,'Chemicals Calcs'!I124))</f>
        <v>0</v>
      </c>
      <c r="J124" s="210">
        <f ca="1">IF(SUM('Chemicals Calcs'!J$2:J124)-'Chem - ODS'!E$15*10^6&lt;0,0,IF(AND(SUM('Chemicals Calcs'!J$1:J123)-'Chem - ODS'!E$15*10^6&lt;0,SUM('Chemicals Calcs'!J$2:J124)-'Chem - ODS'!E$15*10^6&gt;0),SUM('Chemicals Calcs'!J$2:J124)-'Chem - ODS'!E$15*10^6,'Chemicals Calcs'!J124))</f>
        <v>0</v>
      </c>
      <c r="K124" s="210">
        <f ca="1">IF(SUM('Chemicals Calcs'!K$2:K124)-'Chem - ODS'!F$15*10^6&lt;0,0,IF(AND(SUM('Chemicals Calcs'!K$1:K123)-'Chem - ODS'!F$15*10^6&lt;0,SUM('Chemicals Calcs'!K$2:K124)-'Chem - ODS'!F$15*10^6&gt;0),SUM('Chemicals Calcs'!K$2:K124)-'Chem - ODS'!F$15*10^6,'Chemicals Calcs'!K124))</f>
        <v>0</v>
      </c>
      <c r="L124" s="210">
        <f ca="1">IF(SUM('Chemicals Calcs'!L$2:L124)-'Chem - ODS'!G$15*10^6&lt;0,0,IF(AND(SUM('Chemicals Calcs'!L$1:L123)-'Chem - ODS'!G$15*10^6&lt;0,SUM('Chemicals Calcs'!L$2:L124)-'Chem - ODS'!G$15*10^6&gt;0),SUM('Chemicals Calcs'!L$2:L124)-'Chem - ODS'!G$15*10^6,'Chemicals Calcs'!L124))</f>
        <v>0</v>
      </c>
      <c r="M124" s="210">
        <f ca="1">IF(SUM('Chemicals Calcs'!M$2:M124)-'Chem - ODS'!H$15*10^6&lt;0,0,IF(AND(SUM('Chemicals Calcs'!M$1:M123)-'Chem - ODS'!H$15*10^6&lt;0,SUM('Chemicals Calcs'!M$2:M124)-'Chem - ODS'!H$15*10^6&gt;0),SUM('Chemicals Calcs'!M$2:M124)-'Chem - ODS'!H$15*10^6,'Chemicals Calcs'!M124))</f>
        <v>0</v>
      </c>
      <c r="N124" s="210">
        <f ca="1">IF(SUM('Chemicals Calcs'!N$2:N124)-'Chem - ODS'!I$15*10^6&lt;0,0,IF(AND(SUM('Chemicals Calcs'!N$1:N123)-'Chem - ODS'!I$15*10^6&lt;0,SUM('Chemicals Calcs'!N$2:N124)-'Chem - ODS'!I$15*10^6&gt;0),SUM('Chemicals Calcs'!N$2:N124)-'Chem - ODS'!I$15*10^6,'Chemicals Calcs'!N124))</f>
        <v>0</v>
      </c>
      <c r="O124" s="210">
        <f ca="1">IF(SUM('Chemicals Calcs'!O$2:O124)-'Chem - ODS'!J$15*10^6&lt;0,0,IF(AND(SUM('Chemicals Calcs'!O$1:O123)-'Chem - ODS'!J$15*10^6&lt;0,SUM('Chemicals Calcs'!O$2:O124)-'Chem - ODS'!J$15*10^6&gt;0),SUM('Chemicals Calcs'!O$2:O124)-'Chem - ODS'!J$15*10^6,'Chemicals Calcs'!O124))</f>
        <v>0</v>
      </c>
      <c r="P124" s="210">
        <f ca="1">IF(SUM('Chemicals Calcs'!P$2:P124)-'Chem - ODS'!K$15*10^6&lt;0,0,IF(AND(SUM('Chemicals Calcs'!P$1:P123)-'Chem - ODS'!K$15*10^6&lt;0,SUM('Chemicals Calcs'!P$2:P124)-'Chem - ODS'!K$15*10^6&gt;0),SUM('Chemicals Calcs'!P$2:P124)-'Chem - ODS'!K$15*10^6,'Chemicals Calcs'!P124))</f>
        <v>0</v>
      </c>
      <c r="Q124" s="210">
        <f ca="1">IF(SUM('Chemicals Calcs'!Q$2:Q124)-'Chem - ODS'!L$15*10^6&lt;0,0,IF(AND(SUM('Chemicals Calcs'!Q$1:Q123)-'Chem - ODS'!L$15*10^6&lt;0,SUM('Chemicals Calcs'!Q$2:Q124)-'Chem - ODS'!L$15*10^6&gt;0),SUM('Chemicals Calcs'!Q$2:Q124)-'Chem - ODS'!L$15*10^6,'Chemicals Calcs'!Q124))</f>
        <v>0</v>
      </c>
      <c r="R124" s="210">
        <f ca="1">IF(SUM('Chemicals Calcs'!R$2:R124)-'Chem - ODS'!M$15*10^6&lt;0,0,IF(AND(SUM('Chemicals Calcs'!R$1:R123)-'Chem - ODS'!M$15*10^6&lt;0,SUM('Chemicals Calcs'!R$2:R124)-'Chem - ODS'!M$15*10^6&gt;0),SUM('Chemicals Calcs'!R$2:R124)-'Chem - ODS'!M$15*10^6,'Chemicals Calcs'!R124))</f>
        <v>0</v>
      </c>
      <c r="S124" s="210">
        <f ca="1">IF(SUM('Chemicals Calcs'!S$2:S124)-'Chem - ODS'!N$15*10^6&lt;0,0,IF(AND(SUM('Chemicals Calcs'!S$1:S123)-'Chem - ODS'!N$15*10^6&lt;0,SUM('Chemicals Calcs'!S$2:S124)-'Chem - ODS'!N$15*10^6&gt;0),SUM('Chemicals Calcs'!S$2:S124)-'Chem - ODS'!N$15*10^6,'Chemicals Calcs'!S124))</f>
        <v>0</v>
      </c>
      <c r="T124" s="210">
        <f ca="1">IF(SUM('Chemicals Calcs'!T$2:T124)-'Chem - ODS'!O$15*10^6&lt;0,0,IF(AND(SUM('Chemicals Calcs'!T$1:T123)-'Chem - ODS'!O$15*10^6&lt;0,SUM('Chemicals Calcs'!T$2:T124)-'Chem - ODS'!O$15*10^6&gt;0),SUM('Chemicals Calcs'!T$2:T124)-'Chem - ODS'!O$15*10^6,'Chemicals Calcs'!T124))</f>
        <v>0</v>
      </c>
      <c r="U124" s="210">
        <f ca="1">IF(SUM('Chemicals Calcs'!U$2:U124)-'Chem - ODS'!P$15*10^6&lt;0,0,IF(AND(SUM('Chemicals Calcs'!U$1:U123)-'Chem - ODS'!P$15*10^6&lt;0,SUM('Chemicals Calcs'!U$2:U124)-'Chem - ODS'!P$15*10^6&gt;0),SUM('Chemicals Calcs'!U$2:U124)-'Chem - ODS'!P$15*10^6,'Chemicals Calcs'!U124))</f>
        <v>0</v>
      </c>
      <c r="V124" s="210">
        <f ca="1">IF(SUM('Chemicals Calcs'!V$2:V124)-'Chem - ODS'!Q$15*10^6&lt;0,0,IF(AND(SUM('Chemicals Calcs'!V$1:V123)-'Chem - ODS'!Q$15*10^6&lt;0,SUM('Chemicals Calcs'!V$2:V124)-'Chem - ODS'!Q$15*10^6&gt;0),SUM('Chemicals Calcs'!V$2:V124)-'Chem - ODS'!Q$15*10^6,'Chemicals Calcs'!V124))</f>
        <v>0</v>
      </c>
      <c r="W124" s="210">
        <f ca="1">IF(SUM('Chemicals Calcs'!W$2:W124)-'Chem - ODS'!R$15*10^6&lt;0,0,IF(AND(SUM('Chemicals Calcs'!W$1:W123)-'Chem - ODS'!R$15*10^6&lt;0,SUM('Chemicals Calcs'!W$2:W124)-'Chem - ODS'!R$15*10^6&gt;0),SUM('Chemicals Calcs'!W$2:W124)-'Chem - ODS'!R$15*10^6,'Chemicals Calcs'!W124))</f>
        <v>0</v>
      </c>
      <c r="X124" s="210">
        <f ca="1">IF(SUM('Chemicals Calcs'!X$2:X124)-'Chem - ODS'!S$15*10^6&lt;0,0,IF(AND(SUM('Chemicals Calcs'!X$1:X123)-'Chem - ODS'!S$15*10^6&lt;0,SUM('Chemicals Calcs'!X$2:X124)-'Chem - ODS'!S$15*10^6&gt;0),SUM('Chemicals Calcs'!X$2:X124)-'Chem - ODS'!S$15*10^6,'Chemicals Calcs'!X124))</f>
        <v>0</v>
      </c>
      <c r="Y124" s="210">
        <f ca="1">IF(SUM('Chemicals Calcs'!Y$2:Y124)-'Chem - ODS'!T$15*10^6&lt;0,0,IF(AND(SUM('Chemicals Calcs'!Y$1:Y123)-'Chem - ODS'!T$15*10^6&lt;0,SUM('Chemicals Calcs'!Y$2:Y124)-'Chem - ODS'!T$15*10^6&gt;0),SUM('Chemicals Calcs'!Y$2:Y124)-'Chem - ODS'!T$15*10^6,'Chemicals Calcs'!Y124))</f>
        <v>0</v>
      </c>
      <c r="Z124" s="210">
        <f ca="1">IF(SUM('Chemicals Calcs'!Z$2:Z124)-'Chem - ODS'!U$15*10^6&lt;0,0,IF(AND(SUM('Chemicals Calcs'!Z$1:Z123)-'Chem - ODS'!U$15*10^6&lt;0,SUM('Chemicals Calcs'!Z$2:Z124)-'Chem - ODS'!U$15*10^6&gt;0),SUM('Chemicals Calcs'!Z$2:Z124)-'Chem - ODS'!U$15*10^6,'Chemicals Calcs'!Z124))</f>
        <v>0</v>
      </c>
      <c r="AA124" s="210">
        <f ca="1">IF(SUM('Chemicals Calcs'!AA$2:AA124)-'Chem - ODS'!V$15*10^6&lt;0,0,IF(AND(SUM('Chemicals Calcs'!AA$1:AA123)-'Chem - ODS'!V$15*10^6&lt;0,SUM('Chemicals Calcs'!AA$2:AA124)-'Chem - ODS'!V$15*10^6&gt;0),SUM('Chemicals Calcs'!AA$2:AA124)-'Chem - ODS'!V$15*10^6,'Chemicals Calcs'!AA124))</f>
        <v>0</v>
      </c>
      <c r="AB124" s="210">
        <f ca="1">IF(SUM('Chemicals Calcs'!AB$2:AB124)-'Chem - ODS'!W$15*10^6&lt;0,0,IF(AND(SUM('Chemicals Calcs'!AB$1:AB123)-'Chem - ODS'!W$15*10^6&lt;0,SUM('Chemicals Calcs'!AB$2:AB124)-'Chem - ODS'!W$15*10^6&gt;0),SUM('Chemicals Calcs'!AB$2:AB124)-'Chem - ODS'!W$15*10^6,'Chemicals Calcs'!AB124))</f>
        <v>0</v>
      </c>
      <c r="AC124" s="210">
        <f ca="1">IF(SUM('Chemicals Calcs'!AC$2:AC124)-'Chem - ODS'!X$15*10^6&lt;0,0,IF(AND(SUM('Chemicals Calcs'!AC$1:AC123)-'Chem - ODS'!X$15*10^6&lt;0,SUM('Chemicals Calcs'!AC$2:AC124)-'Chem - ODS'!X$15*10^6&gt;0),SUM('Chemicals Calcs'!AC$2:AC124)-'Chem - ODS'!X$15*10^6,'Chemicals Calcs'!AC124))</f>
        <v>0</v>
      </c>
      <c r="AD124" s="210">
        <f ca="1">IF(SUM('Chemicals Calcs'!AD$2:AD124)-'Chem - ODS'!Y$15*10^6&lt;0,0,IF(AND(SUM('Chemicals Calcs'!AD$1:AD123)-'Chem - ODS'!Y$15*10^6&lt;0,SUM('Chemicals Calcs'!AD$2:AD124)-'Chem - ODS'!Y$15*10^6&gt;0),SUM('Chemicals Calcs'!AD$2:AD124)-'Chem - ODS'!Y$15*10^6,'Chemicals Calcs'!AD124))</f>
        <v>0</v>
      </c>
      <c r="AE124" s="210">
        <f ca="1">IF(SUM('Chemicals Calcs'!AE$2:AE124)-'Chem - ODS'!Z$15*10^6&lt;0,0,IF(AND(SUM('Chemicals Calcs'!AE$1:AE123)-'Chem - ODS'!Z$15*10^6&lt;0,SUM('Chemicals Calcs'!AE$2:AE124)-'Chem - ODS'!Z$15*10^6&gt;0),SUM('Chemicals Calcs'!AE$2:AE124)-'Chem - ODS'!Z$15*10^6,'Chemicals Calcs'!AE124))</f>
        <v>0</v>
      </c>
      <c r="AF124" s="210">
        <f ca="1">IF(SUM('Chemicals Calcs'!AF$2:AF124)-'Chem - ODS'!AA$15*10^6&lt;0,0,IF(AND(SUM('Chemicals Calcs'!AF$1:AF123)-'Chem - ODS'!AA$15*10^6&lt;0,SUM('Chemicals Calcs'!AF$2:AF124)-'Chem - ODS'!AA$15*10^6&gt;0),SUM('Chemicals Calcs'!AF$2:AF124)-'Chem - ODS'!AA$15*10^6,'Chemicals Calcs'!AF124))</f>
        <v>0</v>
      </c>
      <c r="AG124" s="210">
        <f ca="1">IF(SUM('Chemicals Calcs'!AG$2:AG124)-'Chem - ODS'!AB$15*10^6&lt;0,0,IF(AND(SUM('Chemicals Calcs'!AG$1:AG123)-'Chem - ODS'!AB$15*10^6&lt;0,SUM('Chemicals Calcs'!AG$2:AG124)-'Chem - ODS'!AB$15*10^6&gt;0),SUM('Chemicals Calcs'!AG$2:AG124)-'Chem - ODS'!AB$15*10^6,'Chemicals Calcs'!AG124))</f>
        <v>0</v>
      </c>
      <c r="AH124" s="210">
        <f ca="1">IF(SUM('Chemicals Calcs'!AH$2:AH124)-'Chem - ODS'!AC$15*10^6&lt;0,0,IF(AND(SUM('Chemicals Calcs'!AH$1:AH123)-'Chem - ODS'!AC$15*10^6&lt;0,SUM('Chemicals Calcs'!AH$2:AH124)-'Chem - ODS'!AC$15*10^6&gt;0),SUM('Chemicals Calcs'!AH$2:AH124)-'Chem - ODS'!AC$15*10^6,'Chemicals Calcs'!AH124))</f>
        <v>0</v>
      </c>
      <c r="AI124" s="210">
        <f ca="1">IF(SUM('Chemicals Calcs'!AI$2:AI124)-'Chem - ODS'!AD$15*10^6&lt;0,0,IF(AND(SUM('Chemicals Calcs'!AI$1:AI123)-'Chem - ODS'!AD$15*10^6&lt;0,SUM('Chemicals Calcs'!AI$2:AI124)-'Chem - ODS'!AD$15*10^6&gt;0),SUM('Chemicals Calcs'!AI$2:AI124)-'Chem - ODS'!AD$15*10^6,'Chemicals Calcs'!AI124))</f>
        <v>0</v>
      </c>
      <c r="AJ124" s="210">
        <f ca="1">IF(SUM('Chemicals Calcs'!AJ$2:AJ124)-'Chem - ODS'!AE$15*10^6&lt;0,0,IF(AND(SUM('Chemicals Calcs'!AJ$1:AJ123)-'Chem - ODS'!AE$15*10^6&lt;0,SUM('Chemicals Calcs'!AJ$2:AJ124)-'Chem - ODS'!AE$15*10^6&gt;0),SUM('Chemicals Calcs'!AJ$2:AJ124)-'Chem - ODS'!AE$15*10^6,'Chemicals Calcs'!AJ124))</f>
        <v>0</v>
      </c>
      <c r="AK124" s="210">
        <f ca="1">IF(SUM('Chemicals Calcs'!AK$2:AK124)-'Chem - ODS'!AF$15*10^6&lt;0,0,IF(AND(SUM('Chemicals Calcs'!AK$1:AK123)-'Chem - ODS'!AF$15*10^6&lt;0,SUM('Chemicals Calcs'!AK$2:AK124)-'Chem - ODS'!AF$15*10^6&gt;0),SUM('Chemicals Calcs'!AK$2:AK124)-'Chem - ODS'!AF$15*10^6,'Chemicals Calcs'!AK124))</f>
        <v>0</v>
      </c>
      <c r="AL124" s="210">
        <f ca="1">IF(SUM('Chemicals Calcs'!AL$2:AL124)-'Chem - ODS'!AG$15*10^6&lt;0,0,IF(AND(SUM('Chemicals Calcs'!AL$1:AL123)-'Chem - ODS'!AG$15*10^6&lt;0,SUM('Chemicals Calcs'!AL$2:AL124)-'Chem - ODS'!AG$15*10^6&gt;0),SUM('Chemicals Calcs'!AL$2:AL124)-'Chem - ODS'!AG$15*10^6,'Chemicals Calcs'!AL124))</f>
        <v>0</v>
      </c>
      <c r="AM124" s="210">
        <f ca="1">IF(SUM('Chemicals Calcs'!AM$2:AM124)-'Chem - ODS'!AH$15*10^6&lt;0,0,IF(AND(SUM('Chemicals Calcs'!AM$1:AM123)-'Chem - ODS'!AH$15*10^6&lt;0,SUM('Chemicals Calcs'!AM$2:AM124)-'Chem - ODS'!AH$15*10^6&gt;0),SUM('Chemicals Calcs'!AM$2:AM124)-'Chem - ODS'!AH$15*10^6,'Chemicals Calcs'!AM124))</f>
        <v>0</v>
      </c>
      <c r="AN124" s="210">
        <f ca="1">IF(SUM('Chemicals Calcs'!AN$2:AN124)-'Chem - ODS'!AI$15*10^6&lt;0,0,IF(AND(SUM('Chemicals Calcs'!AN$1:AN123)-'Chem - ODS'!AI$15*10^6&lt;0,SUM('Chemicals Calcs'!AN$2:AN124)-'Chem - ODS'!AI$15*10^6&gt;0),SUM('Chemicals Calcs'!AN$2:AN124)-'Chem - ODS'!AI$15*10^6,'Chemicals Calcs'!AN124))</f>
        <v>0</v>
      </c>
      <c r="AO124" s="210">
        <f ca="1">IF(SUM('Chemicals Calcs'!AO$2:AO124)-'Chem - ODS'!AJ$15*10^6&lt;0,0,IF(AND(SUM('Chemicals Calcs'!AO$1:AO123)-'Chem - ODS'!AJ$15*10^6&lt;0,SUM('Chemicals Calcs'!AO$2:AO124)-'Chem - ODS'!AJ$15*10^6&gt;0),SUM('Chemicals Calcs'!AO$2:AO124)-'Chem - ODS'!AJ$15*10^6,'Chemicals Calcs'!AO124))</f>
        <v>0</v>
      </c>
      <c r="AP124" s="210">
        <f ca="1">IF(SUM('Chemicals Calcs'!AP$2:AP124)-'Chem - ODS'!AK$15*10^6&lt;0,0,IF(AND(SUM('Chemicals Calcs'!AP$1:AP123)-'Chem - ODS'!AK$15*10^6&lt;0,SUM('Chemicals Calcs'!AP$2:AP124)-'Chem - ODS'!AK$15*10^6&gt;0),SUM('Chemicals Calcs'!AP$2:AP124)-'Chem - ODS'!AK$15*10^6,'Chemicals Calcs'!AP124))</f>
        <v>0</v>
      </c>
    </row>
    <row r="125" spans="1:42">
      <c r="A125" s="74">
        <v>73</v>
      </c>
      <c r="B125">
        <f ca="1">IF('Chemicals 2010'!$A133="CP",INDIRECT("'Chemicals 2010'!"&amp;'Country Selector'!$B$3&amp;ROW($A133))*10^12,0)</f>
        <v>0</v>
      </c>
      <c r="C125" s="90">
        <f t="shared" ca="1" si="4"/>
        <v>0</v>
      </c>
      <c r="D125" s="90">
        <f t="shared" ca="1" si="5"/>
        <v>0</v>
      </c>
      <c r="E125" s="90">
        <f t="shared" ca="1" si="5"/>
        <v>0</v>
      </c>
      <c r="F125" s="90">
        <f t="shared" ca="1" si="5"/>
        <v>0</v>
      </c>
      <c r="G125" s="210">
        <f ca="1">IF(SUM('Chemicals Calcs'!G$2:G125)-'Chem - ODS'!B$15*10^6&lt;0,0,IF(AND(SUM('Chemicals Calcs'!G$1:G124)-'Chem - ODS'!B$15*10^6&lt;0,SUM('Chemicals Calcs'!G$2:G125)-'Chem - ODS'!B$15*10^6&gt;0),SUM('Chemicals Calcs'!G$2:G125)-'Chem - ODS'!B$15*10^6,'Chemicals Calcs'!G125))</f>
        <v>0</v>
      </c>
      <c r="H125" s="210">
        <f ca="1">IF(SUM('Chemicals Calcs'!H$2:H125)-'Chem - ODS'!C$15*10^6&lt;0,0,IF(AND(SUM('Chemicals Calcs'!H$1:H124)-'Chem - ODS'!C$15*10^6&lt;0,SUM('Chemicals Calcs'!H$2:H125)-'Chem - ODS'!C$15*10^6&gt;0),SUM('Chemicals Calcs'!H$2:H125)-'Chem - ODS'!C$15*10^6,'Chemicals Calcs'!H125))</f>
        <v>0</v>
      </c>
      <c r="I125" s="210">
        <f ca="1">IF(SUM('Chemicals Calcs'!I$2:I125)-'Chem - ODS'!D$15*10^6&lt;0,0,IF(AND(SUM('Chemicals Calcs'!I$1:I124)-'Chem - ODS'!D$15*10^6&lt;0,SUM('Chemicals Calcs'!I$2:I125)-'Chem - ODS'!D$15*10^6&gt;0),SUM('Chemicals Calcs'!I$2:I125)-'Chem - ODS'!D$15*10^6,'Chemicals Calcs'!I125))</f>
        <v>0</v>
      </c>
      <c r="J125" s="210">
        <f ca="1">IF(SUM('Chemicals Calcs'!J$2:J125)-'Chem - ODS'!E$15*10^6&lt;0,0,IF(AND(SUM('Chemicals Calcs'!J$1:J124)-'Chem - ODS'!E$15*10^6&lt;0,SUM('Chemicals Calcs'!J$2:J125)-'Chem - ODS'!E$15*10^6&gt;0),SUM('Chemicals Calcs'!J$2:J125)-'Chem - ODS'!E$15*10^6,'Chemicals Calcs'!J125))</f>
        <v>0</v>
      </c>
      <c r="K125" s="210">
        <f ca="1">IF(SUM('Chemicals Calcs'!K$2:K125)-'Chem - ODS'!F$15*10^6&lt;0,0,IF(AND(SUM('Chemicals Calcs'!K$1:K124)-'Chem - ODS'!F$15*10^6&lt;0,SUM('Chemicals Calcs'!K$2:K125)-'Chem - ODS'!F$15*10^6&gt;0),SUM('Chemicals Calcs'!K$2:K125)-'Chem - ODS'!F$15*10^6,'Chemicals Calcs'!K125))</f>
        <v>0</v>
      </c>
      <c r="L125" s="210">
        <f ca="1">IF(SUM('Chemicals Calcs'!L$2:L125)-'Chem - ODS'!G$15*10^6&lt;0,0,IF(AND(SUM('Chemicals Calcs'!L$1:L124)-'Chem - ODS'!G$15*10^6&lt;0,SUM('Chemicals Calcs'!L$2:L125)-'Chem - ODS'!G$15*10^6&gt;0),SUM('Chemicals Calcs'!L$2:L125)-'Chem - ODS'!G$15*10^6,'Chemicals Calcs'!L125))</f>
        <v>0</v>
      </c>
      <c r="M125" s="210">
        <f ca="1">IF(SUM('Chemicals Calcs'!M$2:M125)-'Chem - ODS'!H$15*10^6&lt;0,0,IF(AND(SUM('Chemicals Calcs'!M$1:M124)-'Chem - ODS'!H$15*10^6&lt;0,SUM('Chemicals Calcs'!M$2:M125)-'Chem - ODS'!H$15*10^6&gt;0),SUM('Chemicals Calcs'!M$2:M125)-'Chem - ODS'!H$15*10^6,'Chemicals Calcs'!M125))</f>
        <v>0</v>
      </c>
      <c r="N125" s="210">
        <f ca="1">IF(SUM('Chemicals Calcs'!N$2:N125)-'Chem - ODS'!I$15*10^6&lt;0,0,IF(AND(SUM('Chemicals Calcs'!N$1:N124)-'Chem - ODS'!I$15*10^6&lt;0,SUM('Chemicals Calcs'!N$2:N125)-'Chem - ODS'!I$15*10^6&gt;0),SUM('Chemicals Calcs'!N$2:N125)-'Chem - ODS'!I$15*10^6,'Chemicals Calcs'!N125))</f>
        <v>0</v>
      </c>
      <c r="O125" s="210">
        <f ca="1">IF(SUM('Chemicals Calcs'!O$2:O125)-'Chem - ODS'!J$15*10^6&lt;0,0,IF(AND(SUM('Chemicals Calcs'!O$1:O124)-'Chem - ODS'!J$15*10^6&lt;0,SUM('Chemicals Calcs'!O$2:O125)-'Chem - ODS'!J$15*10^6&gt;0),SUM('Chemicals Calcs'!O$2:O125)-'Chem - ODS'!J$15*10^6,'Chemicals Calcs'!O125))</f>
        <v>0</v>
      </c>
      <c r="P125" s="210">
        <f ca="1">IF(SUM('Chemicals Calcs'!P$2:P125)-'Chem - ODS'!K$15*10^6&lt;0,0,IF(AND(SUM('Chemicals Calcs'!P$1:P124)-'Chem - ODS'!K$15*10^6&lt;0,SUM('Chemicals Calcs'!P$2:P125)-'Chem - ODS'!K$15*10^6&gt;0),SUM('Chemicals Calcs'!P$2:P125)-'Chem - ODS'!K$15*10^6,'Chemicals Calcs'!P125))</f>
        <v>0</v>
      </c>
      <c r="Q125" s="210">
        <f ca="1">IF(SUM('Chemicals Calcs'!Q$2:Q125)-'Chem - ODS'!L$15*10^6&lt;0,0,IF(AND(SUM('Chemicals Calcs'!Q$1:Q124)-'Chem - ODS'!L$15*10^6&lt;0,SUM('Chemicals Calcs'!Q$2:Q125)-'Chem - ODS'!L$15*10^6&gt;0),SUM('Chemicals Calcs'!Q$2:Q125)-'Chem - ODS'!L$15*10^6,'Chemicals Calcs'!Q125))</f>
        <v>0</v>
      </c>
      <c r="R125" s="210">
        <f ca="1">IF(SUM('Chemicals Calcs'!R$2:R125)-'Chem - ODS'!M$15*10^6&lt;0,0,IF(AND(SUM('Chemicals Calcs'!R$1:R124)-'Chem - ODS'!M$15*10^6&lt;0,SUM('Chemicals Calcs'!R$2:R125)-'Chem - ODS'!M$15*10^6&gt;0),SUM('Chemicals Calcs'!R$2:R125)-'Chem - ODS'!M$15*10^6,'Chemicals Calcs'!R125))</f>
        <v>0</v>
      </c>
      <c r="S125" s="210">
        <f ca="1">IF(SUM('Chemicals Calcs'!S$2:S125)-'Chem - ODS'!N$15*10^6&lt;0,0,IF(AND(SUM('Chemicals Calcs'!S$1:S124)-'Chem - ODS'!N$15*10^6&lt;0,SUM('Chemicals Calcs'!S$2:S125)-'Chem - ODS'!N$15*10^6&gt;0),SUM('Chemicals Calcs'!S$2:S125)-'Chem - ODS'!N$15*10^6,'Chemicals Calcs'!S125))</f>
        <v>0</v>
      </c>
      <c r="T125" s="210">
        <f ca="1">IF(SUM('Chemicals Calcs'!T$2:T125)-'Chem - ODS'!O$15*10^6&lt;0,0,IF(AND(SUM('Chemicals Calcs'!T$1:T124)-'Chem - ODS'!O$15*10^6&lt;0,SUM('Chemicals Calcs'!T$2:T125)-'Chem - ODS'!O$15*10^6&gt;0),SUM('Chemicals Calcs'!T$2:T125)-'Chem - ODS'!O$15*10^6,'Chemicals Calcs'!T125))</f>
        <v>0</v>
      </c>
      <c r="U125" s="210">
        <f ca="1">IF(SUM('Chemicals Calcs'!U$2:U125)-'Chem - ODS'!P$15*10^6&lt;0,0,IF(AND(SUM('Chemicals Calcs'!U$1:U124)-'Chem - ODS'!P$15*10^6&lt;0,SUM('Chemicals Calcs'!U$2:U125)-'Chem - ODS'!P$15*10^6&gt;0),SUM('Chemicals Calcs'!U$2:U125)-'Chem - ODS'!P$15*10^6,'Chemicals Calcs'!U125))</f>
        <v>0</v>
      </c>
      <c r="V125" s="210">
        <f ca="1">IF(SUM('Chemicals Calcs'!V$2:V125)-'Chem - ODS'!Q$15*10^6&lt;0,0,IF(AND(SUM('Chemicals Calcs'!V$1:V124)-'Chem - ODS'!Q$15*10^6&lt;0,SUM('Chemicals Calcs'!V$2:V125)-'Chem - ODS'!Q$15*10^6&gt;0),SUM('Chemicals Calcs'!V$2:V125)-'Chem - ODS'!Q$15*10^6,'Chemicals Calcs'!V125))</f>
        <v>0</v>
      </c>
      <c r="W125" s="210">
        <f ca="1">IF(SUM('Chemicals Calcs'!W$2:W125)-'Chem - ODS'!R$15*10^6&lt;0,0,IF(AND(SUM('Chemicals Calcs'!W$1:W124)-'Chem - ODS'!R$15*10^6&lt;0,SUM('Chemicals Calcs'!W$2:W125)-'Chem - ODS'!R$15*10^6&gt;0),SUM('Chemicals Calcs'!W$2:W125)-'Chem - ODS'!R$15*10^6,'Chemicals Calcs'!W125))</f>
        <v>0</v>
      </c>
      <c r="X125" s="210">
        <f ca="1">IF(SUM('Chemicals Calcs'!X$2:X125)-'Chem - ODS'!S$15*10^6&lt;0,0,IF(AND(SUM('Chemicals Calcs'!X$1:X124)-'Chem - ODS'!S$15*10^6&lt;0,SUM('Chemicals Calcs'!X$2:X125)-'Chem - ODS'!S$15*10^6&gt;0),SUM('Chemicals Calcs'!X$2:X125)-'Chem - ODS'!S$15*10^6,'Chemicals Calcs'!X125))</f>
        <v>0</v>
      </c>
      <c r="Y125" s="210">
        <f ca="1">IF(SUM('Chemicals Calcs'!Y$2:Y125)-'Chem - ODS'!T$15*10^6&lt;0,0,IF(AND(SUM('Chemicals Calcs'!Y$1:Y124)-'Chem - ODS'!T$15*10^6&lt;0,SUM('Chemicals Calcs'!Y$2:Y125)-'Chem - ODS'!T$15*10^6&gt;0),SUM('Chemicals Calcs'!Y$2:Y125)-'Chem - ODS'!T$15*10^6,'Chemicals Calcs'!Y125))</f>
        <v>0</v>
      </c>
      <c r="Z125" s="210">
        <f ca="1">IF(SUM('Chemicals Calcs'!Z$2:Z125)-'Chem - ODS'!U$15*10^6&lt;0,0,IF(AND(SUM('Chemicals Calcs'!Z$1:Z124)-'Chem - ODS'!U$15*10^6&lt;0,SUM('Chemicals Calcs'!Z$2:Z125)-'Chem - ODS'!U$15*10^6&gt;0),SUM('Chemicals Calcs'!Z$2:Z125)-'Chem - ODS'!U$15*10^6,'Chemicals Calcs'!Z125))</f>
        <v>0</v>
      </c>
      <c r="AA125" s="210">
        <f ca="1">IF(SUM('Chemicals Calcs'!AA$2:AA125)-'Chem - ODS'!V$15*10^6&lt;0,0,IF(AND(SUM('Chemicals Calcs'!AA$1:AA124)-'Chem - ODS'!V$15*10^6&lt;0,SUM('Chemicals Calcs'!AA$2:AA125)-'Chem - ODS'!V$15*10^6&gt;0),SUM('Chemicals Calcs'!AA$2:AA125)-'Chem - ODS'!V$15*10^6,'Chemicals Calcs'!AA125))</f>
        <v>0</v>
      </c>
      <c r="AB125" s="210">
        <f ca="1">IF(SUM('Chemicals Calcs'!AB$2:AB125)-'Chem - ODS'!W$15*10^6&lt;0,0,IF(AND(SUM('Chemicals Calcs'!AB$1:AB124)-'Chem - ODS'!W$15*10^6&lt;0,SUM('Chemicals Calcs'!AB$2:AB125)-'Chem - ODS'!W$15*10^6&gt;0),SUM('Chemicals Calcs'!AB$2:AB125)-'Chem - ODS'!W$15*10^6,'Chemicals Calcs'!AB125))</f>
        <v>0</v>
      </c>
      <c r="AC125" s="210">
        <f ca="1">IF(SUM('Chemicals Calcs'!AC$2:AC125)-'Chem - ODS'!X$15*10^6&lt;0,0,IF(AND(SUM('Chemicals Calcs'!AC$1:AC124)-'Chem - ODS'!X$15*10^6&lt;0,SUM('Chemicals Calcs'!AC$2:AC125)-'Chem - ODS'!X$15*10^6&gt;0),SUM('Chemicals Calcs'!AC$2:AC125)-'Chem - ODS'!X$15*10^6,'Chemicals Calcs'!AC125))</f>
        <v>0</v>
      </c>
      <c r="AD125" s="210">
        <f ca="1">IF(SUM('Chemicals Calcs'!AD$2:AD125)-'Chem - ODS'!Y$15*10^6&lt;0,0,IF(AND(SUM('Chemicals Calcs'!AD$1:AD124)-'Chem - ODS'!Y$15*10^6&lt;0,SUM('Chemicals Calcs'!AD$2:AD125)-'Chem - ODS'!Y$15*10^6&gt;0),SUM('Chemicals Calcs'!AD$2:AD125)-'Chem - ODS'!Y$15*10^6,'Chemicals Calcs'!AD125))</f>
        <v>0</v>
      </c>
      <c r="AE125" s="210">
        <f ca="1">IF(SUM('Chemicals Calcs'!AE$2:AE125)-'Chem - ODS'!Z$15*10^6&lt;0,0,IF(AND(SUM('Chemicals Calcs'!AE$1:AE124)-'Chem - ODS'!Z$15*10^6&lt;0,SUM('Chemicals Calcs'!AE$2:AE125)-'Chem - ODS'!Z$15*10^6&gt;0),SUM('Chemicals Calcs'!AE$2:AE125)-'Chem - ODS'!Z$15*10^6,'Chemicals Calcs'!AE125))</f>
        <v>0</v>
      </c>
      <c r="AF125" s="210">
        <f ca="1">IF(SUM('Chemicals Calcs'!AF$2:AF125)-'Chem - ODS'!AA$15*10^6&lt;0,0,IF(AND(SUM('Chemicals Calcs'!AF$1:AF124)-'Chem - ODS'!AA$15*10^6&lt;0,SUM('Chemicals Calcs'!AF$2:AF125)-'Chem - ODS'!AA$15*10^6&gt;0),SUM('Chemicals Calcs'!AF$2:AF125)-'Chem - ODS'!AA$15*10^6,'Chemicals Calcs'!AF125))</f>
        <v>0</v>
      </c>
      <c r="AG125" s="210">
        <f ca="1">IF(SUM('Chemicals Calcs'!AG$2:AG125)-'Chem - ODS'!AB$15*10^6&lt;0,0,IF(AND(SUM('Chemicals Calcs'!AG$1:AG124)-'Chem - ODS'!AB$15*10^6&lt;0,SUM('Chemicals Calcs'!AG$2:AG125)-'Chem - ODS'!AB$15*10^6&gt;0),SUM('Chemicals Calcs'!AG$2:AG125)-'Chem - ODS'!AB$15*10^6,'Chemicals Calcs'!AG125))</f>
        <v>0</v>
      </c>
      <c r="AH125" s="210">
        <f ca="1">IF(SUM('Chemicals Calcs'!AH$2:AH125)-'Chem - ODS'!AC$15*10^6&lt;0,0,IF(AND(SUM('Chemicals Calcs'!AH$1:AH124)-'Chem - ODS'!AC$15*10^6&lt;0,SUM('Chemicals Calcs'!AH$2:AH125)-'Chem - ODS'!AC$15*10^6&gt;0),SUM('Chemicals Calcs'!AH$2:AH125)-'Chem - ODS'!AC$15*10^6,'Chemicals Calcs'!AH125))</f>
        <v>0</v>
      </c>
      <c r="AI125" s="210">
        <f ca="1">IF(SUM('Chemicals Calcs'!AI$2:AI125)-'Chem - ODS'!AD$15*10^6&lt;0,0,IF(AND(SUM('Chemicals Calcs'!AI$1:AI124)-'Chem - ODS'!AD$15*10^6&lt;0,SUM('Chemicals Calcs'!AI$2:AI125)-'Chem - ODS'!AD$15*10^6&gt;0),SUM('Chemicals Calcs'!AI$2:AI125)-'Chem - ODS'!AD$15*10^6,'Chemicals Calcs'!AI125))</f>
        <v>0</v>
      </c>
      <c r="AJ125" s="210">
        <f ca="1">IF(SUM('Chemicals Calcs'!AJ$2:AJ125)-'Chem - ODS'!AE$15*10^6&lt;0,0,IF(AND(SUM('Chemicals Calcs'!AJ$1:AJ124)-'Chem - ODS'!AE$15*10^6&lt;0,SUM('Chemicals Calcs'!AJ$2:AJ125)-'Chem - ODS'!AE$15*10^6&gt;0),SUM('Chemicals Calcs'!AJ$2:AJ125)-'Chem - ODS'!AE$15*10^6,'Chemicals Calcs'!AJ125))</f>
        <v>0</v>
      </c>
      <c r="AK125" s="210">
        <f ca="1">IF(SUM('Chemicals Calcs'!AK$2:AK125)-'Chem - ODS'!AF$15*10^6&lt;0,0,IF(AND(SUM('Chemicals Calcs'!AK$1:AK124)-'Chem - ODS'!AF$15*10^6&lt;0,SUM('Chemicals Calcs'!AK$2:AK125)-'Chem - ODS'!AF$15*10^6&gt;0),SUM('Chemicals Calcs'!AK$2:AK125)-'Chem - ODS'!AF$15*10^6,'Chemicals Calcs'!AK125))</f>
        <v>0</v>
      </c>
      <c r="AL125" s="210">
        <f ca="1">IF(SUM('Chemicals Calcs'!AL$2:AL125)-'Chem - ODS'!AG$15*10^6&lt;0,0,IF(AND(SUM('Chemicals Calcs'!AL$1:AL124)-'Chem - ODS'!AG$15*10^6&lt;0,SUM('Chemicals Calcs'!AL$2:AL125)-'Chem - ODS'!AG$15*10^6&gt;0),SUM('Chemicals Calcs'!AL$2:AL125)-'Chem - ODS'!AG$15*10^6,'Chemicals Calcs'!AL125))</f>
        <v>0</v>
      </c>
      <c r="AM125" s="210">
        <f ca="1">IF(SUM('Chemicals Calcs'!AM$2:AM125)-'Chem - ODS'!AH$15*10^6&lt;0,0,IF(AND(SUM('Chemicals Calcs'!AM$1:AM124)-'Chem - ODS'!AH$15*10^6&lt;0,SUM('Chemicals Calcs'!AM$2:AM125)-'Chem - ODS'!AH$15*10^6&gt;0),SUM('Chemicals Calcs'!AM$2:AM125)-'Chem - ODS'!AH$15*10^6,'Chemicals Calcs'!AM125))</f>
        <v>0</v>
      </c>
      <c r="AN125" s="210">
        <f ca="1">IF(SUM('Chemicals Calcs'!AN$2:AN125)-'Chem - ODS'!AI$15*10^6&lt;0,0,IF(AND(SUM('Chemicals Calcs'!AN$1:AN124)-'Chem - ODS'!AI$15*10^6&lt;0,SUM('Chemicals Calcs'!AN$2:AN125)-'Chem - ODS'!AI$15*10^6&gt;0),SUM('Chemicals Calcs'!AN$2:AN125)-'Chem - ODS'!AI$15*10^6,'Chemicals Calcs'!AN125))</f>
        <v>0</v>
      </c>
      <c r="AO125" s="210">
        <f ca="1">IF(SUM('Chemicals Calcs'!AO$2:AO125)-'Chem - ODS'!AJ$15*10^6&lt;0,0,IF(AND(SUM('Chemicals Calcs'!AO$1:AO124)-'Chem - ODS'!AJ$15*10^6&lt;0,SUM('Chemicals Calcs'!AO$2:AO125)-'Chem - ODS'!AJ$15*10^6&gt;0),SUM('Chemicals Calcs'!AO$2:AO125)-'Chem - ODS'!AJ$15*10^6,'Chemicals Calcs'!AO125))</f>
        <v>0</v>
      </c>
      <c r="AP125" s="210">
        <f ca="1">IF(SUM('Chemicals Calcs'!AP$2:AP125)-'Chem - ODS'!AK$15*10^6&lt;0,0,IF(AND(SUM('Chemicals Calcs'!AP$1:AP124)-'Chem - ODS'!AK$15*10^6&lt;0,SUM('Chemicals Calcs'!AP$2:AP125)-'Chem - ODS'!AK$15*10^6&gt;0),SUM('Chemicals Calcs'!AP$2:AP125)-'Chem - ODS'!AK$15*10^6,'Chemicals Calcs'!AP125))</f>
        <v>0</v>
      </c>
    </row>
    <row r="126" spans="1:42">
      <c r="A126" s="74">
        <v>74</v>
      </c>
      <c r="B126">
        <f ca="1">IF('Chemicals 2010'!$A134="CP",INDIRECT("'Chemicals 2010'!"&amp;'Country Selector'!$B$3&amp;ROW($A134))*10^12,0)</f>
        <v>0</v>
      </c>
      <c r="C126" s="90">
        <f t="shared" ca="1" si="4"/>
        <v>0</v>
      </c>
      <c r="D126" s="90">
        <f t="shared" ca="1" si="5"/>
        <v>0</v>
      </c>
      <c r="E126" s="90">
        <f t="shared" ca="1" si="5"/>
        <v>0</v>
      </c>
      <c r="F126" s="90">
        <f t="shared" ca="1" si="5"/>
        <v>0</v>
      </c>
      <c r="G126" s="210">
        <f ca="1">IF(SUM('Chemicals Calcs'!G$2:G126)-'Chem - ODS'!B$15*10^6&lt;0,0,IF(AND(SUM('Chemicals Calcs'!G$1:G125)-'Chem - ODS'!B$15*10^6&lt;0,SUM('Chemicals Calcs'!G$2:G126)-'Chem - ODS'!B$15*10^6&gt;0),SUM('Chemicals Calcs'!G$2:G126)-'Chem - ODS'!B$15*10^6,'Chemicals Calcs'!G126))</f>
        <v>0</v>
      </c>
      <c r="H126" s="210">
        <f ca="1">IF(SUM('Chemicals Calcs'!H$2:H126)-'Chem - ODS'!C$15*10^6&lt;0,0,IF(AND(SUM('Chemicals Calcs'!H$1:H125)-'Chem - ODS'!C$15*10^6&lt;0,SUM('Chemicals Calcs'!H$2:H126)-'Chem - ODS'!C$15*10^6&gt;0),SUM('Chemicals Calcs'!H$2:H126)-'Chem - ODS'!C$15*10^6,'Chemicals Calcs'!H126))</f>
        <v>0</v>
      </c>
      <c r="I126" s="210">
        <f ca="1">IF(SUM('Chemicals Calcs'!I$2:I126)-'Chem - ODS'!D$15*10^6&lt;0,0,IF(AND(SUM('Chemicals Calcs'!I$1:I125)-'Chem - ODS'!D$15*10^6&lt;0,SUM('Chemicals Calcs'!I$2:I126)-'Chem - ODS'!D$15*10^6&gt;0),SUM('Chemicals Calcs'!I$2:I126)-'Chem - ODS'!D$15*10^6,'Chemicals Calcs'!I126))</f>
        <v>0</v>
      </c>
      <c r="J126" s="210">
        <f ca="1">IF(SUM('Chemicals Calcs'!J$2:J126)-'Chem - ODS'!E$15*10^6&lt;0,0,IF(AND(SUM('Chemicals Calcs'!J$1:J125)-'Chem - ODS'!E$15*10^6&lt;0,SUM('Chemicals Calcs'!J$2:J126)-'Chem - ODS'!E$15*10^6&gt;0),SUM('Chemicals Calcs'!J$2:J126)-'Chem - ODS'!E$15*10^6,'Chemicals Calcs'!J126))</f>
        <v>0</v>
      </c>
      <c r="K126" s="210">
        <f ca="1">IF(SUM('Chemicals Calcs'!K$2:K126)-'Chem - ODS'!F$15*10^6&lt;0,0,IF(AND(SUM('Chemicals Calcs'!K$1:K125)-'Chem - ODS'!F$15*10^6&lt;0,SUM('Chemicals Calcs'!K$2:K126)-'Chem - ODS'!F$15*10^6&gt;0),SUM('Chemicals Calcs'!K$2:K126)-'Chem - ODS'!F$15*10^6,'Chemicals Calcs'!K126))</f>
        <v>0</v>
      </c>
      <c r="L126" s="210">
        <f ca="1">IF(SUM('Chemicals Calcs'!L$2:L126)-'Chem - ODS'!G$15*10^6&lt;0,0,IF(AND(SUM('Chemicals Calcs'!L$1:L125)-'Chem - ODS'!G$15*10^6&lt;0,SUM('Chemicals Calcs'!L$2:L126)-'Chem - ODS'!G$15*10^6&gt;0),SUM('Chemicals Calcs'!L$2:L126)-'Chem - ODS'!G$15*10^6,'Chemicals Calcs'!L126))</f>
        <v>0</v>
      </c>
      <c r="M126" s="210">
        <f ca="1">IF(SUM('Chemicals Calcs'!M$2:M126)-'Chem - ODS'!H$15*10^6&lt;0,0,IF(AND(SUM('Chemicals Calcs'!M$1:M125)-'Chem - ODS'!H$15*10^6&lt;0,SUM('Chemicals Calcs'!M$2:M126)-'Chem - ODS'!H$15*10^6&gt;0),SUM('Chemicals Calcs'!M$2:M126)-'Chem - ODS'!H$15*10^6,'Chemicals Calcs'!M126))</f>
        <v>0</v>
      </c>
      <c r="N126" s="210">
        <f ca="1">IF(SUM('Chemicals Calcs'!N$2:N126)-'Chem - ODS'!I$15*10^6&lt;0,0,IF(AND(SUM('Chemicals Calcs'!N$1:N125)-'Chem - ODS'!I$15*10^6&lt;0,SUM('Chemicals Calcs'!N$2:N126)-'Chem - ODS'!I$15*10^6&gt;0),SUM('Chemicals Calcs'!N$2:N126)-'Chem - ODS'!I$15*10^6,'Chemicals Calcs'!N126))</f>
        <v>0</v>
      </c>
      <c r="O126" s="210">
        <f ca="1">IF(SUM('Chemicals Calcs'!O$2:O126)-'Chem - ODS'!J$15*10^6&lt;0,0,IF(AND(SUM('Chemicals Calcs'!O$1:O125)-'Chem - ODS'!J$15*10^6&lt;0,SUM('Chemicals Calcs'!O$2:O126)-'Chem - ODS'!J$15*10^6&gt;0),SUM('Chemicals Calcs'!O$2:O126)-'Chem - ODS'!J$15*10^6,'Chemicals Calcs'!O126))</f>
        <v>0</v>
      </c>
      <c r="P126" s="210">
        <f ca="1">IF(SUM('Chemicals Calcs'!P$2:P126)-'Chem - ODS'!K$15*10^6&lt;0,0,IF(AND(SUM('Chemicals Calcs'!P$1:P125)-'Chem - ODS'!K$15*10^6&lt;0,SUM('Chemicals Calcs'!P$2:P126)-'Chem - ODS'!K$15*10^6&gt;0),SUM('Chemicals Calcs'!P$2:P126)-'Chem - ODS'!K$15*10^6,'Chemicals Calcs'!P126))</f>
        <v>0</v>
      </c>
      <c r="Q126" s="210">
        <f ca="1">IF(SUM('Chemicals Calcs'!Q$2:Q126)-'Chem - ODS'!L$15*10^6&lt;0,0,IF(AND(SUM('Chemicals Calcs'!Q$1:Q125)-'Chem - ODS'!L$15*10^6&lt;0,SUM('Chemicals Calcs'!Q$2:Q126)-'Chem - ODS'!L$15*10^6&gt;0),SUM('Chemicals Calcs'!Q$2:Q126)-'Chem - ODS'!L$15*10^6,'Chemicals Calcs'!Q126))</f>
        <v>0</v>
      </c>
      <c r="R126" s="210">
        <f ca="1">IF(SUM('Chemicals Calcs'!R$2:R126)-'Chem - ODS'!M$15*10^6&lt;0,0,IF(AND(SUM('Chemicals Calcs'!R$1:R125)-'Chem - ODS'!M$15*10^6&lt;0,SUM('Chemicals Calcs'!R$2:R126)-'Chem - ODS'!M$15*10^6&gt;0),SUM('Chemicals Calcs'!R$2:R126)-'Chem - ODS'!M$15*10^6,'Chemicals Calcs'!R126))</f>
        <v>0</v>
      </c>
      <c r="S126" s="210">
        <f ca="1">IF(SUM('Chemicals Calcs'!S$2:S126)-'Chem - ODS'!N$15*10^6&lt;0,0,IF(AND(SUM('Chemicals Calcs'!S$1:S125)-'Chem - ODS'!N$15*10^6&lt;0,SUM('Chemicals Calcs'!S$2:S126)-'Chem - ODS'!N$15*10^6&gt;0),SUM('Chemicals Calcs'!S$2:S126)-'Chem - ODS'!N$15*10^6,'Chemicals Calcs'!S126))</f>
        <v>0</v>
      </c>
      <c r="T126" s="210">
        <f ca="1">IF(SUM('Chemicals Calcs'!T$2:T126)-'Chem - ODS'!O$15*10^6&lt;0,0,IF(AND(SUM('Chemicals Calcs'!T$1:T125)-'Chem - ODS'!O$15*10^6&lt;0,SUM('Chemicals Calcs'!T$2:T126)-'Chem - ODS'!O$15*10^6&gt;0),SUM('Chemicals Calcs'!T$2:T126)-'Chem - ODS'!O$15*10^6,'Chemicals Calcs'!T126))</f>
        <v>0</v>
      </c>
      <c r="U126" s="210">
        <f ca="1">IF(SUM('Chemicals Calcs'!U$2:U126)-'Chem - ODS'!P$15*10^6&lt;0,0,IF(AND(SUM('Chemicals Calcs'!U$1:U125)-'Chem - ODS'!P$15*10^6&lt;0,SUM('Chemicals Calcs'!U$2:U126)-'Chem - ODS'!P$15*10^6&gt;0),SUM('Chemicals Calcs'!U$2:U126)-'Chem - ODS'!P$15*10^6,'Chemicals Calcs'!U126))</f>
        <v>0</v>
      </c>
      <c r="V126" s="210">
        <f ca="1">IF(SUM('Chemicals Calcs'!V$2:V126)-'Chem - ODS'!Q$15*10^6&lt;0,0,IF(AND(SUM('Chemicals Calcs'!V$1:V125)-'Chem - ODS'!Q$15*10^6&lt;0,SUM('Chemicals Calcs'!V$2:V126)-'Chem - ODS'!Q$15*10^6&gt;0),SUM('Chemicals Calcs'!V$2:V126)-'Chem - ODS'!Q$15*10^6,'Chemicals Calcs'!V126))</f>
        <v>0</v>
      </c>
      <c r="W126" s="210">
        <f ca="1">IF(SUM('Chemicals Calcs'!W$2:W126)-'Chem - ODS'!R$15*10^6&lt;0,0,IF(AND(SUM('Chemicals Calcs'!W$1:W125)-'Chem - ODS'!R$15*10^6&lt;0,SUM('Chemicals Calcs'!W$2:W126)-'Chem - ODS'!R$15*10^6&gt;0),SUM('Chemicals Calcs'!W$2:W126)-'Chem - ODS'!R$15*10^6,'Chemicals Calcs'!W126))</f>
        <v>0</v>
      </c>
      <c r="X126" s="210">
        <f ca="1">IF(SUM('Chemicals Calcs'!X$2:X126)-'Chem - ODS'!S$15*10^6&lt;0,0,IF(AND(SUM('Chemicals Calcs'!X$1:X125)-'Chem - ODS'!S$15*10^6&lt;0,SUM('Chemicals Calcs'!X$2:X126)-'Chem - ODS'!S$15*10^6&gt;0),SUM('Chemicals Calcs'!X$2:X126)-'Chem - ODS'!S$15*10^6,'Chemicals Calcs'!X126))</f>
        <v>0</v>
      </c>
      <c r="Y126" s="210">
        <f ca="1">IF(SUM('Chemicals Calcs'!Y$2:Y126)-'Chem - ODS'!T$15*10^6&lt;0,0,IF(AND(SUM('Chemicals Calcs'!Y$1:Y125)-'Chem - ODS'!T$15*10^6&lt;0,SUM('Chemicals Calcs'!Y$2:Y126)-'Chem - ODS'!T$15*10^6&gt;0),SUM('Chemicals Calcs'!Y$2:Y126)-'Chem - ODS'!T$15*10^6,'Chemicals Calcs'!Y126))</f>
        <v>0</v>
      </c>
      <c r="Z126" s="210">
        <f ca="1">IF(SUM('Chemicals Calcs'!Z$2:Z126)-'Chem - ODS'!U$15*10^6&lt;0,0,IF(AND(SUM('Chemicals Calcs'!Z$1:Z125)-'Chem - ODS'!U$15*10^6&lt;0,SUM('Chemicals Calcs'!Z$2:Z126)-'Chem - ODS'!U$15*10^6&gt;0),SUM('Chemicals Calcs'!Z$2:Z126)-'Chem - ODS'!U$15*10^6,'Chemicals Calcs'!Z126))</f>
        <v>0</v>
      </c>
      <c r="AA126" s="210">
        <f ca="1">IF(SUM('Chemicals Calcs'!AA$2:AA126)-'Chem - ODS'!V$15*10^6&lt;0,0,IF(AND(SUM('Chemicals Calcs'!AA$1:AA125)-'Chem - ODS'!V$15*10^6&lt;0,SUM('Chemicals Calcs'!AA$2:AA126)-'Chem - ODS'!V$15*10^6&gt;0),SUM('Chemicals Calcs'!AA$2:AA126)-'Chem - ODS'!V$15*10^6,'Chemicals Calcs'!AA126))</f>
        <v>0</v>
      </c>
      <c r="AB126" s="210">
        <f ca="1">IF(SUM('Chemicals Calcs'!AB$2:AB126)-'Chem - ODS'!W$15*10^6&lt;0,0,IF(AND(SUM('Chemicals Calcs'!AB$1:AB125)-'Chem - ODS'!W$15*10^6&lt;0,SUM('Chemicals Calcs'!AB$2:AB126)-'Chem - ODS'!W$15*10^6&gt;0),SUM('Chemicals Calcs'!AB$2:AB126)-'Chem - ODS'!W$15*10^6,'Chemicals Calcs'!AB126))</f>
        <v>0</v>
      </c>
      <c r="AC126" s="210">
        <f ca="1">IF(SUM('Chemicals Calcs'!AC$2:AC126)-'Chem - ODS'!X$15*10^6&lt;0,0,IF(AND(SUM('Chemicals Calcs'!AC$1:AC125)-'Chem - ODS'!X$15*10^6&lt;0,SUM('Chemicals Calcs'!AC$2:AC126)-'Chem - ODS'!X$15*10^6&gt;0),SUM('Chemicals Calcs'!AC$2:AC126)-'Chem - ODS'!X$15*10^6,'Chemicals Calcs'!AC126))</f>
        <v>0</v>
      </c>
      <c r="AD126" s="210">
        <f ca="1">IF(SUM('Chemicals Calcs'!AD$2:AD126)-'Chem - ODS'!Y$15*10^6&lt;0,0,IF(AND(SUM('Chemicals Calcs'!AD$1:AD125)-'Chem - ODS'!Y$15*10^6&lt;0,SUM('Chemicals Calcs'!AD$2:AD126)-'Chem - ODS'!Y$15*10^6&gt;0),SUM('Chemicals Calcs'!AD$2:AD126)-'Chem - ODS'!Y$15*10^6,'Chemicals Calcs'!AD126))</f>
        <v>0</v>
      </c>
      <c r="AE126" s="210">
        <f ca="1">IF(SUM('Chemicals Calcs'!AE$2:AE126)-'Chem - ODS'!Z$15*10^6&lt;0,0,IF(AND(SUM('Chemicals Calcs'!AE$1:AE125)-'Chem - ODS'!Z$15*10^6&lt;0,SUM('Chemicals Calcs'!AE$2:AE126)-'Chem - ODS'!Z$15*10^6&gt;0),SUM('Chemicals Calcs'!AE$2:AE126)-'Chem - ODS'!Z$15*10^6,'Chemicals Calcs'!AE126))</f>
        <v>0</v>
      </c>
      <c r="AF126" s="210">
        <f ca="1">IF(SUM('Chemicals Calcs'!AF$2:AF126)-'Chem - ODS'!AA$15*10^6&lt;0,0,IF(AND(SUM('Chemicals Calcs'!AF$1:AF125)-'Chem - ODS'!AA$15*10^6&lt;0,SUM('Chemicals Calcs'!AF$2:AF126)-'Chem - ODS'!AA$15*10^6&gt;0),SUM('Chemicals Calcs'!AF$2:AF126)-'Chem - ODS'!AA$15*10^6,'Chemicals Calcs'!AF126))</f>
        <v>0</v>
      </c>
      <c r="AG126" s="210">
        <f ca="1">IF(SUM('Chemicals Calcs'!AG$2:AG126)-'Chem - ODS'!AB$15*10^6&lt;0,0,IF(AND(SUM('Chemicals Calcs'!AG$1:AG125)-'Chem - ODS'!AB$15*10^6&lt;0,SUM('Chemicals Calcs'!AG$2:AG126)-'Chem - ODS'!AB$15*10^6&gt;0),SUM('Chemicals Calcs'!AG$2:AG126)-'Chem - ODS'!AB$15*10^6,'Chemicals Calcs'!AG126))</f>
        <v>0</v>
      </c>
      <c r="AH126" s="210">
        <f ca="1">IF(SUM('Chemicals Calcs'!AH$2:AH126)-'Chem - ODS'!AC$15*10^6&lt;0,0,IF(AND(SUM('Chemicals Calcs'!AH$1:AH125)-'Chem - ODS'!AC$15*10^6&lt;0,SUM('Chemicals Calcs'!AH$2:AH126)-'Chem - ODS'!AC$15*10^6&gt;0),SUM('Chemicals Calcs'!AH$2:AH126)-'Chem - ODS'!AC$15*10^6,'Chemicals Calcs'!AH126))</f>
        <v>0</v>
      </c>
      <c r="AI126" s="210">
        <f ca="1">IF(SUM('Chemicals Calcs'!AI$2:AI126)-'Chem - ODS'!AD$15*10^6&lt;0,0,IF(AND(SUM('Chemicals Calcs'!AI$1:AI125)-'Chem - ODS'!AD$15*10^6&lt;0,SUM('Chemicals Calcs'!AI$2:AI126)-'Chem - ODS'!AD$15*10^6&gt;0),SUM('Chemicals Calcs'!AI$2:AI126)-'Chem - ODS'!AD$15*10^6,'Chemicals Calcs'!AI126))</f>
        <v>0</v>
      </c>
      <c r="AJ126" s="210">
        <f ca="1">IF(SUM('Chemicals Calcs'!AJ$2:AJ126)-'Chem - ODS'!AE$15*10^6&lt;0,0,IF(AND(SUM('Chemicals Calcs'!AJ$1:AJ125)-'Chem - ODS'!AE$15*10^6&lt;0,SUM('Chemicals Calcs'!AJ$2:AJ126)-'Chem - ODS'!AE$15*10^6&gt;0),SUM('Chemicals Calcs'!AJ$2:AJ126)-'Chem - ODS'!AE$15*10^6,'Chemicals Calcs'!AJ126))</f>
        <v>0</v>
      </c>
      <c r="AK126" s="210">
        <f ca="1">IF(SUM('Chemicals Calcs'!AK$2:AK126)-'Chem - ODS'!AF$15*10^6&lt;0,0,IF(AND(SUM('Chemicals Calcs'!AK$1:AK125)-'Chem - ODS'!AF$15*10^6&lt;0,SUM('Chemicals Calcs'!AK$2:AK126)-'Chem - ODS'!AF$15*10^6&gt;0),SUM('Chemicals Calcs'!AK$2:AK126)-'Chem - ODS'!AF$15*10^6,'Chemicals Calcs'!AK126))</f>
        <v>0</v>
      </c>
      <c r="AL126" s="210">
        <f ca="1">IF(SUM('Chemicals Calcs'!AL$2:AL126)-'Chem - ODS'!AG$15*10^6&lt;0,0,IF(AND(SUM('Chemicals Calcs'!AL$1:AL125)-'Chem - ODS'!AG$15*10^6&lt;0,SUM('Chemicals Calcs'!AL$2:AL126)-'Chem - ODS'!AG$15*10^6&gt;0),SUM('Chemicals Calcs'!AL$2:AL126)-'Chem - ODS'!AG$15*10^6,'Chemicals Calcs'!AL126))</f>
        <v>0</v>
      </c>
      <c r="AM126" s="210">
        <f ca="1">IF(SUM('Chemicals Calcs'!AM$2:AM126)-'Chem - ODS'!AH$15*10^6&lt;0,0,IF(AND(SUM('Chemicals Calcs'!AM$1:AM125)-'Chem - ODS'!AH$15*10^6&lt;0,SUM('Chemicals Calcs'!AM$2:AM126)-'Chem - ODS'!AH$15*10^6&gt;0),SUM('Chemicals Calcs'!AM$2:AM126)-'Chem - ODS'!AH$15*10^6,'Chemicals Calcs'!AM126))</f>
        <v>0</v>
      </c>
      <c r="AN126" s="210">
        <f ca="1">IF(SUM('Chemicals Calcs'!AN$2:AN126)-'Chem - ODS'!AI$15*10^6&lt;0,0,IF(AND(SUM('Chemicals Calcs'!AN$1:AN125)-'Chem - ODS'!AI$15*10^6&lt;0,SUM('Chemicals Calcs'!AN$2:AN126)-'Chem - ODS'!AI$15*10^6&gt;0),SUM('Chemicals Calcs'!AN$2:AN126)-'Chem - ODS'!AI$15*10^6,'Chemicals Calcs'!AN126))</f>
        <v>0</v>
      </c>
      <c r="AO126" s="210">
        <f ca="1">IF(SUM('Chemicals Calcs'!AO$2:AO126)-'Chem - ODS'!AJ$15*10^6&lt;0,0,IF(AND(SUM('Chemicals Calcs'!AO$1:AO125)-'Chem - ODS'!AJ$15*10^6&lt;0,SUM('Chemicals Calcs'!AO$2:AO126)-'Chem - ODS'!AJ$15*10^6&gt;0),SUM('Chemicals Calcs'!AO$2:AO126)-'Chem - ODS'!AJ$15*10^6,'Chemicals Calcs'!AO126))</f>
        <v>0</v>
      </c>
      <c r="AP126" s="210">
        <f ca="1">IF(SUM('Chemicals Calcs'!AP$2:AP126)-'Chem - ODS'!AK$15*10^6&lt;0,0,IF(AND(SUM('Chemicals Calcs'!AP$1:AP125)-'Chem - ODS'!AK$15*10^6&lt;0,SUM('Chemicals Calcs'!AP$2:AP126)-'Chem - ODS'!AK$15*10^6&gt;0),SUM('Chemicals Calcs'!AP$2:AP126)-'Chem - ODS'!AK$15*10^6,'Chemicals Calcs'!AP126))</f>
        <v>0</v>
      </c>
    </row>
    <row r="127" spans="1:42">
      <c r="A127" s="74">
        <v>75</v>
      </c>
      <c r="B127">
        <f ca="1">IF('Chemicals 2010'!$A135="CP",INDIRECT("'Chemicals 2010'!"&amp;'Country Selector'!$B$3&amp;ROW($A135))*10^12,0)</f>
        <v>0</v>
      </c>
      <c r="C127" s="90">
        <f t="shared" ca="1" si="4"/>
        <v>0</v>
      </c>
      <c r="D127" s="90">
        <f t="shared" ca="1" si="4"/>
        <v>0</v>
      </c>
      <c r="E127" s="90">
        <f t="shared" ca="1" si="4"/>
        <v>0</v>
      </c>
      <c r="F127" s="90">
        <f t="shared" ca="1" si="4"/>
        <v>0</v>
      </c>
      <c r="G127" s="210">
        <f ca="1">IF(SUM('Chemicals Calcs'!G$2:G127)-'Chem - ODS'!B$15*10^6&lt;0,0,IF(AND(SUM('Chemicals Calcs'!G$1:G126)-'Chem - ODS'!B$15*10^6&lt;0,SUM('Chemicals Calcs'!G$2:G127)-'Chem - ODS'!B$15*10^6&gt;0),SUM('Chemicals Calcs'!G$2:G127)-'Chem - ODS'!B$15*10^6,'Chemicals Calcs'!G127))</f>
        <v>0</v>
      </c>
      <c r="H127" s="210">
        <f ca="1">IF(SUM('Chemicals Calcs'!H$2:H127)-'Chem - ODS'!C$15*10^6&lt;0,0,IF(AND(SUM('Chemicals Calcs'!H$1:H126)-'Chem - ODS'!C$15*10^6&lt;0,SUM('Chemicals Calcs'!H$2:H127)-'Chem - ODS'!C$15*10^6&gt;0),SUM('Chemicals Calcs'!H$2:H127)-'Chem - ODS'!C$15*10^6,'Chemicals Calcs'!H127))</f>
        <v>0</v>
      </c>
      <c r="I127" s="210">
        <f ca="1">IF(SUM('Chemicals Calcs'!I$2:I127)-'Chem - ODS'!D$15*10^6&lt;0,0,IF(AND(SUM('Chemicals Calcs'!I$1:I126)-'Chem - ODS'!D$15*10^6&lt;0,SUM('Chemicals Calcs'!I$2:I127)-'Chem - ODS'!D$15*10^6&gt;0),SUM('Chemicals Calcs'!I$2:I127)-'Chem - ODS'!D$15*10^6,'Chemicals Calcs'!I127))</f>
        <v>0</v>
      </c>
      <c r="J127" s="210">
        <f ca="1">IF(SUM('Chemicals Calcs'!J$2:J127)-'Chem - ODS'!E$15*10^6&lt;0,0,IF(AND(SUM('Chemicals Calcs'!J$1:J126)-'Chem - ODS'!E$15*10^6&lt;0,SUM('Chemicals Calcs'!J$2:J127)-'Chem - ODS'!E$15*10^6&gt;0),SUM('Chemicals Calcs'!J$2:J127)-'Chem - ODS'!E$15*10^6,'Chemicals Calcs'!J127))</f>
        <v>0</v>
      </c>
      <c r="K127" s="210">
        <f ca="1">IF(SUM('Chemicals Calcs'!K$2:K127)-'Chem - ODS'!F$15*10^6&lt;0,0,IF(AND(SUM('Chemicals Calcs'!K$1:K126)-'Chem - ODS'!F$15*10^6&lt;0,SUM('Chemicals Calcs'!K$2:K127)-'Chem - ODS'!F$15*10^6&gt;0),SUM('Chemicals Calcs'!K$2:K127)-'Chem - ODS'!F$15*10^6,'Chemicals Calcs'!K127))</f>
        <v>0</v>
      </c>
      <c r="L127" s="210">
        <f ca="1">IF(SUM('Chemicals Calcs'!L$2:L127)-'Chem - ODS'!G$15*10^6&lt;0,0,IF(AND(SUM('Chemicals Calcs'!L$1:L126)-'Chem - ODS'!G$15*10^6&lt;0,SUM('Chemicals Calcs'!L$2:L127)-'Chem - ODS'!G$15*10^6&gt;0),SUM('Chemicals Calcs'!L$2:L127)-'Chem - ODS'!G$15*10^6,'Chemicals Calcs'!L127))</f>
        <v>0</v>
      </c>
      <c r="M127" s="210">
        <f ca="1">IF(SUM('Chemicals Calcs'!M$2:M127)-'Chem - ODS'!H$15*10^6&lt;0,0,IF(AND(SUM('Chemicals Calcs'!M$1:M126)-'Chem - ODS'!H$15*10^6&lt;0,SUM('Chemicals Calcs'!M$2:M127)-'Chem - ODS'!H$15*10^6&gt;0),SUM('Chemicals Calcs'!M$2:M127)-'Chem - ODS'!H$15*10^6,'Chemicals Calcs'!M127))</f>
        <v>0</v>
      </c>
      <c r="N127" s="210">
        <f ca="1">IF(SUM('Chemicals Calcs'!N$2:N127)-'Chem - ODS'!I$15*10^6&lt;0,0,IF(AND(SUM('Chemicals Calcs'!N$1:N126)-'Chem - ODS'!I$15*10^6&lt;0,SUM('Chemicals Calcs'!N$2:N127)-'Chem - ODS'!I$15*10^6&gt;0),SUM('Chemicals Calcs'!N$2:N127)-'Chem - ODS'!I$15*10^6,'Chemicals Calcs'!N127))</f>
        <v>0</v>
      </c>
      <c r="O127" s="210">
        <f ca="1">IF(SUM('Chemicals Calcs'!O$2:O127)-'Chem - ODS'!J$15*10^6&lt;0,0,IF(AND(SUM('Chemicals Calcs'!O$1:O126)-'Chem - ODS'!J$15*10^6&lt;0,SUM('Chemicals Calcs'!O$2:O127)-'Chem - ODS'!J$15*10^6&gt;0),SUM('Chemicals Calcs'!O$2:O127)-'Chem - ODS'!J$15*10^6,'Chemicals Calcs'!O127))</f>
        <v>0</v>
      </c>
      <c r="P127" s="210">
        <f ca="1">IF(SUM('Chemicals Calcs'!P$2:P127)-'Chem - ODS'!K$15*10^6&lt;0,0,IF(AND(SUM('Chemicals Calcs'!P$1:P126)-'Chem - ODS'!K$15*10^6&lt;0,SUM('Chemicals Calcs'!P$2:P127)-'Chem - ODS'!K$15*10^6&gt;0),SUM('Chemicals Calcs'!P$2:P127)-'Chem - ODS'!K$15*10^6,'Chemicals Calcs'!P127))</f>
        <v>0</v>
      </c>
      <c r="Q127" s="210">
        <f ca="1">IF(SUM('Chemicals Calcs'!Q$2:Q127)-'Chem - ODS'!L$15*10^6&lt;0,0,IF(AND(SUM('Chemicals Calcs'!Q$1:Q126)-'Chem - ODS'!L$15*10^6&lt;0,SUM('Chemicals Calcs'!Q$2:Q127)-'Chem - ODS'!L$15*10^6&gt;0),SUM('Chemicals Calcs'!Q$2:Q127)-'Chem - ODS'!L$15*10^6,'Chemicals Calcs'!Q127))</f>
        <v>0</v>
      </c>
      <c r="R127" s="210">
        <f ca="1">IF(SUM('Chemicals Calcs'!R$2:R127)-'Chem - ODS'!M$15*10^6&lt;0,0,IF(AND(SUM('Chemicals Calcs'!R$1:R126)-'Chem - ODS'!M$15*10^6&lt;0,SUM('Chemicals Calcs'!R$2:R127)-'Chem - ODS'!M$15*10^6&gt;0),SUM('Chemicals Calcs'!R$2:R127)-'Chem - ODS'!M$15*10^6,'Chemicals Calcs'!R127))</f>
        <v>0</v>
      </c>
      <c r="S127" s="210">
        <f ca="1">IF(SUM('Chemicals Calcs'!S$2:S127)-'Chem - ODS'!N$15*10^6&lt;0,0,IF(AND(SUM('Chemicals Calcs'!S$1:S126)-'Chem - ODS'!N$15*10^6&lt;0,SUM('Chemicals Calcs'!S$2:S127)-'Chem - ODS'!N$15*10^6&gt;0),SUM('Chemicals Calcs'!S$2:S127)-'Chem - ODS'!N$15*10^6,'Chemicals Calcs'!S127))</f>
        <v>0</v>
      </c>
      <c r="T127" s="210">
        <f ca="1">IF(SUM('Chemicals Calcs'!T$2:T127)-'Chem - ODS'!O$15*10^6&lt;0,0,IF(AND(SUM('Chemicals Calcs'!T$1:T126)-'Chem - ODS'!O$15*10^6&lt;0,SUM('Chemicals Calcs'!T$2:T127)-'Chem - ODS'!O$15*10^6&gt;0),SUM('Chemicals Calcs'!T$2:T127)-'Chem - ODS'!O$15*10^6,'Chemicals Calcs'!T127))</f>
        <v>0</v>
      </c>
      <c r="U127" s="210">
        <f ca="1">IF(SUM('Chemicals Calcs'!U$2:U127)-'Chem - ODS'!P$15*10^6&lt;0,0,IF(AND(SUM('Chemicals Calcs'!U$1:U126)-'Chem - ODS'!P$15*10^6&lt;0,SUM('Chemicals Calcs'!U$2:U127)-'Chem - ODS'!P$15*10^6&gt;0),SUM('Chemicals Calcs'!U$2:U127)-'Chem - ODS'!P$15*10^6,'Chemicals Calcs'!U127))</f>
        <v>0</v>
      </c>
      <c r="V127" s="210">
        <f ca="1">IF(SUM('Chemicals Calcs'!V$2:V127)-'Chem - ODS'!Q$15*10^6&lt;0,0,IF(AND(SUM('Chemicals Calcs'!V$1:V126)-'Chem - ODS'!Q$15*10^6&lt;0,SUM('Chemicals Calcs'!V$2:V127)-'Chem - ODS'!Q$15*10^6&gt;0),SUM('Chemicals Calcs'!V$2:V127)-'Chem - ODS'!Q$15*10^6,'Chemicals Calcs'!V127))</f>
        <v>0</v>
      </c>
      <c r="W127" s="210">
        <f ca="1">IF(SUM('Chemicals Calcs'!W$2:W127)-'Chem - ODS'!R$15*10^6&lt;0,0,IF(AND(SUM('Chemicals Calcs'!W$1:W126)-'Chem - ODS'!R$15*10^6&lt;0,SUM('Chemicals Calcs'!W$2:W127)-'Chem - ODS'!R$15*10^6&gt;0),SUM('Chemicals Calcs'!W$2:W127)-'Chem - ODS'!R$15*10^6,'Chemicals Calcs'!W127))</f>
        <v>0</v>
      </c>
      <c r="X127" s="210">
        <f ca="1">IF(SUM('Chemicals Calcs'!X$2:X127)-'Chem - ODS'!S$15*10^6&lt;0,0,IF(AND(SUM('Chemicals Calcs'!X$1:X126)-'Chem - ODS'!S$15*10^6&lt;0,SUM('Chemicals Calcs'!X$2:X127)-'Chem - ODS'!S$15*10^6&gt;0),SUM('Chemicals Calcs'!X$2:X127)-'Chem - ODS'!S$15*10^6,'Chemicals Calcs'!X127))</f>
        <v>0</v>
      </c>
      <c r="Y127" s="210">
        <f ca="1">IF(SUM('Chemicals Calcs'!Y$2:Y127)-'Chem - ODS'!T$15*10^6&lt;0,0,IF(AND(SUM('Chemicals Calcs'!Y$1:Y126)-'Chem - ODS'!T$15*10^6&lt;0,SUM('Chemicals Calcs'!Y$2:Y127)-'Chem - ODS'!T$15*10^6&gt;0),SUM('Chemicals Calcs'!Y$2:Y127)-'Chem - ODS'!T$15*10^6,'Chemicals Calcs'!Y127))</f>
        <v>0</v>
      </c>
      <c r="Z127" s="210">
        <f ca="1">IF(SUM('Chemicals Calcs'!Z$2:Z127)-'Chem - ODS'!U$15*10^6&lt;0,0,IF(AND(SUM('Chemicals Calcs'!Z$1:Z126)-'Chem - ODS'!U$15*10^6&lt;0,SUM('Chemicals Calcs'!Z$2:Z127)-'Chem - ODS'!U$15*10^6&gt;0),SUM('Chemicals Calcs'!Z$2:Z127)-'Chem - ODS'!U$15*10^6,'Chemicals Calcs'!Z127))</f>
        <v>0</v>
      </c>
      <c r="AA127" s="210">
        <f ca="1">IF(SUM('Chemicals Calcs'!AA$2:AA127)-'Chem - ODS'!V$15*10^6&lt;0,0,IF(AND(SUM('Chemicals Calcs'!AA$1:AA126)-'Chem - ODS'!V$15*10^6&lt;0,SUM('Chemicals Calcs'!AA$2:AA127)-'Chem - ODS'!V$15*10^6&gt;0),SUM('Chemicals Calcs'!AA$2:AA127)-'Chem - ODS'!V$15*10^6,'Chemicals Calcs'!AA127))</f>
        <v>0</v>
      </c>
      <c r="AB127" s="210">
        <f ca="1">IF(SUM('Chemicals Calcs'!AB$2:AB127)-'Chem - ODS'!W$15*10^6&lt;0,0,IF(AND(SUM('Chemicals Calcs'!AB$1:AB126)-'Chem - ODS'!W$15*10^6&lt;0,SUM('Chemicals Calcs'!AB$2:AB127)-'Chem - ODS'!W$15*10^6&gt;0),SUM('Chemicals Calcs'!AB$2:AB127)-'Chem - ODS'!W$15*10^6,'Chemicals Calcs'!AB127))</f>
        <v>0</v>
      </c>
      <c r="AC127" s="210">
        <f ca="1">IF(SUM('Chemicals Calcs'!AC$2:AC127)-'Chem - ODS'!X$15*10^6&lt;0,0,IF(AND(SUM('Chemicals Calcs'!AC$1:AC126)-'Chem - ODS'!X$15*10^6&lt;0,SUM('Chemicals Calcs'!AC$2:AC127)-'Chem - ODS'!X$15*10^6&gt;0),SUM('Chemicals Calcs'!AC$2:AC127)-'Chem - ODS'!X$15*10^6,'Chemicals Calcs'!AC127))</f>
        <v>0</v>
      </c>
      <c r="AD127" s="210">
        <f ca="1">IF(SUM('Chemicals Calcs'!AD$2:AD127)-'Chem - ODS'!Y$15*10^6&lt;0,0,IF(AND(SUM('Chemicals Calcs'!AD$1:AD126)-'Chem - ODS'!Y$15*10^6&lt;0,SUM('Chemicals Calcs'!AD$2:AD127)-'Chem - ODS'!Y$15*10^6&gt;0),SUM('Chemicals Calcs'!AD$2:AD127)-'Chem - ODS'!Y$15*10^6,'Chemicals Calcs'!AD127))</f>
        <v>0</v>
      </c>
      <c r="AE127" s="210">
        <f ca="1">IF(SUM('Chemicals Calcs'!AE$2:AE127)-'Chem - ODS'!Z$15*10^6&lt;0,0,IF(AND(SUM('Chemicals Calcs'!AE$1:AE126)-'Chem - ODS'!Z$15*10^6&lt;0,SUM('Chemicals Calcs'!AE$2:AE127)-'Chem - ODS'!Z$15*10^6&gt;0),SUM('Chemicals Calcs'!AE$2:AE127)-'Chem - ODS'!Z$15*10^6,'Chemicals Calcs'!AE127))</f>
        <v>0</v>
      </c>
      <c r="AF127" s="210">
        <f ca="1">IF(SUM('Chemicals Calcs'!AF$2:AF127)-'Chem - ODS'!AA$15*10^6&lt;0,0,IF(AND(SUM('Chemicals Calcs'!AF$1:AF126)-'Chem - ODS'!AA$15*10^6&lt;0,SUM('Chemicals Calcs'!AF$2:AF127)-'Chem - ODS'!AA$15*10^6&gt;0),SUM('Chemicals Calcs'!AF$2:AF127)-'Chem - ODS'!AA$15*10^6,'Chemicals Calcs'!AF127))</f>
        <v>0</v>
      </c>
      <c r="AG127" s="210">
        <f ca="1">IF(SUM('Chemicals Calcs'!AG$2:AG127)-'Chem - ODS'!AB$15*10^6&lt;0,0,IF(AND(SUM('Chemicals Calcs'!AG$1:AG126)-'Chem - ODS'!AB$15*10^6&lt;0,SUM('Chemicals Calcs'!AG$2:AG127)-'Chem - ODS'!AB$15*10^6&gt;0),SUM('Chemicals Calcs'!AG$2:AG127)-'Chem - ODS'!AB$15*10^6,'Chemicals Calcs'!AG127))</f>
        <v>0</v>
      </c>
      <c r="AH127" s="210">
        <f ca="1">IF(SUM('Chemicals Calcs'!AH$2:AH127)-'Chem - ODS'!AC$15*10^6&lt;0,0,IF(AND(SUM('Chemicals Calcs'!AH$1:AH126)-'Chem - ODS'!AC$15*10^6&lt;0,SUM('Chemicals Calcs'!AH$2:AH127)-'Chem - ODS'!AC$15*10^6&gt;0),SUM('Chemicals Calcs'!AH$2:AH127)-'Chem - ODS'!AC$15*10^6,'Chemicals Calcs'!AH127))</f>
        <v>0</v>
      </c>
      <c r="AI127" s="210">
        <f ca="1">IF(SUM('Chemicals Calcs'!AI$2:AI127)-'Chem - ODS'!AD$15*10^6&lt;0,0,IF(AND(SUM('Chemicals Calcs'!AI$1:AI126)-'Chem - ODS'!AD$15*10^6&lt;0,SUM('Chemicals Calcs'!AI$2:AI127)-'Chem - ODS'!AD$15*10^6&gt;0),SUM('Chemicals Calcs'!AI$2:AI127)-'Chem - ODS'!AD$15*10^6,'Chemicals Calcs'!AI127))</f>
        <v>0</v>
      </c>
      <c r="AJ127" s="210">
        <f ca="1">IF(SUM('Chemicals Calcs'!AJ$2:AJ127)-'Chem - ODS'!AE$15*10^6&lt;0,0,IF(AND(SUM('Chemicals Calcs'!AJ$1:AJ126)-'Chem - ODS'!AE$15*10^6&lt;0,SUM('Chemicals Calcs'!AJ$2:AJ127)-'Chem - ODS'!AE$15*10^6&gt;0),SUM('Chemicals Calcs'!AJ$2:AJ127)-'Chem - ODS'!AE$15*10^6,'Chemicals Calcs'!AJ127))</f>
        <v>0</v>
      </c>
      <c r="AK127" s="210">
        <f ca="1">IF(SUM('Chemicals Calcs'!AK$2:AK127)-'Chem - ODS'!AF$15*10^6&lt;0,0,IF(AND(SUM('Chemicals Calcs'!AK$1:AK126)-'Chem - ODS'!AF$15*10^6&lt;0,SUM('Chemicals Calcs'!AK$2:AK127)-'Chem - ODS'!AF$15*10^6&gt;0),SUM('Chemicals Calcs'!AK$2:AK127)-'Chem - ODS'!AF$15*10^6,'Chemicals Calcs'!AK127))</f>
        <v>0</v>
      </c>
      <c r="AL127" s="210">
        <f ca="1">IF(SUM('Chemicals Calcs'!AL$2:AL127)-'Chem - ODS'!AG$15*10^6&lt;0,0,IF(AND(SUM('Chemicals Calcs'!AL$1:AL126)-'Chem - ODS'!AG$15*10^6&lt;0,SUM('Chemicals Calcs'!AL$2:AL127)-'Chem - ODS'!AG$15*10^6&gt;0),SUM('Chemicals Calcs'!AL$2:AL127)-'Chem - ODS'!AG$15*10^6,'Chemicals Calcs'!AL127))</f>
        <v>0</v>
      </c>
      <c r="AM127" s="210">
        <f ca="1">IF(SUM('Chemicals Calcs'!AM$2:AM127)-'Chem - ODS'!AH$15*10^6&lt;0,0,IF(AND(SUM('Chemicals Calcs'!AM$1:AM126)-'Chem - ODS'!AH$15*10^6&lt;0,SUM('Chemicals Calcs'!AM$2:AM127)-'Chem - ODS'!AH$15*10^6&gt;0),SUM('Chemicals Calcs'!AM$2:AM127)-'Chem - ODS'!AH$15*10^6,'Chemicals Calcs'!AM127))</f>
        <v>0</v>
      </c>
      <c r="AN127" s="210">
        <f ca="1">IF(SUM('Chemicals Calcs'!AN$2:AN127)-'Chem - ODS'!AI$15*10^6&lt;0,0,IF(AND(SUM('Chemicals Calcs'!AN$1:AN126)-'Chem - ODS'!AI$15*10^6&lt;0,SUM('Chemicals Calcs'!AN$2:AN127)-'Chem - ODS'!AI$15*10^6&gt;0),SUM('Chemicals Calcs'!AN$2:AN127)-'Chem - ODS'!AI$15*10^6,'Chemicals Calcs'!AN127))</f>
        <v>0</v>
      </c>
      <c r="AO127" s="210">
        <f ca="1">IF(SUM('Chemicals Calcs'!AO$2:AO127)-'Chem - ODS'!AJ$15*10^6&lt;0,0,IF(AND(SUM('Chemicals Calcs'!AO$1:AO126)-'Chem - ODS'!AJ$15*10^6&lt;0,SUM('Chemicals Calcs'!AO$2:AO127)-'Chem - ODS'!AJ$15*10^6&gt;0),SUM('Chemicals Calcs'!AO$2:AO127)-'Chem - ODS'!AJ$15*10^6,'Chemicals Calcs'!AO127))</f>
        <v>0</v>
      </c>
      <c r="AP127" s="210">
        <f ca="1">IF(SUM('Chemicals Calcs'!AP$2:AP127)-'Chem - ODS'!AK$15*10^6&lt;0,0,IF(AND(SUM('Chemicals Calcs'!AP$1:AP126)-'Chem - ODS'!AK$15*10^6&lt;0,SUM('Chemicals Calcs'!AP$2:AP127)-'Chem - ODS'!AK$15*10^6&gt;0),SUM('Chemicals Calcs'!AP$2:AP127)-'Chem - ODS'!AK$15*10^6,'Chemicals Calcs'!AP127))</f>
        <v>0</v>
      </c>
    </row>
    <row r="128" spans="1:42">
      <c r="A128" s="74">
        <v>76</v>
      </c>
      <c r="B128">
        <f ca="1">IF('Chemicals 2010'!$A136="CP",INDIRECT("'Chemicals 2010'!"&amp;'Country Selector'!$B$3&amp;ROW($A136))*10^12,0)</f>
        <v>0</v>
      </c>
      <c r="C128" s="90">
        <f t="shared" ref="C128:F156" ca="1" si="6">$B128*($L$1-C$1)/($L$1-$B$1)+$L128*(C$1-$B$1)/($L$1-$B$1)</f>
        <v>0</v>
      </c>
      <c r="D128" s="90">
        <f t="shared" ca="1" si="6"/>
        <v>0</v>
      </c>
      <c r="E128" s="90">
        <f t="shared" ca="1" si="6"/>
        <v>0</v>
      </c>
      <c r="F128" s="90">
        <f t="shared" ca="1" si="6"/>
        <v>0</v>
      </c>
      <c r="G128" s="210">
        <f ca="1">IF(SUM('Chemicals Calcs'!G$2:G128)-'Chem - ODS'!B$15*10^6&lt;0,0,IF(AND(SUM('Chemicals Calcs'!G$1:G127)-'Chem - ODS'!B$15*10^6&lt;0,SUM('Chemicals Calcs'!G$2:G128)-'Chem - ODS'!B$15*10^6&gt;0),SUM('Chemicals Calcs'!G$2:G128)-'Chem - ODS'!B$15*10^6,'Chemicals Calcs'!G128))</f>
        <v>0</v>
      </c>
      <c r="H128" s="210">
        <f ca="1">IF(SUM('Chemicals Calcs'!H$2:H128)-'Chem - ODS'!C$15*10^6&lt;0,0,IF(AND(SUM('Chemicals Calcs'!H$1:H127)-'Chem - ODS'!C$15*10^6&lt;0,SUM('Chemicals Calcs'!H$2:H128)-'Chem - ODS'!C$15*10^6&gt;0),SUM('Chemicals Calcs'!H$2:H128)-'Chem - ODS'!C$15*10^6,'Chemicals Calcs'!H128))</f>
        <v>0</v>
      </c>
      <c r="I128" s="210">
        <f ca="1">IF(SUM('Chemicals Calcs'!I$2:I128)-'Chem - ODS'!D$15*10^6&lt;0,0,IF(AND(SUM('Chemicals Calcs'!I$1:I127)-'Chem - ODS'!D$15*10^6&lt;0,SUM('Chemicals Calcs'!I$2:I128)-'Chem - ODS'!D$15*10^6&gt;0),SUM('Chemicals Calcs'!I$2:I128)-'Chem - ODS'!D$15*10^6,'Chemicals Calcs'!I128))</f>
        <v>0</v>
      </c>
      <c r="J128" s="210">
        <f ca="1">IF(SUM('Chemicals Calcs'!J$2:J128)-'Chem - ODS'!E$15*10^6&lt;0,0,IF(AND(SUM('Chemicals Calcs'!J$1:J127)-'Chem - ODS'!E$15*10^6&lt;0,SUM('Chemicals Calcs'!J$2:J128)-'Chem - ODS'!E$15*10^6&gt;0),SUM('Chemicals Calcs'!J$2:J128)-'Chem - ODS'!E$15*10^6,'Chemicals Calcs'!J128))</f>
        <v>0</v>
      </c>
      <c r="K128" s="210">
        <f ca="1">IF(SUM('Chemicals Calcs'!K$2:K128)-'Chem - ODS'!F$15*10^6&lt;0,0,IF(AND(SUM('Chemicals Calcs'!K$1:K127)-'Chem - ODS'!F$15*10^6&lt;0,SUM('Chemicals Calcs'!K$2:K128)-'Chem - ODS'!F$15*10^6&gt;0),SUM('Chemicals Calcs'!K$2:K128)-'Chem - ODS'!F$15*10^6,'Chemicals Calcs'!K128))</f>
        <v>0</v>
      </c>
      <c r="L128" s="210">
        <f ca="1">IF(SUM('Chemicals Calcs'!L$2:L128)-'Chem - ODS'!G$15*10^6&lt;0,0,IF(AND(SUM('Chemicals Calcs'!L$1:L127)-'Chem - ODS'!G$15*10^6&lt;0,SUM('Chemicals Calcs'!L$2:L128)-'Chem - ODS'!G$15*10^6&gt;0),SUM('Chemicals Calcs'!L$2:L128)-'Chem - ODS'!G$15*10^6,'Chemicals Calcs'!L128))</f>
        <v>0</v>
      </c>
      <c r="M128" s="210">
        <f ca="1">IF(SUM('Chemicals Calcs'!M$2:M128)-'Chem - ODS'!H$15*10^6&lt;0,0,IF(AND(SUM('Chemicals Calcs'!M$1:M127)-'Chem - ODS'!H$15*10^6&lt;0,SUM('Chemicals Calcs'!M$2:M128)-'Chem - ODS'!H$15*10^6&gt;0),SUM('Chemicals Calcs'!M$2:M128)-'Chem - ODS'!H$15*10^6,'Chemicals Calcs'!M128))</f>
        <v>0</v>
      </c>
      <c r="N128" s="210">
        <f ca="1">IF(SUM('Chemicals Calcs'!N$2:N128)-'Chem - ODS'!I$15*10^6&lt;0,0,IF(AND(SUM('Chemicals Calcs'!N$1:N127)-'Chem - ODS'!I$15*10^6&lt;0,SUM('Chemicals Calcs'!N$2:N128)-'Chem - ODS'!I$15*10^6&gt;0),SUM('Chemicals Calcs'!N$2:N128)-'Chem - ODS'!I$15*10^6,'Chemicals Calcs'!N128))</f>
        <v>0</v>
      </c>
      <c r="O128" s="210">
        <f ca="1">IF(SUM('Chemicals Calcs'!O$2:O128)-'Chem - ODS'!J$15*10^6&lt;0,0,IF(AND(SUM('Chemicals Calcs'!O$1:O127)-'Chem - ODS'!J$15*10^6&lt;0,SUM('Chemicals Calcs'!O$2:O128)-'Chem - ODS'!J$15*10^6&gt;0),SUM('Chemicals Calcs'!O$2:O128)-'Chem - ODS'!J$15*10^6,'Chemicals Calcs'!O128))</f>
        <v>0</v>
      </c>
      <c r="P128" s="210">
        <f ca="1">IF(SUM('Chemicals Calcs'!P$2:P128)-'Chem - ODS'!K$15*10^6&lt;0,0,IF(AND(SUM('Chemicals Calcs'!P$1:P127)-'Chem - ODS'!K$15*10^6&lt;0,SUM('Chemicals Calcs'!P$2:P128)-'Chem - ODS'!K$15*10^6&gt;0),SUM('Chemicals Calcs'!P$2:P128)-'Chem - ODS'!K$15*10^6,'Chemicals Calcs'!P128))</f>
        <v>0</v>
      </c>
      <c r="Q128" s="210">
        <f ca="1">IF(SUM('Chemicals Calcs'!Q$2:Q128)-'Chem - ODS'!L$15*10^6&lt;0,0,IF(AND(SUM('Chemicals Calcs'!Q$1:Q127)-'Chem - ODS'!L$15*10^6&lt;0,SUM('Chemicals Calcs'!Q$2:Q128)-'Chem - ODS'!L$15*10^6&gt;0),SUM('Chemicals Calcs'!Q$2:Q128)-'Chem - ODS'!L$15*10^6,'Chemicals Calcs'!Q128))</f>
        <v>0</v>
      </c>
      <c r="R128" s="210">
        <f ca="1">IF(SUM('Chemicals Calcs'!R$2:R128)-'Chem - ODS'!M$15*10^6&lt;0,0,IF(AND(SUM('Chemicals Calcs'!R$1:R127)-'Chem - ODS'!M$15*10^6&lt;0,SUM('Chemicals Calcs'!R$2:R128)-'Chem - ODS'!M$15*10^6&gt;0),SUM('Chemicals Calcs'!R$2:R128)-'Chem - ODS'!M$15*10^6,'Chemicals Calcs'!R128))</f>
        <v>0</v>
      </c>
      <c r="S128" s="210">
        <f ca="1">IF(SUM('Chemicals Calcs'!S$2:S128)-'Chem - ODS'!N$15*10^6&lt;0,0,IF(AND(SUM('Chemicals Calcs'!S$1:S127)-'Chem - ODS'!N$15*10^6&lt;0,SUM('Chemicals Calcs'!S$2:S128)-'Chem - ODS'!N$15*10^6&gt;0),SUM('Chemicals Calcs'!S$2:S128)-'Chem - ODS'!N$15*10^6,'Chemicals Calcs'!S128))</f>
        <v>0</v>
      </c>
      <c r="T128" s="210">
        <f ca="1">IF(SUM('Chemicals Calcs'!T$2:T128)-'Chem - ODS'!O$15*10^6&lt;0,0,IF(AND(SUM('Chemicals Calcs'!T$1:T127)-'Chem - ODS'!O$15*10^6&lt;0,SUM('Chemicals Calcs'!T$2:T128)-'Chem - ODS'!O$15*10^6&gt;0),SUM('Chemicals Calcs'!T$2:T128)-'Chem - ODS'!O$15*10^6,'Chemicals Calcs'!T128))</f>
        <v>0</v>
      </c>
      <c r="U128" s="210">
        <f ca="1">IF(SUM('Chemicals Calcs'!U$2:U128)-'Chem - ODS'!P$15*10^6&lt;0,0,IF(AND(SUM('Chemicals Calcs'!U$1:U127)-'Chem - ODS'!P$15*10^6&lt;0,SUM('Chemicals Calcs'!U$2:U128)-'Chem - ODS'!P$15*10^6&gt;0),SUM('Chemicals Calcs'!U$2:U128)-'Chem - ODS'!P$15*10^6,'Chemicals Calcs'!U128))</f>
        <v>0</v>
      </c>
      <c r="V128" s="210">
        <f ca="1">IF(SUM('Chemicals Calcs'!V$2:V128)-'Chem - ODS'!Q$15*10^6&lt;0,0,IF(AND(SUM('Chemicals Calcs'!V$1:V127)-'Chem - ODS'!Q$15*10^6&lt;0,SUM('Chemicals Calcs'!V$2:V128)-'Chem - ODS'!Q$15*10^6&gt;0),SUM('Chemicals Calcs'!V$2:V128)-'Chem - ODS'!Q$15*10^6,'Chemicals Calcs'!V128))</f>
        <v>0</v>
      </c>
      <c r="W128" s="210">
        <f ca="1">IF(SUM('Chemicals Calcs'!W$2:W128)-'Chem - ODS'!R$15*10^6&lt;0,0,IF(AND(SUM('Chemicals Calcs'!W$1:W127)-'Chem - ODS'!R$15*10^6&lt;0,SUM('Chemicals Calcs'!W$2:W128)-'Chem - ODS'!R$15*10^6&gt;0),SUM('Chemicals Calcs'!W$2:W128)-'Chem - ODS'!R$15*10^6,'Chemicals Calcs'!W128))</f>
        <v>0</v>
      </c>
      <c r="X128" s="210">
        <f ca="1">IF(SUM('Chemicals Calcs'!X$2:X128)-'Chem - ODS'!S$15*10^6&lt;0,0,IF(AND(SUM('Chemicals Calcs'!X$1:X127)-'Chem - ODS'!S$15*10^6&lt;0,SUM('Chemicals Calcs'!X$2:X128)-'Chem - ODS'!S$15*10^6&gt;0),SUM('Chemicals Calcs'!X$2:X128)-'Chem - ODS'!S$15*10^6,'Chemicals Calcs'!X128))</f>
        <v>0</v>
      </c>
      <c r="Y128" s="210">
        <f ca="1">IF(SUM('Chemicals Calcs'!Y$2:Y128)-'Chem - ODS'!T$15*10^6&lt;0,0,IF(AND(SUM('Chemicals Calcs'!Y$1:Y127)-'Chem - ODS'!T$15*10^6&lt;0,SUM('Chemicals Calcs'!Y$2:Y128)-'Chem - ODS'!T$15*10^6&gt;0),SUM('Chemicals Calcs'!Y$2:Y128)-'Chem - ODS'!T$15*10^6,'Chemicals Calcs'!Y128))</f>
        <v>0</v>
      </c>
      <c r="Z128" s="210">
        <f ca="1">IF(SUM('Chemicals Calcs'!Z$2:Z128)-'Chem - ODS'!U$15*10^6&lt;0,0,IF(AND(SUM('Chemicals Calcs'!Z$1:Z127)-'Chem - ODS'!U$15*10^6&lt;0,SUM('Chemicals Calcs'!Z$2:Z128)-'Chem - ODS'!U$15*10^6&gt;0),SUM('Chemicals Calcs'!Z$2:Z128)-'Chem - ODS'!U$15*10^6,'Chemicals Calcs'!Z128))</f>
        <v>0</v>
      </c>
      <c r="AA128" s="210">
        <f ca="1">IF(SUM('Chemicals Calcs'!AA$2:AA128)-'Chem - ODS'!V$15*10^6&lt;0,0,IF(AND(SUM('Chemicals Calcs'!AA$1:AA127)-'Chem - ODS'!V$15*10^6&lt;0,SUM('Chemicals Calcs'!AA$2:AA128)-'Chem - ODS'!V$15*10^6&gt;0),SUM('Chemicals Calcs'!AA$2:AA128)-'Chem - ODS'!V$15*10^6,'Chemicals Calcs'!AA128))</f>
        <v>0</v>
      </c>
      <c r="AB128" s="210">
        <f ca="1">IF(SUM('Chemicals Calcs'!AB$2:AB128)-'Chem - ODS'!W$15*10^6&lt;0,0,IF(AND(SUM('Chemicals Calcs'!AB$1:AB127)-'Chem - ODS'!W$15*10^6&lt;0,SUM('Chemicals Calcs'!AB$2:AB128)-'Chem - ODS'!W$15*10^6&gt;0),SUM('Chemicals Calcs'!AB$2:AB128)-'Chem - ODS'!W$15*10^6,'Chemicals Calcs'!AB128))</f>
        <v>0</v>
      </c>
      <c r="AC128" s="210">
        <f ca="1">IF(SUM('Chemicals Calcs'!AC$2:AC128)-'Chem - ODS'!X$15*10^6&lt;0,0,IF(AND(SUM('Chemicals Calcs'!AC$1:AC127)-'Chem - ODS'!X$15*10^6&lt;0,SUM('Chemicals Calcs'!AC$2:AC128)-'Chem - ODS'!X$15*10^6&gt;0),SUM('Chemicals Calcs'!AC$2:AC128)-'Chem - ODS'!X$15*10^6,'Chemicals Calcs'!AC128))</f>
        <v>0</v>
      </c>
      <c r="AD128" s="210">
        <f ca="1">IF(SUM('Chemicals Calcs'!AD$2:AD128)-'Chem - ODS'!Y$15*10^6&lt;0,0,IF(AND(SUM('Chemicals Calcs'!AD$1:AD127)-'Chem - ODS'!Y$15*10^6&lt;0,SUM('Chemicals Calcs'!AD$2:AD128)-'Chem - ODS'!Y$15*10^6&gt;0),SUM('Chemicals Calcs'!AD$2:AD128)-'Chem - ODS'!Y$15*10^6,'Chemicals Calcs'!AD128))</f>
        <v>0</v>
      </c>
      <c r="AE128" s="210">
        <f ca="1">IF(SUM('Chemicals Calcs'!AE$2:AE128)-'Chem - ODS'!Z$15*10^6&lt;0,0,IF(AND(SUM('Chemicals Calcs'!AE$1:AE127)-'Chem - ODS'!Z$15*10^6&lt;0,SUM('Chemicals Calcs'!AE$2:AE128)-'Chem - ODS'!Z$15*10^6&gt;0),SUM('Chemicals Calcs'!AE$2:AE128)-'Chem - ODS'!Z$15*10^6,'Chemicals Calcs'!AE128))</f>
        <v>0</v>
      </c>
      <c r="AF128" s="210">
        <f ca="1">IF(SUM('Chemicals Calcs'!AF$2:AF128)-'Chem - ODS'!AA$15*10^6&lt;0,0,IF(AND(SUM('Chemicals Calcs'!AF$1:AF127)-'Chem - ODS'!AA$15*10^6&lt;0,SUM('Chemicals Calcs'!AF$2:AF128)-'Chem - ODS'!AA$15*10^6&gt;0),SUM('Chemicals Calcs'!AF$2:AF128)-'Chem - ODS'!AA$15*10^6,'Chemicals Calcs'!AF128))</f>
        <v>0</v>
      </c>
      <c r="AG128" s="210">
        <f ca="1">IF(SUM('Chemicals Calcs'!AG$2:AG128)-'Chem - ODS'!AB$15*10^6&lt;0,0,IF(AND(SUM('Chemicals Calcs'!AG$1:AG127)-'Chem - ODS'!AB$15*10^6&lt;0,SUM('Chemicals Calcs'!AG$2:AG128)-'Chem - ODS'!AB$15*10^6&gt;0),SUM('Chemicals Calcs'!AG$2:AG128)-'Chem - ODS'!AB$15*10^6,'Chemicals Calcs'!AG128))</f>
        <v>0</v>
      </c>
      <c r="AH128" s="210">
        <f ca="1">IF(SUM('Chemicals Calcs'!AH$2:AH128)-'Chem - ODS'!AC$15*10^6&lt;0,0,IF(AND(SUM('Chemicals Calcs'!AH$1:AH127)-'Chem - ODS'!AC$15*10^6&lt;0,SUM('Chemicals Calcs'!AH$2:AH128)-'Chem - ODS'!AC$15*10^6&gt;0),SUM('Chemicals Calcs'!AH$2:AH128)-'Chem - ODS'!AC$15*10^6,'Chemicals Calcs'!AH128))</f>
        <v>0</v>
      </c>
      <c r="AI128" s="210">
        <f ca="1">IF(SUM('Chemicals Calcs'!AI$2:AI128)-'Chem - ODS'!AD$15*10^6&lt;0,0,IF(AND(SUM('Chemicals Calcs'!AI$1:AI127)-'Chem - ODS'!AD$15*10^6&lt;0,SUM('Chemicals Calcs'!AI$2:AI128)-'Chem - ODS'!AD$15*10^6&gt;0),SUM('Chemicals Calcs'!AI$2:AI128)-'Chem - ODS'!AD$15*10^6,'Chemicals Calcs'!AI128))</f>
        <v>0</v>
      </c>
      <c r="AJ128" s="210">
        <f ca="1">IF(SUM('Chemicals Calcs'!AJ$2:AJ128)-'Chem - ODS'!AE$15*10^6&lt;0,0,IF(AND(SUM('Chemicals Calcs'!AJ$1:AJ127)-'Chem - ODS'!AE$15*10^6&lt;0,SUM('Chemicals Calcs'!AJ$2:AJ128)-'Chem - ODS'!AE$15*10^6&gt;0),SUM('Chemicals Calcs'!AJ$2:AJ128)-'Chem - ODS'!AE$15*10^6,'Chemicals Calcs'!AJ128))</f>
        <v>0</v>
      </c>
      <c r="AK128" s="210">
        <f ca="1">IF(SUM('Chemicals Calcs'!AK$2:AK128)-'Chem - ODS'!AF$15*10^6&lt;0,0,IF(AND(SUM('Chemicals Calcs'!AK$1:AK127)-'Chem - ODS'!AF$15*10^6&lt;0,SUM('Chemicals Calcs'!AK$2:AK128)-'Chem - ODS'!AF$15*10^6&gt;0),SUM('Chemicals Calcs'!AK$2:AK128)-'Chem - ODS'!AF$15*10^6,'Chemicals Calcs'!AK128))</f>
        <v>0</v>
      </c>
      <c r="AL128" s="210">
        <f ca="1">IF(SUM('Chemicals Calcs'!AL$2:AL128)-'Chem - ODS'!AG$15*10^6&lt;0,0,IF(AND(SUM('Chemicals Calcs'!AL$1:AL127)-'Chem - ODS'!AG$15*10^6&lt;0,SUM('Chemicals Calcs'!AL$2:AL128)-'Chem - ODS'!AG$15*10^6&gt;0),SUM('Chemicals Calcs'!AL$2:AL128)-'Chem - ODS'!AG$15*10^6,'Chemicals Calcs'!AL128))</f>
        <v>0</v>
      </c>
      <c r="AM128" s="210">
        <f ca="1">IF(SUM('Chemicals Calcs'!AM$2:AM128)-'Chem - ODS'!AH$15*10^6&lt;0,0,IF(AND(SUM('Chemicals Calcs'!AM$1:AM127)-'Chem - ODS'!AH$15*10^6&lt;0,SUM('Chemicals Calcs'!AM$2:AM128)-'Chem - ODS'!AH$15*10^6&gt;0),SUM('Chemicals Calcs'!AM$2:AM128)-'Chem - ODS'!AH$15*10^6,'Chemicals Calcs'!AM128))</f>
        <v>0</v>
      </c>
      <c r="AN128" s="210">
        <f ca="1">IF(SUM('Chemicals Calcs'!AN$2:AN128)-'Chem - ODS'!AI$15*10^6&lt;0,0,IF(AND(SUM('Chemicals Calcs'!AN$1:AN127)-'Chem - ODS'!AI$15*10^6&lt;0,SUM('Chemicals Calcs'!AN$2:AN128)-'Chem - ODS'!AI$15*10^6&gt;0),SUM('Chemicals Calcs'!AN$2:AN128)-'Chem - ODS'!AI$15*10^6,'Chemicals Calcs'!AN128))</f>
        <v>0</v>
      </c>
      <c r="AO128" s="210">
        <f ca="1">IF(SUM('Chemicals Calcs'!AO$2:AO128)-'Chem - ODS'!AJ$15*10^6&lt;0,0,IF(AND(SUM('Chemicals Calcs'!AO$1:AO127)-'Chem - ODS'!AJ$15*10^6&lt;0,SUM('Chemicals Calcs'!AO$2:AO128)-'Chem - ODS'!AJ$15*10^6&gt;0),SUM('Chemicals Calcs'!AO$2:AO128)-'Chem - ODS'!AJ$15*10^6,'Chemicals Calcs'!AO128))</f>
        <v>0</v>
      </c>
      <c r="AP128" s="210">
        <f ca="1">IF(SUM('Chemicals Calcs'!AP$2:AP128)-'Chem - ODS'!AK$15*10^6&lt;0,0,IF(AND(SUM('Chemicals Calcs'!AP$1:AP127)-'Chem - ODS'!AK$15*10^6&lt;0,SUM('Chemicals Calcs'!AP$2:AP128)-'Chem - ODS'!AK$15*10^6&gt;0),SUM('Chemicals Calcs'!AP$2:AP128)-'Chem - ODS'!AK$15*10^6,'Chemicals Calcs'!AP128))</f>
        <v>0</v>
      </c>
    </row>
    <row r="129" spans="1:42">
      <c r="A129" s="74">
        <v>77</v>
      </c>
      <c r="B129">
        <f ca="1">IF('Chemicals 2010'!$A137="CP",INDIRECT("'Chemicals 2010'!"&amp;'Country Selector'!$B$3&amp;ROW($A137))*10^12,0)</f>
        <v>0</v>
      </c>
      <c r="C129" s="90">
        <f t="shared" ca="1" si="6"/>
        <v>0</v>
      </c>
      <c r="D129" s="90">
        <f t="shared" ca="1" si="6"/>
        <v>0</v>
      </c>
      <c r="E129" s="90">
        <f t="shared" ca="1" si="6"/>
        <v>0</v>
      </c>
      <c r="F129" s="90">
        <f t="shared" ca="1" si="6"/>
        <v>0</v>
      </c>
      <c r="G129" s="210">
        <f ca="1">IF(SUM('Chemicals Calcs'!G$2:G129)-'Chem - ODS'!B$15*10^6&lt;0,0,IF(AND(SUM('Chemicals Calcs'!G$1:G128)-'Chem - ODS'!B$15*10^6&lt;0,SUM('Chemicals Calcs'!G$2:G129)-'Chem - ODS'!B$15*10^6&gt;0),SUM('Chemicals Calcs'!G$2:G129)-'Chem - ODS'!B$15*10^6,'Chemicals Calcs'!G129))</f>
        <v>0</v>
      </c>
      <c r="H129" s="210">
        <f ca="1">IF(SUM('Chemicals Calcs'!H$2:H129)-'Chem - ODS'!C$15*10^6&lt;0,0,IF(AND(SUM('Chemicals Calcs'!H$1:H128)-'Chem - ODS'!C$15*10^6&lt;0,SUM('Chemicals Calcs'!H$2:H129)-'Chem - ODS'!C$15*10^6&gt;0),SUM('Chemicals Calcs'!H$2:H129)-'Chem - ODS'!C$15*10^6,'Chemicals Calcs'!H129))</f>
        <v>0</v>
      </c>
      <c r="I129" s="210">
        <f ca="1">IF(SUM('Chemicals Calcs'!I$2:I129)-'Chem - ODS'!D$15*10^6&lt;0,0,IF(AND(SUM('Chemicals Calcs'!I$1:I128)-'Chem - ODS'!D$15*10^6&lt;0,SUM('Chemicals Calcs'!I$2:I129)-'Chem - ODS'!D$15*10^6&gt;0),SUM('Chemicals Calcs'!I$2:I129)-'Chem - ODS'!D$15*10^6,'Chemicals Calcs'!I129))</f>
        <v>0</v>
      </c>
      <c r="J129" s="210">
        <f ca="1">IF(SUM('Chemicals Calcs'!J$2:J129)-'Chem - ODS'!E$15*10^6&lt;0,0,IF(AND(SUM('Chemicals Calcs'!J$1:J128)-'Chem - ODS'!E$15*10^6&lt;0,SUM('Chemicals Calcs'!J$2:J129)-'Chem - ODS'!E$15*10^6&gt;0),SUM('Chemicals Calcs'!J$2:J129)-'Chem - ODS'!E$15*10^6,'Chemicals Calcs'!J129))</f>
        <v>0</v>
      </c>
      <c r="K129" s="210">
        <f ca="1">IF(SUM('Chemicals Calcs'!K$2:K129)-'Chem - ODS'!F$15*10^6&lt;0,0,IF(AND(SUM('Chemicals Calcs'!K$1:K128)-'Chem - ODS'!F$15*10^6&lt;0,SUM('Chemicals Calcs'!K$2:K129)-'Chem - ODS'!F$15*10^6&gt;0),SUM('Chemicals Calcs'!K$2:K129)-'Chem - ODS'!F$15*10^6,'Chemicals Calcs'!K129))</f>
        <v>0</v>
      </c>
      <c r="L129" s="210">
        <f ca="1">IF(SUM('Chemicals Calcs'!L$2:L129)-'Chem - ODS'!G$15*10^6&lt;0,0,IF(AND(SUM('Chemicals Calcs'!L$1:L128)-'Chem - ODS'!G$15*10^6&lt;0,SUM('Chemicals Calcs'!L$2:L129)-'Chem - ODS'!G$15*10^6&gt;0),SUM('Chemicals Calcs'!L$2:L129)-'Chem - ODS'!G$15*10^6,'Chemicals Calcs'!L129))</f>
        <v>0</v>
      </c>
      <c r="M129" s="210">
        <f ca="1">IF(SUM('Chemicals Calcs'!M$2:M129)-'Chem - ODS'!H$15*10^6&lt;0,0,IF(AND(SUM('Chemicals Calcs'!M$1:M128)-'Chem - ODS'!H$15*10^6&lt;0,SUM('Chemicals Calcs'!M$2:M129)-'Chem - ODS'!H$15*10^6&gt;0),SUM('Chemicals Calcs'!M$2:M129)-'Chem - ODS'!H$15*10^6,'Chemicals Calcs'!M129))</f>
        <v>0</v>
      </c>
      <c r="N129" s="210">
        <f ca="1">IF(SUM('Chemicals Calcs'!N$2:N129)-'Chem - ODS'!I$15*10^6&lt;0,0,IF(AND(SUM('Chemicals Calcs'!N$1:N128)-'Chem - ODS'!I$15*10^6&lt;0,SUM('Chemicals Calcs'!N$2:N129)-'Chem - ODS'!I$15*10^6&gt;0),SUM('Chemicals Calcs'!N$2:N129)-'Chem - ODS'!I$15*10^6,'Chemicals Calcs'!N129))</f>
        <v>0</v>
      </c>
      <c r="O129" s="210">
        <f ca="1">IF(SUM('Chemicals Calcs'!O$2:O129)-'Chem - ODS'!J$15*10^6&lt;0,0,IF(AND(SUM('Chemicals Calcs'!O$1:O128)-'Chem - ODS'!J$15*10^6&lt;0,SUM('Chemicals Calcs'!O$2:O129)-'Chem - ODS'!J$15*10^6&gt;0),SUM('Chemicals Calcs'!O$2:O129)-'Chem - ODS'!J$15*10^6,'Chemicals Calcs'!O129))</f>
        <v>0</v>
      </c>
      <c r="P129" s="210">
        <f ca="1">IF(SUM('Chemicals Calcs'!P$2:P129)-'Chem - ODS'!K$15*10^6&lt;0,0,IF(AND(SUM('Chemicals Calcs'!P$1:P128)-'Chem - ODS'!K$15*10^6&lt;0,SUM('Chemicals Calcs'!P$2:P129)-'Chem - ODS'!K$15*10^6&gt;0),SUM('Chemicals Calcs'!P$2:P129)-'Chem - ODS'!K$15*10^6,'Chemicals Calcs'!P129))</f>
        <v>0</v>
      </c>
      <c r="Q129" s="210">
        <f ca="1">IF(SUM('Chemicals Calcs'!Q$2:Q129)-'Chem - ODS'!L$15*10^6&lt;0,0,IF(AND(SUM('Chemicals Calcs'!Q$1:Q128)-'Chem - ODS'!L$15*10^6&lt;0,SUM('Chemicals Calcs'!Q$2:Q129)-'Chem - ODS'!L$15*10^6&gt;0),SUM('Chemicals Calcs'!Q$2:Q129)-'Chem - ODS'!L$15*10^6,'Chemicals Calcs'!Q129))</f>
        <v>0</v>
      </c>
      <c r="R129" s="210">
        <f ca="1">IF(SUM('Chemicals Calcs'!R$2:R129)-'Chem - ODS'!M$15*10^6&lt;0,0,IF(AND(SUM('Chemicals Calcs'!R$1:R128)-'Chem - ODS'!M$15*10^6&lt;0,SUM('Chemicals Calcs'!R$2:R129)-'Chem - ODS'!M$15*10^6&gt;0),SUM('Chemicals Calcs'!R$2:R129)-'Chem - ODS'!M$15*10^6,'Chemicals Calcs'!R129))</f>
        <v>0</v>
      </c>
      <c r="S129" s="210">
        <f ca="1">IF(SUM('Chemicals Calcs'!S$2:S129)-'Chem - ODS'!N$15*10^6&lt;0,0,IF(AND(SUM('Chemicals Calcs'!S$1:S128)-'Chem - ODS'!N$15*10^6&lt;0,SUM('Chemicals Calcs'!S$2:S129)-'Chem - ODS'!N$15*10^6&gt;0),SUM('Chemicals Calcs'!S$2:S129)-'Chem - ODS'!N$15*10^6,'Chemicals Calcs'!S129))</f>
        <v>0</v>
      </c>
      <c r="T129" s="210">
        <f ca="1">IF(SUM('Chemicals Calcs'!T$2:T129)-'Chem - ODS'!O$15*10^6&lt;0,0,IF(AND(SUM('Chemicals Calcs'!T$1:T128)-'Chem - ODS'!O$15*10^6&lt;0,SUM('Chemicals Calcs'!T$2:T129)-'Chem - ODS'!O$15*10^6&gt;0),SUM('Chemicals Calcs'!T$2:T129)-'Chem - ODS'!O$15*10^6,'Chemicals Calcs'!T129))</f>
        <v>0</v>
      </c>
      <c r="U129" s="210">
        <f ca="1">IF(SUM('Chemicals Calcs'!U$2:U129)-'Chem - ODS'!P$15*10^6&lt;0,0,IF(AND(SUM('Chemicals Calcs'!U$1:U128)-'Chem - ODS'!P$15*10^6&lt;0,SUM('Chemicals Calcs'!U$2:U129)-'Chem - ODS'!P$15*10^6&gt;0),SUM('Chemicals Calcs'!U$2:U129)-'Chem - ODS'!P$15*10^6,'Chemicals Calcs'!U129))</f>
        <v>0</v>
      </c>
      <c r="V129" s="210">
        <f ca="1">IF(SUM('Chemicals Calcs'!V$2:V129)-'Chem - ODS'!Q$15*10^6&lt;0,0,IF(AND(SUM('Chemicals Calcs'!V$1:V128)-'Chem - ODS'!Q$15*10^6&lt;0,SUM('Chemicals Calcs'!V$2:V129)-'Chem - ODS'!Q$15*10^6&gt;0),SUM('Chemicals Calcs'!V$2:V129)-'Chem - ODS'!Q$15*10^6,'Chemicals Calcs'!V129))</f>
        <v>0</v>
      </c>
      <c r="W129" s="210">
        <f ca="1">IF(SUM('Chemicals Calcs'!W$2:W129)-'Chem - ODS'!R$15*10^6&lt;0,0,IF(AND(SUM('Chemicals Calcs'!W$1:W128)-'Chem - ODS'!R$15*10^6&lt;0,SUM('Chemicals Calcs'!W$2:W129)-'Chem - ODS'!R$15*10^6&gt;0),SUM('Chemicals Calcs'!W$2:W129)-'Chem - ODS'!R$15*10^6,'Chemicals Calcs'!W129))</f>
        <v>0</v>
      </c>
      <c r="X129" s="210">
        <f ca="1">IF(SUM('Chemicals Calcs'!X$2:X129)-'Chem - ODS'!S$15*10^6&lt;0,0,IF(AND(SUM('Chemicals Calcs'!X$1:X128)-'Chem - ODS'!S$15*10^6&lt;0,SUM('Chemicals Calcs'!X$2:X129)-'Chem - ODS'!S$15*10^6&gt;0),SUM('Chemicals Calcs'!X$2:X129)-'Chem - ODS'!S$15*10^6,'Chemicals Calcs'!X129))</f>
        <v>0</v>
      </c>
      <c r="Y129" s="210">
        <f ca="1">IF(SUM('Chemicals Calcs'!Y$2:Y129)-'Chem - ODS'!T$15*10^6&lt;0,0,IF(AND(SUM('Chemicals Calcs'!Y$1:Y128)-'Chem - ODS'!T$15*10^6&lt;0,SUM('Chemicals Calcs'!Y$2:Y129)-'Chem - ODS'!T$15*10^6&gt;0),SUM('Chemicals Calcs'!Y$2:Y129)-'Chem - ODS'!T$15*10^6,'Chemicals Calcs'!Y129))</f>
        <v>0</v>
      </c>
      <c r="Z129" s="210">
        <f ca="1">IF(SUM('Chemicals Calcs'!Z$2:Z129)-'Chem - ODS'!U$15*10^6&lt;0,0,IF(AND(SUM('Chemicals Calcs'!Z$1:Z128)-'Chem - ODS'!U$15*10^6&lt;0,SUM('Chemicals Calcs'!Z$2:Z129)-'Chem - ODS'!U$15*10^6&gt;0),SUM('Chemicals Calcs'!Z$2:Z129)-'Chem - ODS'!U$15*10^6,'Chemicals Calcs'!Z129))</f>
        <v>0</v>
      </c>
      <c r="AA129" s="210">
        <f ca="1">IF(SUM('Chemicals Calcs'!AA$2:AA129)-'Chem - ODS'!V$15*10^6&lt;0,0,IF(AND(SUM('Chemicals Calcs'!AA$1:AA128)-'Chem - ODS'!V$15*10^6&lt;0,SUM('Chemicals Calcs'!AA$2:AA129)-'Chem - ODS'!V$15*10^6&gt;0),SUM('Chemicals Calcs'!AA$2:AA129)-'Chem - ODS'!V$15*10^6,'Chemicals Calcs'!AA129))</f>
        <v>0</v>
      </c>
      <c r="AB129" s="210">
        <f ca="1">IF(SUM('Chemicals Calcs'!AB$2:AB129)-'Chem - ODS'!W$15*10^6&lt;0,0,IF(AND(SUM('Chemicals Calcs'!AB$1:AB128)-'Chem - ODS'!W$15*10^6&lt;0,SUM('Chemicals Calcs'!AB$2:AB129)-'Chem - ODS'!W$15*10^6&gt;0),SUM('Chemicals Calcs'!AB$2:AB129)-'Chem - ODS'!W$15*10^6,'Chemicals Calcs'!AB129))</f>
        <v>0</v>
      </c>
      <c r="AC129" s="210">
        <f ca="1">IF(SUM('Chemicals Calcs'!AC$2:AC129)-'Chem - ODS'!X$15*10^6&lt;0,0,IF(AND(SUM('Chemicals Calcs'!AC$1:AC128)-'Chem - ODS'!X$15*10^6&lt;0,SUM('Chemicals Calcs'!AC$2:AC129)-'Chem - ODS'!X$15*10^6&gt;0),SUM('Chemicals Calcs'!AC$2:AC129)-'Chem - ODS'!X$15*10^6,'Chemicals Calcs'!AC129))</f>
        <v>0</v>
      </c>
      <c r="AD129" s="210">
        <f ca="1">IF(SUM('Chemicals Calcs'!AD$2:AD129)-'Chem - ODS'!Y$15*10^6&lt;0,0,IF(AND(SUM('Chemicals Calcs'!AD$1:AD128)-'Chem - ODS'!Y$15*10^6&lt;0,SUM('Chemicals Calcs'!AD$2:AD129)-'Chem - ODS'!Y$15*10^6&gt;0),SUM('Chemicals Calcs'!AD$2:AD129)-'Chem - ODS'!Y$15*10^6,'Chemicals Calcs'!AD129))</f>
        <v>0</v>
      </c>
      <c r="AE129" s="210">
        <f ca="1">IF(SUM('Chemicals Calcs'!AE$2:AE129)-'Chem - ODS'!Z$15*10^6&lt;0,0,IF(AND(SUM('Chemicals Calcs'!AE$1:AE128)-'Chem - ODS'!Z$15*10^6&lt;0,SUM('Chemicals Calcs'!AE$2:AE129)-'Chem - ODS'!Z$15*10^6&gt;0),SUM('Chemicals Calcs'!AE$2:AE129)-'Chem - ODS'!Z$15*10^6,'Chemicals Calcs'!AE129))</f>
        <v>0</v>
      </c>
      <c r="AF129" s="210">
        <f ca="1">IF(SUM('Chemicals Calcs'!AF$2:AF129)-'Chem - ODS'!AA$15*10^6&lt;0,0,IF(AND(SUM('Chemicals Calcs'!AF$1:AF128)-'Chem - ODS'!AA$15*10^6&lt;0,SUM('Chemicals Calcs'!AF$2:AF129)-'Chem - ODS'!AA$15*10^6&gt;0),SUM('Chemicals Calcs'!AF$2:AF129)-'Chem - ODS'!AA$15*10^6,'Chemicals Calcs'!AF129))</f>
        <v>0</v>
      </c>
      <c r="AG129" s="210">
        <f ca="1">IF(SUM('Chemicals Calcs'!AG$2:AG129)-'Chem - ODS'!AB$15*10^6&lt;0,0,IF(AND(SUM('Chemicals Calcs'!AG$1:AG128)-'Chem - ODS'!AB$15*10^6&lt;0,SUM('Chemicals Calcs'!AG$2:AG129)-'Chem - ODS'!AB$15*10^6&gt;0),SUM('Chemicals Calcs'!AG$2:AG129)-'Chem - ODS'!AB$15*10^6,'Chemicals Calcs'!AG129))</f>
        <v>0</v>
      </c>
      <c r="AH129" s="210">
        <f ca="1">IF(SUM('Chemicals Calcs'!AH$2:AH129)-'Chem - ODS'!AC$15*10^6&lt;0,0,IF(AND(SUM('Chemicals Calcs'!AH$1:AH128)-'Chem - ODS'!AC$15*10^6&lt;0,SUM('Chemicals Calcs'!AH$2:AH129)-'Chem - ODS'!AC$15*10^6&gt;0),SUM('Chemicals Calcs'!AH$2:AH129)-'Chem - ODS'!AC$15*10^6,'Chemicals Calcs'!AH129))</f>
        <v>0</v>
      </c>
      <c r="AI129" s="210">
        <f ca="1">IF(SUM('Chemicals Calcs'!AI$2:AI129)-'Chem - ODS'!AD$15*10^6&lt;0,0,IF(AND(SUM('Chemicals Calcs'!AI$1:AI128)-'Chem - ODS'!AD$15*10^6&lt;0,SUM('Chemicals Calcs'!AI$2:AI129)-'Chem - ODS'!AD$15*10^6&gt;0),SUM('Chemicals Calcs'!AI$2:AI129)-'Chem - ODS'!AD$15*10^6,'Chemicals Calcs'!AI129))</f>
        <v>0</v>
      </c>
      <c r="AJ129" s="210">
        <f ca="1">IF(SUM('Chemicals Calcs'!AJ$2:AJ129)-'Chem - ODS'!AE$15*10^6&lt;0,0,IF(AND(SUM('Chemicals Calcs'!AJ$1:AJ128)-'Chem - ODS'!AE$15*10^6&lt;0,SUM('Chemicals Calcs'!AJ$2:AJ129)-'Chem - ODS'!AE$15*10^6&gt;0),SUM('Chemicals Calcs'!AJ$2:AJ129)-'Chem - ODS'!AE$15*10^6,'Chemicals Calcs'!AJ129))</f>
        <v>0</v>
      </c>
      <c r="AK129" s="210">
        <f ca="1">IF(SUM('Chemicals Calcs'!AK$2:AK129)-'Chem - ODS'!AF$15*10^6&lt;0,0,IF(AND(SUM('Chemicals Calcs'!AK$1:AK128)-'Chem - ODS'!AF$15*10^6&lt;0,SUM('Chemicals Calcs'!AK$2:AK129)-'Chem - ODS'!AF$15*10^6&gt;0),SUM('Chemicals Calcs'!AK$2:AK129)-'Chem - ODS'!AF$15*10^6,'Chemicals Calcs'!AK129))</f>
        <v>0</v>
      </c>
      <c r="AL129" s="210">
        <f ca="1">IF(SUM('Chemicals Calcs'!AL$2:AL129)-'Chem - ODS'!AG$15*10^6&lt;0,0,IF(AND(SUM('Chemicals Calcs'!AL$1:AL128)-'Chem - ODS'!AG$15*10^6&lt;0,SUM('Chemicals Calcs'!AL$2:AL129)-'Chem - ODS'!AG$15*10^6&gt;0),SUM('Chemicals Calcs'!AL$2:AL129)-'Chem - ODS'!AG$15*10^6,'Chemicals Calcs'!AL129))</f>
        <v>0</v>
      </c>
      <c r="AM129" s="210">
        <f ca="1">IF(SUM('Chemicals Calcs'!AM$2:AM129)-'Chem - ODS'!AH$15*10^6&lt;0,0,IF(AND(SUM('Chemicals Calcs'!AM$1:AM128)-'Chem - ODS'!AH$15*10^6&lt;0,SUM('Chemicals Calcs'!AM$2:AM129)-'Chem - ODS'!AH$15*10^6&gt;0),SUM('Chemicals Calcs'!AM$2:AM129)-'Chem - ODS'!AH$15*10^6,'Chemicals Calcs'!AM129))</f>
        <v>0</v>
      </c>
      <c r="AN129" s="210">
        <f ca="1">IF(SUM('Chemicals Calcs'!AN$2:AN129)-'Chem - ODS'!AI$15*10^6&lt;0,0,IF(AND(SUM('Chemicals Calcs'!AN$1:AN128)-'Chem - ODS'!AI$15*10^6&lt;0,SUM('Chemicals Calcs'!AN$2:AN129)-'Chem - ODS'!AI$15*10^6&gt;0),SUM('Chemicals Calcs'!AN$2:AN129)-'Chem - ODS'!AI$15*10^6,'Chemicals Calcs'!AN129))</f>
        <v>0</v>
      </c>
      <c r="AO129" s="210">
        <f ca="1">IF(SUM('Chemicals Calcs'!AO$2:AO129)-'Chem - ODS'!AJ$15*10^6&lt;0,0,IF(AND(SUM('Chemicals Calcs'!AO$1:AO128)-'Chem - ODS'!AJ$15*10^6&lt;0,SUM('Chemicals Calcs'!AO$2:AO129)-'Chem - ODS'!AJ$15*10^6&gt;0),SUM('Chemicals Calcs'!AO$2:AO129)-'Chem - ODS'!AJ$15*10^6,'Chemicals Calcs'!AO129))</f>
        <v>0</v>
      </c>
      <c r="AP129" s="210">
        <f ca="1">IF(SUM('Chemicals Calcs'!AP$2:AP129)-'Chem - ODS'!AK$15*10^6&lt;0,0,IF(AND(SUM('Chemicals Calcs'!AP$1:AP128)-'Chem - ODS'!AK$15*10^6&lt;0,SUM('Chemicals Calcs'!AP$2:AP129)-'Chem - ODS'!AK$15*10^6&gt;0),SUM('Chemicals Calcs'!AP$2:AP129)-'Chem - ODS'!AK$15*10^6,'Chemicals Calcs'!AP129))</f>
        <v>0</v>
      </c>
    </row>
    <row r="130" spans="1:42">
      <c r="A130" s="74">
        <v>78</v>
      </c>
      <c r="B130">
        <f ca="1">IF('Chemicals 2010'!$A138="CP",INDIRECT("'Chemicals 2010'!"&amp;'Country Selector'!$B$3&amp;ROW($A138))*10^12,0)</f>
        <v>0</v>
      </c>
      <c r="C130" s="90">
        <f t="shared" ca="1" si="6"/>
        <v>0</v>
      </c>
      <c r="D130" s="90">
        <f t="shared" ca="1" si="6"/>
        <v>0</v>
      </c>
      <c r="E130" s="90">
        <f t="shared" ca="1" si="6"/>
        <v>0</v>
      </c>
      <c r="F130" s="90">
        <f t="shared" ca="1" si="6"/>
        <v>0</v>
      </c>
      <c r="G130" s="210">
        <f ca="1">IF(SUM('Chemicals Calcs'!G$2:G130)-'Chem - ODS'!B$15*10^6&lt;0,0,IF(AND(SUM('Chemicals Calcs'!G$1:G129)-'Chem - ODS'!B$15*10^6&lt;0,SUM('Chemicals Calcs'!G$2:G130)-'Chem - ODS'!B$15*10^6&gt;0),SUM('Chemicals Calcs'!G$2:G130)-'Chem - ODS'!B$15*10^6,'Chemicals Calcs'!G130))</f>
        <v>0</v>
      </c>
      <c r="H130" s="210">
        <f ca="1">IF(SUM('Chemicals Calcs'!H$2:H130)-'Chem - ODS'!C$15*10^6&lt;0,0,IF(AND(SUM('Chemicals Calcs'!H$1:H129)-'Chem - ODS'!C$15*10^6&lt;0,SUM('Chemicals Calcs'!H$2:H130)-'Chem - ODS'!C$15*10^6&gt;0),SUM('Chemicals Calcs'!H$2:H130)-'Chem - ODS'!C$15*10^6,'Chemicals Calcs'!H130))</f>
        <v>0</v>
      </c>
      <c r="I130" s="210">
        <f ca="1">IF(SUM('Chemicals Calcs'!I$2:I130)-'Chem - ODS'!D$15*10^6&lt;0,0,IF(AND(SUM('Chemicals Calcs'!I$1:I129)-'Chem - ODS'!D$15*10^6&lt;0,SUM('Chemicals Calcs'!I$2:I130)-'Chem - ODS'!D$15*10^6&gt;0),SUM('Chemicals Calcs'!I$2:I130)-'Chem - ODS'!D$15*10^6,'Chemicals Calcs'!I130))</f>
        <v>0</v>
      </c>
      <c r="J130" s="210">
        <f ca="1">IF(SUM('Chemicals Calcs'!J$2:J130)-'Chem - ODS'!E$15*10^6&lt;0,0,IF(AND(SUM('Chemicals Calcs'!J$1:J129)-'Chem - ODS'!E$15*10^6&lt;0,SUM('Chemicals Calcs'!J$2:J130)-'Chem - ODS'!E$15*10^6&gt;0),SUM('Chemicals Calcs'!J$2:J130)-'Chem - ODS'!E$15*10^6,'Chemicals Calcs'!J130))</f>
        <v>0</v>
      </c>
      <c r="K130" s="210">
        <f ca="1">IF(SUM('Chemicals Calcs'!K$2:K130)-'Chem - ODS'!F$15*10^6&lt;0,0,IF(AND(SUM('Chemicals Calcs'!K$1:K129)-'Chem - ODS'!F$15*10^6&lt;0,SUM('Chemicals Calcs'!K$2:K130)-'Chem - ODS'!F$15*10^6&gt;0),SUM('Chemicals Calcs'!K$2:K130)-'Chem - ODS'!F$15*10^6,'Chemicals Calcs'!K130))</f>
        <v>0</v>
      </c>
      <c r="L130" s="210">
        <f ca="1">IF(SUM('Chemicals Calcs'!L$2:L130)-'Chem - ODS'!G$15*10^6&lt;0,0,IF(AND(SUM('Chemicals Calcs'!L$1:L129)-'Chem - ODS'!G$15*10^6&lt;0,SUM('Chemicals Calcs'!L$2:L130)-'Chem - ODS'!G$15*10^6&gt;0),SUM('Chemicals Calcs'!L$2:L130)-'Chem - ODS'!G$15*10^6,'Chemicals Calcs'!L130))</f>
        <v>0</v>
      </c>
      <c r="M130" s="210">
        <f ca="1">IF(SUM('Chemicals Calcs'!M$2:M130)-'Chem - ODS'!H$15*10^6&lt;0,0,IF(AND(SUM('Chemicals Calcs'!M$1:M129)-'Chem - ODS'!H$15*10^6&lt;0,SUM('Chemicals Calcs'!M$2:M130)-'Chem - ODS'!H$15*10^6&gt;0),SUM('Chemicals Calcs'!M$2:M130)-'Chem - ODS'!H$15*10^6,'Chemicals Calcs'!M130))</f>
        <v>0</v>
      </c>
      <c r="N130" s="210">
        <f ca="1">IF(SUM('Chemicals Calcs'!N$2:N130)-'Chem - ODS'!I$15*10^6&lt;0,0,IF(AND(SUM('Chemicals Calcs'!N$1:N129)-'Chem - ODS'!I$15*10^6&lt;0,SUM('Chemicals Calcs'!N$2:N130)-'Chem - ODS'!I$15*10^6&gt;0),SUM('Chemicals Calcs'!N$2:N130)-'Chem - ODS'!I$15*10^6,'Chemicals Calcs'!N130))</f>
        <v>0</v>
      </c>
      <c r="O130" s="210">
        <f ca="1">IF(SUM('Chemicals Calcs'!O$2:O130)-'Chem - ODS'!J$15*10^6&lt;0,0,IF(AND(SUM('Chemicals Calcs'!O$1:O129)-'Chem - ODS'!J$15*10^6&lt;0,SUM('Chemicals Calcs'!O$2:O130)-'Chem - ODS'!J$15*10^6&gt;0),SUM('Chemicals Calcs'!O$2:O130)-'Chem - ODS'!J$15*10^6,'Chemicals Calcs'!O130))</f>
        <v>0</v>
      </c>
      <c r="P130" s="210">
        <f ca="1">IF(SUM('Chemicals Calcs'!P$2:P130)-'Chem - ODS'!K$15*10^6&lt;0,0,IF(AND(SUM('Chemicals Calcs'!P$1:P129)-'Chem - ODS'!K$15*10^6&lt;0,SUM('Chemicals Calcs'!P$2:P130)-'Chem - ODS'!K$15*10^6&gt;0),SUM('Chemicals Calcs'!P$2:P130)-'Chem - ODS'!K$15*10^6,'Chemicals Calcs'!P130))</f>
        <v>0</v>
      </c>
      <c r="Q130" s="210">
        <f ca="1">IF(SUM('Chemicals Calcs'!Q$2:Q130)-'Chem - ODS'!L$15*10^6&lt;0,0,IF(AND(SUM('Chemicals Calcs'!Q$1:Q129)-'Chem - ODS'!L$15*10^6&lt;0,SUM('Chemicals Calcs'!Q$2:Q130)-'Chem - ODS'!L$15*10^6&gt;0),SUM('Chemicals Calcs'!Q$2:Q130)-'Chem - ODS'!L$15*10^6,'Chemicals Calcs'!Q130))</f>
        <v>0</v>
      </c>
      <c r="R130" s="210">
        <f ca="1">IF(SUM('Chemicals Calcs'!R$2:R130)-'Chem - ODS'!M$15*10^6&lt;0,0,IF(AND(SUM('Chemicals Calcs'!R$1:R129)-'Chem - ODS'!M$15*10^6&lt;0,SUM('Chemicals Calcs'!R$2:R130)-'Chem - ODS'!M$15*10^6&gt;0),SUM('Chemicals Calcs'!R$2:R130)-'Chem - ODS'!M$15*10^6,'Chemicals Calcs'!R130))</f>
        <v>0</v>
      </c>
      <c r="S130" s="210">
        <f ca="1">IF(SUM('Chemicals Calcs'!S$2:S130)-'Chem - ODS'!N$15*10^6&lt;0,0,IF(AND(SUM('Chemicals Calcs'!S$1:S129)-'Chem - ODS'!N$15*10^6&lt;0,SUM('Chemicals Calcs'!S$2:S130)-'Chem - ODS'!N$15*10^6&gt;0),SUM('Chemicals Calcs'!S$2:S130)-'Chem - ODS'!N$15*10^6,'Chemicals Calcs'!S130))</f>
        <v>0</v>
      </c>
      <c r="T130" s="210">
        <f ca="1">IF(SUM('Chemicals Calcs'!T$2:T130)-'Chem - ODS'!O$15*10^6&lt;0,0,IF(AND(SUM('Chemicals Calcs'!T$1:T129)-'Chem - ODS'!O$15*10^6&lt;0,SUM('Chemicals Calcs'!T$2:T130)-'Chem - ODS'!O$15*10^6&gt;0),SUM('Chemicals Calcs'!T$2:T130)-'Chem - ODS'!O$15*10^6,'Chemicals Calcs'!T130))</f>
        <v>0</v>
      </c>
      <c r="U130" s="210">
        <f ca="1">IF(SUM('Chemicals Calcs'!U$2:U130)-'Chem - ODS'!P$15*10^6&lt;0,0,IF(AND(SUM('Chemicals Calcs'!U$1:U129)-'Chem - ODS'!P$15*10^6&lt;0,SUM('Chemicals Calcs'!U$2:U130)-'Chem - ODS'!P$15*10^6&gt;0),SUM('Chemicals Calcs'!U$2:U130)-'Chem - ODS'!P$15*10^6,'Chemicals Calcs'!U130))</f>
        <v>0</v>
      </c>
      <c r="V130" s="210">
        <f ca="1">IF(SUM('Chemicals Calcs'!V$2:V130)-'Chem - ODS'!Q$15*10^6&lt;0,0,IF(AND(SUM('Chemicals Calcs'!V$1:V129)-'Chem - ODS'!Q$15*10^6&lt;0,SUM('Chemicals Calcs'!V$2:V130)-'Chem - ODS'!Q$15*10^6&gt;0),SUM('Chemicals Calcs'!V$2:V130)-'Chem - ODS'!Q$15*10^6,'Chemicals Calcs'!V130))</f>
        <v>0</v>
      </c>
      <c r="W130" s="210">
        <f ca="1">IF(SUM('Chemicals Calcs'!W$2:W130)-'Chem - ODS'!R$15*10^6&lt;0,0,IF(AND(SUM('Chemicals Calcs'!W$1:W129)-'Chem - ODS'!R$15*10^6&lt;0,SUM('Chemicals Calcs'!W$2:W130)-'Chem - ODS'!R$15*10^6&gt;0),SUM('Chemicals Calcs'!W$2:W130)-'Chem - ODS'!R$15*10^6,'Chemicals Calcs'!W130))</f>
        <v>0</v>
      </c>
      <c r="X130" s="210">
        <f ca="1">IF(SUM('Chemicals Calcs'!X$2:X130)-'Chem - ODS'!S$15*10^6&lt;0,0,IF(AND(SUM('Chemicals Calcs'!X$1:X129)-'Chem - ODS'!S$15*10^6&lt;0,SUM('Chemicals Calcs'!X$2:X130)-'Chem - ODS'!S$15*10^6&gt;0),SUM('Chemicals Calcs'!X$2:X130)-'Chem - ODS'!S$15*10^6,'Chemicals Calcs'!X130))</f>
        <v>0</v>
      </c>
      <c r="Y130" s="210">
        <f ca="1">IF(SUM('Chemicals Calcs'!Y$2:Y130)-'Chem - ODS'!T$15*10^6&lt;0,0,IF(AND(SUM('Chemicals Calcs'!Y$1:Y129)-'Chem - ODS'!T$15*10^6&lt;0,SUM('Chemicals Calcs'!Y$2:Y130)-'Chem - ODS'!T$15*10^6&gt;0),SUM('Chemicals Calcs'!Y$2:Y130)-'Chem - ODS'!T$15*10^6,'Chemicals Calcs'!Y130))</f>
        <v>0</v>
      </c>
      <c r="Z130" s="210">
        <f ca="1">IF(SUM('Chemicals Calcs'!Z$2:Z130)-'Chem - ODS'!U$15*10^6&lt;0,0,IF(AND(SUM('Chemicals Calcs'!Z$1:Z129)-'Chem - ODS'!U$15*10^6&lt;0,SUM('Chemicals Calcs'!Z$2:Z130)-'Chem - ODS'!U$15*10^6&gt;0),SUM('Chemicals Calcs'!Z$2:Z130)-'Chem - ODS'!U$15*10^6,'Chemicals Calcs'!Z130))</f>
        <v>0</v>
      </c>
      <c r="AA130" s="210">
        <f ca="1">IF(SUM('Chemicals Calcs'!AA$2:AA130)-'Chem - ODS'!V$15*10^6&lt;0,0,IF(AND(SUM('Chemicals Calcs'!AA$1:AA129)-'Chem - ODS'!V$15*10^6&lt;0,SUM('Chemicals Calcs'!AA$2:AA130)-'Chem - ODS'!V$15*10^6&gt;0),SUM('Chemicals Calcs'!AA$2:AA130)-'Chem - ODS'!V$15*10^6,'Chemicals Calcs'!AA130))</f>
        <v>0</v>
      </c>
      <c r="AB130" s="210">
        <f ca="1">IF(SUM('Chemicals Calcs'!AB$2:AB130)-'Chem - ODS'!W$15*10^6&lt;0,0,IF(AND(SUM('Chemicals Calcs'!AB$1:AB129)-'Chem - ODS'!W$15*10^6&lt;0,SUM('Chemicals Calcs'!AB$2:AB130)-'Chem - ODS'!W$15*10^6&gt;0),SUM('Chemicals Calcs'!AB$2:AB130)-'Chem - ODS'!W$15*10^6,'Chemicals Calcs'!AB130))</f>
        <v>0</v>
      </c>
      <c r="AC130" s="210">
        <f ca="1">IF(SUM('Chemicals Calcs'!AC$2:AC130)-'Chem - ODS'!X$15*10^6&lt;0,0,IF(AND(SUM('Chemicals Calcs'!AC$1:AC129)-'Chem - ODS'!X$15*10^6&lt;0,SUM('Chemicals Calcs'!AC$2:AC130)-'Chem - ODS'!X$15*10^6&gt;0),SUM('Chemicals Calcs'!AC$2:AC130)-'Chem - ODS'!X$15*10^6,'Chemicals Calcs'!AC130))</f>
        <v>0</v>
      </c>
      <c r="AD130" s="210">
        <f ca="1">IF(SUM('Chemicals Calcs'!AD$2:AD130)-'Chem - ODS'!Y$15*10^6&lt;0,0,IF(AND(SUM('Chemicals Calcs'!AD$1:AD129)-'Chem - ODS'!Y$15*10^6&lt;0,SUM('Chemicals Calcs'!AD$2:AD130)-'Chem - ODS'!Y$15*10^6&gt;0),SUM('Chemicals Calcs'!AD$2:AD130)-'Chem - ODS'!Y$15*10^6,'Chemicals Calcs'!AD130))</f>
        <v>0</v>
      </c>
      <c r="AE130" s="210">
        <f ca="1">IF(SUM('Chemicals Calcs'!AE$2:AE130)-'Chem - ODS'!Z$15*10^6&lt;0,0,IF(AND(SUM('Chemicals Calcs'!AE$1:AE129)-'Chem - ODS'!Z$15*10^6&lt;0,SUM('Chemicals Calcs'!AE$2:AE130)-'Chem - ODS'!Z$15*10^6&gt;0),SUM('Chemicals Calcs'!AE$2:AE130)-'Chem - ODS'!Z$15*10^6,'Chemicals Calcs'!AE130))</f>
        <v>0</v>
      </c>
      <c r="AF130" s="210">
        <f ca="1">IF(SUM('Chemicals Calcs'!AF$2:AF130)-'Chem - ODS'!AA$15*10^6&lt;0,0,IF(AND(SUM('Chemicals Calcs'!AF$1:AF129)-'Chem - ODS'!AA$15*10^6&lt;0,SUM('Chemicals Calcs'!AF$2:AF130)-'Chem - ODS'!AA$15*10^6&gt;0),SUM('Chemicals Calcs'!AF$2:AF130)-'Chem - ODS'!AA$15*10^6,'Chemicals Calcs'!AF130))</f>
        <v>0</v>
      </c>
      <c r="AG130" s="210">
        <f ca="1">IF(SUM('Chemicals Calcs'!AG$2:AG130)-'Chem - ODS'!AB$15*10^6&lt;0,0,IF(AND(SUM('Chemicals Calcs'!AG$1:AG129)-'Chem - ODS'!AB$15*10^6&lt;0,SUM('Chemicals Calcs'!AG$2:AG130)-'Chem - ODS'!AB$15*10^6&gt;0),SUM('Chemicals Calcs'!AG$2:AG130)-'Chem - ODS'!AB$15*10^6,'Chemicals Calcs'!AG130))</f>
        <v>0</v>
      </c>
      <c r="AH130" s="210">
        <f ca="1">IF(SUM('Chemicals Calcs'!AH$2:AH130)-'Chem - ODS'!AC$15*10^6&lt;0,0,IF(AND(SUM('Chemicals Calcs'!AH$1:AH129)-'Chem - ODS'!AC$15*10^6&lt;0,SUM('Chemicals Calcs'!AH$2:AH130)-'Chem - ODS'!AC$15*10^6&gt;0),SUM('Chemicals Calcs'!AH$2:AH130)-'Chem - ODS'!AC$15*10^6,'Chemicals Calcs'!AH130))</f>
        <v>0</v>
      </c>
      <c r="AI130" s="210">
        <f ca="1">IF(SUM('Chemicals Calcs'!AI$2:AI130)-'Chem - ODS'!AD$15*10^6&lt;0,0,IF(AND(SUM('Chemicals Calcs'!AI$1:AI129)-'Chem - ODS'!AD$15*10^6&lt;0,SUM('Chemicals Calcs'!AI$2:AI130)-'Chem - ODS'!AD$15*10^6&gt;0),SUM('Chemicals Calcs'!AI$2:AI130)-'Chem - ODS'!AD$15*10^6,'Chemicals Calcs'!AI130))</f>
        <v>0</v>
      </c>
      <c r="AJ130" s="210">
        <f ca="1">IF(SUM('Chemicals Calcs'!AJ$2:AJ130)-'Chem - ODS'!AE$15*10^6&lt;0,0,IF(AND(SUM('Chemicals Calcs'!AJ$1:AJ129)-'Chem - ODS'!AE$15*10^6&lt;0,SUM('Chemicals Calcs'!AJ$2:AJ130)-'Chem - ODS'!AE$15*10^6&gt;0),SUM('Chemicals Calcs'!AJ$2:AJ130)-'Chem - ODS'!AE$15*10^6,'Chemicals Calcs'!AJ130))</f>
        <v>0</v>
      </c>
      <c r="AK130" s="210">
        <f ca="1">IF(SUM('Chemicals Calcs'!AK$2:AK130)-'Chem - ODS'!AF$15*10^6&lt;0,0,IF(AND(SUM('Chemicals Calcs'!AK$1:AK129)-'Chem - ODS'!AF$15*10^6&lt;0,SUM('Chemicals Calcs'!AK$2:AK130)-'Chem - ODS'!AF$15*10^6&gt;0),SUM('Chemicals Calcs'!AK$2:AK130)-'Chem - ODS'!AF$15*10^6,'Chemicals Calcs'!AK130))</f>
        <v>0</v>
      </c>
      <c r="AL130" s="210">
        <f ca="1">IF(SUM('Chemicals Calcs'!AL$2:AL130)-'Chem - ODS'!AG$15*10^6&lt;0,0,IF(AND(SUM('Chemicals Calcs'!AL$1:AL129)-'Chem - ODS'!AG$15*10^6&lt;0,SUM('Chemicals Calcs'!AL$2:AL130)-'Chem - ODS'!AG$15*10^6&gt;0),SUM('Chemicals Calcs'!AL$2:AL130)-'Chem - ODS'!AG$15*10^6,'Chemicals Calcs'!AL130))</f>
        <v>0</v>
      </c>
      <c r="AM130" s="210">
        <f ca="1">IF(SUM('Chemicals Calcs'!AM$2:AM130)-'Chem - ODS'!AH$15*10^6&lt;0,0,IF(AND(SUM('Chemicals Calcs'!AM$1:AM129)-'Chem - ODS'!AH$15*10^6&lt;0,SUM('Chemicals Calcs'!AM$2:AM130)-'Chem - ODS'!AH$15*10^6&gt;0),SUM('Chemicals Calcs'!AM$2:AM130)-'Chem - ODS'!AH$15*10^6,'Chemicals Calcs'!AM130))</f>
        <v>0</v>
      </c>
      <c r="AN130" s="210">
        <f ca="1">IF(SUM('Chemicals Calcs'!AN$2:AN130)-'Chem - ODS'!AI$15*10^6&lt;0,0,IF(AND(SUM('Chemicals Calcs'!AN$1:AN129)-'Chem - ODS'!AI$15*10^6&lt;0,SUM('Chemicals Calcs'!AN$2:AN130)-'Chem - ODS'!AI$15*10^6&gt;0),SUM('Chemicals Calcs'!AN$2:AN130)-'Chem - ODS'!AI$15*10^6,'Chemicals Calcs'!AN130))</f>
        <v>0</v>
      </c>
      <c r="AO130" s="210">
        <f ca="1">IF(SUM('Chemicals Calcs'!AO$2:AO130)-'Chem - ODS'!AJ$15*10^6&lt;0,0,IF(AND(SUM('Chemicals Calcs'!AO$1:AO129)-'Chem - ODS'!AJ$15*10^6&lt;0,SUM('Chemicals Calcs'!AO$2:AO130)-'Chem - ODS'!AJ$15*10^6&gt;0),SUM('Chemicals Calcs'!AO$2:AO130)-'Chem - ODS'!AJ$15*10^6,'Chemicals Calcs'!AO130))</f>
        <v>0</v>
      </c>
      <c r="AP130" s="210">
        <f ca="1">IF(SUM('Chemicals Calcs'!AP$2:AP130)-'Chem - ODS'!AK$15*10^6&lt;0,0,IF(AND(SUM('Chemicals Calcs'!AP$1:AP129)-'Chem - ODS'!AK$15*10^6&lt;0,SUM('Chemicals Calcs'!AP$2:AP130)-'Chem - ODS'!AK$15*10^6&gt;0),SUM('Chemicals Calcs'!AP$2:AP130)-'Chem - ODS'!AK$15*10^6,'Chemicals Calcs'!AP130))</f>
        <v>0</v>
      </c>
    </row>
    <row r="131" spans="1:42">
      <c r="A131" s="74">
        <v>79</v>
      </c>
      <c r="B131">
        <f ca="1">IF('Chemicals 2010'!$A139="CP",INDIRECT("'Chemicals 2010'!"&amp;'Country Selector'!$B$3&amp;ROW($A139))*10^12,0)</f>
        <v>0</v>
      </c>
      <c r="C131" s="90">
        <f t="shared" ca="1" si="6"/>
        <v>0</v>
      </c>
      <c r="D131" s="90">
        <f t="shared" ca="1" si="6"/>
        <v>0</v>
      </c>
      <c r="E131" s="90">
        <f t="shared" ca="1" si="6"/>
        <v>0</v>
      </c>
      <c r="F131" s="90">
        <f t="shared" ca="1" si="6"/>
        <v>0</v>
      </c>
      <c r="G131" s="210">
        <f ca="1">IF(SUM('Chemicals Calcs'!G$2:G131)-'Chem - ODS'!B$15*10^6&lt;0,0,IF(AND(SUM('Chemicals Calcs'!G$1:G130)-'Chem - ODS'!B$15*10^6&lt;0,SUM('Chemicals Calcs'!G$2:G131)-'Chem - ODS'!B$15*10^6&gt;0),SUM('Chemicals Calcs'!G$2:G131)-'Chem - ODS'!B$15*10^6,'Chemicals Calcs'!G131))</f>
        <v>0</v>
      </c>
      <c r="H131" s="210">
        <f ca="1">IF(SUM('Chemicals Calcs'!H$2:H131)-'Chem - ODS'!C$15*10^6&lt;0,0,IF(AND(SUM('Chemicals Calcs'!H$1:H130)-'Chem - ODS'!C$15*10^6&lt;0,SUM('Chemicals Calcs'!H$2:H131)-'Chem - ODS'!C$15*10^6&gt;0),SUM('Chemicals Calcs'!H$2:H131)-'Chem - ODS'!C$15*10^6,'Chemicals Calcs'!H131))</f>
        <v>0</v>
      </c>
      <c r="I131" s="210">
        <f ca="1">IF(SUM('Chemicals Calcs'!I$2:I131)-'Chem - ODS'!D$15*10^6&lt;0,0,IF(AND(SUM('Chemicals Calcs'!I$1:I130)-'Chem - ODS'!D$15*10^6&lt;0,SUM('Chemicals Calcs'!I$2:I131)-'Chem - ODS'!D$15*10^6&gt;0),SUM('Chemicals Calcs'!I$2:I131)-'Chem - ODS'!D$15*10^6,'Chemicals Calcs'!I131))</f>
        <v>0</v>
      </c>
      <c r="J131" s="210">
        <f ca="1">IF(SUM('Chemicals Calcs'!J$2:J131)-'Chem - ODS'!E$15*10^6&lt;0,0,IF(AND(SUM('Chemicals Calcs'!J$1:J130)-'Chem - ODS'!E$15*10^6&lt;0,SUM('Chemicals Calcs'!J$2:J131)-'Chem - ODS'!E$15*10^6&gt;0),SUM('Chemicals Calcs'!J$2:J131)-'Chem - ODS'!E$15*10^6,'Chemicals Calcs'!J131))</f>
        <v>0</v>
      </c>
      <c r="K131" s="210">
        <f ca="1">IF(SUM('Chemicals Calcs'!K$2:K131)-'Chem - ODS'!F$15*10^6&lt;0,0,IF(AND(SUM('Chemicals Calcs'!K$1:K130)-'Chem - ODS'!F$15*10^6&lt;0,SUM('Chemicals Calcs'!K$2:K131)-'Chem - ODS'!F$15*10^6&gt;0),SUM('Chemicals Calcs'!K$2:K131)-'Chem - ODS'!F$15*10^6,'Chemicals Calcs'!K131))</f>
        <v>0</v>
      </c>
      <c r="L131" s="210">
        <f ca="1">IF(SUM('Chemicals Calcs'!L$2:L131)-'Chem - ODS'!G$15*10^6&lt;0,0,IF(AND(SUM('Chemicals Calcs'!L$1:L130)-'Chem - ODS'!G$15*10^6&lt;0,SUM('Chemicals Calcs'!L$2:L131)-'Chem - ODS'!G$15*10^6&gt;0),SUM('Chemicals Calcs'!L$2:L131)-'Chem - ODS'!G$15*10^6,'Chemicals Calcs'!L131))</f>
        <v>0</v>
      </c>
      <c r="M131" s="210">
        <f ca="1">IF(SUM('Chemicals Calcs'!M$2:M131)-'Chem - ODS'!H$15*10^6&lt;0,0,IF(AND(SUM('Chemicals Calcs'!M$1:M130)-'Chem - ODS'!H$15*10^6&lt;0,SUM('Chemicals Calcs'!M$2:M131)-'Chem - ODS'!H$15*10^6&gt;0),SUM('Chemicals Calcs'!M$2:M131)-'Chem - ODS'!H$15*10^6,'Chemicals Calcs'!M131))</f>
        <v>0</v>
      </c>
      <c r="N131" s="210">
        <f ca="1">IF(SUM('Chemicals Calcs'!N$2:N131)-'Chem - ODS'!I$15*10^6&lt;0,0,IF(AND(SUM('Chemicals Calcs'!N$1:N130)-'Chem - ODS'!I$15*10^6&lt;0,SUM('Chemicals Calcs'!N$2:N131)-'Chem - ODS'!I$15*10^6&gt;0),SUM('Chemicals Calcs'!N$2:N131)-'Chem - ODS'!I$15*10^6,'Chemicals Calcs'!N131))</f>
        <v>0</v>
      </c>
      <c r="O131" s="210">
        <f ca="1">IF(SUM('Chemicals Calcs'!O$2:O131)-'Chem - ODS'!J$15*10^6&lt;0,0,IF(AND(SUM('Chemicals Calcs'!O$1:O130)-'Chem - ODS'!J$15*10^6&lt;0,SUM('Chemicals Calcs'!O$2:O131)-'Chem - ODS'!J$15*10^6&gt;0),SUM('Chemicals Calcs'!O$2:O131)-'Chem - ODS'!J$15*10^6,'Chemicals Calcs'!O131))</f>
        <v>0</v>
      </c>
      <c r="P131" s="210">
        <f ca="1">IF(SUM('Chemicals Calcs'!P$2:P131)-'Chem - ODS'!K$15*10^6&lt;0,0,IF(AND(SUM('Chemicals Calcs'!P$1:P130)-'Chem - ODS'!K$15*10^6&lt;0,SUM('Chemicals Calcs'!P$2:P131)-'Chem - ODS'!K$15*10^6&gt;0),SUM('Chemicals Calcs'!P$2:P131)-'Chem - ODS'!K$15*10^6,'Chemicals Calcs'!P131))</f>
        <v>0</v>
      </c>
      <c r="Q131" s="210">
        <f ca="1">IF(SUM('Chemicals Calcs'!Q$2:Q131)-'Chem - ODS'!L$15*10^6&lt;0,0,IF(AND(SUM('Chemicals Calcs'!Q$1:Q130)-'Chem - ODS'!L$15*10^6&lt;0,SUM('Chemicals Calcs'!Q$2:Q131)-'Chem - ODS'!L$15*10^6&gt;0),SUM('Chemicals Calcs'!Q$2:Q131)-'Chem - ODS'!L$15*10^6,'Chemicals Calcs'!Q131))</f>
        <v>0</v>
      </c>
      <c r="R131" s="210">
        <f ca="1">IF(SUM('Chemicals Calcs'!R$2:R131)-'Chem - ODS'!M$15*10^6&lt;0,0,IF(AND(SUM('Chemicals Calcs'!R$1:R130)-'Chem - ODS'!M$15*10^6&lt;0,SUM('Chemicals Calcs'!R$2:R131)-'Chem - ODS'!M$15*10^6&gt;0),SUM('Chemicals Calcs'!R$2:R131)-'Chem - ODS'!M$15*10^6,'Chemicals Calcs'!R131))</f>
        <v>0</v>
      </c>
      <c r="S131" s="210">
        <f ca="1">IF(SUM('Chemicals Calcs'!S$2:S131)-'Chem - ODS'!N$15*10^6&lt;0,0,IF(AND(SUM('Chemicals Calcs'!S$1:S130)-'Chem - ODS'!N$15*10^6&lt;0,SUM('Chemicals Calcs'!S$2:S131)-'Chem - ODS'!N$15*10^6&gt;0),SUM('Chemicals Calcs'!S$2:S131)-'Chem - ODS'!N$15*10^6,'Chemicals Calcs'!S131))</f>
        <v>0</v>
      </c>
      <c r="T131" s="210">
        <f ca="1">IF(SUM('Chemicals Calcs'!T$2:T131)-'Chem - ODS'!O$15*10^6&lt;0,0,IF(AND(SUM('Chemicals Calcs'!T$1:T130)-'Chem - ODS'!O$15*10^6&lt;0,SUM('Chemicals Calcs'!T$2:T131)-'Chem - ODS'!O$15*10^6&gt;0),SUM('Chemicals Calcs'!T$2:T131)-'Chem - ODS'!O$15*10^6,'Chemicals Calcs'!T131))</f>
        <v>0</v>
      </c>
      <c r="U131" s="210">
        <f ca="1">IF(SUM('Chemicals Calcs'!U$2:U131)-'Chem - ODS'!P$15*10^6&lt;0,0,IF(AND(SUM('Chemicals Calcs'!U$1:U130)-'Chem - ODS'!P$15*10^6&lt;0,SUM('Chemicals Calcs'!U$2:U131)-'Chem - ODS'!P$15*10^6&gt;0),SUM('Chemicals Calcs'!U$2:U131)-'Chem - ODS'!P$15*10^6,'Chemicals Calcs'!U131))</f>
        <v>0</v>
      </c>
      <c r="V131" s="210">
        <f ca="1">IF(SUM('Chemicals Calcs'!V$2:V131)-'Chem - ODS'!Q$15*10^6&lt;0,0,IF(AND(SUM('Chemicals Calcs'!V$1:V130)-'Chem - ODS'!Q$15*10^6&lt;0,SUM('Chemicals Calcs'!V$2:V131)-'Chem - ODS'!Q$15*10^6&gt;0),SUM('Chemicals Calcs'!V$2:V131)-'Chem - ODS'!Q$15*10^6,'Chemicals Calcs'!V131))</f>
        <v>0</v>
      </c>
      <c r="W131" s="210">
        <f ca="1">IF(SUM('Chemicals Calcs'!W$2:W131)-'Chem - ODS'!R$15*10^6&lt;0,0,IF(AND(SUM('Chemicals Calcs'!W$1:W130)-'Chem - ODS'!R$15*10^6&lt;0,SUM('Chemicals Calcs'!W$2:W131)-'Chem - ODS'!R$15*10^6&gt;0),SUM('Chemicals Calcs'!W$2:W131)-'Chem - ODS'!R$15*10^6,'Chemicals Calcs'!W131))</f>
        <v>0</v>
      </c>
      <c r="X131" s="210">
        <f ca="1">IF(SUM('Chemicals Calcs'!X$2:X131)-'Chem - ODS'!S$15*10^6&lt;0,0,IF(AND(SUM('Chemicals Calcs'!X$1:X130)-'Chem - ODS'!S$15*10^6&lt;0,SUM('Chemicals Calcs'!X$2:X131)-'Chem - ODS'!S$15*10^6&gt;0),SUM('Chemicals Calcs'!X$2:X131)-'Chem - ODS'!S$15*10^6,'Chemicals Calcs'!X131))</f>
        <v>0</v>
      </c>
      <c r="Y131" s="210">
        <f ca="1">IF(SUM('Chemicals Calcs'!Y$2:Y131)-'Chem - ODS'!T$15*10^6&lt;0,0,IF(AND(SUM('Chemicals Calcs'!Y$1:Y130)-'Chem - ODS'!T$15*10^6&lt;0,SUM('Chemicals Calcs'!Y$2:Y131)-'Chem - ODS'!T$15*10^6&gt;0),SUM('Chemicals Calcs'!Y$2:Y131)-'Chem - ODS'!T$15*10^6,'Chemicals Calcs'!Y131))</f>
        <v>0</v>
      </c>
      <c r="Z131" s="210">
        <f ca="1">IF(SUM('Chemicals Calcs'!Z$2:Z131)-'Chem - ODS'!U$15*10^6&lt;0,0,IF(AND(SUM('Chemicals Calcs'!Z$1:Z130)-'Chem - ODS'!U$15*10^6&lt;0,SUM('Chemicals Calcs'!Z$2:Z131)-'Chem - ODS'!U$15*10^6&gt;0),SUM('Chemicals Calcs'!Z$2:Z131)-'Chem - ODS'!U$15*10^6,'Chemicals Calcs'!Z131))</f>
        <v>0</v>
      </c>
      <c r="AA131" s="210">
        <f ca="1">IF(SUM('Chemicals Calcs'!AA$2:AA131)-'Chem - ODS'!V$15*10^6&lt;0,0,IF(AND(SUM('Chemicals Calcs'!AA$1:AA130)-'Chem - ODS'!V$15*10^6&lt;0,SUM('Chemicals Calcs'!AA$2:AA131)-'Chem - ODS'!V$15*10^6&gt;0),SUM('Chemicals Calcs'!AA$2:AA131)-'Chem - ODS'!V$15*10^6,'Chemicals Calcs'!AA131))</f>
        <v>0</v>
      </c>
      <c r="AB131" s="210">
        <f ca="1">IF(SUM('Chemicals Calcs'!AB$2:AB131)-'Chem - ODS'!W$15*10^6&lt;0,0,IF(AND(SUM('Chemicals Calcs'!AB$1:AB130)-'Chem - ODS'!W$15*10^6&lt;0,SUM('Chemicals Calcs'!AB$2:AB131)-'Chem - ODS'!W$15*10^6&gt;0),SUM('Chemicals Calcs'!AB$2:AB131)-'Chem - ODS'!W$15*10^6,'Chemicals Calcs'!AB131))</f>
        <v>0</v>
      </c>
      <c r="AC131" s="210">
        <f ca="1">IF(SUM('Chemicals Calcs'!AC$2:AC131)-'Chem - ODS'!X$15*10^6&lt;0,0,IF(AND(SUM('Chemicals Calcs'!AC$1:AC130)-'Chem - ODS'!X$15*10^6&lt;0,SUM('Chemicals Calcs'!AC$2:AC131)-'Chem - ODS'!X$15*10^6&gt;0),SUM('Chemicals Calcs'!AC$2:AC131)-'Chem - ODS'!X$15*10^6,'Chemicals Calcs'!AC131))</f>
        <v>0</v>
      </c>
      <c r="AD131" s="210">
        <f ca="1">IF(SUM('Chemicals Calcs'!AD$2:AD131)-'Chem - ODS'!Y$15*10^6&lt;0,0,IF(AND(SUM('Chemicals Calcs'!AD$1:AD130)-'Chem - ODS'!Y$15*10^6&lt;0,SUM('Chemicals Calcs'!AD$2:AD131)-'Chem - ODS'!Y$15*10^6&gt;0),SUM('Chemicals Calcs'!AD$2:AD131)-'Chem - ODS'!Y$15*10^6,'Chemicals Calcs'!AD131))</f>
        <v>0</v>
      </c>
      <c r="AE131" s="210">
        <f ca="1">IF(SUM('Chemicals Calcs'!AE$2:AE131)-'Chem - ODS'!Z$15*10^6&lt;0,0,IF(AND(SUM('Chemicals Calcs'!AE$1:AE130)-'Chem - ODS'!Z$15*10^6&lt;0,SUM('Chemicals Calcs'!AE$2:AE131)-'Chem - ODS'!Z$15*10^6&gt;0),SUM('Chemicals Calcs'!AE$2:AE131)-'Chem - ODS'!Z$15*10^6,'Chemicals Calcs'!AE131))</f>
        <v>0</v>
      </c>
      <c r="AF131" s="210">
        <f ca="1">IF(SUM('Chemicals Calcs'!AF$2:AF131)-'Chem - ODS'!AA$15*10^6&lt;0,0,IF(AND(SUM('Chemicals Calcs'!AF$1:AF130)-'Chem - ODS'!AA$15*10^6&lt;0,SUM('Chemicals Calcs'!AF$2:AF131)-'Chem - ODS'!AA$15*10^6&gt;0),SUM('Chemicals Calcs'!AF$2:AF131)-'Chem - ODS'!AA$15*10^6,'Chemicals Calcs'!AF131))</f>
        <v>0</v>
      </c>
      <c r="AG131" s="210">
        <f ca="1">IF(SUM('Chemicals Calcs'!AG$2:AG131)-'Chem - ODS'!AB$15*10^6&lt;0,0,IF(AND(SUM('Chemicals Calcs'!AG$1:AG130)-'Chem - ODS'!AB$15*10^6&lt;0,SUM('Chemicals Calcs'!AG$2:AG131)-'Chem - ODS'!AB$15*10^6&gt;0),SUM('Chemicals Calcs'!AG$2:AG131)-'Chem - ODS'!AB$15*10^6,'Chemicals Calcs'!AG131))</f>
        <v>0</v>
      </c>
      <c r="AH131" s="210">
        <f ca="1">IF(SUM('Chemicals Calcs'!AH$2:AH131)-'Chem - ODS'!AC$15*10^6&lt;0,0,IF(AND(SUM('Chemicals Calcs'!AH$1:AH130)-'Chem - ODS'!AC$15*10^6&lt;0,SUM('Chemicals Calcs'!AH$2:AH131)-'Chem - ODS'!AC$15*10^6&gt;0),SUM('Chemicals Calcs'!AH$2:AH131)-'Chem - ODS'!AC$15*10^6,'Chemicals Calcs'!AH131))</f>
        <v>0</v>
      </c>
      <c r="AI131" s="210">
        <f ca="1">IF(SUM('Chemicals Calcs'!AI$2:AI131)-'Chem - ODS'!AD$15*10^6&lt;0,0,IF(AND(SUM('Chemicals Calcs'!AI$1:AI130)-'Chem - ODS'!AD$15*10^6&lt;0,SUM('Chemicals Calcs'!AI$2:AI131)-'Chem - ODS'!AD$15*10^6&gt;0),SUM('Chemicals Calcs'!AI$2:AI131)-'Chem - ODS'!AD$15*10^6,'Chemicals Calcs'!AI131))</f>
        <v>0</v>
      </c>
      <c r="AJ131" s="210">
        <f ca="1">IF(SUM('Chemicals Calcs'!AJ$2:AJ131)-'Chem - ODS'!AE$15*10^6&lt;0,0,IF(AND(SUM('Chemicals Calcs'!AJ$1:AJ130)-'Chem - ODS'!AE$15*10^6&lt;0,SUM('Chemicals Calcs'!AJ$2:AJ131)-'Chem - ODS'!AE$15*10^6&gt;0),SUM('Chemicals Calcs'!AJ$2:AJ131)-'Chem - ODS'!AE$15*10^6,'Chemicals Calcs'!AJ131))</f>
        <v>0</v>
      </c>
      <c r="AK131" s="210">
        <f ca="1">IF(SUM('Chemicals Calcs'!AK$2:AK131)-'Chem - ODS'!AF$15*10^6&lt;0,0,IF(AND(SUM('Chemicals Calcs'!AK$1:AK130)-'Chem - ODS'!AF$15*10^6&lt;0,SUM('Chemicals Calcs'!AK$2:AK131)-'Chem - ODS'!AF$15*10^6&gt;0),SUM('Chemicals Calcs'!AK$2:AK131)-'Chem - ODS'!AF$15*10^6,'Chemicals Calcs'!AK131))</f>
        <v>0</v>
      </c>
      <c r="AL131" s="210">
        <f ca="1">IF(SUM('Chemicals Calcs'!AL$2:AL131)-'Chem - ODS'!AG$15*10^6&lt;0,0,IF(AND(SUM('Chemicals Calcs'!AL$1:AL130)-'Chem - ODS'!AG$15*10^6&lt;0,SUM('Chemicals Calcs'!AL$2:AL131)-'Chem - ODS'!AG$15*10^6&gt;0),SUM('Chemicals Calcs'!AL$2:AL131)-'Chem - ODS'!AG$15*10^6,'Chemicals Calcs'!AL131))</f>
        <v>0</v>
      </c>
      <c r="AM131" s="210">
        <f ca="1">IF(SUM('Chemicals Calcs'!AM$2:AM131)-'Chem - ODS'!AH$15*10^6&lt;0,0,IF(AND(SUM('Chemicals Calcs'!AM$1:AM130)-'Chem - ODS'!AH$15*10^6&lt;0,SUM('Chemicals Calcs'!AM$2:AM131)-'Chem - ODS'!AH$15*10^6&gt;0),SUM('Chemicals Calcs'!AM$2:AM131)-'Chem - ODS'!AH$15*10^6,'Chemicals Calcs'!AM131))</f>
        <v>0</v>
      </c>
      <c r="AN131" s="210">
        <f ca="1">IF(SUM('Chemicals Calcs'!AN$2:AN131)-'Chem - ODS'!AI$15*10^6&lt;0,0,IF(AND(SUM('Chemicals Calcs'!AN$1:AN130)-'Chem - ODS'!AI$15*10^6&lt;0,SUM('Chemicals Calcs'!AN$2:AN131)-'Chem - ODS'!AI$15*10^6&gt;0),SUM('Chemicals Calcs'!AN$2:AN131)-'Chem - ODS'!AI$15*10^6,'Chemicals Calcs'!AN131))</f>
        <v>0</v>
      </c>
      <c r="AO131" s="210">
        <f ca="1">IF(SUM('Chemicals Calcs'!AO$2:AO131)-'Chem - ODS'!AJ$15*10^6&lt;0,0,IF(AND(SUM('Chemicals Calcs'!AO$1:AO130)-'Chem - ODS'!AJ$15*10^6&lt;0,SUM('Chemicals Calcs'!AO$2:AO131)-'Chem - ODS'!AJ$15*10^6&gt;0),SUM('Chemicals Calcs'!AO$2:AO131)-'Chem - ODS'!AJ$15*10^6,'Chemicals Calcs'!AO131))</f>
        <v>0</v>
      </c>
      <c r="AP131" s="210">
        <f ca="1">IF(SUM('Chemicals Calcs'!AP$2:AP131)-'Chem - ODS'!AK$15*10^6&lt;0,0,IF(AND(SUM('Chemicals Calcs'!AP$1:AP130)-'Chem - ODS'!AK$15*10^6&lt;0,SUM('Chemicals Calcs'!AP$2:AP131)-'Chem - ODS'!AK$15*10^6&gt;0),SUM('Chemicals Calcs'!AP$2:AP131)-'Chem - ODS'!AK$15*10^6,'Chemicals Calcs'!AP131))</f>
        <v>0</v>
      </c>
    </row>
    <row r="132" spans="1:42">
      <c r="A132" s="74">
        <v>80</v>
      </c>
      <c r="B132">
        <f ca="1">IF('Chemicals 2010'!$A140="CP",INDIRECT("'Chemicals 2010'!"&amp;'Country Selector'!$B$3&amp;ROW($A140))*10^12,0)</f>
        <v>0</v>
      </c>
      <c r="C132" s="90">
        <f t="shared" ca="1" si="6"/>
        <v>0</v>
      </c>
      <c r="D132" s="90">
        <f t="shared" ca="1" si="6"/>
        <v>0</v>
      </c>
      <c r="E132" s="90">
        <f t="shared" ca="1" si="6"/>
        <v>0</v>
      </c>
      <c r="F132" s="90">
        <f t="shared" ca="1" si="6"/>
        <v>0</v>
      </c>
      <c r="G132" s="210">
        <f ca="1">IF(SUM('Chemicals Calcs'!G$2:G132)-'Chem - ODS'!B$15*10^6&lt;0,0,IF(AND(SUM('Chemicals Calcs'!G$1:G131)-'Chem - ODS'!B$15*10^6&lt;0,SUM('Chemicals Calcs'!G$2:G132)-'Chem - ODS'!B$15*10^6&gt;0),SUM('Chemicals Calcs'!G$2:G132)-'Chem - ODS'!B$15*10^6,'Chemicals Calcs'!G132))</f>
        <v>0</v>
      </c>
      <c r="H132" s="210">
        <f ca="1">IF(SUM('Chemicals Calcs'!H$2:H132)-'Chem - ODS'!C$15*10^6&lt;0,0,IF(AND(SUM('Chemicals Calcs'!H$1:H131)-'Chem - ODS'!C$15*10^6&lt;0,SUM('Chemicals Calcs'!H$2:H132)-'Chem - ODS'!C$15*10^6&gt;0),SUM('Chemicals Calcs'!H$2:H132)-'Chem - ODS'!C$15*10^6,'Chemicals Calcs'!H132))</f>
        <v>0</v>
      </c>
      <c r="I132" s="210">
        <f ca="1">IF(SUM('Chemicals Calcs'!I$2:I132)-'Chem - ODS'!D$15*10^6&lt;0,0,IF(AND(SUM('Chemicals Calcs'!I$1:I131)-'Chem - ODS'!D$15*10^6&lt;0,SUM('Chemicals Calcs'!I$2:I132)-'Chem - ODS'!D$15*10^6&gt;0),SUM('Chemicals Calcs'!I$2:I132)-'Chem - ODS'!D$15*10^6,'Chemicals Calcs'!I132))</f>
        <v>0</v>
      </c>
      <c r="J132" s="210">
        <f ca="1">IF(SUM('Chemicals Calcs'!J$2:J132)-'Chem - ODS'!E$15*10^6&lt;0,0,IF(AND(SUM('Chemicals Calcs'!J$1:J131)-'Chem - ODS'!E$15*10^6&lt;0,SUM('Chemicals Calcs'!J$2:J132)-'Chem - ODS'!E$15*10^6&gt;0),SUM('Chemicals Calcs'!J$2:J132)-'Chem - ODS'!E$15*10^6,'Chemicals Calcs'!J132))</f>
        <v>0</v>
      </c>
      <c r="K132" s="210">
        <f ca="1">IF(SUM('Chemicals Calcs'!K$2:K132)-'Chem - ODS'!F$15*10^6&lt;0,0,IF(AND(SUM('Chemicals Calcs'!K$1:K131)-'Chem - ODS'!F$15*10^6&lt;0,SUM('Chemicals Calcs'!K$2:K132)-'Chem - ODS'!F$15*10^6&gt;0),SUM('Chemicals Calcs'!K$2:K132)-'Chem - ODS'!F$15*10^6,'Chemicals Calcs'!K132))</f>
        <v>0</v>
      </c>
      <c r="L132" s="210">
        <f ca="1">IF(SUM('Chemicals Calcs'!L$2:L132)-'Chem - ODS'!G$15*10^6&lt;0,0,IF(AND(SUM('Chemicals Calcs'!L$1:L131)-'Chem - ODS'!G$15*10^6&lt;0,SUM('Chemicals Calcs'!L$2:L132)-'Chem - ODS'!G$15*10^6&gt;0),SUM('Chemicals Calcs'!L$2:L132)-'Chem - ODS'!G$15*10^6,'Chemicals Calcs'!L132))</f>
        <v>0</v>
      </c>
      <c r="M132" s="210">
        <f ca="1">IF(SUM('Chemicals Calcs'!M$2:M132)-'Chem - ODS'!H$15*10^6&lt;0,0,IF(AND(SUM('Chemicals Calcs'!M$1:M131)-'Chem - ODS'!H$15*10^6&lt;0,SUM('Chemicals Calcs'!M$2:M132)-'Chem - ODS'!H$15*10^6&gt;0),SUM('Chemicals Calcs'!M$2:M132)-'Chem - ODS'!H$15*10^6,'Chemicals Calcs'!M132))</f>
        <v>0</v>
      </c>
      <c r="N132" s="210">
        <f ca="1">IF(SUM('Chemicals Calcs'!N$2:N132)-'Chem - ODS'!I$15*10^6&lt;0,0,IF(AND(SUM('Chemicals Calcs'!N$1:N131)-'Chem - ODS'!I$15*10^6&lt;0,SUM('Chemicals Calcs'!N$2:N132)-'Chem - ODS'!I$15*10^6&gt;0),SUM('Chemicals Calcs'!N$2:N132)-'Chem - ODS'!I$15*10^6,'Chemicals Calcs'!N132))</f>
        <v>0</v>
      </c>
      <c r="O132" s="210">
        <f ca="1">IF(SUM('Chemicals Calcs'!O$2:O132)-'Chem - ODS'!J$15*10^6&lt;0,0,IF(AND(SUM('Chemicals Calcs'!O$1:O131)-'Chem - ODS'!J$15*10^6&lt;0,SUM('Chemicals Calcs'!O$2:O132)-'Chem - ODS'!J$15*10^6&gt;0),SUM('Chemicals Calcs'!O$2:O132)-'Chem - ODS'!J$15*10^6,'Chemicals Calcs'!O132))</f>
        <v>0</v>
      </c>
      <c r="P132" s="210">
        <f ca="1">IF(SUM('Chemicals Calcs'!P$2:P132)-'Chem - ODS'!K$15*10^6&lt;0,0,IF(AND(SUM('Chemicals Calcs'!P$1:P131)-'Chem - ODS'!K$15*10^6&lt;0,SUM('Chemicals Calcs'!P$2:P132)-'Chem - ODS'!K$15*10^6&gt;0),SUM('Chemicals Calcs'!P$2:P132)-'Chem - ODS'!K$15*10^6,'Chemicals Calcs'!P132))</f>
        <v>0</v>
      </c>
      <c r="Q132" s="210">
        <f ca="1">IF(SUM('Chemicals Calcs'!Q$2:Q132)-'Chem - ODS'!L$15*10^6&lt;0,0,IF(AND(SUM('Chemicals Calcs'!Q$1:Q131)-'Chem - ODS'!L$15*10^6&lt;0,SUM('Chemicals Calcs'!Q$2:Q132)-'Chem - ODS'!L$15*10^6&gt;0),SUM('Chemicals Calcs'!Q$2:Q132)-'Chem - ODS'!L$15*10^6,'Chemicals Calcs'!Q132))</f>
        <v>0</v>
      </c>
      <c r="R132" s="210">
        <f ca="1">IF(SUM('Chemicals Calcs'!R$2:R132)-'Chem - ODS'!M$15*10^6&lt;0,0,IF(AND(SUM('Chemicals Calcs'!R$1:R131)-'Chem - ODS'!M$15*10^6&lt;0,SUM('Chemicals Calcs'!R$2:R132)-'Chem - ODS'!M$15*10^6&gt;0),SUM('Chemicals Calcs'!R$2:R132)-'Chem - ODS'!M$15*10^6,'Chemicals Calcs'!R132))</f>
        <v>0</v>
      </c>
      <c r="S132" s="210">
        <f ca="1">IF(SUM('Chemicals Calcs'!S$2:S132)-'Chem - ODS'!N$15*10^6&lt;0,0,IF(AND(SUM('Chemicals Calcs'!S$1:S131)-'Chem - ODS'!N$15*10^6&lt;0,SUM('Chemicals Calcs'!S$2:S132)-'Chem - ODS'!N$15*10^6&gt;0),SUM('Chemicals Calcs'!S$2:S132)-'Chem - ODS'!N$15*10^6,'Chemicals Calcs'!S132))</f>
        <v>0</v>
      </c>
      <c r="T132" s="210">
        <f ca="1">IF(SUM('Chemicals Calcs'!T$2:T132)-'Chem - ODS'!O$15*10^6&lt;0,0,IF(AND(SUM('Chemicals Calcs'!T$1:T131)-'Chem - ODS'!O$15*10^6&lt;0,SUM('Chemicals Calcs'!T$2:T132)-'Chem - ODS'!O$15*10^6&gt;0),SUM('Chemicals Calcs'!T$2:T132)-'Chem - ODS'!O$15*10^6,'Chemicals Calcs'!T132))</f>
        <v>0</v>
      </c>
      <c r="U132" s="210">
        <f ca="1">IF(SUM('Chemicals Calcs'!U$2:U132)-'Chem - ODS'!P$15*10^6&lt;0,0,IF(AND(SUM('Chemicals Calcs'!U$1:U131)-'Chem - ODS'!P$15*10^6&lt;0,SUM('Chemicals Calcs'!U$2:U132)-'Chem - ODS'!P$15*10^6&gt;0),SUM('Chemicals Calcs'!U$2:U132)-'Chem - ODS'!P$15*10^6,'Chemicals Calcs'!U132))</f>
        <v>0</v>
      </c>
      <c r="V132" s="210">
        <f ca="1">IF(SUM('Chemicals Calcs'!V$2:V132)-'Chem - ODS'!Q$15*10^6&lt;0,0,IF(AND(SUM('Chemicals Calcs'!V$1:V131)-'Chem - ODS'!Q$15*10^6&lt;0,SUM('Chemicals Calcs'!V$2:V132)-'Chem - ODS'!Q$15*10^6&gt;0),SUM('Chemicals Calcs'!V$2:V132)-'Chem - ODS'!Q$15*10^6,'Chemicals Calcs'!V132))</f>
        <v>0</v>
      </c>
      <c r="W132" s="210">
        <f ca="1">IF(SUM('Chemicals Calcs'!W$2:W132)-'Chem - ODS'!R$15*10^6&lt;0,0,IF(AND(SUM('Chemicals Calcs'!W$1:W131)-'Chem - ODS'!R$15*10^6&lt;0,SUM('Chemicals Calcs'!W$2:W132)-'Chem - ODS'!R$15*10^6&gt;0),SUM('Chemicals Calcs'!W$2:W132)-'Chem - ODS'!R$15*10^6,'Chemicals Calcs'!W132))</f>
        <v>0</v>
      </c>
      <c r="X132" s="210">
        <f ca="1">IF(SUM('Chemicals Calcs'!X$2:X132)-'Chem - ODS'!S$15*10^6&lt;0,0,IF(AND(SUM('Chemicals Calcs'!X$1:X131)-'Chem - ODS'!S$15*10^6&lt;0,SUM('Chemicals Calcs'!X$2:X132)-'Chem - ODS'!S$15*10^6&gt;0),SUM('Chemicals Calcs'!X$2:X132)-'Chem - ODS'!S$15*10^6,'Chemicals Calcs'!X132))</f>
        <v>0</v>
      </c>
      <c r="Y132" s="210">
        <f ca="1">IF(SUM('Chemicals Calcs'!Y$2:Y132)-'Chem - ODS'!T$15*10^6&lt;0,0,IF(AND(SUM('Chemicals Calcs'!Y$1:Y131)-'Chem - ODS'!T$15*10^6&lt;0,SUM('Chemicals Calcs'!Y$2:Y132)-'Chem - ODS'!T$15*10^6&gt;0),SUM('Chemicals Calcs'!Y$2:Y132)-'Chem - ODS'!T$15*10^6,'Chemicals Calcs'!Y132))</f>
        <v>0</v>
      </c>
      <c r="Z132" s="210">
        <f ca="1">IF(SUM('Chemicals Calcs'!Z$2:Z132)-'Chem - ODS'!U$15*10^6&lt;0,0,IF(AND(SUM('Chemicals Calcs'!Z$1:Z131)-'Chem - ODS'!U$15*10^6&lt;0,SUM('Chemicals Calcs'!Z$2:Z132)-'Chem - ODS'!U$15*10^6&gt;0),SUM('Chemicals Calcs'!Z$2:Z132)-'Chem - ODS'!U$15*10^6,'Chemicals Calcs'!Z132))</f>
        <v>0</v>
      </c>
      <c r="AA132" s="210">
        <f ca="1">IF(SUM('Chemicals Calcs'!AA$2:AA132)-'Chem - ODS'!V$15*10^6&lt;0,0,IF(AND(SUM('Chemicals Calcs'!AA$1:AA131)-'Chem - ODS'!V$15*10^6&lt;0,SUM('Chemicals Calcs'!AA$2:AA132)-'Chem - ODS'!V$15*10^6&gt;0),SUM('Chemicals Calcs'!AA$2:AA132)-'Chem - ODS'!V$15*10^6,'Chemicals Calcs'!AA132))</f>
        <v>0</v>
      </c>
      <c r="AB132" s="210">
        <f ca="1">IF(SUM('Chemicals Calcs'!AB$2:AB132)-'Chem - ODS'!W$15*10^6&lt;0,0,IF(AND(SUM('Chemicals Calcs'!AB$1:AB131)-'Chem - ODS'!W$15*10^6&lt;0,SUM('Chemicals Calcs'!AB$2:AB132)-'Chem - ODS'!W$15*10^6&gt;0),SUM('Chemicals Calcs'!AB$2:AB132)-'Chem - ODS'!W$15*10^6,'Chemicals Calcs'!AB132))</f>
        <v>0</v>
      </c>
      <c r="AC132" s="210">
        <f ca="1">IF(SUM('Chemicals Calcs'!AC$2:AC132)-'Chem - ODS'!X$15*10^6&lt;0,0,IF(AND(SUM('Chemicals Calcs'!AC$1:AC131)-'Chem - ODS'!X$15*10^6&lt;0,SUM('Chemicals Calcs'!AC$2:AC132)-'Chem - ODS'!X$15*10^6&gt;0),SUM('Chemicals Calcs'!AC$2:AC132)-'Chem - ODS'!X$15*10^6,'Chemicals Calcs'!AC132))</f>
        <v>0</v>
      </c>
      <c r="AD132" s="210">
        <f ca="1">IF(SUM('Chemicals Calcs'!AD$2:AD132)-'Chem - ODS'!Y$15*10^6&lt;0,0,IF(AND(SUM('Chemicals Calcs'!AD$1:AD131)-'Chem - ODS'!Y$15*10^6&lt;0,SUM('Chemicals Calcs'!AD$2:AD132)-'Chem - ODS'!Y$15*10^6&gt;0),SUM('Chemicals Calcs'!AD$2:AD132)-'Chem - ODS'!Y$15*10^6,'Chemicals Calcs'!AD132))</f>
        <v>0</v>
      </c>
      <c r="AE132" s="210">
        <f ca="1">IF(SUM('Chemicals Calcs'!AE$2:AE132)-'Chem - ODS'!Z$15*10^6&lt;0,0,IF(AND(SUM('Chemicals Calcs'!AE$1:AE131)-'Chem - ODS'!Z$15*10^6&lt;0,SUM('Chemicals Calcs'!AE$2:AE132)-'Chem - ODS'!Z$15*10^6&gt;0),SUM('Chemicals Calcs'!AE$2:AE132)-'Chem - ODS'!Z$15*10^6,'Chemicals Calcs'!AE132))</f>
        <v>0</v>
      </c>
      <c r="AF132" s="210">
        <f ca="1">IF(SUM('Chemicals Calcs'!AF$2:AF132)-'Chem - ODS'!AA$15*10^6&lt;0,0,IF(AND(SUM('Chemicals Calcs'!AF$1:AF131)-'Chem - ODS'!AA$15*10^6&lt;0,SUM('Chemicals Calcs'!AF$2:AF132)-'Chem - ODS'!AA$15*10^6&gt;0),SUM('Chemicals Calcs'!AF$2:AF132)-'Chem - ODS'!AA$15*10^6,'Chemicals Calcs'!AF132))</f>
        <v>0</v>
      </c>
      <c r="AG132" s="210">
        <f ca="1">IF(SUM('Chemicals Calcs'!AG$2:AG132)-'Chem - ODS'!AB$15*10^6&lt;0,0,IF(AND(SUM('Chemicals Calcs'!AG$1:AG131)-'Chem - ODS'!AB$15*10^6&lt;0,SUM('Chemicals Calcs'!AG$2:AG132)-'Chem - ODS'!AB$15*10^6&gt;0),SUM('Chemicals Calcs'!AG$2:AG132)-'Chem - ODS'!AB$15*10^6,'Chemicals Calcs'!AG132))</f>
        <v>0</v>
      </c>
      <c r="AH132" s="210">
        <f ca="1">IF(SUM('Chemicals Calcs'!AH$2:AH132)-'Chem - ODS'!AC$15*10^6&lt;0,0,IF(AND(SUM('Chemicals Calcs'!AH$1:AH131)-'Chem - ODS'!AC$15*10^6&lt;0,SUM('Chemicals Calcs'!AH$2:AH132)-'Chem - ODS'!AC$15*10^6&gt;0),SUM('Chemicals Calcs'!AH$2:AH132)-'Chem - ODS'!AC$15*10^6,'Chemicals Calcs'!AH132))</f>
        <v>0</v>
      </c>
      <c r="AI132" s="210">
        <f ca="1">IF(SUM('Chemicals Calcs'!AI$2:AI132)-'Chem - ODS'!AD$15*10^6&lt;0,0,IF(AND(SUM('Chemicals Calcs'!AI$1:AI131)-'Chem - ODS'!AD$15*10^6&lt;0,SUM('Chemicals Calcs'!AI$2:AI132)-'Chem - ODS'!AD$15*10^6&gt;0),SUM('Chemicals Calcs'!AI$2:AI132)-'Chem - ODS'!AD$15*10^6,'Chemicals Calcs'!AI132))</f>
        <v>0</v>
      </c>
      <c r="AJ132" s="210">
        <f ca="1">IF(SUM('Chemicals Calcs'!AJ$2:AJ132)-'Chem - ODS'!AE$15*10^6&lt;0,0,IF(AND(SUM('Chemicals Calcs'!AJ$1:AJ131)-'Chem - ODS'!AE$15*10^6&lt;0,SUM('Chemicals Calcs'!AJ$2:AJ132)-'Chem - ODS'!AE$15*10^6&gt;0),SUM('Chemicals Calcs'!AJ$2:AJ132)-'Chem - ODS'!AE$15*10^6,'Chemicals Calcs'!AJ132))</f>
        <v>0</v>
      </c>
      <c r="AK132" s="210">
        <f ca="1">IF(SUM('Chemicals Calcs'!AK$2:AK132)-'Chem - ODS'!AF$15*10^6&lt;0,0,IF(AND(SUM('Chemicals Calcs'!AK$1:AK131)-'Chem - ODS'!AF$15*10^6&lt;0,SUM('Chemicals Calcs'!AK$2:AK132)-'Chem - ODS'!AF$15*10^6&gt;0),SUM('Chemicals Calcs'!AK$2:AK132)-'Chem - ODS'!AF$15*10^6,'Chemicals Calcs'!AK132))</f>
        <v>0</v>
      </c>
      <c r="AL132" s="210">
        <f ca="1">IF(SUM('Chemicals Calcs'!AL$2:AL132)-'Chem - ODS'!AG$15*10^6&lt;0,0,IF(AND(SUM('Chemicals Calcs'!AL$1:AL131)-'Chem - ODS'!AG$15*10^6&lt;0,SUM('Chemicals Calcs'!AL$2:AL132)-'Chem - ODS'!AG$15*10^6&gt;0),SUM('Chemicals Calcs'!AL$2:AL132)-'Chem - ODS'!AG$15*10^6,'Chemicals Calcs'!AL132))</f>
        <v>0</v>
      </c>
      <c r="AM132" s="210">
        <f ca="1">IF(SUM('Chemicals Calcs'!AM$2:AM132)-'Chem - ODS'!AH$15*10^6&lt;0,0,IF(AND(SUM('Chemicals Calcs'!AM$1:AM131)-'Chem - ODS'!AH$15*10^6&lt;0,SUM('Chemicals Calcs'!AM$2:AM132)-'Chem - ODS'!AH$15*10^6&gt;0),SUM('Chemicals Calcs'!AM$2:AM132)-'Chem - ODS'!AH$15*10^6,'Chemicals Calcs'!AM132))</f>
        <v>0</v>
      </c>
      <c r="AN132" s="210">
        <f ca="1">IF(SUM('Chemicals Calcs'!AN$2:AN132)-'Chem - ODS'!AI$15*10^6&lt;0,0,IF(AND(SUM('Chemicals Calcs'!AN$1:AN131)-'Chem - ODS'!AI$15*10^6&lt;0,SUM('Chemicals Calcs'!AN$2:AN132)-'Chem - ODS'!AI$15*10^6&gt;0),SUM('Chemicals Calcs'!AN$2:AN132)-'Chem - ODS'!AI$15*10^6,'Chemicals Calcs'!AN132))</f>
        <v>0</v>
      </c>
      <c r="AO132" s="210">
        <f ca="1">IF(SUM('Chemicals Calcs'!AO$2:AO132)-'Chem - ODS'!AJ$15*10^6&lt;0,0,IF(AND(SUM('Chemicals Calcs'!AO$1:AO131)-'Chem - ODS'!AJ$15*10^6&lt;0,SUM('Chemicals Calcs'!AO$2:AO132)-'Chem - ODS'!AJ$15*10^6&gt;0),SUM('Chemicals Calcs'!AO$2:AO132)-'Chem - ODS'!AJ$15*10^6,'Chemicals Calcs'!AO132))</f>
        <v>0</v>
      </c>
      <c r="AP132" s="210">
        <f ca="1">IF(SUM('Chemicals Calcs'!AP$2:AP132)-'Chem - ODS'!AK$15*10^6&lt;0,0,IF(AND(SUM('Chemicals Calcs'!AP$1:AP131)-'Chem - ODS'!AK$15*10^6&lt;0,SUM('Chemicals Calcs'!AP$2:AP132)-'Chem - ODS'!AK$15*10^6&gt;0),SUM('Chemicals Calcs'!AP$2:AP132)-'Chem - ODS'!AK$15*10^6,'Chemicals Calcs'!AP132))</f>
        <v>0</v>
      </c>
    </row>
    <row r="133" spans="1:42">
      <c r="A133" s="74">
        <v>81</v>
      </c>
      <c r="B133">
        <f ca="1">IF('Chemicals 2010'!$A141="CP",INDIRECT("'Chemicals 2010'!"&amp;'Country Selector'!$B$3&amp;ROW($A141))*10^12,0)</f>
        <v>0</v>
      </c>
      <c r="C133" s="90">
        <f t="shared" ca="1" si="6"/>
        <v>0</v>
      </c>
      <c r="D133" s="90">
        <f t="shared" ca="1" si="6"/>
        <v>0</v>
      </c>
      <c r="E133" s="90">
        <f t="shared" ca="1" si="6"/>
        <v>0</v>
      </c>
      <c r="F133" s="90">
        <f t="shared" ca="1" si="6"/>
        <v>0</v>
      </c>
      <c r="G133" s="210">
        <f ca="1">IF(SUM('Chemicals Calcs'!G$2:G133)-'Chem - ODS'!B$15*10^6&lt;0,0,IF(AND(SUM('Chemicals Calcs'!G$1:G132)-'Chem - ODS'!B$15*10^6&lt;0,SUM('Chemicals Calcs'!G$2:G133)-'Chem - ODS'!B$15*10^6&gt;0),SUM('Chemicals Calcs'!G$2:G133)-'Chem - ODS'!B$15*10^6,'Chemicals Calcs'!G133))</f>
        <v>0</v>
      </c>
      <c r="H133" s="210">
        <f ca="1">IF(SUM('Chemicals Calcs'!H$2:H133)-'Chem - ODS'!C$15*10^6&lt;0,0,IF(AND(SUM('Chemicals Calcs'!H$1:H132)-'Chem - ODS'!C$15*10^6&lt;0,SUM('Chemicals Calcs'!H$2:H133)-'Chem - ODS'!C$15*10^6&gt;0),SUM('Chemicals Calcs'!H$2:H133)-'Chem - ODS'!C$15*10^6,'Chemicals Calcs'!H133))</f>
        <v>0</v>
      </c>
      <c r="I133" s="210">
        <f ca="1">IF(SUM('Chemicals Calcs'!I$2:I133)-'Chem - ODS'!D$15*10^6&lt;0,0,IF(AND(SUM('Chemicals Calcs'!I$1:I132)-'Chem - ODS'!D$15*10^6&lt;0,SUM('Chemicals Calcs'!I$2:I133)-'Chem - ODS'!D$15*10^6&gt;0),SUM('Chemicals Calcs'!I$2:I133)-'Chem - ODS'!D$15*10^6,'Chemicals Calcs'!I133))</f>
        <v>0</v>
      </c>
      <c r="J133" s="210">
        <f ca="1">IF(SUM('Chemicals Calcs'!J$2:J133)-'Chem - ODS'!E$15*10^6&lt;0,0,IF(AND(SUM('Chemicals Calcs'!J$1:J132)-'Chem - ODS'!E$15*10^6&lt;0,SUM('Chemicals Calcs'!J$2:J133)-'Chem - ODS'!E$15*10^6&gt;0),SUM('Chemicals Calcs'!J$2:J133)-'Chem - ODS'!E$15*10^6,'Chemicals Calcs'!J133))</f>
        <v>0</v>
      </c>
      <c r="K133" s="210">
        <f ca="1">IF(SUM('Chemicals Calcs'!K$2:K133)-'Chem - ODS'!F$15*10^6&lt;0,0,IF(AND(SUM('Chemicals Calcs'!K$1:K132)-'Chem - ODS'!F$15*10^6&lt;0,SUM('Chemicals Calcs'!K$2:K133)-'Chem - ODS'!F$15*10^6&gt;0),SUM('Chemicals Calcs'!K$2:K133)-'Chem - ODS'!F$15*10^6,'Chemicals Calcs'!K133))</f>
        <v>0</v>
      </c>
      <c r="L133" s="210">
        <f ca="1">IF(SUM('Chemicals Calcs'!L$2:L133)-'Chem - ODS'!G$15*10^6&lt;0,0,IF(AND(SUM('Chemicals Calcs'!L$1:L132)-'Chem - ODS'!G$15*10^6&lt;0,SUM('Chemicals Calcs'!L$2:L133)-'Chem - ODS'!G$15*10^6&gt;0),SUM('Chemicals Calcs'!L$2:L133)-'Chem - ODS'!G$15*10^6,'Chemicals Calcs'!L133))</f>
        <v>0</v>
      </c>
      <c r="M133" s="210">
        <f ca="1">IF(SUM('Chemicals Calcs'!M$2:M133)-'Chem - ODS'!H$15*10^6&lt;0,0,IF(AND(SUM('Chemicals Calcs'!M$1:M132)-'Chem - ODS'!H$15*10^6&lt;0,SUM('Chemicals Calcs'!M$2:M133)-'Chem - ODS'!H$15*10^6&gt;0),SUM('Chemicals Calcs'!M$2:M133)-'Chem - ODS'!H$15*10^6,'Chemicals Calcs'!M133))</f>
        <v>0</v>
      </c>
      <c r="N133" s="210">
        <f ca="1">IF(SUM('Chemicals Calcs'!N$2:N133)-'Chem - ODS'!I$15*10^6&lt;0,0,IF(AND(SUM('Chemicals Calcs'!N$1:N132)-'Chem - ODS'!I$15*10^6&lt;0,SUM('Chemicals Calcs'!N$2:N133)-'Chem - ODS'!I$15*10^6&gt;0),SUM('Chemicals Calcs'!N$2:N133)-'Chem - ODS'!I$15*10^6,'Chemicals Calcs'!N133))</f>
        <v>0</v>
      </c>
      <c r="O133" s="210">
        <f ca="1">IF(SUM('Chemicals Calcs'!O$2:O133)-'Chem - ODS'!J$15*10^6&lt;0,0,IF(AND(SUM('Chemicals Calcs'!O$1:O132)-'Chem - ODS'!J$15*10^6&lt;0,SUM('Chemicals Calcs'!O$2:O133)-'Chem - ODS'!J$15*10^6&gt;0),SUM('Chemicals Calcs'!O$2:O133)-'Chem - ODS'!J$15*10^6,'Chemicals Calcs'!O133))</f>
        <v>0</v>
      </c>
      <c r="P133" s="210">
        <f ca="1">IF(SUM('Chemicals Calcs'!P$2:P133)-'Chem - ODS'!K$15*10^6&lt;0,0,IF(AND(SUM('Chemicals Calcs'!P$1:P132)-'Chem - ODS'!K$15*10^6&lt;0,SUM('Chemicals Calcs'!P$2:P133)-'Chem - ODS'!K$15*10^6&gt;0),SUM('Chemicals Calcs'!P$2:P133)-'Chem - ODS'!K$15*10^6,'Chemicals Calcs'!P133))</f>
        <v>0</v>
      </c>
      <c r="Q133" s="210">
        <f ca="1">IF(SUM('Chemicals Calcs'!Q$2:Q133)-'Chem - ODS'!L$15*10^6&lt;0,0,IF(AND(SUM('Chemicals Calcs'!Q$1:Q132)-'Chem - ODS'!L$15*10^6&lt;0,SUM('Chemicals Calcs'!Q$2:Q133)-'Chem - ODS'!L$15*10^6&gt;0),SUM('Chemicals Calcs'!Q$2:Q133)-'Chem - ODS'!L$15*10^6,'Chemicals Calcs'!Q133))</f>
        <v>0</v>
      </c>
      <c r="R133" s="210">
        <f ca="1">IF(SUM('Chemicals Calcs'!R$2:R133)-'Chem - ODS'!M$15*10^6&lt;0,0,IF(AND(SUM('Chemicals Calcs'!R$1:R132)-'Chem - ODS'!M$15*10^6&lt;0,SUM('Chemicals Calcs'!R$2:R133)-'Chem - ODS'!M$15*10^6&gt;0),SUM('Chemicals Calcs'!R$2:R133)-'Chem - ODS'!M$15*10^6,'Chemicals Calcs'!R133))</f>
        <v>0</v>
      </c>
      <c r="S133" s="210">
        <f ca="1">IF(SUM('Chemicals Calcs'!S$2:S133)-'Chem - ODS'!N$15*10^6&lt;0,0,IF(AND(SUM('Chemicals Calcs'!S$1:S132)-'Chem - ODS'!N$15*10^6&lt;0,SUM('Chemicals Calcs'!S$2:S133)-'Chem - ODS'!N$15*10^6&gt;0),SUM('Chemicals Calcs'!S$2:S133)-'Chem - ODS'!N$15*10^6,'Chemicals Calcs'!S133))</f>
        <v>0</v>
      </c>
      <c r="T133" s="210">
        <f ca="1">IF(SUM('Chemicals Calcs'!T$2:T133)-'Chem - ODS'!O$15*10^6&lt;0,0,IF(AND(SUM('Chemicals Calcs'!T$1:T132)-'Chem - ODS'!O$15*10^6&lt;0,SUM('Chemicals Calcs'!T$2:T133)-'Chem - ODS'!O$15*10^6&gt;0),SUM('Chemicals Calcs'!T$2:T133)-'Chem - ODS'!O$15*10^6,'Chemicals Calcs'!T133))</f>
        <v>0</v>
      </c>
      <c r="U133" s="210">
        <f ca="1">IF(SUM('Chemicals Calcs'!U$2:U133)-'Chem - ODS'!P$15*10^6&lt;0,0,IF(AND(SUM('Chemicals Calcs'!U$1:U132)-'Chem - ODS'!P$15*10^6&lt;0,SUM('Chemicals Calcs'!U$2:U133)-'Chem - ODS'!P$15*10^6&gt;0),SUM('Chemicals Calcs'!U$2:U133)-'Chem - ODS'!P$15*10^6,'Chemicals Calcs'!U133))</f>
        <v>0</v>
      </c>
      <c r="V133" s="210">
        <f ca="1">IF(SUM('Chemicals Calcs'!V$2:V133)-'Chem - ODS'!Q$15*10^6&lt;0,0,IF(AND(SUM('Chemicals Calcs'!V$1:V132)-'Chem - ODS'!Q$15*10^6&lt;0,SUM('Chemicals Calcs'!V$2:V133)-'Chem - ODS'!Q$15*10^6&gt;0),SUM('Chemicals Calcs'!V$2:V133)-'Chem - ODS'!Q$15*10^6,'Chemicals Calcs'!V133))</f>
        <v>0</v>
      </c>
      <c r="W133" s="210">
        <f ca="1">IF(SUM('Chemicals Calcs'!W$2:W133)-'Chem - ODS'!R$15*10^6&lt;0,0,IF(AND(SUM('Chemicals Calcs'!W$1:W132)-'Chem - ODS'!R$15*10^6&lt;0,SUM('Chemicals Calcs'!W$2:W133)-'Chem - ODS'!R$15*10^6&gt;0),SUM('Chemicals Calcs'!W$2:W133)-'Chem - ODS'!R$15*10^6,'Chemicals Calcs'!W133))</f>
        <v>0</v>
      </c>
      <c r="X133" s="210">
        <f ca="1">IF(SUM('Chemicals Calcs'!X$2:X133)-'Chem - ODS'!S$15*10^6&lt;0,0,IF(AND(SUM('Chemicals Calcs'!X$1:X132)-'Chem - ODS'!S$15*10^6&lt;0,SUM('Chemicals Calcs'!X$2:X133)-'Chem - ODS'!S$15*10^6&gt;0),SUM('Chemicals Calcs'!X$2:X133)-'Chem - ODS'!S$15*10^6,'Chemicals Calcs'!X133))</f>
        <v>0</v>
      </c>
      <c r="Y133" s="210">
        <f ca="1">IF(SUM('Chemicals Calcs'!Y$2:Y133)-'Chem - ODS'!T$15*10^6&lt;0,0,IF(AND(SUM('Chemicals Calcs'!Y$1:Y132)-'Chem - ODS'!T$15*10^6&lt;0,SUM('Chemicals Calcs'!Y$2:Y133)-'Chem - ODS'!T$15*10^6&gt;0),SUM('Chemicals Calcs'!Y$2:Y133)-'Chem - ODS'!T$15*10^6,'Chemicals Calcs'!Y133))</f>
        <v>0</v>
      </c>
      <c r="Z133" s="210">
        <f ca="1">IF(SUM('Chemicals Calcs'!Z$2:Z133)-'Chem - ODS'!U$15*10^6&lt;0,0,IF(AND(SUM('Chemicals Calcs'!Z$1:Z132)-'Chem - ODS'!U$15*10^6&lt;0,SUM('Chemicals Calcs'!Z$2:Z133)-'Chem - ODS'!U$15*10^6&gt;0),SUM('Chemicals Calcs'!Z$2:Z133)-'Chem - ODS'!U$15*10^6,'Chemicals Calcs'!Z133))</f>
        <v>0</v>
      </c>
      <c r="AA133" s="210">
        <f ca="1">IF(SUM('Chemicals Calcs'!AA$2:AA133)-'Chem - ODS'!V$15*10^6&lt;0,0,IF(AND(SUM('Chemicals Calcs'!AA$1:AA132)-'Chem - ODS'!V$15*10^6&lt;0,SUM('Chemicals Calcs'!AA$2:AA133)-'Chem - ODS'!V$15*10^6&gt;0),SUM('Chemicals Calcs'!AA$2:AA133)-'Chem - ODS'!V$15*10^6,'Chemicals Calcs'!AA133))</f>
        <v>0</v>
      </c>
      <c r="AB133" s="210">
        <f ca="1">IF(SUM('Chemicals Calcs'!AB$2:AB133)-'Chem - ODS'!W$15*10^6&lt;0,0,IF(AND(SUM('Chemicals Calcs'!AB$1:AB132)-'Chem - ODS'!W$15*10^6&lt;0,SUM('Chemicals Calcs'!AB$2:AB133)-'Chem - ODS'!W$15*10^6&gt;0),SUM('Chemicals Calcs'!AB$2:AB133)-'Chem - ODS'!W$15*10^6,'Chemicals Calcs'!AB133))</f>
        <v>0</v>
      </c>
      <c r="AC133" s="210">
        <f ca="1">IF(SUM('Chemicals Calcs'!AC$2:AC133)-'Chem - ODS'!X$15*10^6&lt;0,0,IF(AND(SUM('Chemicals Calcs'!AC$1:AC132)-'Chem - ODS'!X$15*10^6&lt;0,SUM('Chemicals Calcs'!AC$2:AC133)-'Chem - ODS'!X$15*10^6&gt;0),SUM('Chemicals Calcs'!AC$2:AC133)-'Chem - ODS'!X$15*10^6,'Chemicals Calcs'!AC133))</f>
        <v>0</v>
      </c>
      <c r="AD133" s="210">
        <f ca="1">IF(SUM('Chemicals Calcs'!AD$2:AD133)-'Chem - ODS'!Y$15*10^6&lt;0,0,IF(AND(SUM('Chemicals Calcs'!AD$1:AD132)-'Chem - ODS'!Y$15*10^6&lt;0,SUM('Chemicals Calcs'!AD$2:AD133)-'Chem - ODS'!Y$15*10^6&gt;0),SUM('Chemicals Calcs'!AD$2:AD133)-'Chem - ODS'!Y$15*10^6,'Chemicals Calcs'!AD133))</f>
        <v>0</v>
      </c>
      <c r="AE133" s="210">
        <f ca="1">IF(SUM('Chemicals Calcs'!AE$2:AE133)-'Chem - ODS'!Z$15*10^6&lt;0,0,IF(AND(SUM('Chemicals Calcs'!AE$1:AE132)-'Chem - ODS'!Z$15*10^6&lt;0,SUM('Chemicals Calcs'!AE$2:AE133)-'Chem - ODS'!Z$15*10^6&gt;0),SUM('Chemicals Calcs'!AE$2:AE133)-'Chem - ODS'!Z$15*10^6,'Chemicals Calcs'!AE133))</f>
        <v>0</v>
      </c>
      <c r="AF133" s="210">
        <f ca="1">IF(SUM('Chemicals Calcs'!AF$2:AF133)-'Chem - ODS'!AA$15*10^6&lt;0,0,IF(AND(SUM('Chemicals Calcs'!AF$1:AF132)-'Chem - ODS'!AA$15*10^6&lt;0,SUM('Chemicals Calcs'!AF$2:AF133)-'Chem - ODS'!AA$15*10^6&gt;0),SUM('Chemicals Calcs'!AF$2:AF133)-'Chem - ODS'!AA$15*10^6,'Chemicals Calcs'!AF133))</f>
        <v>0</v>
      </c>
      <c r="AG133" s="210">
        <f ca="1">IF(SUM('Chemicals Calcs'!AG$2:AG133)-'Chem - ODS'!AB$15*10^6&lt;0,0,IF(AND(SUM('Chemicals Calcs'!AG$1:AG132)-'Chem - ODS'!AB$15*10^6&lt;0,SUM('Chemicals Calcs'!AG$2:AG133)-'Chem - ODS'!AB$15*10^6&gt;0),SUM('Chemicals Calcs'!AG$2:AG133)-'Chem - ODS'!AB$15*10^6,'Chemicals Calcs'!AG133))</f>
        <v>0</v>
      </c>
      <c r="AH133" s="210">
        <f ca="1">IF(SUM('Chemicals Calcs'!AH$2:AH133)-'Chem - ODS'!AC$15*10^6&lt;0,0,IF(AND(SUM('Chemicals Calcs'!AH$1:AH132)-'Chem - ODS'!AC$15*10^6&lt;0,SUM('Chemicals Calcs'!AH$2:AH133)-'Chem - ODS'!AC$15*10^6&gt;0),SUM('Chemicals Calcs'!AH$2:AH133)-'Chem - ODS'!AC$15*10^6,'Chemicals Calcs'!AH133))</f>
        <v>0</v>
      </c>
      <c r="AI133" s="210">
        <f ca="1">IF(SUM('Chemicals Calcs'!AI$2:AI133)-'Chem - ODS'!AD$15*10^6&lt;0,0,IF(AND(SUM('Chemicals Calcs'!AI$1:AI132)-'Chem - ODS'!AD$15*10^6&lt;0,SUM('Chemicals Calcs'!AI$2:AI133)-'Chem - ODS'!AD$15*10^6&gt;0),SUM('Chemicals Calcs'!AI$2:AI133)-'Chem - ODS'!AD$15*10^6,'Chemicals Calcs'!AI133))</f>
        <v>0</v>
      </c>
      <c r="AJ133" s="210">
        <f ca="1">IF(SUM('Chemicals Calcs'!AJ$2:AJ133)-'Chem - ODS'!AE$15*10^6&lt;0,0,IF(AND(SUM('Chemicals Calcs'!AJ$1:AJ132)-'Chem - ODS'!AE$15*10^6&lt;0,SUM('Chemicals Calcs'!AJ$2:AJ133)-'Chem - ODS'!AE$15*10^6&gt;0),SUM('Chemicals Calcs'!AJ$2:AJ133)-'Chem - ODS'!AE$15*10^6,'Chemicals Calcs'!AJ133))</f>
        <v>0</v>
      </c>
      <c r="AK133" s="210">
        <f ca="1">IF(SUM('Chemicals Calcs'!AK$2:AK133)-'Chem - ODS'!AF$15*10^6&lt;0,0,IF(AND(SUM('Chemicals Calcs'!AK$1:AK132)-'Chem - ODS'!AF$15*10^6&lt;0,SUM('Chemicals Calcs'!AK$2:AK133)-'Chem - ODS'!AF$15*10^6&gt;0),SUM('Chemicals Calcs'!AK$2:AK133)-'Chem - ODS'!AF$15*10^6,'Chemicals Calcs'!AK133))</f>
        <v>0</v>
      </c>
      <c r="AL133" s="210">
        <f ca="1">IF(SUM('Chemicals Calcs'!AL$2:AL133)-'Chem - ODS'!AG$15*10^6&lt;0,0,IF(AND(SUM('Chemicals Calcs'!AL$1:AL132)-'Chem - ODS'!AG$15*10^6&lt;0,SUM('Chemicals Calcs'!AL$2:AL133)-'Chem - ODS'!AG$15*10^6&gt;0),SUM('Chemicals Calcs'!AL$2:AL133)-'Chem - ODS'!AG$15*10^6,'Chemicals Calcs'!AL133))</f>
        <v>0</v>
      </c>
      <c r="AM133" s="210">
        <f ca="1">IF(SUM('Chemicals Calcs'!AM$2:AM133)-'Chem - ODS'!AH$15*10^6&lt;0,0,IF(AND(SUM('Chemicals Calcs'!AM$1:AM132)-'Chem - ODS'!AH$15*10^6&lt;0,SUM('Chemicals Calcs'!AM$2:AM133)-'Chem - ODS'!AH$15*10^6&gt;0),SUM('Chemicals Calcs'!AM$2:AM133)-'Chem - ODS'!AH$15*10^6,'Chemicals Calcs'!AM133))</f>
        <v>0</v>
      </c>
      <c r="AN133" s="210">
        <f ca="1">IF(SUM('Chemicals Calcs'!AN$2:AN133)-'Chem - ODS'!AI$15*10^6&lt;0,0,IF(AND(SUM('Chemicals Calcs'!AN$1:AN132)-'Chem - ODS'!AI$15*10^6&lt;0,SUM('Chemicals Calcs'!AN$2:AN133)-'Chem - ODS'!AI$15*10^6&gt;0),SUM('Chemicals Calcs'!AN$2:AN133)-'Chem - ODS'!AI$15*10^6,'Chemicals Calcs'!AN133))</f>
        <v>0</v>
      </c>
      <c r="AO133" s="210">
        <f ca="1">IF(SUM('Chemicals Calcs'!AO$2:AO133)-'Chem - ODS'!AJ$15*10^6&lt;0,0,IF(AND(SUM('Chemicals Calcs'!AO$1:AO132)-'Chem - ODS'!AJ$15*10^6&lt;0,SUM('Chemicals Calcs'!AO$2:AO133)-'Chem - ODS'!AJ$15*10^6&gt;0),SUM('Chemicals Calcs'!AO$2:AO133)-'Chem - ODS'!AJ$15*10^6,'Chemicals Calcs'!AO133))</f>
        <v>0</v>
      </c>
      <c r="AP133" s="210">
        <f ca="1">IF(SUM('Chemicals Calcs'!AP$2:AP133)-'Chem - ODS'!AK$15*10^6&lt;0,0,IF(AND(SUM('Chemicals Calcs'!AP$1:AP132)-'Chem - ODS'!AK$15*10^6&lt;0,SUM('Chemicals Calcs'!AP$2:AP133)-'Chem - ODS'!AK$15*10^6&gt;0),SUM('Chemicals Calcs'!AP$2:AP133)-'Chem - ODS'!AK$15*10^6,'Chemicals Calcs'!AP133))</f>
        <v>0</v>
      </c>
    </row>
    <row r="134" spans="1:42">
      <c r="A134" s="74">
        <v>82</v>
      </c>
      <c r="B134">
        <f ca="1">IF('Chemicals 2010'!$A142="CP",INDIRECT("'Chemicals 2010'!"&amp;'Country Selector'!$B$3&amp;ROW($A142))*10^12,0)</f>
        <v>15161929411.199537</v>
      </c>
      <c r="C134" s="90">
        <f t="shared" ca="1" si="6"/>
        <v>19545261003.557941</v>
      </c>
      <c r="D134" s="90">
        <f t="shared" ca="1" si="6"/>
        <v>23928592595.916344</v>
      </c>
      <c r="E134" s="90">
        <f t="shared" ca="1" si="6"/>
        <v>28311924188.274746</v>
      </c>
      <c r="F134" s="90">
        <f t="shared" ca="1" si="6"/>
        <v>32695255780.633152</v>
      </c>
      <c r="G134" s="210">
        <f ca="1">IF(SUM('Chemicals Calcs'!G$2:G134)-'Chem - ODS'!B$15*10^6&lt;0,0,IF(AND(SUM('Chemicals Calcs'!G$1:G133)-'Chem - ODS'!B$15*10^6&lt;0,SUM('Chemicals Calcs'!G$2:G134)-'Chem - ODS'!B$15*10^6&gt;0),SUM('Chemicals Calcs'!G$2:G134)-'Chem - ODS'!B$15*10^6,'Chemicals Calcs'!G134))</f>
        <v>37078587372.991554</v>
      </c>
      <c r="H134" s="210">
        <f ca="1">IF(SUM('Chemicals Calcs'!H$2:H134)-'Chem - ODS'!C$15*10^6&lt;0,0,IF(AND(SUM('Chemicals Calcs'!H$1:H133)-'Chem - ODS'!C$15*10^6&lt;0,SUM('Chemicals Calcs'!H$2:H134)-'Chem - ODS'!C$15*10^6&gt;0),SUM('Chemicals Calcs'!H$2:H134)-'Chem - ODS'!C$15*10^6,'Chemicals Calcs'!H134))</f>
        <v>41461918965.349953</v>
      </c>
      <c r="I134" s="210">
        <f ca="1">IF(SUM('Chemicals Calcs'!I$2:I134)-'Chem - ODS'!D$15*10^6&lt;0,0,IF(AND(SUM('Chemicals Calcs'!I$1:I133)-'Chem - ODS'!D$15*10^6&lt;0,SUM('Chemicals Calcs'!I$2:I134)-'Chem - ODS'!D$15*10^6&gt;0),SUM('Chemicals Calcs'!I$2:I134)-'Chem - ODS'!D$15*10^6,'Chemicals Calcs'!I134))</f>
        <v>45845250557.708359</v>
      </c>
      <c r="J134" s="210">
        <f ca="1">IF(SUM('Chemicals Calcs'!J$2:J134)-'Chem - ODS'!E$15*10^6&lt;0,0,IF(AND(SUM('Chemicals Calcs'!J$1:J133)-'Chem - ODS'!E$15*10^6&lt;0,SUM('Chemicals Calcs'!J$2:J134)-'Chem - ODS'!E$15*10^6&gt;0),SUM('Chemicals Calcs'!J$2:J134)-'Chem - ODS'!E$15*10^6,'Chemicals Calcs'!J134))</f>
        <v>50228582150.066765</v>
      </c>
      <c r="K134" s="210">
        <f ca="1">IF(SUM('Chemicals Calcs'!K$2:K134)-'Chem - ODS'!F$15*10^6&lt;0,0,IF(AND(SUM('Chemicals Calcs'!K$1:K133)-'Chem - ODS'!F$15*10^6&lt;0,SUM('Chemicals Calcs'!K$2:K134)-'Chem - ODS'!F$15*10^6&gt;0),SUM('Chemicals Calcs'!K$2:K134)-'Chem - ODS'!F$15*10^6,'Chemicals Calcs'!K134))</f>
        <v>54611913742.425171</v>
      </c>
      <c r="L134" s="210">
        <f ca="1">IF(SUM('Chemicals Calcs'!L$2:L134)-'Chem - ODS'!G$15*10^6&lt;0,0,IF(AND(SUM('Chemicals Calcs'!L$1:L133)-'Chem - ODS'!G$15*10^6&lt;0,SUM('Chemicals Calcs'!L$2:L134)-'Chem - ODS'!G$15*10^6&gt;0),SUM('Chemicals Calcs'!L$2:L134)-'Chem - ODS'!G$15*10^6,'Chemicals Calcs'!L134))</f>
        <v>58995245334.783569</v>
      </c>
      <c r="M134" s="210">
        <f ca="1">IF(SUM('Chemicals Calcs'!M$2:M134)-'Chem - ODS'!H$15*10^6&lt;0,0,IF(AND(SUM('Chemicals Calcs'!M$1:M133)-'Chem - ODS'!H$15*10^6&lt;0,SUM('Chemicals Calcs'!M$2:M134)-'Chem - ODS'!H$15*10^6&gt;0),SUM('Chemicals Calcs'!M$2:M134)-'Chem - ODS'!H$15*10^6,'Chemicals Calcs'!M134))</f>
        <v>65375137262.67881</v>
      </c>
      <c r="N134" s="210">
        <f ca="1">IF(SUM('Chemicals Calcs'!N$2:N134)-'Chem - ODS'!I$15*10^6&lt;0,0,IF(AND(SUM('Chemicals Calcs'!N$1:N133)-'Chem - ODS'!I$15*10^6&lt;0,SUM('Chemicals Calcs'!N$2:N134)-'Chem - ODS'!I$15*10^6&gt;0),SUM('Chemicals Calcs'!N$2:N134)-'Chem - ODS'!I$15*10^6,'Chemicals Calcs'!N134))</f>
        <v>71755029190.574051</v>
      </c>
      <c r="O134" s="210">
        <f ca="1">IF(SUM('Chemicals Calcs'!O$2:O134)-'Chem - ODS'!J$15*10^6&lt;0,0,IF(AND(SUM('Chemicals Calcs'!O$1:O133)-'Chem - ODS'!J$15*10^6&lt;0,SUM('Chemicals Calcs'!O$2:O134)-'Chem - ODS'!J$15*10^6&gt;0),SUM('Chemicals Calcs'!O$2:O134)-'Chem - ODS'!J$15*10^6,'Chemicals Calcs'!O134))</f>
        <v>78134921118.469284</v>
      </c>
      <c r="P134" s="210">
        <f ca="1">IF(SUM('Chemicals Calcs'!P$2:P134)-'Chem - ODS'!K$15*10^6&lt;0,0,IF(AND(SUM('Chemicals Calcs'!P$1:P133)-'Chem - ODS'!K$15*10^6&lt;0,SUM('Chemicals Calcs'!P$2:P134)-'Chem - ODS'!K$15*10^6&gt;0),SUM('Chemicals Calcs'!P$2:P134)-'Chem - ODS'!K$15*10^6,'Chemicals Calcs'!P134))</f>
        <v>84514813046.364532</v>
      </c>
      <c r="Q134" s="210">
        <f ca="1">IF(SUM('Chemicals Calcs'!Q$2:Q134)-'Chem - ODS'!L$15*10^6&lt;0,0,IF(AND(SUM('Chemicals Calcs'!Q$1:Q133)-'Chem - ODS'!L$15*10^6&lt;0,SUM('Chemicals Calcs'!Q$2:Q134)-'Chem - ODS'!L$15*10^6&gt;0),SUM('Chemicals Calcs'!Q$2:Q134)-'Chem - ODS'!L$15*10^6,'Chemicals Calcs'!Q134))</f>
        <v>90894704974.259766</v>
      </c>
      <c r="R134" s="210">
        <f ca="1">IF(SUM('Chemicals Calcs'!R$2:R134)-'Chem - ODS'!M$15*10^6&lt;0,0,IF(AND(SUM('Chemicals Calcs'!R$1:R133)-'Chem - ODS'!M$15*10^6&lt;0,SUM('Chemicals Calcs'!R$2:R134)-'Chem - ODS'!M$15*10^6&gt;0),SUM('Chemicals Calcs'!R$2:R134)-'Chem - ODS'!M$15*10^6,'Chemicals Calcs'!R134))</f>
        <v>97274596902.154999</v>
      </c>
      <c r="S134" s="210">
        <f ca="1">IF(SUM('Chemicals Calcs'!S$2:S134)-'Chem - ODS'!N$15*10^6&lt;0,0,IF(AND(SUM('Chemicals Calcs'!S$1:S133)-'Chem - ODS'!N$15*10^6&lt;0,SUM('Chemicals Calcs'!S$2:S134)-'Chem - ODS'!N$15*10^6&gt;0),SUM('Chemicals Calcs'!S$2:S134)-'Chem - ODS'!N$15*10^6,'Chemicals Calcs'!S134))</f>
        <v>103654488830.05025</v>
      </c>
      <c r="T134" s="210">
        <f ca="1">IF(SUM('Chemicals Calcs'!T$2:T134)-'Chem - ODS'!O$15*10^6&lt;0,0,IF(AND(SUM('Chemicals Calcs'!T$1:T133)-'Chem - ODS'!O$15*10^6&lt;0,SUM('Chemicals Calcs'!T$2:T134)-'Chem - ODS'!O$15*10^6&gt;0),SUM('Chemicals Calcs'!T$2:T134)-'Chem - ODS'!O$15*10^6,'Chemicals Calcs'!T134))</f>
        <v>110034380757.94548</v>
      </c>
      <c r="U134" s="210">
        <f ca="1">IF(SUM('Chemicals Calcs'!U$2:U134)-'Chem - ODS'!P$15*10^6&lt;0,0,IF(AND(SUM('Chemicals Calcs'!U$1:U133)-'Chem - ODS'!P$15*10^6&lt;0,SUM('Chemicals Calcs'!U$2:U134)-'Chem - ODS'!P$15*10^6&gt;0),SUM('Chemicals Calcs'!U$2:U134)-'Chem - ODS'!P$15*10^6,'Chemicals Calcs'!U134))</f>
        <v>116414272685.84071</v>
      </c>
      <c r="V134" s="210">
        <f ca="1">IF(SUM('Chemicals Calcs'!V$2:V134)-'Chem - ODS'!Q$15*10^6&lt;0,0,IF(AND(SUM('Chemicals Calcs'!V$1:V133)-'Chem - ODS'!Q$15*10^6&lt;0,SUM('Chemicals Calcs'!V$2:V134)-'Chem - ODS'!Q$15*10^6&gt;0),SUM('Chemicals Calcs'!V$2:V134)-'Chem - ODS'!Q$15*10^6,'Chemicals Calcs'!V134))</f>
        <v>122794164613.73596</v>
      </c>
      <c r="W134" s="210">
        <f ca="1">IF(SUM('Chemicals Calcs'!W$2:W134)-'Chem - ODS'!R$15*10^6&lt;0,0,IF(AND(SUM('Chemicals Calcs'!W$1:W133)-'Chem - ODS'!R$15*10^6&lt;0,SUM('Chemicals Calcs'!W$2:W134)-'Chem - ODS'!R$15*10^6&gt;0),SUM('Chemicals Calcs'!W$2:W134)-'Chem - ODS'!R$15*10^6,'Chemicals Calcs'!W134))</f>
        <v>124943637721.98174</v>
      </c>
      <c r="X134" s="210">
        <f ca="1">IF(SUM('Chemicals Calcs'!X$2:X134)-'Chem - ODS'!S$15*10^6&lt;0,0,IF(AND(SUM('Chemicals Calcs'!X$1:X133)-'Chem - ODS'!S$15*10^6&lt;0,SUM('Chemicals Calcs'!X$2:X134)-'Chem - ODS'!S$15*10^6&gt;0),SUM('Chemicals Calcs'!X$2:X134)-'Chem - ODS'!S$15*10^6,'Chemicals Calcs'!X134))</f>
        <v>127093110830.22749</v>
      </c>
      <c r="Y134" s="210">
        <f ca="1">IF(SUM('Chemicals Calcs'!Y$2:Y134)-'Chem - ODS'!T$15*10^6&lt;0,0,IF(AND(SUM('Chemicals Calcs'!Y$1:Y133)-'Chem - ODS'!T$15*10^6&lt;0,SUM('Chemicals Calcs'!Y$2:Y134)-'Chem - ODS'!T$15*10^6&gt;0),SUM('Chemicals Calcs'!Y$2:Y134)-'Chem - ODS'!T$15*10^6,'Chemicals Calcs'!Y134))</f>
        <v>129242583938.47328</v>
      </c>
      <c r="Z134" s="210">
        <f ca="1">IF(SUM('Chemicals Calcs'!Z$2:Z134)-'Chem - ODS'!U$15*10^6&lt;0,0,IF(AND(SUM('Chemicals Calcs'!Z$1:Z133)-'Chem - ODS'!U$15*10^6&lt;0,SUM('Chemicals Calcs'!Z$2:Z134)-'Chem - ODS'!U$15*10^6&gt;0),SUM('Chemicals Calcs'!Z$2:Z134)-'Chem - ODS'!U$15*10^6,'Chemicals Calcs'!Z134))</f>
        <v>131392057046.71906</v>
      </c>
      <c r="AA134" s="210">
        <f ca="1">IF(SUM('Chemicals Calcs'!AA$2:AA134)-'Chem - ODS'!V$15*10^6&lt;0,0,IF(AND(SUM('Chemicals Calcs'!AA$1:AA133)-'Chem - ODS'!V$15*10^6&lt;0,SUM('Chemicals Calcs'!AA$2:AA134)-'Chem - ODS'!V$15*10^6&gt;0),SUM('Chemicals Calcs'!AA$2:AA134)-'Chem - ODS'!V$15*10^6,'Chemicals Calcs'!AA134))</f>
        <v>133541530154.96484</v>
      </c>
      <c r="AB134" s="210">
        <f ca="1">IF(SUM('Chemicals Calcs'!AB$2:AB134)-'Chem - ODS'!W$15*10^6&lt;0,0,IF(AND(SUM('Chemicals Calcs'!AB$1:AB133)-'Chem - ODS'!W$15*10^6&lt;0,SUM('Chemicals Calcs'!AB$2:AB134)-'Chem - ODS'!W$15*10^6&gt;0),SUM('Chemicals Calcs'!AB$2:AB134)-'Chem - ODS'!W$15*10^6,'Chemicals Calcs'!AB134))</f>
        <v>135691003263.2106</v>
      </c>
      <c r="AC134" s="210">
        <f ca="1">IF(SUM('Chemicals Calcs'!AC$2:AC134)-'Chem - ODS'!X$15*10^6&lt;0,0,IF(AND(SUM('Chemicals Calcs'!AC$1:AC133)-'Chem - ODS'!X$15*10^6&lt;0,SUM('Chemicals Calcs'!AC$2:AC134)-'Chem - ODS'!X$15*10^6&gt;0),SUM('Chemicals Calcs'!AC$2:AC134)-'Chem - ODS'!X$15*10^6,'Chemicals Calcs'!AC134))</f>
        <v>137840476371.45639</v>
      </c>
      <c r="AD134" s="210">
        <f ca="1">IF(SUM('Chemicals Calcs'!AD$2:AD134)-'Chem - ODS'!Y$15*10^6&lt;0,0,IF(AND(SUM('Chemicals Calcs'!AD$1:AD133)-'Chem - ODS'!Y$15*10^6&lt;0,SUM('Chemicals Calcs'!AD$2:AD134)-'Chem - ODS'!Y$15*10^6&gt;0),SUM('Chemicals Calcs'!AD$2:AD134)-'Chem - ODS'!Y$15*10^6,'Chemicals Calcs'!AD134))</f>
        <v>139989949479.70215</v>
      </c>
      <c r="AE134" s="210">
        <f ca="1">IF(SUM('Chemicals Calcs'!AE$2:AE134)-'Chem - ODS'!Z$15*10^6&lt;0,0,IF(AND(SUM('Chemicals Calcs'!AE$1:AE133)-'Chem - ODS'!Z$15*10^6&lt;0,SUM('Chemicals Calcs'!AE$2:AE134)-'Chem - ODS'!Z$15*10^6&gt;0),SUM('Chemicals Calcs'!AE$2:AE134)-'Chem - ODS'!Z$15*10^6,'Chemicals Calcs'!AE134))</f>
        <v>142139422587.94794</v>
      </c>
      <c r="AF134" s="210">
        <f ca="1">IF(SUM('Chemicals Calcs'!AF$2:AF134)-'Chem - ODS'!AA$15*10^6&lt;0,0,IF(AND(SUM('Chemicals Calcs'!AF$1:AF133)-'Chem - ODS'!AA$15*10^6&lt;0,SUM('Chemicals Calcs'!AF$2:AF134)-'Chem - ODS'!AA$15*10^6&gt;0),SUM('Chemicals Calcs'!AF$2:AF134)-'Chem - ODS'!AA$15*10^6,'Chemicals Calcs'!AF134))</f>
        <v>144288895696.19373</v>
      </c>
      <c r="AG134" s="210">
        <f ca="1">IF(SUM('Chemicals Calcs'!AG$2:AG134)-'Chem - ODS'!AB$15*10^6&lt;0,0,IF(AND(SUM('Chemicals Calcs'!AG$1:AG133)-'Chem - ODS'!AB$15*10^6&lt;0,SUM('Chemicals Calcs'!AG$2:AG134)-'Chem - ODS'!AB$15*10^6&gt;0),SUM('Chemicals Calcs'!AG$2:AG134)-'Chem - ODS'!AB$15*10^6,'Chemicals Calcs'!AG134))</f>
        <v>146438368804.43948</v>
      </c>
      <c r="AH134" s="210">
        <f ca="1">IF(SUM('Chemicals Calcs'!AH$2:AH134)-'Chem - ODS'!AC$15*10^6&lt;0,0,IF(AND(SUM('Chemicals Calcs'!AH$1:AH133)-'Chem - ODS'!AC$15*10^6&lt;0,SUM('Chemicals Calcs'!AH$2:AH134)-'Chem - ODS'!AC$15*10^6&gt;0),SUM('Chemicals Calcs'!AH$2:AH134)-'Chem - ODS'!AC$15*10^6,'Chemicals Calcs'!AH134))</f>
        <v>148587841912.68524</v>
      </c>
      <c r="AI134" s="210">
        <f ca="1">IF(SUM('Chemicals Calcs'!AI$2:AI134)-'Chem - ODS'!AD$15*10^6&lt;0,0,IF(AND(SUM('Chemicals Calcs'!AI$1:AI133)-'Chem - ODS'!AD$15*10^6&lt;0,SUM('Chemicals Calcs'!AI$2:AI134)-'Chem - ODS'!AD$15*10^6&gt;0),SUM('Chemicals Calcs'!AI$2:AI134)-'Chem - ODS'!AD$15*10^6,'Chemicals Calcs'!AI134))</f>
        <v>150737315020.93103</v>
      </c>
      <c r="AJ134" s="210">
        <f ca="1">IF(SUM('Chemicals Calcs'!AJ$2:AJ134)-'Chem - ODS'!AE$15*10^6&lt;0,0,IF(AND(SUM('Chemicals Calcs'!AJ$1:AJ133)-'Chem - ODS'!AE$15*10^6&lt;0,SUM('Chemicals Calcs'!AJ$2:AJ134)-'Chem - ODS'!AE$15*10^6&gt;0),SUM('Chemicals Calcs'!AJ$2:AJ134)-'Chem - ODS'!AE$15*10^6,'Chemicals Calcs'!AJ134))</f>
        <v>152886788129.17682</v>
      </c>
      <c r="AK134" s="210">
        <f ca="1">IF(SUM('Chemicals Calcs'!AK$2:AK134)-'Chem - ODS'!AF$15*10^6&lt;0,0,IF(AND(SUM('Chemicals Calcs'!AK$1:AK133)-'Chem - ODS'!AF$15*10^6&lt;0,SUM('Chemicals Calcs'!AK$2:AK134)-'Chem - ODS'!AF$15*10^6&gt;0),SUM('Chemicals Calcs'!AK$2:AK134)-'Chem - ODS'!AF$15*10^6,'Chemicals Calcs'!AK134))</f>
        <v>155036261237.42261</v>
      </c>
      <c r="AL134" s="210">
        <f ca="1">IF(SUM('Chemicals Calcs'!AL$2:AL134)-'Chem - ODS'!AG$15*10^6&lt;0,0,IF(AND(SUM('Chemicals Calcs'!AL$1:AL133)-'Chem - ODS'!AG$15*10^6&lt;0,SUM('Chemicals Calcs'!AL$2:AL134)-'Chem - ODS'!AG$15*10^6&gt;0),SUM('Chemicals Calcs'!AL$2:AL134)-'Chem - ODS'!AG$15*10^6,'Chemicals Calcs'!AL134))</f>
        <v>157185734345.66837</v>
      </c>
      <c r="AM134" s="210">
        <f ca="1">IF(SUM('Chemicals Calcs'!AM$2:AM134)-'Chem - ODS'!AH$15*10^6&lt;0,0,IF(AND(SUM('Chemicals Calcs'!AM$1:AM133)-'Chem - ODS'!AH$15*10^6&lt;0,SUM('Chemicals Calcs'!AM$2:AM134)-'Chem - ODS'!AH$15*10^6&gt;0),SUM('Chemicals Calcs'!AM$2:AM134)-'Chem - ODS'!AH$15*10^6,'Chemicals Calcs'!AM134))</f>
        <v>159335207453.91412</v>
      </c>
      <c r="AN134" s="210">
        <f ca="1">IF(SUM('Chemicals Calcs'!AN$2:AN134)-'Chem - ODS'!AI$15*10^6&lt;0,0,IF(AND(SUM('Chemicals Calcs'!AN$1:AN133)-'Chem - ODS'!AI$15*10^6&lt;0,SUM('Chemicals Calcs'!AN$2:AN134)-'Chem - ODS'!AI$15*10^6&gt;0),SUM('Chemicals Calcs'!AN$2:AN134)-'Chem - ODS'!AI$15*10^6,'Chemicals Calcs'!AN134))</f>
        <v>161484680562.15991</v>
      </c>
      <c r="AO134" s="210">
        <f ca="1">IF(SUM('Chemicals Calcs'!AO$2:AO134)-'Chem - ODS'!AJ$15*10^6&lt;0,0,IF(AND(SUM('Chemicals Calcs'!AO$1:AO133)-'Chem - ODS'!AJ$15*10^6&lt;0,SUM('Chemicals Calcs'!AO$2:AO134)-'Chem - ODS'!AJ$15*10^6&gt;0),SUM('Chemicals Calcs'!AO$2:AO134)-'Chem - ODS'!AJ$15*10^6,'Chemicals Calcs'!AO134))</f>
        <v>163634153670.4057</v>
      </c>
      <c r="AP134" s="210">
        <f ca="1">IF(SUM('Chemicals Calcs'!AP$2:AP134)-'Chem - ODS'!AK$15*10^6&lt;0,0,IF(AND(SUM('Chemicals Calcs'!AP$1:AP133)-'Chem - ODS'!AK$15*10^6&lt;0,SUM('Chemicals Calcs'!AP$2:AP134)-'Chem - ODS'!AK$15*10^6&gt;0),SUM('Chemicals Calcs'!AP$2:AP134)-'Chem - ODS'!AK$15*10^6,'Chemicals Calcs'!AP134))</f>
        <v>165783626778.65146</v>
      </c>
    </row>
    <row r="135" spans="1:42">
      <c r="A135" s="74">
        <v>83</v>
      </c>
      <c r="B135">
        <f ca="1">IF('Chemicals 2010'!$A143="CP",INDIRECT("'Chemicals 2010'!"&amp;'Country Selector'!$B$3&amp;ROW($A143))*10^12,0)</f>
        <v>0</v>
      </c>
      <c r="C135" s="90">
        <f t="shared" ca="1" si="6"/>
        <v>0</v>
      </c>
      <c r="D135" s="90">
        <f t="shared" ca="1" si="6"/>
        <v>0</v>
      </c>
      <c r="E135" s="90">
        <f t="shared" ca="1" si="6"/>
        <v>0</v>
      </c>
      <c r="F135" s="90">
        <f t="shared" ca="1" si="6"/>
        <v>0</v>
      </c>
      <c r="G135" s="210">
        <f ca="1">IF(SUM('Chemicals Calcs'!G$2:G135)-'Chem - ODS'!B$15*10^6&lt;0,0,IF(AND(SUM('Chemicals Calcs'!G$1:G134)-'Chem - ODS'!B$15*10^6&lt;0,SUM('Chemicals Calcs'!G$2:G135)-'Chem - ODS'!B$15*10^6&gt;0),SUM('Chemicals Calcs'!G$2:G135)-'Chem - ODS'!B$15*10^6,'Chemicals Calcs'!G135))</f>
        <v>0</v>
      </c>
      <c r="H135" s="210">
        <f ca="1">IF(SUM('Chemicals Calcs'!H$2:H135)-'Chem - ODS'!C$15*10^6&lt;0,0,IF(AND(SUM('Chemicals Calcs'!H$1:H134)-'Chem - ODS'!C$15*10^6&lt;0,SUM('Chemicals Calcs'!H$2:H135)-'Chem - ODS'!C$15*10^6&gt;0),SUM('Chemicals Calcs'!H$2:H135)-'Chem - ODS'!C$15*10^6,'Chemicals Calcs'!H135))</f>
        <v>0</v>
      </c>
      <c r="I135" s="210">
        <f ca="1">IF(SUM('Chemicals Calcs'!I$2:I135)-'Chem - ODS'!D$15*10^6&lt;0,0,IF(AND(SUM('Chemicals Calcs'!I$1:I134)-'Chem - ODS'!D$15*10^6&lt;0,SUM('Chemicals Calcs'!I$2:I135)-'Chem - ODS'!D$15*10^6&gt;0),SUM('Chemicals Calcs'!I$2:I135)-'Chem - ODS'!D$15*10^6,'Chemicals Calcs'!I135))</f>
        <v>0</v>
      </c>
      <c r="J135" s="210">
        <f ca="1">IF(SUM('Chemicals Calcs'!J$2:J135)-'Chem - ODS'!E$15*10^6&lt;0,0,IF(AND(SUM('Chemicals Calcs'!J$1:J134)-'Chem - ODS'!E$15*10^6&lt;0,SUM('Chemicals Calcs'!J$2:J135)-'Chem - ODS'!E$15*10^6&gt;0),SUM('Chemicals Calcs'!J$2:J135)-'Chem - ODS'!E$15*10^6,'Chemicals Calcs'!J135))</f>
        <v>0</v>
      </c>
      <c r="K135" s="210">
        <f ca="1">IF(SUM('Chemicals Calcs'!K$2:K135)-'Chem - ODS'!F$15*10^6&lt;0,0,IF(AND(SUM('Chemicals Calcs'!K$1:K134)-'Chem - ODS'!F$15*10^6&lt;0,SUM('Chemicals Calcs'!K$2:K135)-'Chem - ODS'!F$15*10^6&gt;0),SUM('Chemicals Calcs'!K$2:K135)-'Chem - ODS'!F$15*10^6,'Chemicals Calcs'!K135))</f>
        <v>0</v>
      </c>
      <c r="L135" s="210">
        <f ca="1">IF(SUM('Chemicals Calcs'!L$2:L135)-'Chem - ODS'!G$15*10^6&lt;0,0,IF(AND(SUM('Chemicals Calcs'!L$1:L134)-'Chem - ODS'!G$15*10^6&lt;0,SUM('Chemicals Calcs'!L$2:L135)-'Chem - ODS'!G$15*10^6&gt;0),SUM('Chemicals Calcs'!L$2:L135)-'Chem - ODS'!G$15*10^6,'Chemicals Calcs'!L135))</f>
        <v>0</v>
      </c>
      <c r="M135" s="210">
        <f ca="1">IF(SUM('Chemicals Calcs'!M$2:M135)-'Chem - ODS'!H$15*10^6&lt;0,0,IF(AND(SUM('Chemicals Calcs'!M$1:M134)-'Chem - ODS'!H$15*10^6&lt;0,SUM('Chemicals Calcs'!M$2:M135)-'Chem - ODS'!H$15*10^6&gt;0),SUM('Chemicals Calcs'!M$2:M135)-'Chem - ODS'!H$15*10^6,'Chemicals Calcs'!M135))</f>
        <v>0</v>
      </c>
      <c r="N135" s="210">
        <f ca="1">IF(SUM('Chemicals Calcs'!N$2:N135)-'Chem - ODS'!I$15*10^6&lt;0,0,IF(AND(SUM('Chemicals Calcs'!N$1:N134)-'Chem - ODS'!I$15*10^6&lt;0,SUM('Chemicals Calcs'!N$2:N135)-'Chem - ODS'!I$15*10^6&gt;0),SUM('Chemicals Calcs'!N$2:N135)-'Chem - ODS'!I$15*10^6,'Chemicals Calcs'!N135))</f>
        <v>0</v>
      </c>
      <c r="O135" s="210">
        <f ca="1">IF(SUM('Chemicals Calcs'!O$2:O135)-'Chem - ODS'!J$15*10^6&lt;0,0,IF(AND(SUM('Chemicals Calcs'!O$1:O134)-'Chem - ODS'!J$15*10^6&lt;0,SUM('Chemicals Calcs'!O$2:O135)-'Chem - ODS'!J$15*10^6&gt;0),SUM('Chemicals Calcs'!O$2:O135)-'Chem - ODS'!J$15*10^6,'Chemicals Calcs'!O135))</f>
        <v>0</v>
      </c>
      <c r="P135" s="210">
        <f ca="1">IF(SUM('Chemicals Calcs'!P$2:P135)-'Chem - ODS'!K$15*10^6&lt;0,0,IF(AND(SUM('Chemicals Calcs'!P$1:P134)-'Chem - ODS'!K$15*10^6&lt;0,SUM('Chemicals Calcs'!P$2:P135)-'Chem - ODS'!K$15*10^6&gt;0),SUM('Chemicals Calcs'!P$2:P135)-'Chem - ODS'!K$15*10^6,'Chemicals Calcs'!P135))</f>
        <v>0</v>
      </c>
      <c r="Q135" s="210">
        <f ca="1">IF(SUM('Chemicals Calcs'!Q$2:Q135)-'Chem - ODS'!L$15*10^6&lt;0,0,IF(AND(SUM('Chemicals Calcs'!Q$1:Q134)-'Chem - ODS'!L$15*10^6&lt;0,SUM('Chemicals Calcs'!Q$2:Q135)-'Chem - ODS'!L$15*10^6&gt;0),SUM('Chemicals Calcs'!Q$2:Q135)-'Chem - ODS'!L$15*10^6,'Chemicals Calcs'!Q135))</f>
        <v>0</v>
      </c>
      <c r="R135" s="210">
        <f ca="1">IF(SUM('Chemicals Calcs'!R$2:R135)-'Chem - ODS'!M$15*10^6&lt;0,0,IF(AND(SUM('Chemicals Calcs'!R$1:R134)-'Chem - ODS'!M$15*10^6&lt;0,SUM('Chemicals Calcs'!R$2:R135)-'Chem - ODS'!M$15*10^6&gt;0),SUM('Chemicals Calcs'!R$2:R135)-'Chem - ODS'!M$15*10^6,'Chemicals Calcs'!R135))</f>
        <v>0</v>
      </c>
      <c r="S135" s="210">
        <f ca="1">IF(SUM('Chemicals Calcs'!S$2:S135)-'Chem - ODS'!N$15*10^6&lt;0,0,IF(AND(SUM('Chemicals Calcs'!S$1:S134)-'Chem - ODS'!N$15*10^6&lt;0,SUM('Chemicals Calcs'!S$2:S135)-'Chem - ODS'!N$15*10^6&gt;0),SUM('Chemicals Calcs'!S$2:S135)-'Chem - ODS'!N$15*10^6,'Chemicals Calcs'!S135))</f>
        <v>0</v>
      </c>
      <c r="T135" s="210">
        <f ca="1">IF(SUM('Chemicals Calcs'!T$2:T135)-'Chem - ODS'!O$15*10^6&lt;0,0,IF(AND(SUM('Chemicals Calcs'!T$1:T134)-'Chem - ODS'!O$15*10^6&lt;0,SUM('Chemicals Calcs'!T$2:T135)-'Chem - ODS'!O$15*10^6&gt;0),SUM('Chemicals Calcs'!T$2:T135)-'Chem - ODS'!O$15*10^6,'Chemicals Calcs'!T135))</f>
        <v>0</v>
      </c>
      <c r="U135" s="210">
        <f ca="1">IF(SUM('Chemicals Calcs'!U$2:U135)-'Chem - ODS'!P$15*10^6&lt;0,0,IF(AND(SUM('Chemicals Calcs'!U$1:U134)-'Chem - ODS'!P$15*10^6&lt;0,SUM('Chemicals Calcs'!U$2:U135)-'Chem - ODS'!P$15*10^6&gt;0),SUM('Chemicals Calcs'!U$2:U135)-'Chem - ODS'!P$15*10^6,'Chemicals Calcs'!U135))</f>
        <v>0</v>
      </c>
      <c r="V135" s="210">
        <f ca="1">IF(SUM('Chemicals Calcs'!V$2:V135)-'Chem - ODS'!Q$15*10^6&lt;0,0,IF(AND(SUM('Chemicals Calcs'!V$1:V134)-'Chem - ODS'!Q$15*10^6&lt;0,SUM('Chemicals Calcs'!V$2:V135)-'Chem - ODS'!Q$15*10^6&gt;0),SUM('Chemicals Calcs'!V$2:V135)-'Chem - ODS'!Q$15*10^6,'Chemicals Calcs'!V135))</f>
        <v>0</v>
      </c>
      <c r="W135" s="210">
        <f ca="1">IF(SUM('Chemicals Calcs'!W$2:W135)-'Chem - ODS'!R$15*10^6&lt;0,0,IF(AND(SUM('Chemicals Calcs'!W$1:W134)-'Chem - ODS'!R$15*10^6&lt;0,SUM('Chemicals Calcs'!W$2:W135)-'Chem - ODS'!R$15*10^6&gt;0),SUM('Chemicals Calcs'!W$2:W135)-'Chem - ODS'!R$15*10^6,'Chemicals Calcs'!W135))</f>
        <v>0</v>
      </c>
      <c r="X135" s="210">
        <f ca="1">IF(SUM('Chemicals Calcs'!X$2:X135)-'Chem - ODS'!S$15*10^6&lt;0,0,IF(AND(SUM('Chemicals Calcs'!X$1:X134)-'Chem - ODS'!S$15*10^6&lt;0,SUM('Chemicals Calcs'!X$2:X135)-'Chem - ODS'!S$15*10^6&gt;0),SUM('Chemicals Calcs'!X$2:X135)-'Chem - ODS'!S$15*10^6,'Chemicals Calcs'!X135))</f>
        <v>0</v>
      </c>
      <c r="Y135" s="210">
        <f ca="1">IF(SUM('Chemicals Calcs'!Y$2:Y135)-'Chem - ODS'!T$15*10^6&lt;0,0,IF(AND(SUM('Chemicals Calcs'!Y$1:Y134)-'Chem - ODS'!T$15*10^6&lt;0,SUM('Chemicals Calcs'!Y$2:Y135)-'Chem - ODS'!T$15*10^6&gt;0),SUM('Chemicals Calcs'!Y$2:Y135)-'Chem - ODS'!T$15*10^6,'Chemicals Calcs'!Y135))</f>
        <v>0</v>
      </c>
      <c r="Z135" s="210">
        <f ca="1">IF(SUM('Chemicals Calcs'!Z$2:Z135)-'Chem - ODS'!U$15*10^6&lt;0,0,IF(AND(SUM('Chemicals Calcs'!Z$1:Z134)-'Chem - ODS'!U$15*10^6&lt;0,SUM('Chemicals Calcs'!Z$2:Z135)-'Chem - ODS'!U$15*10^6&gt;0),SUM('Chemicals Calcs'!Z$2:Z135)-'Chem - ODS'!U$15*10^6,'Chemicals Calcs'!Z135))</f>
        <v>0</v>
      </c>
      <c r="AA135" s="210">
        <f ca="1">IF(SUM('Chemicals Calcs'!AA$2:AA135)-'Chem - ODS'!V$15*10^6&lt;0,0,IF(AND(SUM('Chemicals Calcs'!AA$1:AA134)-'Chem - ODS'!V$15*10^6&lt;0,SUM('Chemicals Calcs'!AA$2:AA135)-'Chem - ODS'!V$15*10^6&gt;0),SUM('Chemicals Calcs'!AA$2:AA135)-'Chem - ODS'!V$15*10^6,'Chemicals Calcs'!AA135))</f>
        <v>0</v>
      </c>
      <c r="AB135" s="210">
        <f ca="1">IF(SUM('Chemicals Calcs'!AB$2:AB135)-'Chem - ODS'!W$15*10^6&lt;0,0,IF(AND(SUM('Chemicals Calcs'!AB$1:AB134)-'Chem - ODS'!W$15*10^6&lt;0,SUM('Chemicals Calcs'!AB$2:AB135)-'Chem - ODS'!W$15*10^6&gt;0),SUM('Chemicals Calcs'!AB$2:AB135)-'Chem - ODS'!W$15*10^6,'Chemicals Calcs'!AB135))</f>
        <v>0</v>
      </c>
      <c r="AC135" s="210">
        <f ca="1">IF(SUM('Chemicals Calcs'!AC$2:AC135)-'Chem - ODS'!X$15*10^6&lt;0,0,IF(AND(SUM('Chemicals Calcs'!AC$1:AC134)-'Chem - ODS'!X$15*10^6&lt;0,SUM('Chemicals Calcs'!AC$2:AC135)-'Chem - ODS'!X$15*10^6&gt;0),SUM('Chemicals Calcs'!AC$2:AC135)-'Chem - ODS'!X$15*10^6,'Chemicals Calcs'!AC135))</f>
        <v>0</v>
      </c>
      <c r="AD135" s="210">
        <f ca="1">IF(SUM('Chemicals Calcs'!AD$2:AD135)-'Chem - ODS'!Y$15*10^6&lt;0,0,IF(AND(SUM('Chemicals Calcs'!AD$1:AD134)-'Chem - ODS'!Y$15*10^6&lt;0,SUM('Chemicals Calcs'!AD$2:AD135)-'Chem - ODS'!Y$15*10^6&gt;0),SUM('Chemicals Calcs'!AD$2:AD135)-'Chem - ODS'!Y$15*10^6,'Chemicals Calcs'!AD135))</f>
        <v>0</v>
      </c>
      <c r="AE135" s="210">
        <f ca="1">IF(SUM('Chemicals Calcs'!AE$2:AE135)-'Chem - ODS'!Z$15*10^6&lt;0,0,IF(AND(SUM('Chemicals Calcs'!AE$1:AE134)-'Chem - ODS'!Z$15*10^6&lt;0,SUM('Chemicals Calcs'!AE$2:AE135)-'Chem - ODS'!Z$15*10^6&gt;0),SUM('Chemicals Calcs'!AE$2:AE135)-'Chem - ODS'!Z$15*10^6,'Chemicals Calcs'!AE135))</f>
        <v>0</v>
      </c>
      <c r="AF135" s="210">
        <f ca="1">IF(SUM('Chemicals Calcs'!AF$2:AF135)-'Chem - ODS'!AA$15*10^6&lt;0,0,IF(AND(SUM('Chemicals Calcs'!AF$1:AF134)-'Chem - ODS'!AA$15*10^6&lt;0,SUM('Chemicals Calcs'!AF$2:AF135)-'Chem - ODS'!AA$15*10^6&gt;0),SUM('Chemicals Calcs'!AF$2:AF135)-'Chem - ODS'!AA$15*10^6,'Chemicals Calcs'!AF135))</f>
        <v>0</v>
      </c>
      <c r="AG135" s="210">
        <f ca="1">IF(SUM('Chemicals Calcs'!AG$2:AG135)-'Chem - ODS'!AB$15*10^6&lt;0,0,IF(AND(SUM('Chemicals Calcs'!AG$1:AG134)-'Chem - ODS'!AB$15*10^6&lt;0,SUM('Chemicals Calcs'!AG$2:AG135)-'Chem - ODS'!AB$15*10^6&gt;0),SUM('Chemicals Calcs'!AG$2:AG135)-'Chem - ODS'!AB$15*10^6,'Chemicals Calcs'!AG135))</f>
        <v>0</v>
      </c>
      <c r="AH135" s="210">
        <f ca="1">IF(SUM('Chemicals Calcs'!AH$2:AH135)-'Chem - ODS'!AC$15*10^6&lt;0,0,IF(AND(SUM('Chemicals Calcs'!AH$1:AH134)-'Chem - ODS'!AC$15*10^6&lt;0,SUM('Chemicals Calcs'!AH$2:AH135)-'Chem - ODS'!AC$15*10^6&gt;0),SUM('Chemicals Calcs'!AH$2:AH135)-'Chem - ODS'!AC$15*10^6,'Chemicals Calcs'!AH135))</f>
        <v>0</v>
      </c>
      <c r="AI135" s="210">
        <f ca="1">IF(SUM('Chemicals Calcs'!AI$2:AI135)-'Chem - ODS'!AD$15*10^6&lt;0,0,IF(AND(SUM('Chemicals Calcs'!AI$1:AI134)-'Chem - ODS'!AD$15*10^6&lt;0,SUM('Chemicals Calcs'!AI$2:AI135)-'Chem - ODS'!AD$15*10^6&gt;0),SUM('Chemicals Calcs'!AI$2:AI135)-'Chem - ODS'!AD$15*10^6,'Chemicals Calcs'!AI135))</f>
        <v>0</v>
      </c>
      <c r="AJ135" s="210">
        <f ca="1">IF(SUM('Chemicals Calcs'!AJ$2:AJ135)-'Chem - ODS'!AE$15*10^6&lt;0,0,IF(AND(SUM('Chemicals Calcs'!AJ$1:AJ134)-'Chem - ODS'!AE$15*10^6&lt;0,SUM('Chemicals Calcs'!AJ$2:AJ135)-'Chem - ODS'!AE$15*10^6&gt;0),SUM('Chemicals Calcs'!AJ$2:AJ135)-'Chem - ODS'!AE$15*10^6,'Chemicals Calcs'!AJ135))</f>
        <v>0</v>
      </c>
      <c r="AK135" s="210">
        <f ca="1">IF(SUM('Chemicals Calcs'!AK$2:AK135)-'Chem - ODS'!AF$15*10^6&lt;0,0,IF(AND(SUM('Chemicals Calcs'!AK$1:AK134)-'Chem - ODS'!AF$15*10^6&lt;0,SUM('Chemicals Calcs'!AK$2:AK135)-'Chem - ODS'!AF$15*10^6&gt;0),SUM('Chemicals Calcs'!AK$2:AK135)-'Chem - ODS'!AF$15*10^6,'Chemicals Calcs'!AK135))</f>
        <v>0</v>
      </c>
      <c r="AL135" s="210">
        <f ca="1">IF(SUM('Chemicals Calcs'!AL$2:AL135)-'Chem - ODS'!AG$15*10^6&lt;0,0,IF(AND(SUM('Chemicals Calcs'!AL$1:AL134)-'Chem - ODS'!AG$15*10^6&lt;0,SUM('Chemicals Calcs'!AL$2:AL135)-'Chem - ODS'!AG$15*10^6&gt;0),SUM('Chemicals Calcs'!AL$2:AL135)-'Chem - ODS'!AG$15*10^6,'Chemicals Calcs'!AL135))</f>
        <v>0</v>
      </c>
      <c r="AM135" s="210">
        <f ca="1">IF(SUM('Chemicals Calcs'!AM$2:AM135)-'Chem - ODS'!AH$15*10^6&lt;0,0,IF(AND(SUM('Chemicals Calcs'!AM$1:AM134)-'Chem - ODS'!AH$15*10^6&lt;0,SUM('Chemicals Calcs'!AM$2:AM135)-'Chem - ODS'!AH$15*10^6&gt;0),SUM('Chemicals Calcs'!AM$2:AM135)-'Chem - ODS'!AH$15*10^6,'Chemicals Calcs'!AM135))</f>
        <v>0</v>
      </c>
      <c r="AN135" s="210">
        <f ca="1">IF(SUM('Chemicals Calcs'!AN$2:AN135)-'Chem - ODS'!AI$15*10^6&lt;0,0,IF(AND(SUM('Chemicals Calcs'!AN$1:AN134)-'Chem - ODS'!AI$15*10^6&lt;0,SUM('Chemicals Calcs'!AN$2:AN135)-'Chem - ODS'!AI$15*10^6&gt;0),SUM('Chemicals Calcs'!AN$2:AN135)-'Chem - ODS'!AI$15*10^6,'Chemicals Calcs'!AN135))</f>
        <v>0</v>
      </c>
      <c r="AO135" s="210">
        <f ca="1">IF(SUM('Chemicals Calcs'!AO$2:AO135)-'Chem - ODS'!AJ$15*10^6&lt;0,0,IF(AND(SUM('Chemicals Calcs'!AO$1:AO134)-'Chem - ODS'!AJ$15*10^6&lt;0,SUM('Chemicals Calcs'!AO$2:AO135)-'Chem - ODS'!AJ$15*10^6&gt;0),SUM('Chemicals Calcs'!AO$2:AO135)-'Chem - ODS'!AJ$15*10^6,'Chemicals Calcs'!AO135))</f>
        <v>0</v>
      </c>
      <c r="AP135" s="210">
        <f ca="1">IF(SUM('Chemicals Calcs'!AP$2:AP135)-'Chem - ODS'!AK$15*10^6&lt;0,0,IF(AND(SUM('Chemicals Calcs'!AP$1:AP134)-'Chem - ODS'!AK$15*10^6&lt;0,SUM('Chemicals Calcs'!AP$2:AP135)-'Chem - ODS'!AK$15*10^6&gt;0),SUM('Chemicals Calcs'!AP$2:AP135)-'Chem - ODS'!AK$15*10^6,'Chemicals Calcs'!AP135))</f>
        <v>0</v>
      </c>
    </row>
    <row r="136" spans="1:42">
      <c r="A136" s="74">
        <v>84</v>
      </c>
      <c r="B136">
        <f ca="1">IF('Chemicals 2010'!$A144="CP",INDIRECT("'Chemicals 2010'!"&amp;'Country Selector'!$B$3&amp;ROW($A144))*10^12,0)</f>
        <v>0</v>
      </c>
      <c r="C136" s="90">
        <f t="shared" ca="1" si="6"/>
        <v>0</v>
      </c>
      <c r="D136" s="90">
        <f t="shared" ca="1" si="6"/>
        <v>0</v>
      </c>
      <c r="E136" s="90">
        <f t="shared" ca="1" si="6"/>
        <v>0</v>
      </c>
      <c r="F136" s="90">
        <f t="shared" ca="1" si="6"/>
        <v>0</v>
      </c>
      <c r="G136" s="210">
        <f ca="1">IF(SUM('Chemicals Calcs'!G$2:G136)-'Chem - ODS'!B$15*10^6&lt;0,0,IF(AND(SUM('Chemicals Calcs'!G$1:G135)-'Chem - ODS'!B$15*10^6&lt;0,SUM('Chemicals Calcs'!G$2:G136)-'Chem - ODS'!B$15*10^6&gt;0),SUM('Chemicals Calcs'!G$2:G136)-'Chem - ODS'!B$15*10^6,'Chemicals Calcs'!G136))</f>
        <v>0</v>
      </c>
      <c r="H136" s="210">
        <f ca="1">IF(SUM('Chemicals Calcs'!H$2:H136)-'Chem - ODS'!C$15*10^6&lt;0,0,IF(AND(SUM('Chemicals Calcs'!H$1:H135)-'Chem - ODS'!C$15*10^6&lt;0,SUM('Chemicals Calcs'!H$2:H136)-'Chem - ODS'!C$15*10^6&gt;0),SUM('Chemicals Calcs'!H$2:H136)-'Chem - ODS'!C$15*10^6,'Chemicals Calcs'!H136))</f>
        <v>0</v>
      </c>
      <c r="I136" s="210">
        <f ca="1">IF(SUM('Chemicals Calcs'!I$2:I136)-'Chem - ODS'!D$15*10^6&lt;0,0,IF(AND(SUM('Chemicals Calcs'!I$1:I135)-'Chem - ODS'!D$15*10^6&lt;0,SUM('Chemicals Calcs'!I$2:I136)-'Chem - ODS'!D$15*10^6&gt;0),SUM('Chemicals Calcs'!I$2:I136)-'Chem - ODS'!D$15*10^6,'Chemicals Calcs'!I136))</f>
        <v>0</v>
      </c>
      <c r="J136" s="210">
        <f ca="1">IF(SUM('Chemicals Calcs'!J$2:J136)-'Chem - ODS'!E$15*10^6&lt;0,0,IF(AND(SUM('Chemicals Calcs'!J$1:J135)-'Chem - ODS'!E$15*10^6&lt;0,SUM('Chemicals Calcs'!J$2:J136)-'Chem - ODS'!E$15*10^6&gt;0),SUM('Chemicals Calcs'!J$2:J136)-'Chem - ODS'!E$15*10^6,'Chemicals Calcs'!J136))</f>
        <v>0</v>
      </c>
      <c r="K136" s="210">
        <f ca="1">IF(SUM('Chemicals Calcs'!K$2:K136)-'Chem - ODS'!F$15*10^6&lt;0,0,IF(AND(SUM('Chemicals Calcs'!K$1:K135)-'Chem - ODS'!F$15*10^6&lt;0,SUM('Chemicals Calcs'!K$2:K136)-'Chem - ODS'!F$15*10^6&gt;0),SUM('Chemicals Calcs'!K$2:K136)-'Chem - ODS'!F$15*10^6,'Chemicals Calcs'!K136))</f>
        <v>0</v>
      </c>
      <c r="L136" s="210">
        <f ca="1">IF(SUM('Chemicals Calcs'!L$2:L136)-'Chem - ODS'!G$15*10^6&lt;0,0,IF(AND(SUM('Chemicals Calcs'!L$1:L135)-'Chem - ODS'!G$15*10^6&lt;0,SUM('Chemicals Calcs'!L$2:L136)-'Chem - ODS'!G$15*10^6&gt;0),SUM('Chemicals Calcs'!L$2:L136)-'Chem - ODS'!G$15*10^6,'Chemicals Calcs'!L136))</f>
        <v>0</v>
      </c>
      <c r="M136" s="210">
        <f ca="1">IF(SUM('Chemicals Calcs'!M$2:M136)-'Chem - ODS'!H$15*10^6&lt;0,0,IF(AND(SUM('Chemicals Calcs'!M$1:M135)-'Chem - ODS'!H$15*10^6&lt;0,SUM('Chemicals Calcs'!M$2:M136)-'Chem - ODS'!H$15*10^6&gt;0),SUM('Chemicals Calcs'!M$2:M136)-'Chem - ODS'!H$15*10^6,'Chemicals Calcs'!M136))</f>
        <v>0</v>
      </c>
      <c r="N136" s="210">
        <f ca="1">IF(SUM('Chemicals Calcs'!N$2:N136)-'Chem - ODS'!I$15*10^6&lt;0,0,IF(AND(SUM('Chemicals Calcs'!N$1:N135)-'Chem - ODS'!I$15*10^6&lt;0,SUM('Chemicals Calcs'!N$2:N136)-'Chem - ODS'!I$15*10^6&gt;0),SUM('Chemicals Calcs'!N$2:N136)-'Chem - ODS'!I$15*10^6,'Chemicals Calcs'!N136))</f>
        <v>0</v>
      </c>
      <c r="O136" s="210">
        <f ca="1">IF(SUM('Chemicals Calcs'!O$2:O136)-'Chem - ODS'!J$15*10^6&lt;0,0,IF(AND(SUM('Chemicals Calcs'!O$1:O135)-'Chem - ODS'!J$15*10^6&lt;0,SUM('Chemicals Calcs'!O$2:O136)-'Chem - ODS'!J$15*10^6&gt;0),SUM('Chemicals Calcs'!O$2:O136)-'Chem - ODS'!J$15*10^6,'Chemicals Calcs'!O136))</f>
        <v>0</v>
      </c>
      <c r="P136" s="210">
        <f ca="1">IF(SUM('Chemicals Calcs'!P$2:P136)-'Chem - ODS'!K$15*10^6&lt;0,0,IF(AND(SUM('Chemicals Calcs'!P$1:P135)-'Chem - ODS'!K$15*10^6&lt;0,SUM('Chemicals Calcs'!P$2:P136)-'Chem - ODS'!K$15*10^6&gt;0),SUM('Chemicals Calcs'!P$2:P136)-'Chem - ODS'!K$15*10^6,'Chemicals Calcs'!P136))</f>
        <v>0</v>
      </c>
      <c r="Q136" s="210">
        <f ca="1">IF(SUM('Chemicals Calcs'!Q$2:Q136)-'Chem - ODS'!L$15*10^6&lt;0,0,IF(AND(SUM('Chemicals Calcs'!Q$1:Q135)-'Chem - ODS'!L$15*10^6&lt;0,SUM('Chemicals Calcs'!Q$2:Q136)-'Chem - ODS'!L$15*10^6&gt;0),SUM('Chemicals Calcs'!Q$2:Q136)-'Chem - ODS'!L$15*10^6,'Chemicals Calcs'!Q136))</f>
        <v>0</v>
      </c>
      <c r="R136" s="210">
        <f ca="1">IF(SUM('Chemicals Calcs'!R$2:R136)-'Chem - ODS'!M$15*10^6&lt;0,0,IF(AND(SUM('Chemicals Calcs'!R$1:R135)-'Chem - ODS'!M$15*10^6&lt;0,SUM('Chemicals Calcs'!R$2:R136)-'Chem - ODS'!M$15*10^6&gt;0),SUM('Chemicals Calcs'!R$2:R136)-'Chem - ODS'!M$15*10^6,'Chemicals Calcs'!R136))</f>
        <v>0</v>
      </c>
      <c r="S136" s="210">
        <f ca="1">IF(SUM('Chemicals Calcs'!S$2:S136)-'Chem - ODS'!N$15*10^6&lt;0,0,IF(AND(SUM('Chemicals Calcs'!S$1:S135)-'Chem - ODS'!N$15*10^6&lt;0,SUM('Chemicals Calcs'!S$2:S136)-'Chem - ODS'!N$15*10^6&gt;0),SUM('Chemicals Calcs'!S$2:S136)-'Chem - ODS'!N$15*10^6,'Chemicals Calcs'!S136))</f>
        <v>0</v>
      </c>
      <c r="T136" s="210">
        <f ca="1">IF(SUM('Chemicals Calcs'!T$2:T136)-'Chem - ODS'!O$15*10^6&lt;0,0,IF(AND(SUM('Chemicals Calcs'!T$1:T135)-'Chem - ODS'!O$15*10^6&lt;0,SUM('Chemicals Calcs'!T$2:T136)-'Chem - ODS'!O$15*10^6&gt;0),SUM('Chemicals Calcs'!T$2:T136)-'Chem - ODS'!O$15*10^6,'Chemicals Calcs'!T136))</f>
        <v>0</v>
      </c>
      <c r="U136" s="210">
        <f ca="1">IF(SUM('Chemicals Calcs'!U$2:U136)-'Chem - ODS'!P$15*10^6&lt;0,0,IF(AND(SUM('Chemicals Calcs'!U$1:U135)-'Chem - ODS'!P$15*10^6&lt;0,SUM('Chemicals Calcs'!U$2:U136)-'Chem - ODS'!P$15*10^6&gt;0),SUM('Chemicals Calcs'!U$2:U136)-'Chem - ODS'!P$15*10^6,'Chemicals Calcs'!U136))</f>
        <v>0</v>
      </c>
      <c r="V136" s="210">
        <f ca="1">IF(SUM('Chemicals Calcs'!V$2:V136)-'Chem - ODS'!Q$15*10^6&lt;0,0,IF(AND(SUM('Chemicals Calcs'!V$1:V135)-'Chem - ODS'!Q$15*10^6&lt;0,SUM('Chemicals Calcs'!V$2:V136)-'Chem - ODS'!Q$15*10^6&gt;0),SUM('Chemicals Calcs'!V$2:V136)-'Chem - ODS'!Q$15*10^6,'Chemicals Calcs'!V136))</f>
        <v>0</v>
      </c>
      <c r="W136" s="210">
        <f ca="1">IF(SUM('Chemicals Calcs'!W$2:W136)-'Chem - ODS'!R$15*10^6&lt;0,0,IF(AND(SUM('Chemicals Calcs'!W$1:W135)-'Chem - ODS'!R$15*10^6&lt;0,SUM('Chemicals Calcs'!W$2:W136)-'Chem - ODS'!R$15*10^6&gt;0),SUM('Chemicals Calcs'!W$2:W136)-'Chem - ODS'!R$15*10^6,'Chemicals Calcs'!W136))</f>
        <v>0</v>
      </c>
      <c r="X136" s="210">
        <f ca="1">IF(SUM('Chemicals Calcs'!X$2:X136)-'Chem - ODS'!S$15*10^6&lt;0,0,IF(AND(SUM('Chemicals Calcs'!X$1:X135)-'Chem - ODS'!S$15*10^6&lt;0,SUM('Chemicals Calcs'!X$2:X136)-'Chem - ODS'!S$15*10^6&gt;0),SUM('Chemicals Calcs'!X$2:X136)-'Chem - ODS'!S$15*10^6,'Chemicals Calcs'!X136))</f>
        <v>0</v>
      </c>
      <c r="Y136" s="210">
        <f ca="1">IF(SUM('Chemicals Calcs'!Y$2:Y136)-'Chem - ODS'!T$15*10^6&lt;0,0,IF(AND(SUM('Chemicals Calcs'!Y$1:Y135)-'Chem - ODS'!T$15*10^6&lt;0,SUM('Chemicals Calcs'!Y$2:Y136)-'Chem - ODS'!T$15*10^6&gt;0),SUM('Chemicals Calcs'!Y$2:Y136)-'Chem - ODS'!T$15*10^6,'Chemicals Calcs'!Y136))</f>
        <v>0</v>
      </c>
      <c r="Z136" s="210">
        <f ca="1">IF(SUM('Chemicals Calcs'!Z$2:Z136)-'Chem - ODS'!U$15*10^6&lt;0,0,IF(AND(SUM('Chemicals Calcs'!Z$1:Z135)-'Chem - ODS'!U$15*10^6&lt;0,SUM('Chemicals Calcs'!Z$2:Z136)-'Chem - ODS'!U$15*10^6&gt;0),SUM('Chemicals Calcs'!Z$2:Z136)-'Chem - ODS'!U$15*10^6,'Chemicals Calcs'!Z136))</f>
        <v>0</v>
      </c>
      <c r="AA136" s="210">
        <f ca="1">IF(SUM('Chemicals Calcs'!AA$2:AA136)-'Chem - ODS'!V$15*10^6&lt;0,0,IF(AND(SUM('Chemicals Calcs'!AA$1:AA135)-'Chem - ODS'!V$15*10^6&lt;0,SUM('Chemicals Calcs'!AA$2:AA136)-'Chem - ODS'!V$15*10^6&gt;0),SUM('Chemicals Calcs'!AA$2:AA136)-'Chem - ODS'!V$15*10^6,'Chemicals Calcs'!AA136))</f>
        <v>0</v>
      </c>
      <c r="AB136" s="210">
        <f ca="1">IF(SUM('Chemicals Calcs'!AB$2:AB136)-'Chem - ODS'!W$15*10^6&lt;0,0,IF(AND(SUM('Chemicals Calcs'!AB$1:AB135)-'Chem - ODS'!W$15*10^6&lt;0,SUM('Chemicals Calcs'!AB$2:AB136)-'Chem - ODS'!W$15*10^6&gt;0),SUM('Chemicals Calcs'!AB$2:AB136)-'Chem - ODS'!W$15*10^6,'Chemicals Calcs'!AB136))</f>
        <v>0</v>
      </c>
      <c r="AC136" s="210">
        <f ca="1">IF(SUM('Chemicals Calcs'!AC$2:AC136)-'Chem - ODS'!X$15*10^6&lt;0,0,IF(AND(SUM('Chemicals Calcs'!AC$1:AC135)-'Chem - ODS'!X$15*10^6&lt;0,SUM('Chemicals Calcs'!AC$2:AC136)-'Chem - ODS'!X$15*10^6&gt;0),SUM('Chemicals Calcs'!AC$2:AC136)-'Chem - ODS'!X$15*10^6,'Chemicals Calcs'!AC136))</f>
        <v>0</v>
      </c>
      <c r="AD136" s="210">
        <f ca="1">IF(SUM('Chemicals Calcs'!AD$2:AD136)-'Chem - ODS'!Y$15*10^6&lt;0,0,IF(AND(SUM('Chemicals Calcs'!AD$1:AD135)-'Chem - ODS'!Y$15*10^6&lt;0,SUM('Chemicals Calcs'!AD$2:AD136)-'Chem - ODS'!Y$15*10^6&gt;0),SUM('Chemicals Calcs'!AD$2:AD136)-'Chem - ODS'!Y$15*10^6,'Chemicals Calcs'!AD136))</f>
        <v>0</v>
      </c>
      <c r="AE136" s="210">
        <f ca="1">IF(SUM('Chemicals Calcs'!AE$2:AE136)-'Chem - ODS'!Z$15*10^6&lt;0,0,IF(AND(SUM('Chemicals Calcs'!AE$1:AE135)-'Chem - ODS'!Z$15*10^6&lt;0,SUM('Chemicals Calcs'!AE$2:AE136)-'Chem - ODS'!Z$15*10^6&gt;0),SUM('Chemicals Calcs'!AE$2:AE136)-'Chem - ODS'!Z$15*10^6,'Chemicals Calcs'!AE136))</f>
        <v>0</v>
      </c>
      <c r="AF136" s="210">
        <f ca="1">IF(SUM('Chemicals Calcs'!AF$2:AF136)-'Chem - ODS'!AA$15*10^6&lt;0,0,IF(AND(SUM('Chemicals Calcs'!AF$1:AF135)-'Chem - ODS'!AA$15*10^6&lt;0,SUM('Chemicals Calcs'!AF$2:AF136)-'Chem - ODS'!AA$15*10^6&gt;0),SUM('Chemicals Calcs'!AF$2:AF136)-'Chem - ODS'!AA$15*10^6,'Chemicals Calcs'!AF136))</f>
        <v>0</v>
      </c>
      <c r="AG136" s="210">
        <f ca="1">IF(SUM('Chemicals Calcs'!AG$2:AG136)-'Chem - ODS'!AB$15*10^6&lt;0,0,IF(AND(SUM('Chemicals Calcs'!AG$1:AG135)-'Chem - ODS'!AB$15*10^6&lt;0,SUM('Chemicals Calcs'!AG$2:AG136)-'Chem - ODS'!AB$15*10^6&gt;0),SUM('Chemicals Calcs'!AG$2:AG136)-'Chem - ODS'!AB$15*10^6,'Chemicals Calcs'!AG136))</f>
        <v>0</v>
      </c>
      <c r="AH136" s="210">
        <f ca="1">IF(SUM('Chemicals Calcs'!AH$2:AH136)-'Chem - ODS'!AC$15*10^6&lt;0,0,IF(AND(SUM('Chemicals Calcs'!AH$1:AH135)-'Chem - ODS'!AC$15*10^6&lt;0,SUM('Chemicals Calcs'!AH$2:AH136)-'Chem - ODS'!AC$15*10^6&gt;0),SUM('Chemicals Calcs'!AH$2:AH136)-'Chem - ODS'!AC$15*10^6,'Chemicals Calcs'!AH136))</f>
        <v>0</v>
      </c>
      <c r="AI136" s="210">
        <f ca="1">IF(SUM('Chemicals Calcs'!AI$2:AI136)-'Chem - ODS'!AD$15*10^6&lt;0,0,IF(AND(SUM('Chemicals Calcs'!AI$1:AI135)-'Chem - ODS'!AD$15*10^6&lt;0,SUM('Chemicals Calcs'!AI$2:AI136)-'Chem - ODS'!AD$15*10^6&gt;0),SUM('Chemicals Calcs'!AI$2:AI136)-'Chem - ODS'!AD$15*10^6,'Chemicals Calcs'!AI136))</f>
        <v>0</v>
      </c>
      <c r="AJ136" s="210">
        <f ca="1">IF(SUM('Chemicals Calcs'!AJ$2:AJ136)-'Chem - ODS'!AE$15*10^6&lt;0,0,IF(AND(SUM('Chemicals Calcs'!AJ$1:AJ135)-'Chem - ODS'!AE$15*10^6&lt;0,SUM('Chemicals Calcs'!AJ$2:AJ136)-'Chem - ODS'!AE$15*10^6&gt;0),SUM('Chemicals Calcs'!AJ$2:AJ136)-'Chem - ODS'!AE$15*10^6,'Chemicals Calcs'!AJ136))</f>
        <v>0</v>
      </c>
      <c r="AK136" s="210">
        <f ca="1">IF(SUM('Chemicals Calcs'!AK$2:AK136)-'Chem - ODS'!AF$15*10^6&lt;0,0,IF(AND(SUM('Chemicals Calcs'!AK$1:AK135)-'Chem - ODS'!AF$15*10^6&lt;0,SUM('Chemicals Calcs'!AK$2:AK136)-'Chem - ODS'!AF$15*10^6&gt;0),SUM('Chemicals Calcs'!AK$2:AK136)-'Chem - ODS'!AF$15*10^6,'Chemicals Calcs'!AK136))</f>
        <v>0</v>
      </c>
      <c r="AL136" s="210">
        <f ca="1">IF(SUM('Chemicals Calcs'!AL$2:AL136)-'Chem - ODS'!AG$15*10^6&lt;0,0,IF(AND(SUM('Chemicals Calcs'!AL$1:AL135)-'Chem - ODS'!AG$15*10^6&lt;0,SUM('Chemicals Calcs'!AL$2:AL136)-'Chem - ODS'!AG$15*10^6&gt;0),SUM('Chemicals Calcs'!AL$2:AL136)-'Chem - ODS'!AG$15*10^6,'Chemicals Calcs'!AL136))</f>
        <v>0</v>
      </c>
      <c r="AM136" s="210">
        <f ca="1">IF(SUM('Chemicals Calcs'!AM$2:AM136)-'Chem - ODS'!AH$15*10^6&lt;0,0,IF(AND(SUM('Chemicals Calcs'!AM$1:AM135)-'Chem - ODS'!AH$15*10^6&lt;0,SUM('Chemicals Calcs'!AM$2:AM136)-'Chem - ODS'!AH$15*10^6&gt;0),SUM('Chemicals Calcs'!AM$2:AM136)-'Chem - ODS'!AH$15*10^6,'Chemicals Calcs'!AM136))</f>
        <v>0</v>
      </c>
      <c r="AN136" s="210">
        <f ca="1">IF(SUM('Chemicals Calcs'!AN$2:AN136)-'Chem - ODS'!AI$15*10^6&lt;0,0,IF(AND(SUM('Chemicals Calcs'!AN$1:AN135)-'Chem - ODS'!AI$15*10^6&lt;0,SUM('Chemicals Calcs'!AN$2:AN136)-'Chem - ODS'!AI$15*10^6&gt;0),SUM('Chemicals Calcs'!AN$2:AN136)-'Chem - ODS'!AI$15*10^6,'Chemicals Calcs'!AN136))</f>
        <v>0</v>
      </c>
      <c r="AO136" s="210">
        <f ca="1">IF(SUM('Chemicals Calcs'!AO$2:AO136)-'Chem - ODS'!AJ$15*10^6&lt;0,0,IF(AND(SUM('Chemicals Calcs'!AO$1:AO135)-'Chem - ODS'!AJ$15*10^6&lt;0,SUM('Chemicals Calcs'!AO$2:AO136)-'Chem - ODS'!AJ$15*10^6&gt;0),SUM('Chemicals Calcs'!AO$2:AO136)-'Chem - ODS'!AJ$15*10^6,'Chemicals Calcs'!AO136))</f>
        <v>0</v>
      </c>
      <c r="AP136" s="210">
        <f ca="1">IF(SUM('Chemicals Calcs'!AP$2:AP136)-'Chem - ODS'!AK$15*10^6&lt;0,0,IF(AND(SUM('Chemicals Calcs'!AP$1:AP135)-'Chem - ODS'!AK$15*10^6&lt;0,SUM('Chemicals Calcs'!AP$2:AP136)-'Chem - ODS'!AK$15*10^6&gt;0),SUM('Chemicals Calcs'!AP$2:AP136)-'Chem - ODS'!AK$15*10^6,'Chemicals Calcs'!AP136))</f>
        <v>0</v>
      </c>
    </row>
    <row r="137" spans="1:42">
      <c r="A137" s="74">
        <v>85</v>
      </c>
      <c r="B137">
        <f ca="1">IF('Chemicals 2010'!$A145="CP",INDIRECT("'Chemicals 2010'!"&amp;'Country Selector'!$B$3&amp;ROW($A145))*10^12,0)</f>
        <v>0</v>
      </c>
      <c r="C137" s="90">
        <f t="shared" ca="1" si="6"/>
        <v>0</v>
      </c>
      <c r="D137" s="90">
        <f t="shared" ca="1" si="6"/>
        <v>0</v>
      </c>
      <c r="E137" s="90">
        <f t="shared" ca="1" si="6"/>
        <v>0</v>
      </c>
      <c r="F137" s="90">
        <f t="shared" ca="1" si="6"/>
        <v>0</v>
      </c>
      <c r="G137" s="210">
        <f ca="1">IF(SUM('Chemicals Calcs'!G$2:G137)-'Chem - ODS'!B$15*10^6&lt;0,0,IF(AND(SUM('Chemicals Calcs'!G$1:G136)-'Chem - ODS'!B$15*10^6&lt;0,SUM('Chemicals Calcs'!G$2:G137)-'Chem - ODS'!B$15*10^6&gt;0),SUM('Chemicals Calcs'!G$2:G137)-'Chem - ODS'!B$15*10^6,'Chemicals Calcs'!G137))</f>
        <v>0</v>
      </c>
      <c r="H137" s="210">
        <f ca="1">IF(SUM('Chemicals Calcs'!H$2:H137)-'Chem - ODS'!C$15*10^6&lt;0,0,IF(AND(SUM('Chemicals Calcs'!H$1:H136)-'Chem - ODS'!C$15*10^6&lt;0,SUM('Chemicals Calcs'!H$2:H137)-'Chem - ODS'!C$15*10^6&gt;0),SUM('Chemicals Calcs'!H$2:H137)-'Chem - ODS'!C$15*10^6,'Chemicals Calcs'!H137))</f>
        <v>0</v>
      </c>
      <c r="I137" s="210">
        <f ca="1">IF(SUM('Chemicals Calcs'!I$2:I137)-'Chem - ODS'!D$15*10^6&lt;0,0,IF(AND(SUM('Chemicals Calcs'!I$1:I136)-'Chem - ODS'!D$15*10^6&lt;0,SUM('Chemicals Calcs'!I$2:I137)-'Chem - ODS'!D$15*10^6&gt;0),SUM('Chemicals Calcs'!I$2:I137)-'Chem - ODS'!D$15*10^6,'Chemicals Calcs'!I137))</f>
        <v>0</v>
      </c>
      <c r="J137" s="210">
        <f ca="1">IF(SUM('Chemicals Calcs'!J$2:J137)-'Chem - ODS'!E$15*10^6&lt;0,0,IF(AND(SUM('Chemicals Calcs'!J$1:J136)-'Chem - ODS'!E$15*10^6&lt;0,SUM('Chemicals Calcs'!J$2:J137)-'Chem - ODS'!E$15*10^6&gt;0),SUM('Chemicals Calcs'!J$2:J137)-'Chem - ODS'!E$15*10^6,'Chemicals Calcs'!J137))</f>
        <v>0</v>
      </c>
      <c r="K137" s="210">
        <f ca="1">IF(SUM('Chemicals Calcs'!K$2:K137)-'Chem - ODS'!F$15*10^6&lt;0,0,IF(AND(SUM('Chemicals Calcs'!K$1:K136)-'Chem - ODS'!F$15*10^6&lt;0,SUM('Chemicals Calcs'!K$2:K137)-'Chem - ODS'!F$15*10^6&gt;0),SUM('Chemicals Calcs'!K$2:K137)-'Chem - ODS'!F$15*10^6,'Chemicals Calcs'!K137))</f>
        <v>0</v>
      </c>
      <c r="L137" s="210">
        <f ca="1">IF(SUM('Chemicals Calcs'!L$2:L137)-'Chem - ODS'!G$15*10^6&lt;0,0,IF(AND(SUM('Chemicals Calcs'!L$1:L136)-'Chem - ODS'!G$15*10^6&lt;0,SUM('Chemicals Calcs'!L$2:L137)-'Chem - ODS'!G$15*10^6&gt;0),SUM('Chemicals Calcs'!L$2:L137)-'Chem - ODS'!G$15*10^6,'Chemicals Calcs'!L137))</f>
        <v>0</v>
      </c>
      <c r="M137" s="210">
        <f ca="1">IF(SUM('Chemicals Calcs'!M$2:M137)-'Chem - ODS'!H$15*10^6&lt;0,0,IF(AND(SUM('Chemicals Calcs'!M$1:M136)-'Chem - ODS'!H$15*10^6&lt;0,SUM('Chemicals Calcs'!M$2:M137)-'Chem - ODS'!H$15*10^6&gt;0),SUM('Chemicals Calcs'!M$2:M137)-'Chem - ODS'!H$15*10^6,'Chemicals Calcs'!M137))</f>
        <v>0</v>
      </c>
      <c r="N137" s="210">
        <f ca="1">IF(SUM('Chemicals Calcs'!N$2:N137)-'Chem - ODS'!I$15*10^6&lt;0,0,IF(AND(SUM('Chemicals Calcs'!N$1:N136)-'Chem - ODS'!I$15*10^6&lt;0,SUM('Chemicals Calcs'!N$2:N137)-'Chem - ODS'!I$15*10^6&gt;0),SUM('Chemicals Calcs'!N$2:N137)-'Chem - ODS'!I$15*10^6,'Chemicals Calcs'!N137))</f>
        <v>0</v>
      </c>
      <c r="O137" s="210">
        <f ca="1">IF(SUM('Chemicals Calcs'!O$2:O137)-'Chem - ODS'!J$15*10^6&lt;0,0,IF(AND(SUM('Chemicals Calcs'!O$1:O136)-'Chem - ODS'!J$15*10^6&lt;0,SUM('Chemicals Calcs'!O$2:O137)-'Chem - ODS'!J$15*10^6&gt;0),SUM('Chemicals Calcs'!O$2:O137)-'Chem - ODS'!J$15*10^6,'Chemicals Calcs'!O137))</f>
        <v>0</v>
      </c>
      <c r="P137" s="210">
        <f ca="1">IF(SUM('Chemicals Calcs'!P$2:P137)-'Chem - ODS'!K$15*10^6&lt;0,0,IF(AND(SUM('Chemicals Calcs'!P$1:P136)-'Chem - ODS'!K$15*10^6&lt;0,SUM('Chemicals Calcs'!P$2:P137)-'Chem - ODS'!K$15*10^6&gt;0),SUM('Chemicals Calcs'!P$2:P137)-'Chem - ODS'!K$15*10^6,'Chemicals Calcs'!P137))</f>
        <v>0</v>
      </c>
      <c r="Q137" s="210">
        <f ca="1">IF(SUM('Chemicals Calcs'!Q$2:Q137)-'Chem - ODS'!L$15*10^6&lt;0,0,IF(AND(SUM('Chemicals Calcs'!Q$1:Q136)-'Chem - ODS'!L$15*10^6&lt;0,SUM('Chemicals Calcs'!Q$2:Q137)-'Chem - ODS'!L$15*10^6&gt;0),SUM('Chemicals Calcs'!Q$2:Q137)-'Chem - ODS'!L$15*10^6,'Chemicals Calcs'!Q137))</f>
        <v>0</v>
      </c>
      <c r="R137" s="210">
        <f ca="1">IF(SUM('Chemicals Calcs'!R$2:R137)-'Chem - ODS'!M$15*10^6&lt;0,0,IF(AND(SUM('Chemicals Calcs'!R$1:R136)-'Chem - ODS'!M$15*10^6&lt;0,SUM('Chemicals Calcs'!R$2:R137)-'Chem - ODS'!M$15*10^6&gt;0),SUM('Chemicals Calcs'!R$2:R137)-'Chem - ODS'!M$15*10^6,'Chemicals Calcs'!R137))</f>
        <v>0</v>
      </c>
      <c r="S137" s="210">
        <f ca="1">IF(SUM('Chemicals Calcs'!S$2:S137)-'Chem - ODS'!N$15*10^6&lt;0,0,IF(AND(SUM('Chemicals Calcs'!S$1:S136)-'Chem - ODS'!N$15*10^6&lt;0,SUM('Chemicals Calcs'!S$2:S137)-'Chem - ODS'!N$15*10^6&gt;0),SUM('Chemicals Calcs'!S$2:S137)-'Chem - ODS'!N$15*10^6,'Chemicals Calcs'!S137))</f>
        <v>0</v>
      </c>
      <c r="T137" s="210">
        <f ca="1">IF(SUM('Chemicals Calcs'!T$2:T137)-'Chem - ODS'!O$15*10^6&lt;0,0,IF(AND(SUM('Chemicals Calcs'!T$1:T136)-'Chem - ODS'!O$15*10^6&lt;0,SUM('Chemicals Calcs'!T$2:T137)-'Chem - ODS'!O$15*10^6&gt;0),SUM('Chemicals Calcs'!T$2:T137)-'Chem - ODS'!O$15*10^6,'Chemicals Calcs'!T137))</f>
        <v>0</v>
      </c>
      <c r="U137" s="210">
        <f ca="1">IF(SUM('Chemicals Calcs'!U$2:U137)-'Chem - ODS'!P$15*10^6&lt;0,0,IF(AND(SUM('Chemicals Calcs'!U$1:U136)-'Chem - ODS'!P$15*10^6&lt;0,SUM('Chemicals Calcs'!U$2:U137)-'Chem - ODS'!P$15*10^6&gt;0),SUM('Chemicals Calcs'!U$2:U137)-'Chem - ODS'!P$15*10^6,'Chemicals Calcs'!U137))</f>
        <v>0</v>
      </c>
      <c r="V137" s="210">
        <f ca="1">IF(SUM('Chemicals Calcs'!V$2:V137)-'Chem - ODS'!Q$15*10^6&lt;0,0,IF(AND(SUM('Chemicals Calcs'!V$1:V136)-'Chem - ODS'!Q$15*10^6&lt;0,SUM('Chemicals Calcs'!V$2:V137)-'Chem - ODS'!Q$15*10^6&gt;0),SUM('Chemicals Calcs'!V$2:V137)-'Chem - ODS'!Q$15*10^6,'Chemicals Calcs'!V137))</f>
        <v>0</v>
      </c>
      <c r="W137" s="210">
        <f ca="1">IF(SUM('Chemicals Calcs'!W$2:W137)-'Chem - ODS'!R$15*10^6&lt;0,0,IF(AND(SUM('Chemicals Calcs'!W$1:W136)-'Chem - ODS'!R$15*10^6&lt;0,SUM('Chemicals Calcs'!W$2:W137)-'Chem - ODS'!R$15*10^6&gt;0),SUM('Chemicals Calcs'!W$2:W137)-'Chem - ODS'!R$15*10^6,'Chemicals Calcs'!W137))</f>
        <v>0</v>
      </c>
      <c r="X137" s="210">
        <f ca="1">IF(SUM('Chemicals Calcs'!X$2:X137)-'Chem - ODS'!S$15*10^6&lt;0,0,IF(AND(SUM('Chemicals Calcs'!X$1:X136)-'Chem - ODS'!S$15*10^6&lt;0,SUM('Chemicals Calcs'!X$2:X137)-'Chem - ODS'!S$15*10^6&gt;0),SUM('Chemicals Calcs'!X$2:X137)-'Chem - ODS'!S$15*10^6,'Chemicals Calcs'!X137))</f>
        <v>0</v>
      </c>
      <c r="Y137" s="210">
        <f ca="1">IF(SUM('Chemicals Calcs'!Y$2:Y137)-'Chem - ODS'!T$15*10^6&lt;0,0,IF(AND(SUM('Chemicals Calcs'!Y$1:Y136)-'Chem - ODS'!T$15*10^6&lt;0,SUM('Chemicals Calcs'!Y$2:Y137)-'Chem - ODS'!T$15*10^6&gt;0),SUM('Chemicals Calcs'!Y$2:Y137)-'Chem - ODS'!T$15*10^6,'Chemicals Calcs'!Y137))</f>
        <v>0</v>
      </c>
      <c r="Z137" s="210">
        <f ca="1">IF(SUM('Chemicals Calcs'!Z$2:Z137)-'Chem - ODS'!U$15*10^6&lt;0,0,IF(AND(SUM('Chemicals Calcs'!Z$1:Z136)-'Chem - ODS'!U$15*10^6&lt;0,SUM('Chemicals Calcs'!Z$2:Z137)-'Chem - ODS'!U$15*10^6&gt;0),SUM('Chemicals Calcs'!Z$2:Z137)-'Chem - ODS'!U$15*10^6,'Chemicals Calcs'!Z137))</f>
        <v>0</v>
      </c>
      <c r="AA137" s="210">
        <f ca="1">IF(SUM('Chemicals Calcs'!AA$2:AA137)-'Chem - ODS'!V$15*10^6&lt;0,0,IF(AND(SUM('Chemicals Calcs'!AA$1:AA136)-'Chem - ODS'!V$15*10^6&lt;0,SUM('Chemicals Calcs'!AA$2:AA137)-'Chem - ODS'!V$15*10^6&gt;0),SUM('Chemicals Calcs'!AA$2:AA137)-'Chem - ODS'!V$15*10^6,'Chemicals Calcs'!AA137))</f>
        <v>0</v>
      </c>
      <c r="AB137" s="210">
        <f ca="1">IF(SUM('Chemicals Calcs'!AB$2:AB137)-'Chem - ODS'!W$15*10^6&lt;0,0,IF(AND(SUM('Chemicals Calcs'!AB$1:AB136)-'Chem - ODS'!W$15*10^6&lt;0,SUM('Chemicals Calcs'!AB$2:AB137)-'Chem - ODS'!W$15*10^6&gt;0),SUM('Chemicals Calcs'!AB$2:AB137)-'Chem - ODS'!W$15*10^6,'Chemicals Calcs'!AB137))</f>
        <v>0</v>
      </c>
      <c r="AC137" s="210">
        <f ca="1">IF(SUM('Chemicals Calcs'!AC$2:AC137)-'Chem - ODS'!X$15*10^6&lt;0,0,IF(AND(SUM('Chemicals Calcs'!AC$1:AC136)-'Chem - ODS'!X$15*10^6&lt;0,SUM('Chemicals Calcs'!AC$2:AC137)-'Chem - ODS'!X$15*10^6&gt;0),SUM('Chemicals Calcs'!AC$2:AC137)-'Chem - ODS'!X$15*10^6,'Chemicals Calcs'!AC137))</f>
        <v>0</v>
      </c>
      <c r="AD137" s="210">
        <f ca="1">IF(SUM('Chemicals Calcs'!AD$2:AD137)-'Chem - ODS'!Y$15*10^6&lt;0,0,IF(AND(SUM('Chemicals Calcs'!AD$1:AD136)-'Chem - ODS'!Y$15*10^6&lt;0,SUM('Chemicals Calcs'!AD$2:AD137)-'Chem - ODS'!Y$15*10^6&gt;0),SUM('Chemicals Calcs'!AD$2:AD137)-'Chem - ODS'!Y$15*10^6,'Chemicals Calcs'!AD137))</f>
        <v>0</v>
      </c>
      <c r="AE137" s="210">
        <f ca="1">IF(SUM('Chemicals Calcs'!AE$2:AE137)-'Chem - ODS'!Z$15*10^6&lt;0,0,IF(AND(SUM('Chemicals Calcs'!AE$1:AE136)-'Chem - ODS'!Z$15*10^6&lt;0,SUM('Chemicals Calcs'!AE$2:AE137)-'Chem - ODS'!Z$15*10^6&gt;0),SUM('Chemicals Calcs'!AE$2:AE137)-'Chem - ODS'!Z$15*10^6,'Chemicals Calcs'!AE137))</f>
        <v>0</v>
      </c>
      <c r="AF137" s="210">
        <f ca="1">IF(SUM('Chemicals Calcs'!AF$2:AF137)-'Chem - ODS'!AA$15*10^6&lt;0,0,IF(AND(SUM('Chemicals Calcs'!AF$1:AF136)-'Chem - ODS'!AA$15*10^6&lt;0,SUM('Chemicals Calcs'!AF$2:AF137)-'Chem - ODS'!AA$15*10^6&gt;0),SUM('Chemicals Calcs'!AF$2:AF137)-'Chem - ODS'!AA$15*10^6,'Chemicals Calcs'!AF137))</f>
        <v>0</v>
      </c>
      <c r="AG137" s="210">
        <f ca="1">IF(SUM('Chemicals Calcs'!AG$2:AG137)-'Chem - ODS'!AB$15*10^6&lt;0,0,IF(AND(SUM('Chemicals Calcs'!AG$1:AG136)-'Chem - ODS'!AB$15*10^6&lt;0,SUM('Chemicals Calcs'!AG$2:AG137)-'Chem - ODS'!AB$15*10^6&gt;0),SUM('Chemicals Calcs'!AG$2:AG137)-'Chem - ODS'!AB$15*10^6,'Chemicals Calcs'!AG137))</f>
        <v>0</v>
      </c>
      <c r="AH137" s="210">
        <f ca="1">IF(SUM('Chemicals Calcs'!AH$2:AH137)-'Chem - ODS'!AC$15*10^6&lt;0,0,IF(AND(SUM('Chemicals Calcs'!AH$1:AH136)-'Chem - ODS'!AC$15*10^6&lt;0,SUM('Chemicals Calcs'!AH$2:AH137)-'Chem - ODS'!AC$15*10^6&gt;0),SUM('Chemicals Calcs'!AH$2:AH137)-'Chem - ODS'!AC$15*10^6,'Chemicals Calcs'!AH137))</f>
        <v>0</v>
      </c>
      <c r="AI137" s="210">
        <f ca="1">IF(SUM('Chemicals Calcs'!AI$2:AI137)-'Chem - ODS'!AD$15*10^6&lt;0,0,IF(AND(SUM('Chemicals Calcs'!AI$1:AI136)-'Chem - ODS'!AD$15*10^6&lt;0,SUM('Chemicals Calcs'!AI$2:AI137)-'Chem - ODS'!AD$15*10^6&gt;0),SUM('Chemicals Calcs'!AI$2:AI137)-'Chem - ODS'!AD$15*10^6,'Chemicals Calcs'!AI137))</f>
        <v>0</v>
      </c>
      <c r="AJ137" s="210">
        <f ca="1">IF(SUM('Chemicals Calcs'!AJ$2:AJ137)-'Chem - ODS'!AE$15*10^6&lt;0,0,IF(AND(SUM('Chemicals Calcs'!AJ$1:AJ136)-'Chem - ODS'!AE$15*10^6&lt;0,SUM('Chemicals Calcs'!AJ$2:AJ137)-'Chem - ODS'!AE$15*10^6&gt;0),SUM('Chemicals Calcs'!AJ$2:AJ137)-'Chem - ODS'!AE$15*10^6,'Chemicals Calcs'!AJ137))</f>
        <v>0</v>
      </c>
      <c r="AK137" s="210">
        <f ca="1">IF(SUM('Chemicals Calcs'!AK$2:AK137)-'Chem - ODS'!AF$15*10^6&lt;0,0,IF(AND(SUM('Chemicals Calcs'!AK$1:AK136)-'Chem - ODS'!AF$15*10^6&lt;0,SUM('Chemicals Calcs'!AK$2:AK137)-'Chem - ODS'!AF$15*10^6&gt;0),SUM('Chemicals Calcs'!AK$2:AK137)-'Chem - ODS'!AF$15*10^6,'Chemicals Calcs'!AK137))</f>
        <v>0</v>
      </c>
      <c r="AL137" s="210">
        <f ca="1">IF(SUM('Chemicals Calcs'!AL$2:AL137)-'Chem - ODS'!AG$15*10^6&lt;0,0,IF(AND(SUM('Chemicals Calcs'!AL$1:AL136)-'Chem - ODS'!AG$15*10^6&lt;0,SUM('Chemicals Calcs'!AL$2:AL137)-'Chem - ODS'!AG$15*10^6&gt;0),SUM('Chemicals Calcs'!AL$2:AL137)-'Chem - ODS'!AG$15*10^6,'Chemicals Calcs'!AL137))</f>
        <v>0</v>
      </c>
      <c r="AM137" s="210">
        <f ca="1">IF(SUM('Chemicals Calcs'!AM$2:AM137)-'Chem - ODS'!AH$15*10^6&lt;0,0,IF(AND(SUM('Chemicals Calcs'!AM$1:AM136)-'Chem - ODS'!AH$15*10^6&lt;0,SUM('Chemicals Calcs'!AM$2:AM137)-'Chem - ODS'!AH$15*10^6&gt;0),SUM('Chemicals Calcs'!AM$2:AM137)-'Chem - ODS'!AH$15*10^6,'Chemicals Calcs'!AM137))</f>
        <v>0</v>
      </c>
      <c r="AN137" s="210">
        <f ca="1">IF(SUM('Chemicals Calcs'!AN$2:AN137)-'Chem - ODS'!AI$15*10^6&lt;0,0,IF(AND(SUM('Chemicals Calcs'!AN$1:AN136)-'Chem - ODS'!AI$15*10^6&lt;0,SUM('Chemicals Calcs'!AN$2:AN137)-'Chem - ODS'!AI$15*10^6&gt;0),SUM('Chemicals Calcs'!AN$2:AN137)-'Chem - ODS'!AI$15*10^6,'Chemicals Calcs'!AN137))</f>
        <v>0</v>
      </c>
      <c r="AO137" s="210">
        <f ca="1">IF(SUM('Chemicals Calcs'!AO$2:AO137)-'Chem - ODS'!AJ$15*10^6&lt;0,0,IF(AND(SUM('Chemicals Calcs'!AO$1:AO136)-'Chem - ODS'!AJ$15*10^6&lt;0,SUM('Chemicals Calcs'!AO$2:AO137)-'Chem - ODS'!AJ$15*10^6&gt;0),SUM('Chemicals Calcs'!AO$2:AO137)-'Chem - ODS'!AJ$15*10^6,'Chemicals Calcs'!AO137))</f>
        <v>0</v>
      </c>
      <c r="AP137" s="210">
        <f ca="1">IF(SUM('Chemicals Calcs'!AP$2:AP137)-'Chem - ODS'!AK$15*10^6&lt;0,0,IF(AND(SUM('Chemicals Calcs'!AP$1:AP136)-'Chem - ODS'!AK$15*10^6&lt;0,SUM('Chemicals Calcs'!AP$2:AP137)-'Chem - ODS'!AK$15*10^6&gt;0),SUM('Chemicals Calcs'!AP$2:AP137)-'Chem - ODS'!AK$15*10^6,'Chemicals Calcs'!AP137))</f>
        <v>0</v>
      </c>
    </row>
    <row r="138" spans="1:42">
      <c r="A138" s="74">
        <v>86</v>
      </c>
      <c r="B138">
        <f ca="1">IF('Chemicals 2010'!$A146="CP",INDIRECT("'Chemicals 2010'!"&amp;'Country Selector'!$B$3&amp;ROW($A146))*10^12,0)</f>
        <v>0</v>
      </c>
      <c r="C138" s="90">
        <f t="shared" ca="1" si="6"/>
        <v>0</v>
      </c>
      <c r="D138" s="90">
        <f t="shared" ca="1" si="6"/>
        <v>0</v>
      </c>
      <c r="E138" s="90">
        <f t="shared" ca="1" si="6"/>
        <v>0</v>
      </c>
      <c r="F138" s="90">
        <f t="shared" ca="1" si="6"/>
        <v>0</v>
      </c>
      <c r="G138" s="210">
        <f ca="1">IF(SUM('Chemicals Calcs'!G$2:G138)-'Chem - ODS'!B$15*10^6&lt;0,0,IF(AND(SUM('Chemicals Calcs'!G$1:G137)-'Chem - ODS'!B$15*10^6&lt;0,SUM('Chemicals Calcs'!G$2:G138)-'Chem - ODS'!B$15*10^6&gt;0),SUM('Chemicals Calcs'!G$2:G138)-'Chem - ODS'!B$15*10^6,'Chemicals Calcs'!G138))</f>
        <v>0</v>
      </c>
      <c r="H138" s="210">
        <f ca="1">IF(SUM('Chemicals Calcs'!H$2:H138)-'Chem - ODS'!C$15*10^6&lt;0,0,IF(AND(SUM('Chemicals Calcs'!H$1:H137)-'Chem - ODS'!C$15*10^6&lt;0,SUM('Chemicals Calcs'!H$2:H138)-'Chem - ODS'!C$15*10^6&gt;0),SUM('Chemicals Calcs'!H$2:H138)-'Chem - ODS'!C$15*10^6,'Chemicals Calcs'!H138))</f>
        <v>0</v>
      </c>
      <c r="I138" s="210">
        <f ca="1">IF(SUM('Chemicals Calcs'!I$2:I138)-'Chem - ODS'!D$15*10^6&lt;0,0,IF(AND(SUM('Chemicals Calcs'!I$1:I137)-'Chem - ODS'!D$15*10^6&lt;0,SUM('Chemicals Calcs'!I$2:I138)-'Chem - ODS'!D$15*10^6&gt;0),SUM('Chemicals Calcs'!I$2:I138)-'Chem - ODS'!D$15*10^6,'Chemicals Calcs'!I138))</f>
        <v>0</v>
      </c>
      <c r="J138" s="210">
        <f ca="1">IF(SUM('Chemicals Calcs'!J$2:J138)-'Chem - ODS'!E$15*10^6&lt;0,0,IF(AND(SUM('Chemicals Calcs'!J$1:J137)-'Chem - ODS'!E$15*10^6&lt;0,SUM('Chemicals Calcs'!J$2:J138)-'Chem - ODS'!E$15*10^6&gt;0),SUM('Chemicals Calcs'!J$2:J138)-'Chem - ODS'!E$15*10^6,'Chemicals Calcs'!J138))</f>
        <v>0</v>
      </c>
      <c r="K138" s="210">
        <f ca="1">IF(SUM('Chemicals Calcs'!K$2:K138)-'Chem - ODS'!F$15*10^6&lt;0,0,IF(AND(SUM('Chemicals Calcs'!K$1:K137)-'Chem - ODS'!F$15*10^6&lt;0,SUM('Chemicals Calcs'!K$2:K138)-'Chem - ODS'!F$15*10^6&gt;0),SUM('Chemicals Calcs'!K$2:K138)-'Chem - ODS'!F$15*10^6,'Chemicals Calcs'!K138))</f>
        <v>0</v>
      </c>
      <c r="L138" s="210">
        <f ca="1">IF(SUM('Chemicals Calcs'!L$2:L138)-'Chem - ODS'!G$15*10^6&lt;0,0,IF(AND(SUM('Chemicals Calcs'!L$1:L137)-'Chem - ODS'!G$15*10^6&lt;0,SUM('Chemicals Calcs'!L$2:L138)-'Chem - ODS'!G$15*10^6&gt;0),SUM('Chemicals Calcs'!L$2:L138)-'Chem - ODS'!G$15*10^6,'Chemicals Calcs'!L138))</f>
        <v>0</v>
      </c>
      <c r="M138" s="210">
        <f ca="1">IF(SUM('Chemicals Calcs'!M$2:M138)-'Chem - ODS'!H$15*10^6&lt;0,0,IF(AND(SUM('Chemicals Calcs'!M$1:M137)-'Chem - ODS'!H$15*10^6&lt;0,SUM('Chemicals Calcs'!M$2:M138)-'Chem - ODS'!H$15*10^6&gt;0),SUM('Chemicals Calcs'!M$2:M138)-'Chem - ODS'!H$15*10^6,'Chemicals Calcs'!M138))</f>
        <v>0</v>
      </c>
      <c r="N138" s="210">
        <f ca="1">IF(SUM('Chemicals Calcs'!N$2:N138)-'Chem - ODS'!I$15*10^6&lt;0,0,IF(AND(SUM('Chemicals Calcs'!N$1:N137)-'Chem - ODS'!I$15*10^6&lt;0,SUM('Chemicals Calcs'!N$2:N138)-'Chem - ODS'!I$15*10^6&gt;0),SUM('Chemicals Calcs'!N$2:N138)-'Chem - ODS'!I$15*10^6,'Chemicals Calcs'!N138))</f>
        <v>0</v>
      </c>
      <c r="O138" s="210">
        <f ca="1">IF(SUM('Chemicals Calcs'!O$2:O138)-'Chem - ODS'!J$15*10^6&lt;0,0,IF(AND(SUM('Chemicals Calcs'!O$1:O137)-'Chem - ODS'!J$15*10^6&lt;0,SUM('Chemicals Calcs'!O$2:O138)-'Chem - ODS'!J$15*10^6&gt;0),SUM('Chemicals Calcs'!O$2:O138)-'Chem - ODS'!J$15*10^6,'Chemicals Calcs'!O138))</f>
        <v>0</v>
      </c>
      <c r="P138" s="210">
        <f ca="1">IF(SUM('Chemicals Calcs'!P$2:P138)-'Chem - ODS'!K$15*10^6&lt;0,0,IF(AND(SUM('Chemicals Calcs'!P$1:P137)-'Chem - ODS'!K$15*10^6&lt;0,SUM('Chemicals Calcs'!P$2:P138)-'Chem - ODS'!K$15*10^6&gt;0),SUM('Chemicals Calcs'!P$2:P138)-'Chem - ODS'!K$15*10^6,'Chemicals Calcs'!P138))</f>
        <v>0</v>
      </c>
      <c r="Q138" s="210">
        <f ca="1">IF(SUM('Chemicals Calcs'!Q$2:Q138)-'Chem - ODS'!L$15*10^6&lt;0,0,IF(AND(SUM('Chemicals Calcs'!Q$1:Q137)-'Chem - ODS'!L$15*10^6&lt;0,SUM('Chemicals Calcs'!Q$2:Q138)-'Chem - ODS'!L$15*10^6&gt;0),SUM('Chemicals Calcs'!Q$2:Q138)-'Chem - ODS'!L$15*10^6,'Chemicals Calcs'!Q138))</f>
        <v>0</v>
      </c>
      <c r="R138" s="210">
        <f ca="1">IF(SUM('Chemicals Calcs'!R$2:R138)-'Chem - ODS'!M$15*10^6&lt;0,0,IF(AND(SUM('Chemicals Calcs'!R$1:R137)-'Chem - ODS'!M$15*10^6&lt;0,SUM('Chemicals Calcs'!R$2:R138)-'Chem - ODS'!M$15*10^6&gt;0),SUM('Chemicals Calcs'!R$2:R138)-'Chem - ODS'!M$15*10^6,'Chemicals Calcs'!R138))</f>
        <v>0</v>
      </c>
      <c r="S138" s="210">
        <f ca="1">IF(SUM('Chemicals Calcs'!S$2:S138)-'Chem - ODS'!N$15*10^6&lt;0,0,IF(AND(SUM('Chemicals Calcs'!S$1:S137)-'Chem - ODS'!N$15*10^6&lt;0,SUM('Chemicals Calcs'!S$2:S138)-'Chem - ODS'!N$15*10^6&gt;0),SUM('Chemicals Calcs'!S$2:S138)-'Chem - ODS'!N$15*10^6,'Chemicals Calcs'!S138))</f>
        <v>0</v>
      </c>
      <c r="T138" s="210">
        <f ca="1">IF(SUM('Chemicals Calcs'!T$2:T138)-'Chem - ODS'!O$15*10^6&lt;0,0,IF(AND(SUM('Chemicals Calcs'!T$1:T137)-'Chem - ODS'!O$15*10^6&lt;0,SUM('Chemicals Calcs'!T$2:T138)-'Chem - ODS'!O$15*10^6&gt;0),SUM('Chemicals Calcs'!T$2:T138)-'Chem - ODS'!O$15*10^6,'Chemicals Calcs'!T138))</f>
        <v>0</v>
      </c>
      <c r="U138" s="210">
        <f ca="1">IF(SUM('Chemicals Calcs'!U$2:U138)-'Chem - ODS'!P$15*10^6&lt;0,0,IF(AND(SUM('Chemicals Calcs'!U$1:U137)-'Chem - ODS'!P$15*10^6&lt;0,SUM('Chemicals Calcs'!U$2:U138)-'Chem - ODS'!P$15*10^6&gt;0),SUM('Chemicals Calcs'!U$2:U138)-'Chem - ODS'!P$15*10^6,'Chemicals Calcs'!U138))</f>
        <v>0</v>
      </c>
      <c r="V138" s="210">
        <f ca="1">IF(SUM('Chemicals Calcs'!V$2:V138)-'Chem - ODS'!Q$15*10^6&lt;0,0,IF(AND(SUM('Chemicals Calcs'!V$1:V137)-'Chem - ODS'!Q$15*10^6&lt;0,SUM('Chemicals Calcs'!V$2:V138)-'Chem - ODS'!Q$15*10^6&gt;0),SUM('Chemicals Calcs'!V$2:V138)-'Chem - ODS'!Q$15*10^6,'Chemicals Calcs'!V138))</f>
        <v>0</v>
      </c>
      <c r="W138" s="210">
        <f ca="1">IF(SUM('Chemicals Calcs'!W$2:W138)-'Chem - ODS'!R$15*10^6&lt;0,0,IF(AND(SUM('Chemicals Calcs'!W$1:W137)-'Chem - ODS'!R$15*10^6&lt;0,SUM('Chemicals Calcs'!W$2:W138)-'Chem - ODS'!R$15*10^6&gt;0),SUM('Chemicals Calcs'!W$2:W138)-'Chem - ODS'!R$15*10^6,'Chemicals Calcs'!W138))</f>
        <v>0</v>
      </c>
      <c r="X138" s="210">
        <f ca="1">IF(SUM('Chemicals Calcs'!X$2:X138)-'Chem - ODS'!S$15*10^6&lt;0,0,IF(AND(SUM('Chemicals Calcs'!X$1:X137)-'Chem - ODS'!S$15*10^6&lt;0,SUM('Chemicals Calcs'!X$2:X138)-'Chem - ODS'!S$15*10^6&gt;0),SUM('Chemicals Calcs'!X$2:X138)-'Chem - ODS'!S$15*10^6,'Chemicals Calcs'!X138))</f>
        <v>0</v>
      </c>
      <c r="Y138" s="210">
        <f ca="1">IF(SUM('Chemicals Calcs'!Y$2:Y138)-'Chem - ODS'!T$15*10^6&lt;0,0,IF(AND(SUM('Chemicals Calcs'!Y$1:Y137)-'Chem - ODS'!T$15*10^6&lt;0,SUM('Chemicals Calcs'!Y$2:Y138)-'Chem - ODS'!T$15*10^6&gt;0),SUM('Chemicals Calcs'!Y$2:Y138)-'Chem - ODS'!T$15*10^6,'Chemicals Calcs'!Y138))</f>
        <v>0</v>
      </c>
      <c r="Z138" s="210">
        <f ca="1">IF(SUM('Chemicals Calcs'!Z$2:Z138)-'Chem - ODS'!U$15*10^6&lt;0,0,IF(AND(SUM('Chemicals Calcs'!Z$1:Z137)-'Chem - ODS'!U$15*10^6&lt;0,SUM('Chemicals Calcs'!Z$2:Z138)-'Chem - ODS'!U$15*10^6&gt;0),SUM('Chemicals Calcs'!Z$2:Z138)-'Chem - ODS'!U$15*10^6,'Chemicals Calcs'!Z138))</f>
        <v>0</v>
      </c>
      <c r="AA138" s="210">
        <f ca="1">IF(SUM('Chemicals Calcs'!AA$2:AA138)-'Chem - ODS'!V$15*10^6&lt;0,0,IF(AND(SUM('Chemicals Calcs'!AA$1:AA137)-'Chem - ODS'!V$15*10^6&lt;0,SUM('Chemicals Calcs'!AA$2:AA138)-'Chem - ODS'!V$15*10^6&gt;0),SUM('Chemicals Calcs'!AA$2:AA138)-'Chem - ODS'!V$15*10^6,'Chemicals Calcs'!AA138))</f>
        <v>0</v>
      </c>
      <c r="AB138" s="210">
        <f ca="1">IF(SUM('Chemicals Calcs'!AB$2:AB138)-'Chem - ODS'!W$15*10^6&lt;0,0,IF(AND(SUM('Chemicals Calcs'!AB$1:AB137)-'Chem - ODS'!W$15*10^6&lt;0,SUM('Chemicals Calcs'!AB$2:AB138)-'Chem - ODS'!W$15*10^6&gt;0),SUM('Chemicals Calcs'!AB$2:AB138)-'Chem - ODS'!W$15*10^6,'Chemicals Calcs'!AB138))</f>
        <v>0</v>
      </c>
      <c r="AC138" s="210">
        <f ca="1">IF(SUM('Chemicals Calcs'!AC$2:AC138)-'Chem - ODS'!X$15*10^6&lt;0,0,IF(AND(SUM('Chemicals Calcs'!AC$1:AC137)-'Chem - ODS'!X$15*10^6&lt;0,SUM('Chemicals Calcs'!AC$2:AC138)-'Chem - ODS'!X$15*10^6&gt;0),SUM('Chemicals Calcs'!AC$2:AC138)-'Chem - ODS'!X$15*10^6,'Chemicals Calcs'!AC138))</f>
        <v>0</v>
      </c>
      <c r="AD138" s="210">
        <f ca="1">IF(SUM('Chemicals Calcs'!AD$2:AD138)-'Chem - ODS'!Y$15*10^6&lt;0,0,IF(AND(SUM('Chemicals Calcs'!AD$1:AD137)-'Chem - ODS'!Y$15*10^6&lt;0,SUM('Chemicals Calcs'!AD$2:AD138)-'Chem - ODS'!Y$15*10^6&gt;0),SUM('Chemicals Calcs'!AD$2:AD138)-'Chem - ODS'!Y$15*10^6,'Chemicals Calcs'!AD138))</f>
        <v>0</v>
      </c>
      <c r="AE138" s="210">
        <f ca="1">IF(SUM('Chemicals Calcs'!AE$2:AE138)-'Chem - ODS'!Z$15*10^6&lt;0,0,IF(AND(SUM('Chemicals Calcs'!AE$1:AE137)-'Chem - ODS'!Z$15*10^6&lt;0,SUM('Chemicals Calcs'!AE$2:AE138)-'Chem - ODS'!Z$15*10^6&gt;0),SUM('Chemicals Calcs'!AE$2:AE138)-'Chem - ODS'!Z$15*10^6,'Chemicals Calcs'!AE138))</f>
        <v>0</v>
      </c>
      <c r="AF138" s="210">
        <f ca="1">IF(SUM('Chemicals Calcs'!AF$2:AF138)-'Chem - ODS'!AA$15*10^6&lt;0,0,IF(AND(SUM('Chemicals Calcs'!AF$1:AF137)-'Chem - ODS'!AA$15*10^6&lt;0,SUM('Chemicals Calcs'!AF$2:AF138)-'Chem - ODS'!AA$15*10^6&gt;0),SUM('Chemicals Calcs'!AF$2:AF138)-'Chem - ODS'!AA$15*10^6,'Chemicals Calcs'!AF138))</f>
        <v>0</v>
      </c>
      <c r="AG138" s="210">
        <f ca="1">IF(SUM('Chemicals Calcs'!AG$2:AG138)-'Chem - ODS'!AB$15*10^6&lt;0,0,IF(AND(SUM('Chemicals Calcs'!AG$1:AG137)-'Chem - ODS'!AB$15*10^6&lt;0,SUM('Chemicals Calcs'!AG$2:AG138)-'Chem - ODS'!AB$15*10^6&gt;0),SUM('Chemicals Calcs'!AG$2:AG138)-'Chem - ODS'!AB$15*10^6,'Chemicals Calcs'!AG138))</f>
        <v>0</v>
      </c>
      <c r="AH138" s="210">
        <f ca="1">IF(SUM('Chemicals Calcs'!AH$2:AH138)-'Chem - ODS'!AC$15*10^6&lt;0,0,IF(AND(SUM('Chemicals Calcs'!AH$1:AH137)-'Chem - ODS'!AC$15*10^6&lt;0,SUM('Chemicals Calcs'!AH$2:AH138)-'Chem - ODS'!AC$15*10^6&gt;0),SUM('Chemicals Calcs'!AH$2:AH138)-'Chem - ODS'!AC$15*10^6,'Chemicals Calcs'!AH138))</f>
        <v>0</v>
      </c>
      <c r="AI138" s="210">
        <f ca="1">IF(SUM('Chemicals Calcs'!AI$2:AI138)-'Chem - ODS'!AD$15*10^6&lt;0,0,IF(AND(SUM('Chemicals Calcs'!AI$1:AI137)-'Chem - ODS'!AD$15*10^6&lt;0,SUM('Chemicals Calcs'!AI$2:AI138)-'Chem - ODS'!AD$15*10^6&gt;0),SUM('Chemicals Calcs'!AI$2:AI138)-'Chem - ODS'!AD$15*10^6,'Chemicals Calcs'!AI138))</f>
        <v>0</v>
      </c>
      <c r="AJ138" s="210">
        <f ca="1">IF(SUM('Chemicals Calcs'!AJ$2:AJ138)-'Chem - ODS'!AE$15*10^6&lt;0,0,IF(AND(SUM('Chemicals Calcs'!AJ$1:AJ137)-'Chem - ODS'!AE$15*10^6&lt;0,SUM('Chemicals Calcs'!AJ$2:AJ138)-'Chem - ODS'!AE$15*10^6&gt;0),SUM('Chemicals Calcs'!AJ$2:AJ138)-'Chem - ODS'!AE$15*10^6,'Chemicals Calcs'!AJ138))</f>
        <v>0</v>
      </c>
      <c r="AK138" s="210">
        <f ca="1">IF(SUM('Chemicals Calcs'!AK$2:AK138)-'Chem - ODS'!AF$15*10^6&lt;0,0,IF(AND(SUM('Chemicals Calcs'!AK$1:AK137)-'Chem - ODS'!AF$15*10^6&lt;0,SUM('Chemicals Calcs'!AK$2:AK138)-'Chem - ODS'!AF$15*10^6&gt;0),SUM('Chemicals Calcs'!AK$2:AK138)-'Chem - ODS'!AF$15*10^6,'Chemicals Calcs'!AK138))</f>
        <v>0</v>
      </c>
      <c r="AL138" s="210">
        <f ca="1">IF(SUM('Chemicals Calcs'!AL$2:AL138)-'Chem - ODS'!AG$15*10^6&lt;0,0,IF(AND(SUM('Chemicals Calcs'!AL$1:AL137)-'Chem - ODS'!AG$15*10^6&lt;0,SUM('Chemicals Calcs'!AL$2:AL138)-'Chem - ODS'!AG$15*10^6&gt;0),SUM('Chemicals Calcs'!AL$2:AL138)-'Chem - ODS'!AG$15*10^6,'Chemicals Calcs'!AL138))</f>
        <v>0</v>
      </c>
      <c r="AM138" s="210">
        <f ca="1">IF(SUM('Chemicals Calcs'!AM$2:AM138)-'Chem - ODS'!AH$15*10^6&lt;0,0,IF(AND(SUM('Chemicals Calcs'!AM$1:AM137)-'Chem - ODS'!AH$15*10^6&lt;0,SUM('Chemicals Calcs'!AM$2:AM138)-'Chem - ODS'!AH$15*10^6&gt;0),SUM('Chemicals Calcs'!AM$2:AM138)-'Chem - ODS'!AH$15*10^6,'Chemicals Calcs'!AM138))</f>
        <v>0</v>
      </c>
      <c r="AN138" s="210">
        <f ca="1">IF(SUM('Chemicals Calcs'!AN$2:AN138)-'Chem - ODS'!AI$15*10^6&lt;0,0,IF(AND(SUM('Chemicals Calcs'!AN$1:AN137)-'Chem - ODS'!AI$15*10^6&lt;0,SUM('Chemicals Calcs'!AN$2:AN138)-'Chem - ODS'!AI$15*10^6&gt;0),SUM('Chemicals Calcs'!AN$2:AN138)-'Chem - ODS'!AI$15*10^6,'Chemicals Calcs'!AN138))</f>
        <v>0</v>
      </c>
      <c r="AO138" s="210">
        <f ca="1">IF(SUM('Chemicals Calcs'!AO$2:AO138)-'Chem - ODS'!AJ$15*10^6&lt;0,0,IF(AND(SUM('Chemicals Calcs'!AO$1:AO137)-'Chem - ODS'!AJ$15*10^6&lt;0,SUM('Chemicals Calcs'!AO$2:AO138)-'Chem - ODS'!AJ$15*10^6&gt;0),SUM('Chemicals Calcs'!AO$2:AO138)-'Chem - ODS'!AJ$15*10^6,'Chemicals Calcs'!AO138))</f>
        <v>0</v>
      </c>
      <c r="AP138" s="210">
        <f ca="1">IF(SUM('Chemicals Calcs'!AP$2:AP138)-'Chem - ODS'!AK$15*10^6&lt;0,0,IF(AND(SUM('Chemicals Calcs'!AP$1:AP137)-'Chem - ODS'!AK$15*10^6&lt;0,SUM('Chemicals Calcs'!AP$2:AP138)-'Chem - ODS'!AK$15*10^6&gt;0),SUM('Chemicals Calcs'!AP$2:AP138)-'Chem - ODS'!AK$15*10^6,'Chemicals Calcs'!AP138))</f>
        <v>0</v>
      </c>
    </row>
    <row r="139" spans="1:42">
      <c r="A139" s="74">
        <v>87</v>
      </c>
      <c r="B139">
        <f ca="1">IF('Chemicals 2010'!$A147="CP",INDIRECT("'Chemicals 2010'!"&amp;'Country Selector'!$B$3&amp;ROW($A147))*10^12,0)</f>
        <v>0</v>
      </c>
      <c r="C139" s="90">
        <f t="shared" ca="1" si="6"/>
        <v>0</v>
      </c>
      <c r="D139" s="90">
        <f t="shared" ca="1" si="6"/>
        <v>0</v>
      </c>
      <c r="E139" s="90">
        <f t="shared" ca="1" si="6"/>
        <v>0</v>
      </c>
      <c r="F139" s="90">
        <f t="shared" ca="1" si="6"/>
        <v>0</v>
      </c>
      <c r="G139" s="210">
        <f ca="1">IF(SUM('Chemicals Calcs'!G$2:G139)-'Chem - ODS'!B$15*10^6&lt;0,0,IF(AND(SUM('Chemicals Calcs'!G$1:G138)-'Chem - ODS'!B$15*10^6&lt;0,SUM('Chemicals Calcs'!G$2:G139)-'Chem - ODS'!B$15*10^6&gt;0),SUM('Chemicals Calcs'!G$2:G139)-'Chem - ODS'!B$15*10^6,'Chemicals Calcs'!G139))</f>
        <v>0</v>
      </c>
      <c r="H139" s="210">
        <f ca="1">IF(SUM('Chemicals Calcs'!H$2:H139)-'Chem - ODS'!C$15*10^6&lt;0,0,IF(AND(SUM('Chemicals Calcs'!H$1:H138)-'Chem - ODS'!C$15*10^6&lt;0,SUM('Chemicals Calcs'!H$2:H139)-'Chem - ODS'!C$15*10^6&gt;0),SUM('Chemicals Calcs'!H$2:H139)-'Chem - ODS'!C$15*10^6,'Chemicals Calcs'!H139))</f>
        <v>0</v>
      </c>
      <c r="I139" s="210">
        <f ca="1">IF(SUM('Chemicals Calcs'!I$2:I139)-'Chem - ODS'!D$15*10^6&lt;0,0,IF(AND(SUM('Chemicals Calcs'!I$1:I138)-'Chem - ODS'!D$15*10^6&lt;0,SUM('Chemicals Calcs'!I$2:I139)-'Chem - ODS'!D$15*10^6&gt;0),SUM('Chemicals Calcs'!I$2:I139)-'Chem - ODS'!D$15*10^6,'Chemicals Calcs'!I139))</f>
        <v>0</v>
      </c>
      <c r="J139" s="210">
        <f ca="1">IF(SUM('Chemicals Calcs'!J$2:J139)-'Chem - ODS'!E$15*10^6&lt;0,0,IF(AND(SUM('Chemicals Calcs'!J$1:J138)-'Chem - ODS'!E$15*10^6&lt;0,SUM('Chemicals Calcs'!J$2:J139)-'Chem - ODS'!E$15*10^6&gt;0),SUM('Chemicals Calcs'!J$2:J139)-'Chem - ODS'!E$15*10^6,'Chemicals Calcs'!J139))</f>
        <v>0</v>
      </c>
      <c r="K139" s="210">
        <f ca="1">IF(SUM('Chemicals Calcs'!K$2:K139)-'Chem - ODS'!F$15*10^6&lt;0,0,IF(AND(SUM('Chemicals Calcs'!K$1:K138)-'Chem - ODS'!F$15*10^6&lt;0,SUM('Chemicals Calcs'!K$2:K139)-'Chem - ODS'!F$15*10^6&gt;0),SUM('Chemicals Calcs'!K$2:K139)-'Chem - ODS'!F$15*10^6,'Chemicals Calcs'!K139))</f>
        <v>0</v>
      </c>
      <c r="L139" s="210">
        <f ca="1">IF(SUM('Chemicals Calcs'!L$2:L139)-'Chem - ODS'!G$15*10^6&lt;0,0,IF(AND(SUM('Chemicals Calcs'!L$1:L138)-'Chem - ODS'!G$15*10^6&lt;0,SUM('Chemicals Calcs'!L$2:L139)-'Chem - ODS'!G$15*10^6&gt;0),SUM('Chemicals Calcs'!L$2:L139)-'Chem - ODS'!G$15*10^6,'Chemicals Calcs'!L139))</f>
        <v>0</v>
      </c>
      <c r="M139" s="210">
        <f ca="1">IF(SUM('Chemicals Calcs'!M$2:M139)-'Chem - ODS'!H$15*10^6&lt;0,0,IF(AND(SUM('Chemicals Calcs'!M$1:M138)-'Chem - ODS'!H$15*10^6&lt;0,SUM('Chemicals Calcs'!M$2:M139)-'Chem - ODS'!H$15*10^6&gt;0),SUM('Chemicals Calcs'!M$2:M139)-'Chem - ODS'!H$15*10^6,'Chemicals Calcs'!M139))</f>
        <v>0</v>
      </c>
      <c r="N139" s="210">
        <f ca="1">IF(SUM('Chemicals Calcs'!N$2:N139)-'Chem - ODS'!I$15*10^6&lt;0,0,IF(AND(SUM('Chemicals Calcs'!N$1:N138)-'Chem - ODS'!I$15*10^6&lt;0,SUM('Chemicals Calcs'!N$2:N139)-'Chem - ODS'!I$15*10^6&gt;0),SUM('Chemicals Calcs'!N$2:N139)-'Chem - ODS'!I$15*10^6,'Chemicals Calcs'!N139))</f>
        <v>0</v>
      </c>
      <c r="O139" s="210">
        <f ca="1">IF(SUM('Chemicals Calcs'!O$2:O139)-'Chem - ODS'!J$15*10^6&lt;0,0,IF(AND(SUM('Chemicals Calcs'!O$1:O138)-'Chem - ODS'!J$15*10^6&lt;0,SUM('Chemicals Calcs'!O$2:O139)-'Chem - ODS'!J$15*10^6&gt;0),SUM('Chemicals Calcs'!O$2:O139)-'Chem - ODS'!J$15*10^6,'Chemicals Calcs'!O139))</f>
        <v>0</v>
      </c>
      <c r="P139" s="210">
        <f ca="1">IF(SUM('Chemicals Calcs'!P$2:P139)-'Chem - ODS'!K$15*10^6&lt;0,0,IF(AND(SUM('Chemicals Calcs'!P$1:P138)-'Chem - ODS'!K$15*10^6&lt;0,SUM('Chemicals Calcs'!P$2:P139)-'Chem - ODS'!K$15*10^6&gt;0),SUM('Chemicals Calcs'!P$2:P139)-'Chem - ODS'!K$15*10^6,'Chemicals Calcs'!P139))</f>
        <v>0</v>
      </c>
      <c r="Q139" s="210">
        <f ca="1">IF(SUM('Chemicals Calcs'!Q$2:Q139)-'Chem - ODS'!L$15*10^6&lt;0,0,IF(AND(SUM('Chemicals Calcs'!Q$1:Q138)-'Chem - ODS'!L$15*10^6&lt;0,SUM('Chemicals Calcs'!Q$2:Q139)-'Chem - ODS'!L$15*10^6&gt;0),SUM('Chemicals Calcs'!Q$2:Q139)-'Chem - ODS'!L$15*10^6,'Chemicals Calcs'!Q139))</f>
        <v>0</v>
      </c>
      <c r="R139" s="210">
        <f ca="1">IF(SUM('Chemicals Calcs'!R$2:R139)-'Chem - ODS'!M$15*10^6&lt;0,0,IF(AND(SUM('Chemicals Calcs'!R$1:R138)-'Chem - ODS'!M$15*10^6&lt;0,SUM('Chemicals Calcs'!R$2:R139)-'Chem - ODS'!M$15*10^6&gt;0),SUM('Chemicals Calcs'!R$2:R139)-'Chem - ODS'!M$15*10^6,'Chemicals Calcs'!R139))</f>
        <v>0</v>
      </c>
      <c r="S139" s="210">
        <f ca="1">IF(SUM('Chemicals Calcs'!S$2:S139)-'Chem - ODS'!N$15*10^6&lt;0,0,IF(AND(SUM('Chemicals Calcs'!S$1:S138)-'Chem - ODS'!N$15*10^6&lt;0,SUM('Chemicals Calcs'!S$2:S139)-'Chem - ODS'!N$15*10^6&gt;0),SUM('Chemicals Calcs'!S$2:S139)-'Chem - ODS'!N$15*10^6,'Chemicals Calcs'!S139))</f>
        <v>0</v>
      </c>
      <c r="T139" s="210">
        <f ca="1">IF(SUM('Chemicals Calcs'!T$2:T139)-'Chem - ODS'!O$15*10^6&lt;0,0,IF(AND(SUM('Chemicals Calcs'!T$1:T138)-'Chem - ODS'!O$15*10^6&lt;0,SUM('Chemicals Calcs'!T$2:T139)-'Chem - ODS'!O$15*10^6&gt;0),SUM('Chemicals Calcs'!T$2:T139)-'Chem - ODS'!O$15*10^6,'Chemicals Calcs'!T139))</f>
        <v>0</v>
      </c>
      <c r="U139" s="210">
        <f ca="1">IF(SUM('Chemicals Calcs'!U$2:U139)-'Chem - ODS'!P$15*10^6&lt;0,0,IF(AND(SUM('Chemicals Calcs'!U$1:U138)-'Chem - ODS'!P$15*10^6&lt;0,SUM('Chemicals Calcs'!U$2:U139)-'Chem - ODS'!P$15*10^6&gt;0),SUM('Chemicals Calcs'!U$2:U139)-'Chem - ODS'!P$15*10^6,'Chemicals Calcs'!U139))</f>
        <v>0</v>
      </c>
      <c r="V139" s="210">
        <f ca="1">IF(SUM('Chemicals Calcs'!V$2:V139)-'Chem - ODS'!Q$15*10^6&lt;0,0,IF(AND(SUM('Chemicals Calcs'!V$1:V138)-'Chem - ODS'!Q$15*10^6&lt;0,SUM('Chemicals Calcs'!V$2:V139)-'Chem - ODS'!Q$15*10^6&gt;0),SUM('Chemicals Calcs'!V$2:V139)-'Chem - ODS'!Q$15*10^6,'Chemicals Calcs'!V139))</f>
        <v>0</v>
      </c>
      <c r="W139" s="210">
        <f ca="1">IF(SUM('Chemicals Calcs'!W$2:W139)-'Chem - ODS'!R$15*10^6&lt;0,0,IF(AND(SUM('Chemicals Calcs'!W$1:W138)-'Chem - ODS'!R$15*10^6&lt;0,SUM('Chemicals Calcs'!W$2:W139)-'Chem - ODS'!R$15*10^6&gt;0),SUM('Chemicals Calcs'!W$2:W139)-'Chem - ODS'!R$15*10^6,'Chemicals Calcs'!W139))</f>
        <v>0</v>
      </c>
      <c r="X139" s="210">
        <f ca="1">IF(SUM('Chemicals Calcs'!X$2:X139)-'Chem - ODS'!S$15*10^6&lt;0,0,IF(AND(SUM('Chemicals Calcs'!X$1:X138)-'Chem - ODS'!S$15*10^6&lt;0,SUM('Chemicals Calcs'!X$2:X139)-'Chem - ODS'!S$15*10^6&gt;0),SUM('Chemicals Calcs'!X$2:X139)-'Chem - ODS'!S$15*10^6,'Chemicals Calcs'!X139))</f>
        <v>0</v>
      </c>
      <c r="Y139" s="210">
        <f ca="1">IF(SUM('Chemicals Calcs'!Y$2:Y139)-'Chem - ODS'!T$15*10^6&lt;0,0,IF(AND(SUM('Chemicals Calcs'!Y$1:Y138)-'Chem - ODS'!T$15*10^6&lt;0,SUM('Chemicals Calcs'!Y$2:Y139)-'Chem - ODS'!T$15*10^6&gt;0),SUM('Chemicals Calcs'!Y$2:Y139)-'Chem - ODS'!T$15*10^6,'Chemicals Calcs'!Y139))</f>
        <v>0</v>
      </c>
      <c r="Z139" s="210">
        <f ca="1">IF(SUM('Chemicals Calcs'!Z$2:Z139)-'Chem - ODS'!U$15*10^6&lt;0,0,IF(AND(SUM('Chemicals Calcs'!Z$1:Z138)-'Chem - ODS'!U$15*10^6&lt;0,SUM('Chemicals Calcs'!Z$2:Z139)-'Chem - ODS'!U$15*10^6&gt;0),SUM('Chemicals Calcs'!Z$2:Z139)-'Chem - ODS'!U$15*10^6,'Chemicals Calcs'!Z139))</f>
        <v>0</v>
      </c>
      <c r="AA139" s="210">
        <f ca="1">IF(SUM('Chemicals Calcs'!AA$2:AA139)-'Chem - ODS'!V$15*10^6&lt;0,0,IF(AND(SUM('Chemicals Calcs'!AA$1:AA138)-'Chem - ODS'!V$15*10^6&lt;0,SUM('Chemicals Calcs'!AA$2:AA139)-'Chem - ODS'!V$15*10^6&gt;0),SUM('Chemicals Calcs'!AA$2:AA139)-'Chem - ODS'!V$15*10^6,'Chemicals Calcs'!AA139))</f>
        <v>0</v>
      </c>
      <c r="AB139" s="210">
        <f ca="1">IF(SUM('Chemicals Calcs'!AB$2:AB139)-'Chem - ODS'!W$15*10^6&lt;0,0,IF(AND(SUM('Chemicals Calcs'!AB$1:AB138)-'Chem - ODS'!W$15*10^6&lt;0,SUM('Chemicals Calcs'!AB$2:AB139)-'Chem - ODS'!W$15*10^6&gt;0),SUM('Chemicals Calcs'!AB$2:AB139)-'Chem - ODS'!W$15*10^6,'Chemicals Calcs'!AB139))</f>
        <v>0</v>
      </c>
      <c r="AC139" s="210">
        <f ca="1">IF(SUM('Chemicals Calcs'!AC$2:AC139)-'Chem - ODS'!X$15*10^6&lt;0,0,IF(AND(SUM('Chemicals Calcs'!AC$1:AC138)-'Chem - ODS'!X$15*10^6&lt;0,SUM('Chemicals Calcs'!AC$2:AC139)-'Chem - ODS'!X$15*10^6&gt;0),SUM('Chemicals Calcs'!AC$2:AC139)-'Chem - ODS'!X$15*10^6,'Chemicals Calcs'!AC139))</f>
        <v>0</v>
      </c>
      <c r="AD139" s="210">
        <f ca="1">IF(SUM('Chemicals Calcs'!AD$2:AD139)-'Chem - ODS'!Y$15*10^6&lt;0,0,IF(AND(SUM('Chemicals Calcs'!AD$1:AD138)-'Chem - ODS'!Y$15*10^6&lt;0,SUM('Chemicals Calcs'!AD$2:AD139)-'Chem - ODS'!Y$15*10^6&gt;0),SUM('Chemicals Calcs'!AD$2:AD139)-'Chem - ODS'!Y$15*10^6,'Chemicals Calcs'!AD139))</f>
        <v>0</v>
      </c>
      <c r="AE139" s="210">
        <f ca="1">IF(SUM('Chemicals Calcs'!AE$2:AE139)-'Chem - ODS'!Z$15*10^6&lt;0,0,IF(AND(SUM('Chemicals Calcs'!AE$1:AE138)-'Chem - ODS'!Z$15*10^6&lt;0,SUM('Chemicals Calcs'!AE$2:AE139)-'Chem - ODS'!Z$15*10^6&gt;0),SUM('Chemicals Calcs'!AE$2:AE139)-'Chem - ODS'!Z$15*10^6,'Chemicals Calcs'!AE139))</f>
        <v>0</v>
      </c>
      <c r="AF139" s="210">
        <f ca="1">IF(SUM('Chemicals Calcs'!AF$2:AF139)-'Chem - ODS'!AA$15*10^6&lt;0,0,IF(AND(SUM('Chemicals Calcs'!AF$1:AF138)-'Chem - ODS'!AA$15*10^6&lt;0,SUM('Chemicals Calcs'!AF$2:AF139)-'Chem - ODS'!AA$15*10^6&gt;0),SUM('Chemicals Calcs'!AF$2:AF139)-'Chem - ODS'!AA$15*10^6,'Chemicals Calcs'!AF139))</f>
        <v>0</v>
      </c>
      <c r="AG139" s="210">
        <f ca="1">IF(SUM('Chemicals Calcs'!AG$2:AG139)-'Chem - ODS'!AB$15*10^6&lt;0,0,IF(AND(SUM('Chemicals Calcs'!AG$1:AG138)-'Chem - ODS'!AB$15*10^6&lt;0,SUM('Chemicals Calcs'!AG$2:AG139)-'Chem - ODS'!AB$15*10^6&gt;0),SUM('Chemicals Calcs'!AG$2:AG139)-'Chem - ODS'!AB$15*10^6,'Chemicals Calcs'!AG139))</f>
        <v>0</v>
      </c>
      <c r="AH139" s="210">
        <f ca="1">IF(SUM('Chemicals Calcs'!AH$2:AH139)-'Chem - ODS'!AC$15*10^6&lt;0,0,IF(AND(SUM('Chemicals Calcs'!AH$1:AH138)-'Chem - ODS'!AC$15*10^6&lt;0,SUM('Chemicals Calcs'!AH$2:AH139)-'Chem - ODS'!AC$15*10^6&gt;0),SUM('Chemicals Calcs'!AH$2:AH139)-'Chem - ODS'!AC$15*10^6,'Chemicals Calcs'!AH139))</f>
        <v>0</v>
      </c>
      <c r="AI139" s="210">
        <f ca="1">IF(SUM('Chemicals Calcs'!AI$2:AI139)-'Chem - ODS'!AD$15*10^6&lt;0,0,IF(AND(SUM('Chemicals Calcs'!AI$1:AI138)-'Chem - ODS'!AD$15*10^6&lt;0,SUM('Chemicals Calcs'!AI$2:AI139)-'Chem - ODS'!AD$15*10^6&gt;0),SUM('Chemicals Calcs'!AI$2:AI139)-'Chem - ODS'!AD$15*10^6,'Chemicals Calcs'!AI139))</f>
        <v>0</v>
      </c>
      <c r="AJ139" s="210">
        <f ca="1">IF(SUM('Chemicals Calcs'!AJ$2:AJ139)-'Chem - ODS'!AE$15*10^6&lt;0,0,IF(AND(SUM('Chemicals Calcs'!AJ$1:AJ138)-'Chem - ODS'!AE$15*10^6&lt;0,SUM('Chemicals Calcs'!AJ$2:AJ139)-'Chem - ODS'!AE$15*10^6&gt;0),SUM('Chemicals Calcs'!AJ$2:AJ139)-'Chem - ODS'!AE$15*10^6,'Chemicals Calcs'!AJ139))</f>
        <v>0</v>
      </c>
      <c r="AK139" s="210">
        <f ca="1">IF(SUM('Chemicals Calcs'!AK$2:AK139)-'Chem - ODS'!AF$15*10^6&lt;0,0,IF(AND(SUM('Chemicals Calcs'!AK$1:AK138)-'Chem - ODS'!AF$15*10^6&lt;0,SUM('Chemicals Calcs'!AK$2:AK139)-'Chem - ODS'!AF$15*10^6&gt;0),SUM('Chemicals Calcs'!AK$2:AK139)-'Chem - ODS'!AF$15*10^6,'Chemicals Calcs'!AK139))</f>
        <v>0</v>
      </c>
      <c r="AL139" s="210">
        <f ca="1">IF(SUM('Chemicals Calcs'!AL$2:AL139)-'Chem - ODS'!AG$15*10^6&lt;0,0,IF(AND(SUM('Chemicals Calcs'!AL$1:AL138)-'Chem - ODS'!AG$15*10^6&lt;0,SUM('Chemicals Calcs'!AL$2:AL139)-'Chem - ODS'!AG$15*10^6&gt;0),SUM('Chemicals Calcs'!AL$2:AL139)-'Chem - ODS'!AG$15*10^6,'Chemicals Calcs'!AL139))</f>
        <v>0</v>
      </c>
      <c r="AM139" s="210">
        <f ca="1">IF(SUM('Chemicals Calcs'!AM$2:AM139)-'Chem - ODS'!AH$15*10^6&lt;0,0,IF(AND(SUM('Chemicals Calcs'!AM$1:AM138)-'Chem - ODS'!AH$15*10^6&lt;0,SUM('Chemicals Calcs'!AM$2:AM139)-'Chem - ODS'!AH$15*10^6&gt;0),SUM('Chemicals Calcs'!AM$2:AM139)-'Chem - ODS'!AH$15*10^6,'Chemicals Calcs'!AM139))</f>
        <v>0</v>
      </c>
      <c r="AN139" s="210">
        <f ca="1">IF(SUM('Chemicals Calcs'!AN$2:AN139)-'Chem - ODS'!AI$15*10^6&lt;0,0,IF(AND(SUM('Chemicals Calcs'!AN$1:AN138)-'Chem - ODS'!AI$15*10^6&lt;0,SUM('Chemicals Calcs'!AN$2:AN139)-'Chem - ODS'!AI$15*10^6&gt;0),SUM('Chemicals Calcs'!AN$2:AN139)-'Chem - ODS'!AI$15*10^6,'Chemicals Calcs'!AN139))</f>
        <v>0</v>
      </c>
      <c r="AO139" s="210">
        <f ca="1">IF(SUM('Chemicals Calcs'!AO$2:AO139)-'Chem - ODS'!AJ$15*10^6&lt;0,0,IF(AND(SUM('Chemicals Calcs'!AO$1:AO138)-'Chem - ODS'!AJ$15*10^6&lt;0,SUM('Chemicals Calcs'!AO$2:AO139)-'Chem - ODS'!AJ$15*10^6&gt;0),SUM('Chemicals Calcs'!AO$2:AO139)-'Chem - ODS'!AJ$15*10^6,'Chemicals Calcs'!AO139))</f>
        <v>0</v>
      </c>
      <c r="AP139" s="210">
        <f ca="1">IF(SUM('Chemicals Calcs'!AP$2:AP139)-'Chem - ODS'!AK$15*10^6&lt;0,0,IF(AND(SUM('Chemicals Calcs'!AP$1:AP138)-'Chem - ODS'!AK$15*10^6&lt;0,SUM('Chemicals Calcs'!AP$2:AP139)-'Chem - ODS'!AK$15*10^6&gt;0),SUM('Chemicals Calcs'!AP$2:AP139)-'Chem - ODS'!AK$15*10^6,'Chemicals Calcs'!AP139))</f>
        <v>0</v>
      </c>
    </row>
    <row r="140" spans="1:42">
      <c r="A140" s="74">
        <v>88</v>
      </c>
      <c r="B140">
        <f ca="1">IF('Chemicals 2010'!$A148="CP",INDIRECT("'Chemicals 2010'!"&amp;'Country Selector'!$B$3&amp;ROW($A148))*10^12,0)</f>
        <v>0</v>
      </c>
      <c r="C140" s="90">
        <f t="shared" ca="1" si="6"/>
        <v>0</v>
      </c>
      <c r="D140" s="90">
        <f t="shared" ca="1" si="6"/>
        <v>0</v>
      </c>
      <c r="E140" s="90">
        <f t="shared" ca="1" si="6"/>
        <v>0</v>
      </c>
      <c r="F140" s="90">
        <f t="shared" ca="1" si="6"/>
        <v>0</v>
      </c>
      <c r="G140" s="210">
        <f ca="1">IF(SUM('Chemicals Calcs'!G$2:G140)-'Chem - ODS'!B$15*10^6&lt;0,0,IF(AND(SUM('Chemicals Calcs'!G$1:G139)-'Chem - ODS'!B$15*10^6&lt;0,SUM('Chemicals Calcs'!G$2:G140)-'Chem - ODS'!B$15*10^6&gt;0),SUM('Chemicals Calcs'!G$2:G140)-'Chem - ODS'!B$15*10^6,'Chemicals Calcs'!G140))</f>
        <v>0</v>
      </c>
      <c r="H140" s="210">
        <f ca="1">IF(SUM('Chemicals Calcs'!H$2:H140)-'Chem - ODS'!C$15*10^6&lt;0,0,IF(AND(SUM('Chemicals Calcs'!H$1:H139)-'Chem - ODS'!C$15*10^6&lt;0,SUM('Chemicals Calcs'!H$2:H140)-'Chem - ODS'!C$15*10^6&gt;0),SUM('Chemicals Calcs'!H$2:H140)-'Chem - ODS'!C$15*10^6,'Chemicals Calcs'!H140))</f>
        <v>0</v>
      </c>
      <c r="I140" s="210">
        <f ca="1">IF(SUM('Chemicals Calcs'!I$2:I140)-'Chem - ODS'!D$15*10^6&lt;0,0,IF(AND(SUM('Chemicals Calcs'!I$1:I139)-'Chem - ODS'!D$15*10^6&lt;0,SUM('Chemicals Calcs'!I$2:I140)-'Chem - ODS'!D$15*10^6&gt;0),SUM('Chemicals Calcs'!I$2:I140)-'Chem - ODS'!D$15*10^6,'Chemicals Calcs'!I140))</f>
        <v>0</v>
      </c>
      <c r="J140" s="210">
        <f ca="1">IF(SUM('Chemicals Calcs'!J$2:J140)-'Chem - ODS'!E$15*10^6&lt;0,0,IF(AND(SUM('Chemicals Calcs'!J$1:J139)-'Chem - ODS'!E$15*10^6&lt;0,SUM('Chemicals Calcs'!J$2:J140)-'Chem - ODS'!E$15*10^6&gt;0),SUM('Chemicals Calcs'!J$2:J140)-'Chem - ODS'!E$15*10^6,'Chemicals Calcs'!J140))</f>
        <v>0</v>
      </c>
      <c r="K140" s="210">
        <f ca="1">IF(SUM('Chemicals Calcs'!K$2:K140)-'Chem - ODS'!F$15*10^6&lt;0,0,IF(AND(SUM('Chemicals Calcs'!K$1:K139)-'Chem - ODS'!F$15*10^6&lt;0,SUM('Chemicals Calcs'!K$2:K140)-'Chem - ODS'!F$15*10^6&gt;0),SUM('Chemicals Calcs'!K$2:K140)-'Chem - ODS'!F$15*10^6,'Chemicals Calcs'!K140))</f>
        <v>0</v>
      </c>
      <c r="L140" s="210">
        <f ca="1">IF(SUM('Chemicals Calcs'!L$2:L140)-'Chem - ODS'!G$15*10^6&lt;0,0,IF(AND(SUM('Chemicals Calcs'!L$1:L139)-'Chem - ODS'!G$15*10^6&lt;0,SUM('Chemicals Calcs'!L$2:L140)-'Chem - ODS'!G$15*10^6&gt;0),SUM('Chemicals Calcs'!L$2:L140)-'Chem - ODS'!G$15*10^6,'Chemicals Calcs'!L140))</f>
        <v>0</v>
      </c>
      <c r="M140" s="210">
        <f ca="1">IF(SUM('Chemicals Calcs'!M$2:M140)-'Chem - ODS'!H$15*10^6&lt;0,0,IF(AND(SUM('Chemicals Calcs'!M$1:M139)-'Chem - ODS'!H$15*10^6&lt;0,SUM('Chemicals Calcs'!M$2:M140)-'Chem - ODS'!H$15*10^6&gt;0),SUM('Chemicals Calcs'!M$2:M140)-'Chem - ODS'!H$15*10^6,'Chemicals Calcs'!M140))</f>
        <v>0</v>
      </c>
      <c r="N140" s="210">
        <f ca="1">IF(SUM('Chemicals Calcs'!N$2:N140)-'Chem - ODS'!I$15*10^6&lt;0,0,IF(AND(SUM('Chemicals Calcs'!N$1:N139)-'Chem - ODS'!I$15*10^6&lt;0,SUM('Chemicals Calcs'!N$2:N140)-'Chem - ODS'!I$15*10^6&gt;0),SUM('Chemicals Calcs'!N$2:N140)-'Chem - ODS'!I$15*10^6,'Chemicals Calcs'!N140))</f>
        <v>0</v>
      </c>
      <c r="O140" s="210">
        <f ca="1">IF(SUM('Chemicals Calcs'!O$2:O140)-'Chem - ODS'!J$15*10^6&lt;0,0,IF(AND(SUM('Chemicals Calcs'!O$1:O139)-'Chem - ODS'!J$15*10^6&lt;0,SUM('Chemicals Calcs'!O$2:O140)-'Chem - ODS'!J$15*10^6&gt;0),SUM('Chemicals Calcs'!O$2:O140)-'Chem - ODS'!J$15*10^6,'Chemicals Calcs'!O140))</f>
        <v>0</v>
      </c>
      <c r="P140" s="210">
        <f ca="1">IF(SUM('Chemicals Calcs'!P$2:P140)-'Chem - ODS'!K$15*10^6&lt;0,0,IF(AND(SUM('Chemicals Calcs'!P$1:P139)-'Chem - ODS'!K$15*10^6&lt;0,SUM('Chemicals Calcs'!P$2:P140)-'Chem - ODS'!K$15*10^6&gt;0),SUM('Chemicals Calcs'!P$2:P140)-'Chem - ODS'!K$15*10^6,'Chemicals Calcs'!P140))</f>
        <v>0</v>
      </c>
      <c r="Q140" s="210">
        <f ca="1">IF(SUM('Chemicals Calcs'!Q$2:Q140)-'Chem - ODS'!L$15*10^6&lt;0,0,IF(AND(SUM('Chemicals Calcs'!Q$1:Q139)-'Chem - ODS'!L$15*10^6&lt;0,SUM('Chemicals Calcs'!Q$2:Q140)-'Chem - ODS'!L$15*10^6&gt;0),SUM('Chemicals Calcs'!Q$2:Q140)-'Chem - ODS'!L$15*10^6,'Chemicals Calcs'!Q140))</f>
        <v>0</v>
      </c>
      <c r="R140" s="210">
        <f ca="1">IF(SUM('Chemicals Calcs'!R$2:R140)-'Chem - ODS'!M$15*10^6&lt;0,0,IF(AND(SUM('Chemicals Calcs'!R$1:R139)-'Chem - ODS'!M$15*10^6&lt;0,SUM('Chemicals Calcs'!R$2:R140)-'Chem - ODS'!M$15*10^6&gt;0),SUM('Chemicals Calcs'!R$2:R140)-'Chem - ODS'!M$15*10^6,'Chemicals Calcs'!R140))</f>
        <v>0</v>
      </c>
      <c r="S140" s="210">
        <f ca="1">IF(SUM('Chemicals Calcs'!S$2:S140)-'Chem - ODS'!N$15*10^6&lt;0,0,IF(AND(SUM('Chemicals Calcs'!S$1:S139)-'Chem - ODS'!N$15*10^6&lt;0,SUM('Chemicals Calcs'!S$2:S140)-'Chem - ODS'!N$15*10^6&gt;0),SUM('Chemicals Calcs'!S$2:S140)-'Chem - ODS'!N$15*10^6,'Chemicals Calcs'!S140))</f>
        <v>0</v>
      </c>
      <c r="T140" s="210">
        <f ca="1">IF(SUM('Chemicals Calcs'!T$2:T140)-'Chem - ODS'!O$15*10^6&lt;0,0,IF(AND(SUM('Chemicals Calcs'!T$1:T139)-'Chem - ODS'!O$15*10^6&lt;0,SUM('Chemicals Calcs'!T$2:T140)-'Chem - ODS'!O$15*10^6&gt;0),SUM('Chemicals Calcs'!T$2:T140)-'Chem - ODS'!O$15*10^6,'Chemicals Calcs'!T140))</f>
        <v>0</v>
      </c>
      <c r="U140" s="210">
        <f ca="1">IF(SUM('Chemicals Calcs'!U$2:U140)-'Chem - ODS'!P$15*10^6&lt;0,0,IF(AND(SUM('Chemicals Calcs'!U$1:U139)-'Chem - ODS'!P$15*10^6&lt;0,SUM('Chemicals Calcs'!U$2:U140)-'Chem - ODS'!P$15*10^6&gt;0),SUM('Chemicals Calcs'!U$2:U140)-'Chem - ODS'!P$15*10^6,'Chemicals Calcs'!U140))</f>
        <v>0</v>
      </c>
      <c r="V140" s="210">
        <f ca="1">IF(SUM('Chemicals Calcs'!V$2:V140)-'Chem - ODS'!Q$15*10^6&lt;0,0,IF(AND(SUM('Chemicals Calcs'!V$1:V139)-'Chem - ODS'!Q$15*10^6&lt;0,SUM('Chemicals Calcs'!V$2:V140)-'Chem - ODS'!Q$15*10^6&gt;0),SUM('Chemicals Calcs'!V$2:V140)-'Chem - ODS'!Q$15*10^6,'Chemicals Calcs'!V140))</f>
        <v>0</v>
      </c>
      <c r="W140" s="210">
        <f ca="1">IF(SUM('Chemicals Calcs'!W$2:W140)-'Chem - ODS'!R$15*10^6&lt;0,0,IF(AND(SUM('Chemicals Calcs'!W$1:W139)-'Chem - ODS'!R$15*10^6&lt;0,SUM('Chemicals Calcs'!W$2:W140)-'Chem - ODS'!R$15*10^6&gt;0),SUM('Chemicals Calcs'!W$2:W140)-'Chem - ODS'!R$15*10^6,'Chemicals Calcs'!W140))</f>
        <v>0</v>
      </c>
      <c r="X140" s="210">
        <f ca="1">IF(SUM('Chemicals Calcs'!X$2:X140)-'Chem - ODS'!S$15*10^6&lt;0,0,IF(AND(SUM('Chemicals Calcs'!X$1:X139)-'Chem - ODS'!S$15*10^6&lt;0,SUM('Chemicals Calcs'!X$2:X140)-'Chem - ODS'!S$15*10^6&gt;0),SUM('Chemicals Calcs'!X$2:X140)-'Chem - ODS'!S$15*10^6,'Chemicals Calcs'!X140))</f>
        <v>0</v>
      </c>
      <c r="Y140" s="210">
        <f ca="1">IF(SUM('Chemicals Calcs'!Y$2:Y140)-'Chem - ODS'!T$15*10^6&lt;0,0,IF(AND(SUM('Chemicals Calcs'!Y$1:Y139)-'Chem - ODS'!T$15*10^6&lt;0,SUM('Chemicals Calcs'!Y$2:Y140)-'Chem - ODS'!T$15*10^6&gt;0),SUM('Chemicals Calcs'!Y$2:Y140)-'Chem - ODS'!T$15*10^6,'Chemicals Calcs'!Y140))</f>
        <v>0</v>
      </c>
      <c r="Z140" s="210">
        <f ca="1">IF(SUM('Chemicals Calcs'!Z$2:Z140)-'Chem - ODS'!U$15*10^6&lt;0,0,IF(AND(SUM('Chemicals Calcs'!Z$1:Z139)-'Chem - ODS'!U$15*10^6&lt;0,SUM('Chemicals Calcs'!Z$2:Z140)-'Chem - ODS'!U$15*10^6&gt;0),SUM('Chemicals Calcs'!Z$2:Z140)-'Chem - ODS'!U$15*10^6,'Chemicals Calcs'!Z140))</f>
        <v>0</v>
      </c>
      <c r="AA140" s="210">
        <f ca="1">IF(SUM('Chemicals Calcs'!AA$2:AA140)-'Chem - ODS'!V$15*10^6&lt;0,0,IF(AND(SUM('Chemicals Calcs'!AA$1:AA139)-'Chem - ODS'!V$15*10^6&lt;0,SUM('Chemicals Calcs'!AA$2:AA140)-'Chem - ODS'!V$15*10^6&gt;0),SUM('Chemicals Calcs'!AA$2:AA140)-'Chem - ODS'!V$15*10^6,'Chemicals Calcs'!AA140))</f>
        <v>0</v>
      </c>
      <c r="AB140" s="210">
        <f ca="1">IF(SUM('Chemicals Calcs'!AB$2:AB140)-'Chem - ODS'!W$15*10^6&lt;0,0,IF(AND(SUM('Chemicals Calcs'!AB$1:AB139)-'Chem - ODS'!W$15*10^6&lt;0,SUM('Chemicals Calcs'!AB$2:AB140)-'Chem - ODS'!W$15*10^6&gt;0),SUM('Chemicals Calcs'!AB$2:AB140)-'Chem - ODS'!W$15*10^6,'Chemicals Calcs'!AB140))</f>
        <v>0</v>
      </c>
      <c r="AC140" s="210">
        <f ca="1">IF(SUM('Chemicals Calcs'!AC$2:AC140)-'Chem - ODS'!X$15*10^6&lt;0,0,IF(AND(SUM('Chemicals Calcs'!AC$1:AC139)-'Chem - ODS'!X$15*10^6&lt;0,SUM('Chemicals Calcs'!AC$2:AC140)-'Chem - ODS'!X$15*10^6&gt;0),SUM('Chemicals Calcs'!AC$2:AC140)-'Chem - ODS'!X$15*10^6,'Chemicals Calcs'!AC140))</f>
        <v>0</v>
      </c>
      <c r="AD140" s="210">
        <f ca="1">IF(SUM('Chemicals Calcs'!AD$2:AD140)-'Chem - ODS'!Y$15*10^6&lt;0,0,IF(AND(SUM('Chemicals Calcs'!AD$1:AD139)-'Chem - ODS'!Y$15*10^6&lt;0,SUM('Chemicals Calcs'!AD$2:AD140)-'Chem - ODS'!Y$15*10^6&gt;0),SUM('Chemicals Calcs'!AD$2:AD140)-'Chem - ODS'!Y$15*10^6,'Chemicals Calcs'!AD140))</f>
        <v>0</v>
      </c>
      <c r="AE140" s="210">
        <f ca="1">IF(SUM('Chemicals Calcs'!AE$2:AE140)-'Chem - ODS'!Z$15*10^6&lt;0,0,IF(AND(SUM('Chemicals Calcs'!AE$1:AE139)-'Chem - ODS'!Z$15*10^6&lt;0,SUM('Chemicals Calcs'!AE$2:AE140)-'Chem - ODS'!Z$15*10^6&gt;0),SUM('Chemicals Calcs'!AE$2:AE140)-'Chem - ODS'!Z$15*10^6,'Chemicals Calcs'!AE140))</f>
        <v>0</v>
      </c>
      <c r="AF140" s="210">
        <f ca="1">IF(SUM('Chemicals Calcs'!AF$2:AF140)-'Chem - ODS'!AA$15*10^6&lt;0,0,IF(AND(SUM('Chemicals Calcs'!AF$1:AF139)-'Chem - ODS'!AA$15*10^6&lt;0,SUM('Chemicals Calcs'!AF$2:AF140)-'Chem - ODS'!AA$15*10^6&gt;0),SUM('Chemicals Calcs'!AF$2:AF140)-'Chem - ODS'!AA$15*10^6,'Chemicals Calcs'!AF140))</f>
        <v>0</v>
      </c>
      <c r="AG140" s="210">
        <f ca="1">IF(SUM('Chemicals Calcs'!AG$2:AG140)-'Chem - ODS'!AB$15*10^6&lt;0,0,IF(AND(SUM('Chemicals Calcs'!AG$1:AG139)-'Chem - ODS'!AB$15*10^6&lt;0,SUM('Chemicals Calcs'!AG$2:AG140)-'Chem - ODS'!AB$15*10^6&gt;0),SUM('Chemicals Calcs'!AG$2:AG140)-'Chem - ODS'!AB$15*10^6,'Chemicals Calcs'!AG140))</f>
        <v>0</v>
      </c>
      <c r="AH140" s="210">
        <f ca="1">IF(SUM('Chemicals Calcs'!AH$2:AH140)-'Chem - ODS'!AC$15*10^6&lt;0,0,IF(AND(SUM('Chemicals Calcs'!AH$1:AH139)-'Chem - ODS'!AC$15*10^6&lt;0,SUM('Chemicals Calcs'!AH$2:AH140)-'Chem - ODS'!AC$15*10^6&gt;0),SUM('Chemicals Calcs'!AH$2:AH140)-'Chem - ODS'!AC$15*10^6,'Chemicals Calcs'!AH140))</f>
        <v>0</v>
      </c>
      <c r="AI140" s="210">
        <f ca="1">IF(SUM('Chemicals Calcs'!AI$2:AI140)-'Chem - ODS'!AD$15*10^6&lt;0,0,IF(AND(SUM('Chemicals Calcs'!AI$1:AI139)-'Chem - ODS'!AD$15*10^6&lt;0,SUM('Chemicals Calcs'!AI$2:AI140)-'Chem - ODS'!AD$15*10^6&gt;0),SUM('Chemicals Calcs'!AI$2:AI140)-'Chem - ODS'!AD$15*10^6,'Chemicals Calcs'!AI140))</f>
        <v>0</v>
      </c>
      <c r="AJ140" s="210">
        <f ca="1">IF(SUM('Chemicals Calcs'!AJ$2:AJ140)-'Chem - ODS'!AE$15*10^6&lt;0,0,IF(AND(SUM('Chemicals Calcs'!AJ$1:AJ139)-'Chem - ODS'!AE$15*10^6&lt;0,SUM('Chemicals Calcs'!AJ$2:AJ140)-'Chem - ODS'!AE$15*10^6&gt;0),SUM('Chemicals Calcs'!AJ$2:AJ140)-'Chem - ODS'!AE$15*10^6,'Chemicals Calcs'!AJ140))</f>
        <v>0</v>
      </c>
      <c r="AK140" s="210">
        <f ca="1">IF(SUM('Chemicals Calcs'!AK$2:AK140)-'Chem - ODS'!AF$15*10^6&lt;0,0,IF(AND(SUM('Chemicals Calcs'!AK$1:AK139)-'Chem - ODS'!AF$15*10^6&lt;0,SUM('Chemicals Calcs'!AK$2:AK140)-'Chem - ODS'!AF$15*10^6&gt;0),SUM('Chemicals Calcs'!AK$2:AK140)-'Chem - ODS'!AF$15*10^6,'Chemicals Calcs'!AK140))</f>
        <v>0</v>
      </c>
      <c r="AL140" s="210">
        <f ca="1">IF(SUM('Chemicals Calcs'!AL$2:AL140)-'Chem - ODS'!AG$15*10^6&lt;0,0,IF(AND(SUM('Chemicals Calcs'!AL$1:AL139)-'Chem - ODS'!AG$15*10^6&lt;0,SUM('Chemicals Calcs'!AL$2:AL140)-'Chem - ODS'!AG$15*10^6&gt;0),SUM('Chemicals Calcs'!AL$2:AL140)-'Chem - ODS'!AG$15*10^6,'Chemicals Calcs'!AL140))</f>
        <v>0</v>
      </c>
      <c r="AM140" s="210">
        <f ca="1">IF(SUM('Chemicals Calcs'!AM$2:AM140)-'Chem - ODS'!AH$15*10^6&lt;0,0,IF(AND(SUM('Chemicals Calcs'!AM$1:AM139)-'Chem - ODS'!AH$15*10^6&lt;0,SUM('Chemicals Calcs'!AM$2:AM140)-'Chem - ODS'!AH$15*10^6&gt;0),SUM('Chemicals Calcs'!AM$2:AM140)-'Chem - ODS'!AH$15*10^6,'Chemicals Calcs'!AM140))</f>
        <v>0</v>
      </c>
      <c r="AN140" s="210">
        <f ca="1">IF(SUM('Chemicals Calcs'!AN$2:AN140)-'Chem - ODS'!AI$15*10^6&lt;0,0,IF(AND(SUM('Chemicals Calcs'!AN$1:AN139)-'Chem - ODS'!AI$15*10^6&lt;0,SUM('Chemicals Calcs'!AN$2:AN140)-'Chem - ODS'!AI$15*10^6&gt;0),SUM('Chemicals Calcs'!AN$2:AN140)-'Chem - ODS'!AI$15*10^6,'Chemicals Calcs'!AN140))</f>
        <v>0</v>
      </c>
      <c r="AO140" s="210">
        <f ca="1">IF(SUM('Chemicals Calcs'!AO$2:AO140)-'Chem - ODS'!AJ$15*10^6&lt;0,0,IF(AND(SUM('Chemicals Calcs'!AO$1:AO139)-'Chem - ODS'!AJ$15*10^6&lt;0,SUM('Chemicals Calcs'!AO$2:AO140)-'Chem - ODS'!AJ$15*10^6&gt;0),SUM('Chemicals Calcs'!AO$2:AO140)-'Chem - ODS'!AJ$15*10^6,'Chemicals Calcs'!AO140))</f>
        <v>0</v>
      </c>
      <c r="AP140" s="210">
        <f ca="1">IF(SUM('Chemicals Calcs'!AP$2:AP140)-'Chem - ODS'!AK$15*10^6&lt;0,0,IF(AND(SUM('Chemicals Calcs'!AP$1:AP139)-'Chem - ODS'!AK$15*10^6&lt;0,SUM('Chemicals Calcs'!AP$2:AP140)-'Chem - ODS'!AK$15*10^6&gt;0),SUM('Chemicals Calcs'!AP$2:AP140)-'Chem - ODS'!AK$15*10^6,'Chemicals Calcs'!AP140))</f>
        <v>0</v>
      </c>
    </row>
    <row r="141" spans="1:42">
      <c r="A141" s="74">
        <v>89</v>
      </c>
      <c r="B141">
        <f ca="1">IF('Chemicals 2010'!$A149="CP",INDIRECT("'Chemicals 2010'!"&amp;'Country Selector'!$B$3&amp;ROW($A149))*10^12,0)</f>
        <v>0</v>
      </c>
      <c r="C141" s="90">
        <f t="shared" ca="1" si="6"/>
        <v>1603587856787.7266</v>
      </c>
      <c r="D141" s="90">
        <f t="shared" ca="1" si="6"/>
        <v>3207175713575.4531</v>
      </c>
      <c r="E141" s="90">
        <f t="shared" ca="1" si="6"/>
        <v>4810763570363.1797</v>
      </c>
      <c r="F141" s="90">
        <f t="shared" ca="1" si="6"/>
        <v>6414351427150.9062</v>
      </c>
      <c r="G141" s="210">
        <f ca="1">IF(SUM('Chemicals Calcs'!G$2:G141)-'Chem - ODS'!B$15*10^6&lt;0,0,IF(AND(SUM('Chemicals Calcs'!G$1:G140)-'Chem - ODS'!B$15*10^6&lt;0,SUM('Chemicals Calcs'!G$2:G141)-'Chem - ODS'!B$15*10^6&gt;0),SUM('Chemicals Calcs'!G$2:G141)-'Chem - ODS'!B$15*10^6,'Chemicals Calcs'!G141))</f>
        <v>8017939283938.6328</v>
      </c>
      <c r="H141" s="210">
        <f ca="1">IF(SUM('Chemicals Calcs'!H$2:H141)-'Chem - ODS'!C$15*10^6&lt;0,0,IF(AND(SUM('Chemicals Calcs'!H$1:H140)-'Chem - ODS'!C$15*10^6&lt;0,SUM('Chemicals Calcs'!H$2:H141)-'Chem - ODS'!C$15*10^6&gt;0),SUM('Chemicals Calcs'!H$2:H141)-'Chem - ODS'!C$15*10^6,'Chemicals Calcs'!H141))</f>
        <v>9621527140726.3594</v>
      </c>
      <c r="I141" s="210">
        <f ca="1">IF(SUM('Chemicals Calcs'!I$2:I141)-'Chem - ODS'!D$15*10^6&lt;0,0,IF(AND(SUM('Chemicals Calcs'!I$1:I140)-'Chem - ODS'!D$15*10^6&lt;0,SUM('Chemicals Calcs'!I$2:I141)-'Chem - ODS'!D$15*10^6&gt;0),SUM('Chemicals Calcs'!I$2:I141)-'Chem - ODS'!D$15*10^6,'Chemicals Calcs'!I141))</f>
        <v>11225114997514.086</v>
      </c>
      <c r="J141" s="210">
        <f ca="1">IF(SUM('Chemicals Calcs'!J$2:J141)-'Chem - ODS'!E$15*10^6&lt;0,0,IF(AND(SUM('Chemicals Calcs'!J$1:J140)-'Chem - ODS'!E$15*10^6&lt;0,SUM('Chemicals Calcs'!J$2:J141)-'Chem - ODS'!E$15*10^6&gt;0),SUM('Chemicals Calcs'!J$2:J141)-'Chem - ODS'!E$15*10^6,'Chemicals Calcs'!J141))</f>
        <v>12828702854301.812</v>
      </c>
      <c r="K141" s="210">
        <f ca="1">IF(SUM('Chemicals Calcs'!K$2:K141)-'Chem - ODS'!F$15*10^6&lt;0,0,IF(AND(SUM('Chemicals Calcs'!K$1:K140)-'Chem - ODS'!F$15*10^6&lt;0,SUM('Chemicals Calcs'!K$2:K141)-'Chem - ODS'!F$15*10^6&gt;0),SUM('Chemicals Calcs'!K$2:K141)-'Chem - ODS'!F$15*10^6,'Chemicals Calcs'!K141))</f>
        <v>14432290711089.537</v>
      </c>
      <c r="L141" s="210">
        <f ca="1">IF(SUM('Chemicals Calcs'!L$2:L141)-'Chem - ODS'!G$15*10^6&lt;0,0,IF(AND(SUM('Chemicals Calcs'!L$1:L140)-'Chem - ODS'!G$15*10^6&lt;0,SUM('Chemicals Calcs'!L$2:L141)-'Chem - ODS'!G$15*10^6&gt;0),SUM('Chemicals Calcs'!L$2:L141)-'Chem - ODS'!G$15*10^6,'Chemicals Calcs'!L141))</f>
        <v>16035878567877.266</v>
      </c>
      <c r="M141" s="210">
        <f ca="1">IF(SUM('Chemicals Calcs'!M$2:M141)-'Chem - ODS'!H$15*10^6&lt;0,0,IF(AND(SUM('Chemicals Calcs'!M$1:M140)-'Chem - ODS'!H$15*10^6&lt;0,SUM('Chemicals Calcs'!M$2:M141)-'Chem - ODS'!H$15*10^6&gt;0),SUM('Chemicals Calcs'!M$2:M141)-'Chem - ODS'!H$15*10^6,'Chemicals Calcs'!M141))</f>
        <v>16005479635470.363</v>
      </c>
      <c r="N141" s="210">
        <f ca="1">IF(SUM('Chemicals Calcs'!N$2:N141)-'Chem - ODS'!I$15*10^6&lt;0,0,IF(AND(SUM('Chemicals Calcs'!N$1:N140)-'Chem - ODS'!I$15*10^6&lt;0,SUM('Chemicals Calcs'!N$2:N141)-'Chem - ODS'!I$15*10^6&gt;0),SUM('Chemicals Calcs'!N$2:N141)-'Chem - ODS'!I$15*10^6,'Chemicals Calcs'!N141))</f>
        <v>15975080703063.465</v>
      </c>
      <c r="O141" s="210">
        <f ca="1">IF(SUM('Chemicals Calcs'!O$2:O141)-'Chem - ODS'!J$15*10^6&lt;0,0,IF(AND(SUM('Chemicals Calcs'!O$1:O140)-'Chem - ODS'!J$15*10^6&lt;0,SUM('Chemicals Calcs'!O$2:O141)-'Chem - ODS'!J$15*10^6&gt;0),SUM('Chemicals Calcs'!O$2:O141)-'Chem - ODS'!J$15*10^6,'Chemicals Calcs'!O141))</f>
        <v>15944681770656.564</v>
      </c>
      <c r="P141" s="210">
        <f ca="1">IF(SUM('Chemicals Calcs'!P$2:P141)-'Chem - ODS'!K$15*10^6&lt;0,0,IF(AND(SUM('Chemicals Calcs'!P$1:P140)-'Chem - ODS'!K$15*10^6&lt;0,SUM('Chemicals Calcs'!P$2:P141)-'Chem - ODS'!K$15*10^6&gt;0),SUM('Chemicals Calcs'!P$2:P141)-'Chem - ODS'!K$15*10^6,'Chemicals Calcs'!P141))</f>
        <v>15914282838249.664</v>
      </c>
      <c r="Q141" s="210">
        <f ca="1">IF(SUM('Chemicals Calcs'!Q$2:Q141)-'Chem - ODS'!L$15*10^6&lt;0,0,IF(AND(SUM('Chemicals Calcs'!Q$1:Q140)-'Chem - ODS'!L$15*10^6&lt;0,SUM('Chemicals Calcs'!Q$2:Q141)-'Chem - ODS'!L$15*10^6&gt;0),SUM('Chemicals Calcs'!Q$2:Q141)-'Chem - ODS'!L$15*10^6,'Chemicals Calcs'!Q141))</f>
        <v>15883883905842.764</v>
      </c>
      <c r="R141" s="210">
        <f ca="1">IF(SUM('Chemicals Calcs'!R$2:R141)-'Chem - ODS'!M$15*10^6&lt;0,0,IF(AND(SUM('Chemicals Calcs'!R$1:R140)-'Chem - ODS'!M$15*10^6&lt;0,SUM('Chemicals Calcs'!R$2:R141)-'Chem - ODS'!M$15*10^6&gt;0),SUM('Chemicals Calcs'!R$2:R141)-'Chem - ODS'!M$15*10^6,'Chemicals Calcs'!R141))</f>
        <v>15853484973435.863</v>
      </c>
      <c r="S141" s="210">
        <f ca="1">IF(SUM('Chemicals Calcs'!S$2:S141)-'Chem - ODS'!N$15*10^6&lt;0,0,IF(AND(SUM('Chemicals Calcs'!S$1:S140)-'Chem - ODS'!N$15*10^6&lt;0,SUM('Chemicals Calcs'!S$2:S141)-'Chem - ODS'!N$15*10^6&gt;0),SUM('Chemicals Calcs'!S$2:S141)-'Chem - ODS'!N$15*10^6,'Chemicals Calcs'!S141))</f>
        <v>15823086041028.965</v>
      </c>
      <c r="T141" s="210">
        <f ca="1">IF(SUM('Chemicals Calcs'!T$2:T141)-'Chem - ODS'!O$15*10^6&lt;0,0,IF(AND(SUM('Chemicals Calcs'!T$1:T140)-'Chem - ODS'!O$15*10^6&lt;0,SUM('Chemicals Calcs'!T$2:T141)-'Chem - ODS'!O$15*10^6&gt;0),SUM('Chemicals Calcs'!T$2:T141)-'Chem - ODS'!O$15*10^6,'Chemicals Calcs'!T141))</f>
        <v>15792687108622.064</v>
      </c>
      <c r="U141" s="210">
        <f ca="1">IF(SUM('Chemicals Calcs'!U$2:U141)-'Chem - ODS'!P$15*10^6&lt;0,0,IF(AND(SUM('Chemicals Calcs'!U$1:U140)-'Chem - ODS'!P$15*10^6&lt;0,SUM('Chemicals Calcs'!U$2:U141)-'Chem - ODS'!P$15*10^6&gt;0),SUM('Chemicals Calcs'!U$2:U141)-'Chem - ODS'!P$15*10^6,'Chemicals Calcs'!U141))</f>
        <v>15762288176215.164</v>
      </c>
      <c r="V141" s="210">
        <f ca="1">IF(SUM('Chemicals Calcs'!V$2:V141)-'Chem - ODS'!Q$15*10^6&lt;0,0,IF(AND(SUM('Chemicals Calcs'!V$1:V140)-'Chem - ODS'!Q$15*10^6&lt;0,SUM('Chemicals Calcs'!V$2:V141)-'Chem - ODS'!Q$15*10^6&gt;0),SUM('Chemicals Calcs'!V$2:V141)-'Chem - ODS'!Q$15*10^6,'Chemicals Calcs'!V141))</f>
        <v>15731889243808.264</v>
      </c>
      <c r="W141" s="210">
        <f ca="1">IF(SUM('Chemicals Calcs'!W$2:W141)-'Chem - ODS'!R$15*10^6&lt;0,0,IF(AND(SUM('Chemicals Calcs'!W$1:W140)-'Chem - ODS'!R$15*10^6&lt;0,SUM('Chemicals Calcs'!W$2:W141)-'Chem - ODS'!R$15*10^6&gt;0),SUM('Chemicals Calcs'!W$2:W141)-'Chem - ODS'!R$15*10^6,'Chemicals Calcs'!W141))</f>
        <v>16007271001384.748</v>
      </c>
      <c r="X141" s="210">
        <f ca="1">IF(SUM('Chemicals Calcs'!X$2:X141)-'Chem - ODS'!S$15*10^6&lt;0,0,IF(AND(SUM('Chemicals Calcs'!X$1:X140)-'Chem - ODS'!S$15*10^6&lt;0,SUM('Chemicals Calcs'!X$2:X141)-'Chem - ODS'!S$15*10^6&gt;0),SUM('Chemicals Calcs'!X$2:X141)-'Chem - ODS'!S$15*10^6,'Chemicals Calcs'!X141))</f>
        <v>16282652758961.234</v>
      </c>
      <c r="Y141" s="210">
        <f ca="1">IF(SUM('Chemicals Calcs'!Y$2:Y141)-'Chem - ODS'!T$15*10^6&lt;0,0,IF(AND(SUM('Chemicals Calcs'!Y$1:Y140)-'Chem - ODS'!T$15*10^6&lt;0,SUM('Chemicals Calcs'!Y$2:Y141)-'Chem - ODS'!T$15*10^6&gt;0),SUM('Chemicals Calcs'!Y$2:Y141)-'Chem - ODS'!T$15*10^6,'Chemicals Calcs'!Y141))</f>
        <v>16558034516537.719</v>
      </c>
      <c r="Z141" s="210">
        <f ca="1">IF(SUM('Chemicals Calcs'!Z$2:Z141)-'Chem - ODS'!U$15*10^6&lt;0,0,IF(AND(SUM('Chemicals Calcs'!Z$1:Z140)-'Chem - ODS'!U$15*10^6&lt;0,SUM('Chemicals Calcs'!Z$2:Z141)-'Chem - ODS'!U$15*10^6&gt;0),SUM('Chemicals Calcs'!Z$2:Z141)-'Chem - ODS'!U$15*10^6,'Chemicals Calcs'!Z141))</f>
        <v>16833416274114.203</v>
      </c>
      <c r="AA141" s="210">
        <f ca="1">IF(SUM('Chemicals Calcs'!AA$2:AA141)-'Chem - ODS'!V$15*10^6&lt;0,0,IF(AND(SUM('Chemicals Calcs'!AA$1:AA140)-'Chem - ODS'!V$15*10^6&lt;0,SUM('Chemicals Calcs'!AA$2:AA141)-'Chem - ODS'!V$15*10^6&gt;0),SUM('Chemicals Calcs'!AA$2:AA141)-'Chem - ODS'!V$15*10^6,'Chemicals Calcs'!AA141))</f>
        <v>17108798031690.689</v>
      </c>
      <c r="AB141" s="210">
        <f ca="1">IF(SUM('Chemicals Calcs'!AB$2:AB141)-'Chem - ODS'!W$15*10^6&lt;0,0,IF(AND(SUM('Chemicals Calcs'!AB$1:AB140)-'Chem - ODS'!W$15*10^6&lt;0,SUM('Chemicals Calcs'!AB$2:AB141)-'Chem - ODS'!W$15*10^6&gt;0),SUM('Chemicals Calcs'!AB$2:AB141)-'Chem - ODS'!W$15*10^6,'Chemicals Calcs'!AB141))</f>
        <v>17384179789267.174</v>
      </c>
      <c r="AC141" s="210">
        <f ca="1">IF(SUM('Chemicals Calcs'!AC$2:AC141)-'Chem - ODS'!X$15*10^6&lt;0,0,IF(AND(SUM('Chemicals Calcs'!AC$1:AC140)-'Chem - ODS'!X$15*10^6&lt;0,SUM('Chemicals Calcs'!AC$2:AC141)-'Chem - ODS'!X$15*10^6&gt;0),SUM('Chemicals Calcs'!AC$2:AC141)-'Chem - ODS'!X$15*10^6,'Chemicals Calcs'!AC141))</f>
        <v>17659561546843.656</v>
      </c>
      <c r="AD141" s="210">
        <f ca="1">IF(SUM('Chemicals Calcs'!AD$2:AD141)-'Chem - ODS'!Y$15*10^6&lt;0,0,IF(AND(SUM('Chemicals Calcs'!AD$1:AD140)-'Chem - ODS'!Y$15*10^6&lt;0,SUM('Chemicals Calcs'!AD$2:AD141)-'Chem - ODS'!Y$15*10^6&gt;0),SUM('Chemicals Calcs'!AD$2:AD141)-'Chem - ODS'!Y$15*10^6,'Chemicals Calcs'!AD141))</f>
        <v>17934943304420.141</v>
      </c>
      <c r="AE141" s="210">
        <f ca="1">IF(SUM('Chemicals Calcs'!AE$2:AE141)-'Chem - ODS'!Z$15*10^6&lt;0,0,IF(AND(SUM('Chemicals Calcs'!AE$1:AE140)-'Chem - ODS'!Z$15*10^6&lt;0,SUM('Chemicals Calcs'!AE$2:AE141)-'Chem - ODS'!Z$15*10^6&gt;0),SUM('Chemicals Calcs'!AE$2:AE141)-'Chem - ODS'!Z$15*10^6,'Chemicals Calcs'!AE141))</f>
        <v>18210325061996.625</v>
      </c>
      <c r="AF141" s="210">
        <f ca="1">IF(SUM('Chemicals Calcs'!AF$2:AF141)-'Chem - ODS'!AA$15*10^6&lt;0,0,IF(AND(SUM('Chemicals Calcs'!AF$1:AF140)-'Chem - ODS'!AA$15*10^6&lt;0,SUM('Chemicals Calcs'!AF$2:AF141)-'Chem - ODS'!AA$15*10^6&gt;0),SUM('Chemicals Calcs'!AF$2:AF141)-'Chem - ODS'!AA$15*10^6,'Chemicals Calcs'!AF141))</f>
        <v>18485706819573.109</v>
      </c>
      <c r="AG141" s="210">
        <f ca="1">IF(SUM('Chemicals Calcs'!AG$2:AG141)-'Chem - ODS'!AB$15*10^6&lt;0,0,IF(AND(SUM('Chemicals Calcs'!AG$1:AG140)-'Chem - ODS'!AB$15*10^6&lt;0,SUM('Chemicals Calcs'!AG$2:AG141)-'Chem - ODS'!AB$15*10^6&gt;0),SUM('Chemicals Calcs'!AG$2:AG141)-'Chem - ODS'!AB$15*10^6,'Chemicals Calcs'!AG141))</f>
        <v>18761088577149.598</v>
      </c>
      <c r="AH141" s="210">
        <f ca="1">IF(SUM('Chemicals Calcs'!AH$2:AH141)-'Chem - ODS'!AC$15*10^6&lt;0,0,IF(AND(SUM('Chemicals Calcs'!AH$1:AH140)-'Chem - ODS'!AC$15*10^6&lt;0,SUM('Chemicals Calcs'!AH$2:AH141)-'Chem - ODS'!AC$15*10^6&gt;0),SUM('Chemicals Calcs'!AH$2:AH141)-'Chem - ODS'!AC$15*10^6,'Chemicals Calcs'!AH141))</f>
        <v>19036470334726.082</v>
      </c>
      <c r="AI141" s="210">
        <f ca="1">IF(SUM('Chemicals Calcs'!AI$2:AI141)-'Chem - ODS'!AD$15*10^6&lt;0,0,IF(AND(SUM('Chemicals Calcs'!AI$1:AI140)-'Chem - ODS'!AD$15*10^6&lt;0,SUM('Chemicals Calcs'!AI$2:AI141)-'Chem - ODS'!AD$15*10^6&gt;0),SUM('Chemicals Calcs'!AI$2:AI141)-'Chem - ODS'!AD$15*10^6,'Chemicals Calcs'!AI141))</f>
        <v>19311852092302.57</v>
      </c>
      <c r="AJ141" s="210">
        <f ca="1">IF(SUM('Chemicals Calcs'!AJ$2:AJ141)-'Chem - ODS'!AE$15*10^6&lt;0,0,IF(AND(SUM('Chemicals Calcs'!AJ$1:AJ140)-'Chem - ODS'!AE$15*10^6&lt;0,SUM('Chemicals Calcs'!AJ$2:AJ141)-'Chem - ODS'!AE$15*10^6&gt;0),SUM('Chemicals Calcs'!AJ$2:AJ141)-'Chem - ODS'!AE$15*10^6,'Chemicals Calcs'!AJ141))</f>
        <v>19587233849879.051</v>
      </c>
      <c r="AK141" s="210">
        <f ca="1">IF(SUM('Chemicals Calcs'!AK$2:AK141)-'Chem - ODS'!AF$15*10^6&lt;0,0,IF(AND(SUM('Chemicals Calcs'!AK$1:AK140)-'Chem - ODS'!AF$15*10^6&lt;0,SUM('Chemicals Calcs'!AK$2:AK141)-'Chem - ODS'!AF$15*10^6&gt;0),SUM('Chemicals Calcs'!AK$2:AK141)-'Chem - ODS'!AF$15*10^6,'Chemicals Calcs'!AK141))</f>
        <v>19862615607455.539</v>
      </c>
      <c r="AL141" s="210">
        <f ca="1">IF(SUM('Chemicals Calcs'!AL$2:AL141)-'Chem - ODS'!AG$15*10^6&lt;0,0,IF(AND(SUM('Chemicals Calcs'!AL$1:AL140)-'Chem - ODS'!AG$15*10^6&lt;0,SUM('Chemicals Calcs'!AL$2:AL141)-'Chem - ODS'!AG$15*10^6&gt;0),SUM('Chemicals Calcs'!AL$2:AL141)-'Chem - ODS'!AG$15*10^6,'Chemicals Calcs'!AL141))</f>
        <v>20137997365032.023</v>
      </c>
      <c r="AM141" s="210">
        <f ca="1">IF(SUM('Chemicals Calcs'!AM$2:AM141)-'Chem - ODS'!AH$15*10^6&lt;0,0,IF(AND(SUM('Chemicals Calcs'!AM$1:AM140)-'Chem - ODS'!AH$15*10^6&lt;0,SUM('Chemicals Calcs'!AM$2:AM141)-'Chem - ODS'!AH$15*10^6&gt;0),SUM('Chemicals Calcs'!AM$2:AM141)-'Chem - ODS'!AH$15*10^6,'Chemicals Calcs'!AM141))</f>
        <v>20413379122608.504</v>
      </c>
      <c r="AN141" s="210">
        <f ca="1">IF(SUM('Chemicals Calcs'!AN$2:AN141)-'Chem - ODS'!AI$15*10^6&lt;0,0,IF(AND(SUM('Chemicals Calcs'!AN$1:AN140)-'Chem - ODS'!AI$15*10^6&lt;0,SUM('Chemicals Calcs'!AN$2:AN141)-'Chem - ODS'!AI$15*10^6&gt;0),SUM('Chemicals Calcs'!AN$2:AN141)-'Chem - ODS'!AI$15*10^6,'Chemicals Calcs'!AN141))</f>
        <v>20688760880184.992</v>
      </c>
      <c r="AO141" s="210">
        <f ca="1">IF(SUM('Chemicals Calcs'!AO$2:AO141)-'Chem - ODS'!AJ$15*10^6&lt;0,0,IF(AND(SUM('Chemicals Calcs'!AO$1:AO140)-'Chem - ODS'!AJ$15*10^6&lt;0,SUM('Chemicals Calcs'!AO$2:AO141)-'Chem - ODS'!AJ$15*10^6&gt;0),SUM('Chemicals Calcs'!AO$2:AO141)-'Chem - ODS'!AJ$15*10^6,'Chemicals Calcs'!AO141))</f>
        <v>20964142637761.477</v>
      </c>
      <c r="AP141" s="210">
        <f ca="1">IF(SUM('Chemicals Calcs'!AP$2:AP141)-'Chem - ODS'!AK$15*10^6&lt;0,0,IF(AND(SUM('Chemicals Calcs'!AP$1:AP140)-'Chem - ODS'!AK$15*10^6&lt;0,SUM('Chemicals Calcs'!AP$2:AP141)-'Chem - ODS'!AK$15*10^6&gt;0),SUM('Chemicals Calcs'!AP$2:AP141)-'Chem - ODS'!AK$15*10^6,'Chemicals Calcs'!AP141))</f>
        <v>21239524395337.961</v>
      </c>
    </row>
    <row r="142" spans="1:42">
      <c r="A142" s="74">
        <v>90</v>
      </c>
      <c r="B142">
        <f ca="1">IF('Chemicals 2010'!$A150="CP",INDIRECT("'Chemicals 2010'!"&amp;'Country Selector'!$B$3&amp;ROW($A150))*10^12,0)</f>
        <v>0</v>
      </c>
      <c r="C142" s="90">
        <f t="shared" ca="1" si="6"/>
        <v>0</v>
      </c>
      <c r="D142" s="90">
        <f t="shared" ca="1" si="6"/>
        <v>0</v>
      </c>
      <c r="E142" s="90">
        <f t="shared" ca="1" si="6"/>
        <v>0</v>
      </c>
      <c r="F142" s="90">
        <f t="shared" ca="1" si="6"/>
        <v>0</v>
      </c>
      <c r="G142" s="210">
        <f ca="1">IF(SUM('Chemicals Calcs'!G$2:G142)-'Chem - ODS'!B$15*10^6&lt;0,0,IF(AND(SUM('Chemicals Calcs'!G$1:G141)-'Chem - ODS'!B$15*10^6&lt;0,SUM('Chemicals Calcs'!G$2:G142)-'Chem - ODS'!B$15*10^6&gt;0),SUM('Chemicals Calcs'!G$2:G142)-'Chem - ODS'!B$15*10^6,'Chemicals Calcs'!G142))</f>
        <v>0</v>
      </c>
      <c r="H142" s="210">
        <f ca="1">IF(SUM('Chemicals Calcs'!H$2:H142)-'Chem - ODS'!C$15*10^6&lt;0,0,IF(AND(SUM('Chemicals Calcs'!H$1:H141)-'Chem - ODS'!C$15*10^6&lt;0,SUM('Chemicals Calcs'!H$2:H142)-'Chem - ODS'!C$15*10^6&gt;0),SUM('Chemicals Calcs'!H$2:H142)-'Chem - ODS'!C$15*10^6,'Chemicals Calcs'!H142))</f>
        <v>0</v>
      </c>
      <c r="I142" s="210">
        <f ca="1">IF(SUM('Chemicals Calcs'!I$2:I142)-'Chem - ODS'!D$15*10^6&lt;0,0,IF(AND(SUM('Chemicals Calcs'!I$1:I141)-'Chem - ODS'!D$15*10^6&lt;0,SUM('Chemicals Calcs'!I$2:I142)-'Chem - ODS'!D$15*10^6&gt;0),SUM('Chemicals Calcs'!I$2:I142)-'Chem - ODS'!D$15*10^6,'Chemicals Calcs'!I142))</f>
        <v>0</v>
      </c>
      <c r="J142" s="210">
        <f ca="1">IF(SUM('Chemicals Calcs'!J$2:J142)-'Chem - ODS'!E$15*10^6&lt;0,0,IF(AND(SUM('Chemicals Calcs'!J$1:J141)-'Chem - ODS'!E$15*10^6&lt;0,SUM('Chemicals Calcs'!J$2:J142)-'Chem - ODS'!E$15*10^6&gt;0),SUM('Chemicals Calcs'!J$2:J142)-'Chem - ODS'!E$15*10^6,'Chemicals Calcs'!J142))</f>
        <v>0</v>
      </c>
      <c r="K142" s="210">
        <f ca="1">IF(SUM('Chemicals Calcs'!K$2:K142)-'Chem - ODS'!F$15*10^6&lt;0,0,IF(AND(SUM('Chemicals Calcs'!K$1:K141)-'Chem - ODS'!F$15*10^6&lt;0,SUM('Chemicals Calcs'!K$2:K142)-'Chem - ODS'!F$15*10^6&gt;0),SUM('Chemicals Calcs'!K$2:K142)-'Chem - ODS'!F$15*10^6,'Chemicals Calcs'!K142))</f>
        <v>0</v>
      </c>
      <c r="L142" s="210">
        <f ca="1">IF(SUM('Chemicals Calcs'!L$2:L142)-'Chem - ODS'!G$15*10^6&lt;0,0,IF(AND(SUM('Chemicals Calcs'!L$1:L141)-'Chem - ODS'!G$15*10^6&lt;0,SUM('Chemicals Calcs'!L$2:L142)-'Chem - ODS'!G$15*10^6&gt;0),SUM('Chemicals Calcs'!L$2:L142)-'Chem - ODS'!G$15*10^6,'Chemicals Calcs'!L142))</f>
        <v>0</v>
      </c>
      <c r="M142" s="210">
        <f ca="1">IF(SUM('Chemicals Calcs'!M$2:M142)-'Chem - ODS'!H$15*10^6&lt;0,0,IF(AND(SUM('Chemicals Calcs'!M$1:M141)-'Chem - ODS'!H$15*10^6&lt;0,SUM('Chemicals Calcs'!M$2:M142)-'Chem - ODS'!H$15*10^6&gt;0),SUM('Chemicals Calcs'!M$2:M142)-'Chem - ODS'!H$15*10^6,'Chemicals Calcs'!M142))</f>
        <v>0</v>
      </c>
      <c r="N142" s="210">
        <f ca="1">IF(SUM('Chemicals Calcs'!N$2:N142)-'Chem - ODS'!I$15*10^6&lt;0,0,IF(AND(SUM('Chemicals Calcs'!N$1:N141)-'Chem - ODS'!I$15*10^6&lt;0,SUM('Chemicals Calcs'!N$2:N142)-'Chem - ODS'!I$15*10^6&gt;0),SUM('Chemicals Calcs'!N$2:N142)-'Chem - ODS'!I$15*10^6,'Chemicals Calcs'!N142))</f>
        <v>0</v>
      </c>
      <c r="O142" s="210">
        <f ca="1">IF(SUM('Chemicals Calcs'!O$2:O142)-'Chem - ODS'!J$15*10^6&lt;0,0,IF(AND(SUM('Chemicals Calcs'!O$1:O141)-'Chem - ODS'!J$15*10^6&lt;0,SUM('Chemicals Calcs'!O$2:O142)-'Chem - ODS'!J$15*10^6&gt;0),SUM('Chemicals Calcs'!O$2:O142)-'Chem - ODS'!J$15*10^6,'Chemicals Calcs'!O142))</f>
        <v>0</v>
      </c>
      <c r="P142" s="210">
        <f ca="1">IF(SUM('Chemicals Calcs'!P$2:P142)-'Chem - ODS'!K$15*10^6&lt;0,0,IF(AND(SUM('Chemicals Calcs'!P$1:P141)-'Chem - ODS'!K$15*10^6&lt;0,SUM('Chemicals Calcs'!P$2:P142)-'Chem - ODS'!K$15*10^6&gt;0),SUM('Chemicals Calcs'!P$2:P142)-'Chem - ODS'!K$15*10^6,'Chemicals Calcs'!P142))</f>
        <v>0</v>
      </c>
      <c r="Q142" s="210">
        <f ca="1">IF(SUM('Chemicals Calcs'!Q$2:Q142)-'Chem - ODS'!L$15*10^6&lt;0,0,IF(AND(SUM('Chemicals Calcs'!Q$1:Q141)-'Chem - ODS'!L$15*10^6&lt;0,SUM('Chemicals Calcs'!Q$2:Q142)-'Chem - ODS'!L$15*10^6&gt;0),SUM('Chemicals Calcs'!Q$2:Q142)-'Chem - ODS'!L$15*10^6,'Chemicals Calcs'!Q142))</f>
        <v>0</v>
      </c>
      <c r="R142" s="210">
        <f ca="1">IF(SUM('Chemicals Calcs'!R$2:R142)-'Chem - ODS'!M$15*10^6&lt;0,0,IF(AND(SUM('Chemicals Calcs'!R$1:R141)-'Chem - ODS'!M$15*10^6&lt;0,SUM('Chemicals Calcs'!R$2:R142)-'Chem - ODS'!M$15*10^6&gt;0),SUM('Chemicals Calcs'!R$2:R142)-'Chem - ODS'!M$15*10^6,'Chemicals Calcs'!R142))</f>
        <v>0</v>
      </c>
      <c r="S142" s="210">
        <f ca="1">IF(SUM('Chemicals Calcs'!S$2:S142)-'Chem - ODS'!N$15*10^6&lt;0,0,IF(AND(SUM('Chemicals Calcs'!S$1:S141)-'Chem - ODS'!N$15*10^6&lt;0,SUM('Chemicals Calcs'!S$2:S142)-'Chem - ODS'!N$15*10^6&gt;0),SUM('Chemicals Calcs'!S$2:S142)-'Chem - ODS'!N$15*10^6,'Chemicals Calcs'!S142))</f>
        <v>0</v>
      </c>
      <c r="T142" s="210">
        <f ca="1">IF(SUM('Chemicals Calcs'!T$2:T142)-'Chem - ODS'!O$15*10^6&lt;0,0,IF(AND(SUM('Chemicals Calcs'!T$1:T141)-'Chem - ODS'!O$15*10^6&lt;0,SUM('Chemicals Calcs'!T$2:T142)-'Chem - ODS'!O$15*10^6&gt;0),SUM('Chemicals Calcs'!T$2:T142)-'Chem - ODS'!O$15*10^6,'Chemicals Calcs'!T142))</f>
        <v>0</v>
      </c>
      <c r="U142" s="210">
        <f ca="1">IF(SUM('Chemicals Calcs'!U$2:U142)-'Chem - ODS'!P$15*10^6&lt;0,0,IF(AND(SUM('Chemicals Calcs'!U$1:U141)-'Chem - ODS'!P$15*10^6&lt;0,SUM('Chemicals Calcs'!U$2:U142)-'Chem - ODS'!P$15*10^6&gt;0),SUM('Chemicals Calcs'!U$2:U142)-'Chem - ODS'!P$15*10^6,'Chemicals Calcs'!U142))</f>
        <v>0</v>
      </c>
      <c r="V142" s="210">
        <f ca="1">IF(SUM('Chemicals Calcs'!V$2:V142)-'Chem - ODS'!Q$15*10^6&lt;0,0,IF(AND(SUM('Chemicals Calcs'!V$1:V141)-'Chem - ODS'!Q$15*10^6&lt;0,SUM('Chemicals Calcs'!V$2:V142)-'Chem - ODS'!Q$15*10^6&gt;0),SUM('Chemicals Calcs'!V$2:V142)-'Chem - ODS'!Q$15*10^6,'Chemicals Calcs'!V142))</f>
        <v>0</v>
      </c>
      <c r="W142" s="210">
        <f ca="1">IF(SUM('Chemicals Calcs'!W$2:W142)-'Chem - ODS'!R$15*10^6&lt;0,0,IF(AND(SUM('Chemicals Calcs'!W$1:W141)-'Chem - ODS'!R$15*10^6&lt;0,SUM('Chemicals Calcs'!W$2:W142)-'Chem - ODS'!R$15*10^6&gt;0),SUM('Chemicals Calcs'!W$2:W142)-'Chem - ODS'!R$15*10^6,'Chemicals Calcs'!W142))</f>
        <v>0</v>
      </c>
      <c r="X142" s="210">
        <f ca="1">IF(SUM('Chemicals Calcs'!X$2:X142)-'Chem - ODS'!S$15*10^6&lt;0,0,IF(AND(SUM('Chemicals Calcs'!X$1:X141)-'Chem - ODS'!S$15*10^6&lt;0,SUM('Chemicals Calcs'!X$2:X142)-'Chem - ODS'!S$15*10^6&gt;0),SUM('Chemicals Calcs'!X$2:X142)-'Chem - ODS'!S$15*10^6,'Chemicals Calcs'!X142))</f>
        <v>0</v>
      </c>
      <c r="Y142" s="210">
        <f ca="1">IF(SUM('Chemicals Calcs'!Y$2:Y142)-'Chem - ODS'!T$15*10^6&lt;0,0,IF(AND(SUM('Chemicals Calcs'!Y$1:Y141)-'Chem - ODS'!T$15*10^6&lt;0,SUM('Chemicals Calcs'!Y$2:Y142)-'Chem - ODS'!T$15*10^6&gt;0),SUM('Chemicals Calcs'!Y$2:Y142)-'Chem - ODS'!T$15*10^6,'Chemicals Calcs'!Y142))</f>
        <v>0</v>
      </c>
      <c r="Z142" s="210">
        <f ca="1">IF(SUM('Chemicals Calcs'!Z$2:Z142)-'Chem - ODS'!U$15*10^6&lt;0,0,IF(AND(SUM('Chemicals Calcs'!Z$1:Z141)-'Chem - ODS'!U$15*10^6&lt;0,SUM('Chemicals Calcs'!Z$2:Z142)-'Chem - ODS'!U$15*10^6&gt;0),SUM('Chemicals Calcs'!Z$2:Z142)-'Chem - ODS'!U$15*10^6,'Chemicals Calcs'!Z142))</f>
        <v>0</v>
      </c>
      <c r="AA142" s="210">
        <f ca="1">IF(SUM('Chemicals Calcs'!AA$2:AA142)-'Chem - ODS'!V$15*10^6&lt;0,0,IF(AND(SUM('Chemicals Calcs'!AA$1:AA141)-'Chem - ODS'!V$15*10^6&lt;0,SUM('Chemicals Calcs'!AA$2:AA142)-'Chem - ODS'!V$15*10^6&gt;0),SUM('Chemicals Calcs'!AA$2:AA142)-'Chem - ODS'!V$15*10^6,'Chemicals Calcs'!AA142))</f>
        <v>0</v>
      </c>
      <c r="AB142" s="210">
        <f ca="1">IF(SUM('Chemicals Calcs'!AB$2:AB142)-'Chem - ODS'!W$15*10^6&lt;0,0,IF(AND(SUM('Chemicals Calcs'!AB$1:AB141)-'Chem - ODS'!W$15*10^6&lt;0,SUM('Chemicals Calcs'!AB$2:AB142)-'Chem - ODS'!W$15*10^6&gt;0),SUM('Chemicals Calcs'!AB$2:AB142)-'Chem - ODS'!W$15*10^6,'Chemicals Calcs'!AB142))</f>
        <v>0</v>
      </c>
      <c r="AC142" s="210">
        <f ca="1">IF(SUM('Chemicals Calcs'!AC$2:AC142)-'Chem - ODS'!X$15*10^6&lt;0,0,IF(AND(SUM('Chemicals Calcs'!AC$1:AC141)-'Chem - ODS'!X$15*10^6&lt;0,SUM('Chemicals Calcs'!AC$2:AC142)-'Chem - ODS'!X$15*10^6&gt;0),SUM('Chemicals Calcs'!AC$2:AC142)-'Chem - ODS'!X$15*10^6,'Chemicals Calcs'!AC142))</f>
        <v>0</v>
      </c>
      <c r="AD142" s="210">
        <f ca="1">IF(SUM('Chemicals Calcs'!AD$2:AD142)-'Chem - ODS'!Y$15*10^6&lt;0,0,IF(AND(SUM('Chemicals Calcs'!AD$1:AD141)-'Chem - ODS'!Y$15*10^6&lt;0,SUM('Chemicals Calcs'!AD$2:AD142)-'Chem - ODS'!Y$15*10^6&gt;0),SUM('Chemicals Calcs'!AD$2:AD142)-'Chem - ODS'!Y$15*10^6,'Chemicals Calcs'!AD142))</f>
        <v>0</v>
      </c>
      <c r="AE142" s="210">
        <f ca="1">IF(SUM('Chemicals Calcs'!AE$2:AE142)-'Chem - ODS'!Z$15*10^6&lt;0,0,IF(AND(SUM('Chemicals Calcs'!AE$1:AE141)-'Chem - ODS'!Z$15*10^6&lt;0,SUM('Chemicals Calcs'!AE$2:AE142)-'Chem - ODS'!Z$15*10^6&gt;0),SUM('Chemicals Calcs'!AE$2:AE142)-'Chem - ODS'!Z$15*10^6,'Chemicals Calcs'!AE142))</f>
        <v>0</v>
      </c>
      <c r="AF142" s="210">
        <f ca="1">IF(SUM('Chemicals Calcs'!AF$2:AF142)-'Chem - ODS'!AA$15*10^6&lt;0,0,IF(AND(SUM('Chemicals Calcs'!AF$1:AF141)-'Chem - ODS'!AA$15*10^6&lt;0,SUM('Chemicals Calcs'!AF$2:AF142)-'Chem - ODS'!AA$15*10^6&gt;0),SUM('Chemicals Calcs'!AF$2:AF142)-'Chem - ODS'!AA$15*10^6,'Chemicals Calcs'!AF142))</f>
        <v>0</v>
      </c>
      <c r="AG142" s="210">
        <f ca="1">IF(SUM('Chemicals Calcs'!AG$2:AG142)-'Chem - ODS'!AB$15*10^6&lt;0,0,IF(AND(SUM('Chemicals Calcs'!AG$1:AG141)-'Chem - ODS'!AB$15*10^6&lt;0,SUM('Chemicals Calcs'!AG$2:AG142)-'Chem - ODS'!AB$15*10^6&gt;0),SUM('Chemicals Calcs'!AG$2:AG142)-'Chem - ODS'!AB$15*10^6,'Chemicals Calcs'!AG142))</f>
        <v>0</v>
      </c>
      <c r="AH142" s="210">
        <f ca="1">IF(SUM('Chemicals Calcs'!AH$2:AH142)-'Chem - ODS'!AC$15*10^6&lt;0,0,IF(AND(SUM('Chemicals Calcs'!AH$1:AH141)-'Chem - ODS'!AC$15*10^6&lt;0,SUM('Chemicals Calcs'!AH$2:AH142)-'Chem - ODS'!AC$15*10^6&gt;0),SUM('Chemicals Calcs'!AH$2:AH142)-'Chem - ODS'!AC$15*10^6,'Chemicals Calcs'!AH142))</f>
        <v>0</v>
      </c>
      <c r="AI142" s="210">
        <f ca="1">IF(SUM('Chemicals Calcs'!AI$2:AI142)-'Chem - ODS'!AD$15*10^6&lt;0,0,IF(AND(SUM('Chemicals Calcs'!AI$1:AI141)-'Chem - ODS'!AD$15*10^6&lt;0,SUM('Chemicals Calcs'!AI$2:AI142)-'Chem - ODS'!AD$15*10^6&gt;0),SUM('Chemicals Calcs'!AI$2:AI142)-'Chem - ODS'!AD$15*10^6,'Chemicals Calcs'!AI142))</f>
        <v>0</v>
      </c>
      <c r="AJ142" s="210">
        <f ca="1">IF(SUM('Chemicals Calcs'!AJ$2:AJ142)-'Chem - ODS'!AE$15*10^6&lt;0,0,IF(AND(SUM('Chemicals Calcs'!AJ$1:AJ141)-'Chem - ODS'!AE$15*10^6&lt;0,SUM('Chemicals Calcs'!AJ$2:AJ142)-'Chem - ODS'!AE$15*10^6&gt;0),SUM('Chemicals Calcs'!AJ$2:AJ142)-'Chem - ODS'!AE$15*10^6,'Chemicals Calcs'!AJ142))</f>
        <v>0</v>
      </c>
      <c r="AK142" s="210">
        <f ca="1">IF(SUM('Chemicals Calcs'!AK$2:AK142)-'Chem - ODS'!AF$15*10^6&lt;0,0,IF(AND(SUM('Chemicals Calcs'!AK$1:AK141)-'Chem - ODS'!AF$15*10^6&lt;0,SUM('Chemicals Calcs'!AK$2:AK142)-'Chem - ODS'!AF$15*10^6&gt;0),SUM('Chemicals Calcs'!AK$2:AK142)-'Chem - ODS'!AF$15*10^6,'Chemicals Calcs'!AK142))</f>
        <v>0</v>
      </c>
      <c r="AL142" s="210">
        <f ca="1">IF(SUM('Chemicals Calcs'!AL$2:AL142)-'Chem - ODS'!AG$15*10^6&lt;0,0,IF(AND(SUM('Chemicals Calcs'!AL$1:AL141)-'Chem - ODS'!AG$15*10^6&lt;0,SUM('Chemicals Calcs'!AL$2:AL142)-'Chem - ODS'!AG$15*10^6&gt;0),SUM('Chemicals Calcs'!AL$2:AL142)-'Chem - ODS'!AG$15*10^6,'Chemicals Calcs'!AL142))</f>
        <v>0</v>
      </c>
      <c r="AM142" s="210">
        <f ca="1">IF(SUM('Chemicals Calcs'!AM$2:AM142)-'Chem - ODS'!AH$15*10^6&lt;0,0,IF(AND(SUM('Chemicals Calcs'!AM$1:AM141)-'Chem - ODS'!AH$15*10^6&lt;0,SUM('Chemicals Calcs'!AM$2:AM142)-'Chem - ODS'!AH$15*10^6&gt;0),SUM('Chemicals Calcs'!AM$2:AM142)-'Chem - ODS'!AH$15*10^6,'Chemicals Calcs'!AM142))</f>
        <v>0</v>
      </c>
      <c r="AN142" s="210">
        <f ca="1">IF(SUM('Chemicals Calcs'!AN$2:AN142)-'Chem - ODS'!AI$15*10^6&lt;0,0,IF(AND(SUM('Chemicals Calcs'!AN$1:AN141)-'Chem - ODS'!AI$15*10^6&lt;0,SUM('Chemicals Calcs'!AN$2:AN142)-'Chem - ODS'!AI$15*10^6&gt;0),SUM('Chemicals Calcs'!AN$2:AN142)-'Chem - ODS'!AI$15*10^6,'Chemicals Calcs'!AN142))</f>
        <v>0</v>
      </c>
      <c r="AO142" s="210">
        <f ca="1">IF(SUM('Chemicals Calcs'!AO$2:AO142)-'Chem - ODS'!AJ$15*10^6&lt;0,0,IF(AND(SUM('Chemicals Calcs'!AO$1:AO141)-'Chem - ODS'!AJ$15*10^6&lt;0,SUM('Chemicals Calcs'!AO$2:AO142)-'Chem - ODS'!AJ$15*10^6&gt;0),SUM('Chemicals Calcs'!AO$2:AO142)-'Chem - ODS'!AJ$15*10^6,'Chemicals Calcs'!AO142))</f>
        <v>0</v>
      </c>
      <c r="AP142" s="210">
        <f ca="1">IF(SUM('Chemicals Calcs'!AP$2:AP142)-'Chem - ODS'!AK$15*10^6&lt;0,0,IF(AND(SUM('Chemicals Calcs'!AP$1:AP141)-'Chem - ODS'!AK$15*10^6&lt;0,SUM('Chemicals Calcs'!AP$2:AP142)-'Chem - ODS'!AK$15*10^6&gt;0),SUM('Chemicals Calcs'!AP$2:AP142)-'Chem - ODS'!AK$15*10^6,'Chemicals Calcs'!AP142))</f>
        <v>0</v>
      </c>
    </row>
    <row r="143" spans="1:42">
      <c r="A143" s="74">
        <v>91</v>
      </c>
      <c r="B143">
        <f ca="1">IF('Chemicals 2010'!$A151="CP",INDIRECT("'Chemicals 2010'!"&amp;'Country Selector'!$B$3&amp;ROW($A151))*10^12,0)</f>
        <v>0</v>
      </c>
      <c r="C143" s="90">
        <f t="shared" ca="1" si="6"/>
        <v>0</v>
      </c>
      <c r="D143" s="90">
        <f t="shared" ca="1" si="6"/>
        <v>0</v>
      </c>
      <c r="E143" s="90">
        <f t="shared" ca="1" si="6"/>
        <v>0</v>
      </c>
      <c r="F143" s="90">
        <f t="shared" ca="1" si="6"/>
        <v>0</v>
      </c>
      <c r="G143" s="210">
        <f ca="1">IF(SUM('Chemicals Calcs'!G$2:G143)-'Chem - ODS'!B$15*10^6&lt;0,0,IF(AND(SUM('Chemicals Calcs'!G$1:G142)-'Chem - ODS'!B$15*10^6&lt;0,SUM('Chemicals Calcs'!G$2:G143)-'Chem - ODS'!B$15*10^6&gt;0),SUM('Chemicals Calcs'!G$2:G143)-'Chem - ODS'!B$15*10^6,'Chemicals Calcs'!G143))</f>
        <v>0</v>
      </c>
      <c r="H143" s="210">
        <f ca="1">IF(SUM('Chemicals Calcs'!H$2:H143)-'Chem - ODS'!C$15*10^6&lt;0,0,IF(AND(SUM('Chemicals Calcs'!H$1:H142)-'Chem - ODS'!C$15*10^6&lt;0,SUM('Chemicals Calcs'!H$2:H143)-'Chem - ODS'!C$15*10^6&gt;0),SUM('Chemicals Calcs'!H$2:H143)-'Chem - ODS'!C$15*10^6,'Chemicals Calcs'!H143))</f>
        <v>0</v>
      </c>
      <c r="I143" s="210">
        <f ca="1">IF(SUM('Chemicals Calcs'!I$2:I143)-'Chem - ODS'!D$15*10^6&lt;0,0,IF(AND(SUM('Chemicals Calcs'!I$1:I142)-'Chem - ODS'!D$15*10^6&lt;0,SUM('Chemicals Calcs'!I$2:I143)-'Chem - ODS'!D$15*10^6&gt;0),SUM('Chemicals Calcs'!I$2:I143)-'Chem - ODS'!D$15*10^6,'Chemicals Calcs'!I143))</f>
        <v>0</v>
      </c>
      <c r="J143" s="210">
        <f ca="1">IF(SUM('Chemicals Calcs'!J$2:J143)-'Chem - ODS'!E$15*10^6&lt;0,0,IF(AND(SUM('Chemicals Calcs'!J$1:J142)-'Chem - ODS'!E$15*10^6&lt;0,SUM('Chemicals Calcs'!J$2:J143)-'Chem - ODS'!E$15*10^6&gt;0),SUM('Chemicals Calcs'!J$2:J143)-'Chem - ODS'!E$15*10^6,'Chemicals Calcs'!J143))</f>
        <v>0</v>
      </c>
      <c r="K143" s="210">
        <f ca="1">IF(SUM('Chemicals Calcs'!K$2:K143)-'Chem - ODS'!F$15*10^6&lt;0,0,IF(AND(SUM('Chemicals Calcs'!K$1:K142)-'Chem - ODS'!F$15*10^6&lt;0,SUM('Chemicals Calcs'!K$2:K143)-'Chem - ODS'!F$15*10^6&gt;0),SUM('Chemicals Calcs'!K$2:K143)-'Chem - ODS'!F$15*10^6,'Chemicals Calcs'!K143))</f>
        <v>0</v>
      </c>
      <c r="L143" s="210">
        <f ca="1">IF(SUM('Chemicals Calcs'!L$2:L143)-'Chem - ODS'!G$15*10^6&lt;0,0,IF(AND(SUM('Chemicals Calcs'!L$1:L142)-'Chem - ODS'!G$15*10^6&lt;0,SUM('Chemicals Calcs'!L$2:L143)-'Chem - ODS'!G$15*10^6&gt;0),SUM('Chemicals Calcs'!L$2:L143)-'Chem - ODS'!G$15*10^6,'Chemicals Calcs'!L143))</f>
        <v>0</v>
      </c>
      <c r="M143" s="210">
        <f ca="1">IF(SUM('Chemicals Calcs'!M$2:M143)-'Chem - ODS'!H$15*10^6&lt;0,0,IF(AND(SUM('Chemicals Calcs'!M$1:M142)-'Chem - ODS'!H$15*10^6&lt;0,SUM('Chemicals Calcs'!M$2:M143)-'Chem - ODS'!H$15*10^6&gt;0),SUM('Chemicals Calcs'!M$2:M143)-'Chem - ODS'!H$15*10^6,'Chemicals Calcs'!M143))</f>
        <v>0</v>
      </c>
      <c r="N143" s="210">
        <f ca="1">IF(SUM('Chemicals Calcs'!N$2:N143)-'Chem - ODS'!I$15*10^6&lt;0,0,IF(AND(SUM('Chemicals Calcs'!N$1:N142)-'Chem - ODS'!I$15*10^6&lt;0,SUM('Chemicals Calcs'!N$2:N143)-'Chem - ODS'!I$15*10^6&gt;0),SUM('Chemicals Calcs'!N$2:N143)-'Chem - ODS'!I$15*10^6,'Chemicals Calcs'!N143))</f>
        <v>0</v>
      </c>
      <c r="O143" s="210">
        <f ca="1">IF(SUM('Chemicals Calcs'!O$2:O143)-'Chem - ODS'!J$15*10^6&lt;0,0,IF(AND(SUM('Chemicals Calcs'!O$1:O142)-'Chem - ODS'!J$15*10^6&lt;0,SUM('Chemicals Calcs'!O$2:O143)-'Chem - ODS'!J$15*10^6&gt;0),SUM('Chemicals Calcs'!O$2:O143)-'Chem - ODS'!J$15*10^6,'Chemicals Calcs'!O143))</f>
        <v>0</v>
      </c>
      <c r="P143" s="210">
        <f ca="1">IF(SUM('Chemicals Calcs'!P$2:P143)-'Chem - ODS'!K$15*10^6&lt;0,0,IF(AND(SUM('Chemicals Calcs'!P$1:P142)-'Chem - ODS'!K$15*10^6&lt;0,SUM('Chemicals Calcs'!P$2:P143)-'Chem - ODS'!K$15*10^6&gt;0),SUM('Chemicals Calcs'!P$2:P143)-'Chem - ODS'!K$15*10^6,'Chemicals Calcs'!P143))</f>
        <v>0</v>
      </c>
      <c r="Q143" s="210">
        <f ca="1">IF(SUM('Chemicals Calcs'!Q$2:Q143)-'Chem - ODS'!L$15*10^6&lt;0,0,IF(AND(SUM('Chemicals Calcs'!Q$1:Q142)-'Chem - ODS'!L$15*10^6&lt;0,SUM('Chemicals Calcs'!Q$2:Q143)-'Chem - ODS'!L$15*10^6&gt;0),SUM('Chemicals Calcs'!Q$2:Q143)-'Chem - ODS'!L$15*10^6,'Chemicals Calcs'!Q143))</f>
        <v>0</v>
      </c>
      <c r="R143" s="210">
        <f ca="1">IF(SUM('Chemicals Calcs'!R$2:R143)-'Chem - ODS'!M$15*10^6&lt;0,0,IF(AND(SUM('Chemicals Calcs'!R$1:R142)-'Chem - ODS'!M$15*10^6&lt;0,SUM('Chemicals Calcs'!R$2:R143)-'Chem - ODS'!M$15*10^6&gt;0),SUM('Chemicals Calcs'!R$2:R143)-'Chem - ODS'!M$15*10^6,'Chemicals Calcs'!R143))</f>
        <v>0</v>
      </c>
      <c r="S143" s="210">
        <f ca="1">IF(SUM('Chemicals Calcs'!S$2:S143)-'Chem - ODS'!N$15*10^6&lt;0,0,IF(AND(SUM('Chemicals Calcs'!S$1:S142)-'Chem - ODS'!N$15*10^6&lt;0,SUM('Chemicals Calcs'!S$2:S143)-'Chem - ODS'!N$15*10^6&gt;0),SUM('Chemicals Calcs'!S$2:S143)-'Chem - ODS'!N$15*10^6,'Chemicals Calcs'!S143))</f>
        <v>0</v>
      </c>
      <c r="T143" s="210">
        <f ca="1">IF(SUM('Chemicals Calcs'!T$2:T143)-'Chem - ODS'!O$15*10^6&lt;0,0,IF(AND(SUM('Chemicals Calcs'!T$1:T142)-'Chem - ODS'!O$15*10^6&lt;0,SUM('Chemicals Calcs'!T$2:T143)-'Chem - ODS'!O$15*10^6&gt;0),SUM('Chemicals Calcs'!T$2:T143)-'Chem - ODS'!O$15*10^6,'Chemicals Calcs'!T143))</f>
        <v>0</v>
      </c>
      <c r="U143" s="210">
        <f ca="1">IF(SUM('Chemicals Calcs'!U$2:U143)-'Chem - ODS'!P$15*10^6&lt;0,0,IF(AND(SUM('Chemicals Calcs'!U$1:U142)-'Chem - ODS'!P$15*10^6&lt;0,SUM('Chemicals Calcs'!U$2:U143)-'Chem - ODS'!P$15*10^6&gt;0),SUM('Chemicals Calcs'!U$2:U143)-'Chem - ODS'!P$15*10^6,'Chemicals Calcs'!U143))</f>
        <v>0</v>
      </c>
      <c r="V143" s="210">
        <f ca="1">IF(SUM('Chemicals Calcs'!V$2:V143)-'Chem - ODS'!Q$15*10^6&lt;0,0,IF(AND(SUM('Chemicals Calcs'!V$1:V142)-'Chem - ODS'!Q$15*10^6&lt;0,SUM('Chemicals Calcs'!V$2:V143)-'Chem - ODS'!Q$15*10^6&gt;0),SUM('Chemicals Calcs'!V$2:V143)-'Chem - ODS'!Q$15*10^6,'Chemicals Calcs'!V143))</f>
        <v>0</v>
      </c>
      <c r="W143" s="210">
        <f ca="1">IF(SUM('Chemicals Calcs'!W$2:W143)-'Chem - ODS'!R$15*10^6&lt;0,0,IF(AND(SUM('Chemicals Calcs'!W$1:W142)-'Chem - ODS'!R$15*10^6&lt;0,SUM('Chemicals Calcs'!W$2:W143)-'Chem - ODS'!R$15*10^6&gt;0),SUM('Chemicals Calcs'!W$2:W143)-'Chem - ODS'!R$15*10^6,'Chemicals Calcs'!W143))</f>
        <v>0</v>
      </c>
      <c r="X143" s="210">
        <f ca="1">IF(SUM('Chemicals Calcs'!X$2:X143)-'Chem - ODS'!S$15*10^6&lt;0,0,IF(AND(SUM('Chemicals Calcs'!X$1:X142)-'Chem - ODS'!S$15*10^6&lt;0,SUM('Chemicals Calcs'!X$2:X143)-'Chem - ODS'!S$15*10^6&gt;0),SUM('Chemicals Calcs'!X$2:X143)-'Chem - ODS'!S$15*10^6,'Chemicals Calcs'!X143))</f>
        <v>0</v>
      </c>
      <c r="Y143" s="210">
        <f ca="1">IF(SUM('Chemicals Calcs'!Y$2:Y143)-'Chem - ODS'!T$15*10^6&lt;0,0,IF(AND(SUM('Chemicals Calcs'!Y$1:Y142)-'Chem - ODS'!T$15*10^6&lt;0,SUM('Chemicals Calcs'!Y$2:Y143)-'Chem - ODS'!T$15*10^6&gt;0),SUM('Chemicals Calcs'!Y$2:Y143)-'Chem - ODS'!T$15*10^6,'Chemicals Calcs'!Y143))</f>
        <v>0</v>
      </c>
      <c r="Z143" s="210">
        <f ca="1">IF(SUM('Chemicals Calcs'!Z$2:Z143)-'Chem - ODS'!U$15*10^6&lt;0,0,IF(AND(SUM('Chemicals Calcs'!Z$1:Z142)-'Chem - ODS'!U$15*10^6&lt;0,SUM('Chemicals Calcs'!Z$2:Z143)-'Chem - ODS'!U$15*10^6&gt;0),SUM('Chemicals Calcs'!Z$2:Z143)-'Chem - ODS'!U$15*10^6,'Chemicals Calcs'!Z143))</f>
        <v>0</v>
      </c>
      <c r="AA143" s="210">
        <f ca="1">IF(SUM('Chemicals Calcs'!AA$2:AA143)-'Chem - ODS'!V$15*10^6&lt;0,0,IF(AND(SUM('Chemicals Calcs'!AA$1:AA142)-'Chem - ODS'!V$15*10^6&lt;0,SUM('Chemicals Calcs'!AA$2:AA143)-'Chem - ODS'!V$15*10^6&gt;0),SUM('Chemicals Calcs'!AA$2:AA143)-'Chem - ODS'!V$15*10^6,'Chemicals Calcs'!AA143))</f>
        <v>0</v>
      </c>
      <c r="AB143" s="210">
        <f ca="1">IF(SUM('Chemicals Calcs'!AB$2:AB143)-'Chem - ODS'!W$15*10^6&lt;0,0,IF(AND(SUM('Chemicals Calcs'!AB$1:AB142)-'Chem - ODS'!W$15*10^6&lt;0,SUM('Chemicals Calcs'!AB$2:AB143)-'Chem - ODS'!W$15*10^6&gt;0),SUM('Chemicals Calcs'!AB$2:AB143)-'Chem - ODS'!W$15*10^6,'Chemicals Calcs'!AB143))</f>
        <v>0</v>
      </c>
      <c r="AC143" s="210">
        <f ca="1">IF(SUM('Chemicals Calcs'!AC$2:AC143)-'Chem - ODS'!X$15*10^6&lt;0,0,IF(AND(SUM('Chemicals Calcs'!AC$1:AC142)-'Chem - ODS'!X$15*10^6&lt;0,SUM('Chemicals Calcs'!AC$2:AC143)-'Chem - ODS'!X$15*10^6&gt;0),SUM('Chemicals Calcs'!AC$2:AC143)-'Chem - ODS'!X$15*10^6,'Chemicals Calcs'!AC143))</f>
        <v>0</v>
      </c>
      <c r="AD143" s="210">
        <f ca="1">IF(SUM('Chemicals Calcs'!AD$2:AD143)-'Chem - ODS'!Y$15*10^6&lt;0,0,IF(AND(SUM('Chemicals Calcs'!AD$1:AD142)-'Chem - ODS'!Y$15*10^6&lt;0,SUM('Chemicals Calcs'!AD$2:AD143)-'Chem - ODS'!Y$15*10^6&gt;0),SUM('Chemicals Calcs'!AD$2:AD143)-'Chem - ODS'!Y$15*10^6,'Chemicals Calcs'!AD143))</f>
        <v>0</v>
      </c>
      <c r="AE143" s="210">
        <f ca="1">IF(SUM('Chemicals Calcs'!AE$2:AE143)-'Chem - ODS'!Z$15*10^6&lt;0,0,IF(AND(SUM('Chemicals Calcs'!AE$1:AE142)-'Chem - ODS'!Z$15*10^6&lt;0,SUM('Chemicals Calcs'!AE$2:AE143)-'Chem - ODS'!Z$15*10^6&gt;0),SUM('Chemicals Calcs'!AE$2:AE143)-'Chem - ODS'!Z$15*10^6,'Chemicals Calcs'!AE143))</f>
        <v>0</v>
      </c>
      <c r="AF143" s="210">
        <f ca="1">IF(SUM('Chemicals Calcs'!AF$2:AF143)-'Chem - ODS'!AA$15*10^6&lt;0,0,IF(AND(SUM('Chemicals Calcs'!AF$1:AF142)-'Chem - ODS'!AA$15*10^6&lt;0,SUM('Chemicals Calcs'!AF$2:AF143)-'Chem - ODS'!AA$15*10^6&gt;0),SUM('Chemicals Calcs'!AF$2:AF143)-'Chem - ODS'!AA$15*10^6,'Chemicals Calcs'!AF143))</f>
        <v>0</v>
      </c>
      <c r="AG143" s="210">
        <f ca="1">IF(SUM('Chemicals Calcs'!AG$2:AG143)-'Chem - ODS'!AB$15*10^6&lt;0,0,IF(AND(SUM('Chemicals Calcs'!AG$1:AG142)-'Chem - ODS'!AB$15*10^6&lt;0,SUM('Chemicals Calcs'!AG$2:AG143)-'Chem - ODS'!AB$15*10^6&gt;0),SUM('Chemicals Calcs'!AG$2:AG143)-'Chem - ODS'!AB$15*10^6,'Chemicals Calcs'!AG143))</f>
        <v>0</v>
      </c>
      <c r="AH143" s="210">
        <f ca="1">IF(SUM('Chemicals Calcs'!AH$2:AH143)-'Chem - ODS'!AC$15*10^6&lt;0,0,IF(AND(SUM('Chemicals Calcs'!AH$1:AH142)-'Chem - ODS'!AC$15*10^6&lt;0,SUM('Chemicals Calcs'!AH$2:AH143)-'Chem - ODS'!AC$15*10^6&gt;0),SUM('Chemicals Calcs'!AH$2:AH143)-'Chem - ODS'!AC$15*10^6,'Chemicals Calcs'!AH143))</f>
        <v>0</v>
      </c>
      <c r="AI143" s="210">
        <f ca="1">IF(SUM('Chemicals Calcs'!AI$2:AI143)-'Chem - ODS'!AD$15*10^6&lt;0,0,IF(AND(SUM('Chemicals Calcs'!AI$1:AI142)-'Chem - ODS'!AD$15*10^6&lt;0,SUM('Chemicals Calcs'!AI$2:AI143)-'Chem - ODS'!AD$15*10^6&gt;0),SUM('Chemicals Calcs'!AI$2:AI143)-'Chem - ODS'!AD$15*10^6,'Chemicals Calcs'!AI143))</f>
        <v>0</v>
      </c>
      <c r="AJ143" s="210">
        <f ca="1">IF(SUM('Chemicals Calcs'!AJ$2:AJ143)-'Chem - ODS'!AE$15*10^6&lt;0,0,IF(AND(SUM('Chemicals Calcs'!AJ$1:AJ142)-'Chem - ODS'!AE$15*10^6&lt;0,SUM('Chemicals Calcs'!AJ$2:AJ143)-'Chem - ODS'!AE$15*10^6&gt;0),SUM('Chemicals Calcs'!AJ$2:AJ143)-'Chem - ODS'!AE$15*10^6,'Chemicals Calcs'!AJ143))</f>
        <v>0</v>
      </c>
      <c r="AK143" s="210">
        <f ca="1">IF(SUM('Chemicals Calcs'!AK$2:AK143)-'Chem - ODS'!AF$15*10^6&lt;0,0,IF(AND(SUM('Chemicals Calcs'!AK$1:AK142)-'Chem - ODS'!AF$15*10^6&lt;0,SUM('Chemicals Calcs'!AK$2:AK143)-'Chem - ODS'!AF$15*10^6&gt;0),SUM('Chemicals Calcs'!AK$2:AK143)-'Chem - ODS'!AF$15*10^6,'Chemicals Calcs'!AK143))</f>
        <v>0</v>
      </c>
      <c r="AL143" s="210">
        <f ca="1">IF(SUM('Chemicals Calcs'!AL$2:AL143)-'Chem - ODS'!AG$15*10^6&lt;0,0,IF(AND(SUM('Chemicals Calcs'!AL$1:AL142)-'Chem - ODS'!AG$15*10^6&lt;0,SUM('Chemicals Calcs'!AL$2:AL143)-'Chem - ODS'!AG$15*10^6&gt;0),SUM('Chemicals Calcs'!AL$2:AL143)-'Chem - ODS'!AG$15*10^6,'Chemicals Calcs'!AL143))</f>
        <v>0</v>
      </c>
      <c r="AM143" s="210">
        <f ca="1">IF(SUM('Chemicals Calcs'!AM$2:AM143)-'Chem - ODS'!AH$15*10^6&lt;0,0,IF(AND(SUM('Chemicals Calcs'!AM$1:AM142)-'Chem - ODS'!AH$15*10^6&lt;0,SUM('Chemicals Calcs'!AM$2:AM143)-'Chem - ODS'!AH$15*10^6&gt;0),SUM('Chemicals Calcs'!AM$2:AM143)-'Chem - ODS'!AH$15*10^6,'Chemicals Calcs'!AM143))</f>
        <v>0</v>
      </c>
      <c r="AN143" s="210">
        <f ca="1">IF(SUM('Chemicals Calcs'!AN$2:AN143)-'Chem - ODS'!AI$15*10^6&lt;0,0,IF(AND(SUM('Chemicals Calcs'!AN$1:AN142)-'Chem - ODS'!AI$15*10^6&lt;0,SUM('Chemicals Calcs'!AN$2:AN143)-'Chem - ODS'!AI$15*10^6&gt;0),SUM('Chemicals Calcs'!AN$2:AN143)-'Chem - ODS'!AI$15*10^6,'Chemicals Calcs'!AN143))</f>
        <v>0</v>
      </c>
      <c r="AO143" s="210">
        <f ca="1">IF(SUM('Chemicals Calcs'!AO$2:AO143)-'Chem - ODS'!AJ$15*10^6&lt;0,0,IF(AND(SUM('Chemicals Calcs'!AO$1:AO142)-'Chem - ODS'!AJ$15*10^6&lt;0,SUM('Chemicals Calcs'!AO$2:AO143)-'Chem - ODS'!AJ$15*10^6&gt;0),SUM('Chemicals Calcs'!AO$2:AO143)-'Chem - ODS'!AJ$15*10^6,'Chemicals Calcs'!AO143))</f>
        <v>0</v>
      </c>
      <c r="AP143" s="210">
        <f ca="1">IF(SUM('Chemicals Calcs'!AP$2:AP143)-'Chem - ODS'!AK$15*10^6&lt;0,0,IF(AND(SUM('Chemicals Calcs'!AP$1:AP142)-'Chem - ODS'!AK$15*10^6&lt;0,SUM('Chemicals Calcs'!AP$2:AP143)-'Chem - ODS'!AK$15*10^6&gt;0),SUM('Chemicals Calcs'!AP$2:AP143)-'Chem - ODS'!AK$15*10^6,'Chemicals Calcs'!AP143))</f>
        <v>0</v>
      </c>
    </row>
    <row r="144" spans="1:42">
      <c r="A144" s="74">
        <v>92</v>
      </c>
      <c r="B144">
        <f ca="1">IF('Chemicals 2010'!$A152="CP",INDIRECT("'Chemicals 2010'!"&amp;'Country Selector'!$B$3&amp;ROW($A152))*10^12,0)</f>
        <v>0</v>
      </c>
      <c r="C144" s="90">
        <f t="shared" ca="1" si="6"/>
        <v>0</v>
      </c>
      <c r="D144" s="90">
        <f t="shared" ca="1" si="6"/>
        <v>0</v>
      </c>
      <c r="E144" s="90">
        <f t="shared" ca="1" si="6"/>
        <v>0</v>
      </c>
      <c r="F144" s="90">
        <f t="shared" ca="1" si="6"/>
        <v>0</v>
      </c>
      <c r="G144" s="210">
        <f ca="1">IF(SUM('Chemicals Calcs'!G$2:G144)-'Chem - ODS'!B$15*10^6&lt;0,0,IF(AND(SUM('Chemicals Calcs'!G$1:G143)-'Chem - ODS'!B$15*10^6&lt;0,SUM('Chemicals Calcs'!G$2:G144)-'Chem - ODS'!B$15*10^6&gt;0),SUM('Chemicals Calcs'!G$2:G144)-'Chem - ODS'!B$15*10^6,'Chemicals Calcs'!G144))</f>
        <v>0</v>
      </c>
      <c r="H144" s="210">
        <f ca="1">IF(SUM('Chemicals Calcs'!H$2:H144)-'Chem - ODS'!C$15*10^6&lt;0,0,IF(AND(SUM('Chemicals Calcs'!H$1:H143)-'Chem - ODS'!C$15*10^6&lt;0,SUM('Chemicals Calcs'!H$2:H144)-'Chem - ODS'!C$15*10^6&gt;0),SUM('Chemicals Calcs'!H$2:H144)-'Chem - ODS'!C$15*10^6,'Chemicals Calcs'!H144))</f>
        <v>0</v>
      </c>
      <c r="I144" s="210">
        <f ca="1">IF(SUM('Chemicals Calcs'!I$2:I144)-'Chem - ODS'!D$15*10^6&lt;0,0,IF(AND(SUM('Chemicals Calcs'!I$1:I143)-'Chem - ODS'!D$15*10^6&lt;0,SUM('Chemicals Calcs'!I$2:I144)-'Chem - ODS'!D$15*10^6&gt;0),SUM('Chemicals Calcs'!I$2:I144)-'Chem - ODS'!D$15*10^6,'Chemicals Calcs'!I144))</f>
        <v>0</v>
      </c>
      <c r="J144" s="210">
        <f ca="1">IF(SUM('Chemicals Calcs'!J$2:J144)-'Chem - ODS'!E$15*10^6&lt;0,0,IF(AND(SUM('Chemicals Calcs'!J$1:J143)-'Chem - ODS'!E$15*10^6&lt;0,SUM('Chemicals Calcs'!J$2:J144)-'Chem - ODS'!E$15*10^6&gt;0),SUM('Chemicals Calcs'!J$2:J144)-'Chem - ODS'!E$15*10^6,'Chemicals Calcs'!J144))</f>
        <v>0</v>
      </c>
      <c r="K144" s="210">
        <f ca="1">IF(SUM('Chemicals Calcs'!K$2:K144)-'Chem - ODS'!F$15*10^6&lt;0,0,IF(AND(SUM('Chemicals Calcs'!K$1:K143)-'Chem - ODS'!F$15*10^6&lt;0,SUM('Chemicals Calcs'!K$2:K144)-'Chem - ODS'!F$15*10^6&gt;0),SUM('Chemicals Calcs'!K$2:K144)-'Chem - ODS'!F$15*10^6,'Chemicals Calcs'!K144))</f>
        <v>0</v>
      </c>
      <c r="L144" s="210">
        <f ca="1">IF(SUM('Chemicals Calcs'!L$2:L144)-'Chem - ODS'!G$15*10^6&lt;0,0,IF(AND(SUM('Chemicals Calcs'!L$1:L143)-'Chem - ODS'!G$15*10^6&lt;0,SUM('Chemicals Calcs'!L$2:L144)-'Chem - ODS'!G$15*10^6&gt;0),SUM('Chemicals Calcs'!L$2:L144)-'Chem - ODS'!G$15*10^6,'Chemicals Calcs'!L144))</f>
        <v>0</v>
      </c>
      <c r="M144" s="210">
        <f ca="1">IF(SUM('Chemicals Calcs'!M$2:M144)-'Chem - ODS'!H$15*10^6&lt;0,0,IF(AND(SUM('Chemicals Calcs'!M$1:M143)-'Chem - ODS'!H$15*10^6&lt;0,SUM('Chemicals Calcs'!M$2:M144)-'Chem - ODS'!H$15*10^6&gt;0),SUM('Chemicals Calcs'!M$2:M144)-'Chem - ODS'!H$15*10^6,'Chemicals Calcs'!M144))</f>
        <v>0</v>
      </c>
      <c r="N144" s="210">
        <f ca="1">IF(SUM('Chemicals Calcs'!N$2:N144)-'Chem - ODS'!I$15*10^6&lt;0,0,IF(AND(SUM('Chemicals Calcs'!N$1:N143)-'Chem - ODS'!I$15*10^6&lt;0,SUM('Chemicals Calcs'!N$2:N144)-'Chem - ODS'!I$15*10^6&gt;0),SUM('Chemicals Calcs'!N$2:N144)-'Chem - ODS'!I$15*10^6,'Chemicals Calcs'!N144))</f>
        <v>0</v>
      </c>
      <c r="O144" s="210">
        <f ca="1">IF(SUM('Chemicals Calcs'!O$2:O144)-'Chem - ODS'!J$15*10^6&lt;0,0,IF(AND(SUM('Chemicals Calcs'!O$1:O143)-'Chem - ODS'!J$15*10^6&lt;0,SUM('Chemicals Calcs'!O$2:O144)-'Chem - ODS'!J$15*10^6&gt;0),SUM('Chemicals Calcs'!O$2:O144)-'Chem - ODS'!J$15*10^6,'Chemicals Calcs'!O144))</f>
        <v>0</v>
      </c>
      <c r="P144" s="210">
        <f ca="1">IF(SUM('Chemicals Calcs'!P$2:P144)-'Chem - ODS'!K$15*10^6&lt;0,0,IF(AND(SUM('Chemicals Calcs'!P$1:P143)-'Chem - ODS'!K$15*10^6&lt;0,SUM('Chemicals Calcs'!P$2:P144)-'Chem - ODS'!K$15*10^6&gt;0),SUM('Chemicals Calcs'!P$2:P144)-'Chem - ODS'!K$15*10^6,'Chemicals Calcs'!P144))</f>
        <v>0</v>
      </c>
      <c r="Q144" s="210">
        <f ca="1">IF(SUM('Chemicals Calcs'!Q$2:Q144)-'Chem - ODS'!L$15*10^6&lt;0,0,IF(AND(SUM('Chemicals Calcs'!Q$1:Q143)-'Chem - ODS'!L$15*10^6&lt;0,SUM('Chemicals Calcs'!Q$2:Q144)-'Chem - ODS'!L$15*10^6&gt;0),SUM('Chemicals Calcs'!Q$2:Q144)-'Chem - ODS'!L$15*10^6,'Chemicals Calcs'!Q144))</f>
        <v>0</v>
      </c>
      <c r="R144" s="210">
        <f ca="1">IF(SUM('Chemicals Calcs'!R$2:R144)-'Chem - ODS'!M$15*10^6&lt;0,0,IF(AND(SUM('Chemicals Calcs'!R$1:R143)-'Chem - ODS'!M$15*10^6&lt;0,SUM('Chemicals Calcs'!R$2:R144)-'Chem - ODS'!M$15*10^6&gt;0),SUM('Chemicals Calcs'!R$2:R144)-'Chem - ODS'!M$15*10^6,'Chemicals Calcs'!R144))</f>
        <v>0</v>
      </c>
      <c r="S144" s="210">
        <f ca="1">IF(SUM('Chemicals Calcs'!S$2:S144)-'Chem - ODS'!N$15*10^6&lt;0,0,IF(AND(SUM('Chemicals Calcs'!S$1:S143)-'Chem - ODS'!N$15*10^6&lt;0,SUM('Chemicals Calcs'!S$2:S144)-'Chem - ODS'!N$15*10^6&gt;0),SUM('Chemicals Calcs'!S$2:S144)-'Chem - ODS'!N$15*10^6,'Chemicals Calcs'!S144))</f>
        <v>0</v>
      </c>
      <c r="T144" s="210">
        <f ca="1">IF(SUM('Chemicals Calcs'!T$2:T144)-'Chem - ODS'!O$15*10^6&lt;0,0,IF(AND(SUM('Chemicals Calcs'!T$1:T143)-'Chem - ODS'!O$15*10^6&lt;0,SUM('Chemicals Calcs'!T$2:T144)-'Chem - ODS'!O$15*10^6&gt;0),SUM('Chemicals Calcs'!T$2:T144)-'Chem - ODS'!O$15*10^6,'Chemicals Calcs'!T144))</f>
        <v>0</v>
      </c>
      <c r="U144" s="210">
        <f ca="1">IF(SUM('Chemicals Calcs'!U$2:U144)-'Chem - ODS'!P$15*10^6&lt;0,0,IF(AND(SUM('Chemicals Calcs'!U$1:U143)-'Chem - ODS'!P$15*10^6&lt;0,SUM('Chemicals Calcs'!U$2:U144)-'Chem - ODS'!P$15*10^6&gt;0),SUM('Chemicals Calcs'!U$2:U144)-'Chem - ODS'!P$15*10^6,'Chemicals Calcs'!U144))</f>
        <v>0</v>
      </c>
      <c r="V144" s="210">
        <f ca="1">IF(SUM('Chemicals Calcs'!V$2:V144)-'Chem - ODS'!Q$15*10^6&lt;0,0,IF(AND(SUM('Chemicals Calcs'!V$1:V143)-'Chem - ODS'!Q$15*10^6&lt;0,SUM('Chemicals Calcs'!V$2:V144)-'Chem - ODS'!Q$15*10^6&gt;0),SUM('Chemicals Calcs'!V$2:V144)-'Chem - ODS'!Q$15*10^6,'Chemicals Calcs'!V144))</f>
        <v>0</v>
      </c>
      <c r="W144" s="210">
        <f ca="1">IF(SUM('Chemicals Calcs'!W$2:W144)-'Chem - ODS'!R$15*10^6&lt;0,0,IF(AND(SUM('Chemicals Calcs'!W$1:W143)-'Chem - ODS'!R$15*10^6&lt;0,SUM('Chemicals Calcs'!W$2:W144)-'Chem - ODS'!R$15*10^6&gt;0),SUM('Chemicals Calcs'!W$2:W144)-'Chem - ODS'!R$15*10^6,'Chemicals Calcs'!W144))</f>
        <v>0</v>
      </c>
      <c r="X144" s="210">
        <f ca="1">IF(SUM('Chemicals Calcs'!X$2:X144)-'Chem - ODS'!S$15*10^6&lt;0,0,IF(AND(SUM('Chemicals Calcs'!X$1:X143)-'Chem - ODS'!S$15*10^6&lt;0,SUM('Chemicals Calcs'!X$2:X144)-'Chem - ODS'!S$15*10^6&gt;0),SUM('Chemicals Calcs'!X$2:X144)-'Chem - ODS'!S$15*10^6,'Chemicals Calcs'!X144))</f>
        <v>0</v>
      </c>
      <c r="Y144" s="210">
        <f ca="1">IF(SUM('Chemicals Calcs'!Y$2:Y144)-'Chem - ODS'!T$15*10^6&lt;0,0,IF(AND(SUM('Chemicals Calcs'!Y$1:Y143)-'Chem - ODS'!T$15*10^6&lt;0,SUM('Chemicals Calcs'!Y$2:Y144)-'Chem - ODS'!T$15*10^6&gt;0),SUM('Chemicals Calcs'!Y$2:Y144)-'Chem - ODS'!T$15*10^6,'Chemicals Calcs'!Y144))</f>
        <v>0</v>
      </c>
      <c r="Z144" s="210">
        <f ca="1">IF(SUM('Chemicals Calcs'!Z$2:Z144)-'Chem - ODS'!U$15*10^6&lt;0,0,IF(AND(SUM('Chemicals Calcs'!Z$1:Z143)-'Chem - ODS'!U$15*10^6&lt;0,SUM('Chemicals Calcs'!Z$2:Z144)-'Chem - ODS'!U$15*10^6&gt;0),SUM('Chemicals Calcs'!Z$2:Z144)-'Chem - ODS'!U$15*10^6,'Chemicals Calcs'!Z144))</f>
        <v>0</v>
      </c>
      <c r="AA144" s="210">
        <f ca="1">IF(SUM('Chemicals Calcs'!AA$2:AA144)-'Chem - ODS'!V$15*10^6&lt;0,0,IF(AND(SUM('Chemicals Calcs'!AA$1:AA143)-'Chem - ODS'!V$15*10^6&lt;0,SUM('Chemicals Calcs'!AA$2:AA144)-'Chem - ODS'!V$15*10^6&gt;0),SUM('Chemicals Calcs'!AA$2:AA144)-'Chem - ODS'!V$15*10^6,'Chemicals Calcs'!AA144))</f>
        <v>0</v>
      </c>
      <c r="AB144" s="210">
        <f ca="1">IF(SUM('Chemicals Calcs'!AB$2:AB144)-'Chem - ODS'!W$15*10^6&lt;0,0,IF(AND(SUM('Chemicals Calcs'!AB$1:AB143)-'Chem - ODS'!W$15*10^6&lt;0,SUM('Chemicals Calcs'!AB$2:AB144)-'Chem - ODS'!W$15*10^6&gt;0),SUM('Chemicals Calcs'!AB$2:AB144)-'Chem - ODS'!W$15*10^6,'Chemicals Calcs'!AB144))</f>
        <v>0</v>
      </c>
      <c r="AC144" s="210">
        <f ca="1">IF(SUM('Chemicals Calcs'!AC$2:AC144)-'Chem - ODS'!X$15*10^6&lt;0,0,IF(AND(SUM('Chemicals Calcs'!AC$1:AC143)-'Chem - ODS'!X$15*10^6&lt;0,SUM('Chemicals Calcs'!AC$2:AC144)-'Chem - ODS'!X$15*10^6&gt;0),SUM('Chemicals Calcs'!AC$2:AC144)-'Chem - ODS'!X$15*10^6,'Chemicals Calcs'!AC144))</f>
        <v>0</v>
      </c>
      <c r="AD144" s="210">
        <f ca="1">IF(SUM('Chemicals Calcs'!AD$2:AD144)-'Chem - ODS'!Y$15*10^6&lt;0,0,IF(AND(SUM('Chemicals Calcs'!AD$1:AD143)-'Chem - ODS'!Y$15*10^6&lt;0,SUM('Chemicals Calcs'!AD$2:AD144)-'Chem - ODS'!Y$15*10^6&gt;0),SUM('Chemicals Calcs'!AD$2:AD144)-'Chem - ODS'!Y$15*10^6,'Chemicals Calcs'!AD144))</f>
        <v>0</v>
      </c>
      <c r="AE144" s="210">
        <f ca="1">IF(SUM('Chemicals Calcs'!AE$2:AE144)-'Chem - ODS'!Z$15*10^6&lt;0,0,IF(AND(SUM('Chemicals Calcs'!AE$1:AE143)-'Chem - ODS'!Z$15*10^6&lt;0,SUM('Chemicals Calcs'!AE$2:AE144)-'Chem - ODS'!Z$15*10^6&gt;0),SUM('Chemicals Calcs'!AE$2:AE144)-'Chem - ODS'!Z$15*10^6,'Chemicals Calcs'!AE144))</f>
        <v>0</v>
      </c>
      <c r="AF144" s="210">
        <f ca="1">IF(SUM('Chemicals Calcs'!AF$2:AF144)-'Chem - ODS'!AA$15*10^6&lt;0,0,IF(AND(SUM('Chemicals Calcs'!AF$1:AF143)-'Chem - ODS'!AA$15*10^6&lt;0,SUM('Chemicals Calcs'!AF$2:AF144)-'Chem - ODS'!AA$15*10^6&gt;0),SUM('Chemicals Calcs'!AF$2:AF144)-'Chem - ODS'!AA$15*10^6,'Chemicals Calcs'!AF144))</f>
        <v>0</v>
      </c>
      <c r="AG144" s="210">
        <f ca="1">IF(SUM('Chemicals Calcs'!AG$2:AG144)-'Chem - ODS'!AB$15*10^6&lt;0,0,IF(AND(SUM('Chemicals Calcs'!AG$1:AG143)-'Chem - ODS'!AB$15*10^6&lt;0,SUM('Chemicals Calcs'!AG$2:AG144)-'Chem - ODS'!AB$15*10^6&gt;0),SUM('Chemicals Calcs'!AG$2:AG144)-'Chem - ODS'!AB$15*10^6,'Chemicals Calcs'!AG144))</f>
        <v>0</v>
      </c>
      <c r="AH144" s="210">
        <f ca="1">IF(SUM('Chemicals Calcs'!AH$2:AH144)-'Chem - ODS'!AC$15*10^6&lt;0,0,IF(AND(SUM('Chemicals Calcs'!AH$1:AH143)-'Chem - ODS'!AC$15*10^6&lt;0,SUM('Chemicals Calcs'!AH$2:AH144)-'Chem - ODS'!AC$15*10^6&gt;0),SUM('Chemicals Calcs'!AH$2:AH144)-'Chem - ODS'!AC$15*10^6,'Chemicals Calcs'!AH144))</f>
        <v>0</v>
      </c>
      <c r="AI144" s="210">
        <f ca="1">IF(SUM('Chemicals Calcs'!AI$2:AI144)-'Chem - ODS'!AD$15*10^6&lt;0,0,IF(AND(SUM('Chemicals Calcs'!AI$1:AI143)-'Chem - ODS'!AD$15*10^6&lt;0,SUM('Chemicals Calcs'!AI$2:AI144)-'Chem - ODS'!AD$15*10^6&gt;0),SUM('Chemicals Calcs'!AI$2:AI144)-'Chem - ODS'!AD$15*10^6,'Chemicals Calcs'!AI144))</f>
        <v>0</v>
      </c>
      <c r="AJ144" s="210">
        <f ca="1">IF(SUM('Chemicals Calcs'!AJ$2:AJ144)-'Chem - ODS'!AE$15*10^6&lt;0,0,IF(AND(SUM('Chemicals Calcs'!AJ$1:AJ143)-'Chem - ODS'!AE$15*10^6&lt;0,SUM('Chemicals Calcs'!AJ$2:AJ144)-'Chem - ODS'!AE$15*10^6&gt;0),SUM('Chemicals Calcs'!AJ$2:AJ144)-'Chem - ODS'!AE$15*10^6,'Chemicals Calcs'!AJ144))</f>
        <v>0</v>
      </c>
      <c r="AK144" s="210">
        <f ca="1">IF(SUM('Chemicals Calcs'!AK$2:AK144)-'Chem - ODS'!AF$15*10^6&lt;0,0,IF(AND(SUM('Chemicals Calcs'!AK$1:AK143)-'Chem - ODS'!AF$15*10^6&lt;0,SUM('Chemicals Calcs'!AK$2:AK144)-'Chem - ODS'!AF$15*10^6&gt;0),SUM('Chemicals Calcs'!AK$2:AK144)-'Chem - ODS'!AF$15*10^6,'Chemicals Calcs'!AK144))</f>
        <v>0</v>
      </c>
      <c r="AL144" s="210">
        <f ca="1">IF(SUM('Chemicals Calcs'!AL$2:AL144)-'Chem - ODS'!AG$15*10^6&lt;0,0,IF(AND(SUM('Chemicals Calcs'!AL$1:AL143)-'Chem - ODS'!AG$15*10^6&lt;0,SUM('Chemicals Calcs'!AL$2:AL144)-'Chem - ODS'!AG$15*10^6&gt;0),SUM('Chemicals Calcs'!AL$2:AL144)-'Chem - ODS'!AG$15*10^6,'Chemicals Calcs'!AL144))</f>
        <v>0</v>
      </c>
      <c r="AM144" s="210">
        <f ca="1">IF(SUM('Chemicals Calcs'!AM$2:AM144)-'Chem - ODS'!AH$15*10^6&lt;0,0,IF(AND(SUM('Chemicals Calcs'!AM$1:AM143)-'Chem - ODS'!AH$15*10^6&lt;0,SUM('Chemicals Calcs'!AM$2:AM144)-'Chem - ODS'!AH$15*10^6&gt;0),SUM('Chemicals Calcs'!AM$2:AM144)-'Chem - ODS'!AH$15*10^6,'Chemicals Calcs'!AM144))</f>
        <v>0</v>
      </c>
      <c r="AN144" s="210">
        <f ca="1">IF(SUM('Chemicals Calcs'!AN$2:AN144)-'Chem - ODS'!AI$15*10^6&lt;0,0,IF(AND(SUM('Chemicals Calcs'!AN$1:AN143)-'Chem - ODS'!AI$15*10^6&lt;0,SUM('Chemicals Calcs'!AN$2:AN144)-'Chem - ODS'!AI$15*10^6&gt;0),SUM('Chemicals Calcs'!AN$2:AN144)-'Chem - ODS'!AI$15*10^6,'Chemicals Calcs'!AN144))</f>
        <v>0</v>
      </c>
      <c r="AO144" s="210">
        <f ca="1">IF(SUM('Chemicals Calcs'!AO$2:AO144)-'Chem - ODS'!AJ$15*10^6&lt;0,0,IF(AND(SUM('Chemicals Calcs'!AO$1:AO143)-'Chem - ODS'!AJ$15*10^6&lt;0,SUM('Chemicals Calcs'!AO$2:AO144)-'Chem - ODS'!AJ$15*10^6&gt;0),SUM('Chemicals Calcs'!AO$2:AO144)-'Chem - ODS'!AJ$15*10^6,'Chemicals Calcs'!AO144))</f>
        <v>0</v>
      </c>
      <c r="AP144" s="210">
        <f ca="1">IF(SUM('Chemicals Calcs'!AP$2:AP144)-'Chem - ODS'!AK$15*10^6&lt;0,0,IF(AND(SUM('Chemicals Calcs'!AP$1:AP143)-'Chem - ODS'!AK$15*10^6&lt;0,SUM('Chemicals Calcs'!AP$2:AP144)-'Chem - ODS'!AK$15*10^6&gt;0),SUM('Chemicals Calcs'!AP$2:AP144)-'Chem - ODS'!AK$15*10^6,'Chemicals Calcs'!AP144))</f>
        <v>0</v>
      </c>
    </row>
    <row r="145" spans="1:42">
      <c r="A145" s="74">
        <v>93</v>
      </c>
      <c r="B145">
        <f ca="1">IF('Chemicals 2010'!$A153="CP",INDIRECT("'Chemicals 2010'!"&amp;'Country Selector'!$B$3&amp;ROW($A153))*10^12,0)</f>
        <v>0</v>
      </c>
      <c r="C145" s="90">
        <f t="shared" ca="1" si="6"/>
        <v>0</v>
      </c>
      <c r="D145" s="90">
        <f t="shared" ca="1" si="6"/>
        <v>0</v>
      </c>
      <c r="E145" s="90">
        <f t="shared" ca="1" si="6"/>
        <v>0</v>
      </c>
      <c r="F145" s="90">
        <f t="shared" ca="1" si="6"/>
        <v>0</v>
      </c>
      <c r="G145" s="210">
        <f ca="1">IF(SUM('Chemicals Calcs'!G$2:G145)-'Chem - ODS'!B$15*10^6&lt;0,0,IF(AND(SUM('Chemicals Calcs'!G$1:G144)-'Chem - ODS'!B$15*10^6&lt;0,SUM('Chemicals Calcs'!G$2:G145)-'Chem - ODS'!B$15*10^6&gt;0),SUM('Chemicals Calcs'!G$2:G145)-'Chem - ODS'!B$15*10^6,'Chemicals Calcs'!G145))</f>
        <v>0</v>
      </c>
      <c r="H145" s="210">
        <f ca="1">IF(SUM('Chemicals Calcs'!H$2:H145)-'Chem - ODS'!C$15*10^6&lt;0,0,IF(AND(SUM('Chemicals Calcs'!H$1:H144)-'Chem - ODS'!C$15*10^6&lt;0,SUM('Chemicals Calcs'!H$2:H145)-'Chem - ODS'!C$15*10^6&gt;0),SUM('Chemicals Calcs'!H$2:H145)-'Chem - ODS'!C$15*10^6,'Chemicals Calcs'!H145))</f>
        <v>0</v>
      </c>
      <c r="I145" s="210">
        <f ca="1">IF(SUM('Chemicals Calcs'!I$2:I145)-'Chem - ODS'!D$15*10^6&lt;0,0,IF(AND(SUM('Chemicals Calcs'!I$1:I144)-'Chem - ODS'!D$15*10^6&lt;0,SUM('Chemicals Calcs'!I$2:I145)-'Chem - ODS'!D$15*10^6&gt;0),SUM('Chemicals Calcs'!I$2:I145)-'Chem - ODS'!D$15*10^6,'Chemicals Calcs'!I145))</f>
        <v>0</v>
      </c>
      <c r="J145" s="210">
        <f ca="1">IF(SUM('Chemicals Calcs'!J$2:J145)-'Chem - ODS'!E$15*10^6&lt;0,0,IF(AND(SUM('Chemicals Calcs'!J$1:J144)-'Chem - ODS'!E$15*10^6&lt;0,SUM('Chemicals Calcs'!J$2:J145)-'Chem - ODS'!E$15*10^6&gt;0),SUM('Chemicals Calcs'!J$2:J145)-'Chem - ODS'!E$15*10^6,'Chemicals Calcs'!J145))</f>
        <v>0</v>
      </c>
      <c r="K145" s="210">
        <f ca="1">IF(SUM('Chemicals Calcs'!K$2:K145)-'Chem - ODS'!F$15*10^6&lt;0,0,IF(AND(SUM('Chemicals Calcs'!K$1:K144)-'Chem - ODS'!F$15*10^6&lt;0,SUM('Chemicals Calcs'!K$2:K145)-'Chem - ODS'!F$15*10^6&gt;0),SUM('Chemicals Calcs'!K$2:K145)-'Chem - ODS'!F$15*10^6,'Chemicals Calcs'!K145))</f>
        <v>0</v>
      </c>
      <c r="L145" s="210">
        <f ca="1">IF(SUM('Chemicals Calcs'!L$2:L145)-'Chem - ODS'!G$15*10^6&lt;0,0,IF(AND(SUM('Chemicals Calcs'!L$1:L144)-'Chem - ODS'!G$15*10^6&lt;0,SUM('Chemicals Calcs'!L$2:L145)-'Chem - ODS'!G$15*10^6&gt;0),SUM('Chemicals Calcs'!L$2:L145)-'Chem - ODS'!G$15*10^6,'Chemicals Calcs'!L145))</f>
        <v>0</v>
      </c>
      <c r="M145" s="210">
        <f ca="1">IF(SUM('Chemicals Calcs'!M$2:M145)-'Chem - ODS'!H$15*10^6&lt;0,0,IF(AND(SUM('Chemicals Calcs'!M$1:M144)-'Chem - ODS'!H$15*10^6&lt;0,SUM('Chemicals Calcs'!M$2:M145)-'Chem - ODS'!H$15*10^6&gt;0),SUM('Chemicals Calcs'!M$2:M145)-'Chem - ODS'!H$15*10^6,'Chemicals Calcs'!M145))</f>
        <v>0</v>
      </c>
      <c r="N145" s="210">
        <f ca="1">IF(SUM('Chemicals Calcs'!N$2:N145)-'Chem - ODS'!I$15*10^6&lt;0,0,IF(AND(SUM('Chemicals Calcs'!N$1:N144)-'Chem - ODS'!I$15*10^6&lt;0,SUM('Chemicals Calcs'!N$2:N145)-'Chem - ODS'!I$15*10^6&gt;0),SUM('Chemicals Calcs'!N$2:N145)-'Chem - ODS'!I$15*10^6,'Chemicals Calcs'!N145))</f>
        <v>0</v>
      </c>
      <c r="O145" s="210">
        <f ca="1">IF(SUM('Chemicals Calcs'!O$2:O145)-'Chem - ODS'!J$15*10^6&lt;0,0,IF(AND(SUM('Chemicals Calcs'!O$1:O144)-'Chem - ODS'!J$15*10^6&lt;0,SUM('Chemicals Calcs'!O$2:O145)-'Chem - ODS'!J$15*10^6&gt;0),SUM('Chemicals Calcs'!O$2:O145)-'Chem - ODS'!J$15*10^6,'Chemicals Calcs'!O145))</f>
        <v>0</v>
      </c>
      <c r="P145" s="210">
        <f ca="1">IF(SUM('Chemicals Calcs'!P$2:P145)-'Chem - ODS'!K$15*10^6&lt;0,0,IF(AND(SUM('Chemicals Calcs'!P$1:P144)-'Chem - ODS'!K$15*10^6&lt;0,SUM('Chemicals Calcs'!P$2:P145)-'Chem - ODS'!K$15*10^6&gt;0),SUM('Chemicals Calcs'!P$2:P145)-'Chem - ODS'!K$15*10^6,'Chemicals Calcs'!P145))</f>
        <v>0</v>
      </c>
      <c r="Q145" s="210">
        <f ca="1">IF(SUM('Chemicals Calcs'!Q$2:Q145)-'Chem - ODS'!L$15*10^6&lt;0,0,IF(AND(SUM('Chemicals Calcs'!Q$1:Q144)-'Chem - ODS'!L$15*10^6&lt;0,SUM('Chemicals Calcs'!Q$2:Q145)-'Chem - ODS'!L$15*10^6&gt;0),SUM('Chemicals Calcs'!Q$2:Q145)-'Chem - ODS'!L$15*10^6,'Chemicals Calcs'!Q145))</f>
        <v>0</v>
      </c>
      <c r="R145" s="210">
        <f ca="1">IF(SUM('Chemicals Calcs'!R$2:R145)-'Chem - ODS'!M$15*10^6&lt;0,0,IF(AND(SUM('Chemicals Calcs'!R$1:R144)-'Chem - ODS'!M$15*10^6&lt;0,SUM('Chemicals Calcs'!R$2:R145)-'Chem - ODS'!M$15*10^6&gt;0),SUM('Chemicals Calcs'!R$2:R145)-'Chem - ODS'!M$15*10^6,'Chemicals Calcs'!R145))</f>
        <v>0</v>
      </c>
      <c r="S145" s="210">
        <f ca="1">IF(SUM('Chemicals Calcs'!S$2:S145)-'Chem - ODS'!N$15*10^6&lt;0,0,IF(AND(SUM('Chemicals Calcs'!S$1:S144)-'Chem - ODS'!N$15*10^6&lt;0,SUM('Chemicals Calcs'!S$2:S145)-'Chem - ODS'!N$15*10^6&gt;0),SUM('Chemicals Calcs'!S$2:S145)-'Chem - ODS'!N$15*10^6,'Chemicals Calcs'!S145))</f>
        <v>0</v>
      </c>
      <c r="T145" s="210">
        <f ca="1">IF(SUM('Chemicals Calcs'!T$2:T145)-'Chem - ODS'!O$15*10^6&lt;0,0,IF(AND(SUM('Chemicals Calcs'!T$1:T144)-'Chem - ODS'!O$15*10^6&lt;0,SUM('Chemicals Calcs'!T$2:T145)-'Chem - ODS'!O$15*10^6&gt;0),SUM('Chemicals Calcs'!T$2:T145)-'Chem - ODS'!O$15*10^6,'Chemicals Calcs'!T145))</f>
        <v>0</v>
      </c>
      <c r="U145" s="210">
        <f ca="1">IF(SUM('Chemicals Calcs'!U$2:U145)-'Chem - ODS'!P$15*10^6&lt;0,0,IF(AND(SUM('Chemicals Calcs'!U$1:U144)-'Chem - ODS'!P$15*10^6&lt;0,SUM('Chemicals Calcs'!U$2:U145)-'Chem - ODS'!P$15*10^6&gt;0),SUM('Chemicals Calcs'!U$2:U145)-'Chem - ODS'!P$15*10^6,'Chemicals Calcs'!U145))</f>
        <v>0</v>
      </c>
      <c r="V145" s="210">
        <f ca="1">IF(SUM('Chemicals Calcs'!V$2:V145)-'Chem - ODS'!Q$15*10^6&lt;0,0,IF(AND(SUM('Chemicals Calcs'!V$1:V144)-'Chem - ODS'!Q$15*10^6&lt;0,SUM('Chemicals Calcs'!V$2:V145)-'Chem - ODS'!Q$15*10^6&gt;0),SUM('Chemicals Calcs'!V$2:V145)-'Chem - ODS'!Q$15*10^6,'Chemicals Calcs'!V145))</f>
        <v>0</v>
      </c>
      <c r="W145" s="210">
        <f ca="1">IF(SUM('Chemicals Calcs'!W$2:W145)-'Chem - ODS'!R$15*10^6&lt;0,0,IF(AND(SUM('Chemicals Calcs'!W$1:W144)-'Chem - ODS'!R$15*10^6&lt;0,SUM('Chemicals Calcs'!W$2:W145)-'Chem - ODS'!R$15*10^6&gt;0),SUM('Chemicals Calcs'!W$2:W145)-'Chem - ODS'!R$15*10^6,'Chemicals Calcs'!W145))</f>
        <v>0</v>
      </c>
      <c r="X145" s="210">
        <f ca="1">IF(SUM('Chemicals Calcs'!X$2:X145)-'Chem - ODS'!S$15*10^6&lt;0,0,IF(AND(SUM('Chemicals Calcs'!X$1:X144)-'Chem - ODS'!S$15*10^6&lt;0,SUM('Chemicals Calcs'!X$2:X145)-'Chem - ODS'!S$15*10^6&gt;0),SUM('Chemicals Calcs'!X$2:X145)-'Chem - ODS'!S$15*10^6,'Chemicals Calcs'!X145))</f>
        <v>0</v>
      </c>
      <c r="Y145" s="210">
        <f ca="1">IF(SUM('Chemicals Calcs'!Y$2:Y145)-'Chem - ODS'!T$15*10^6&lt;0,0,IF(AND(SUM('Chemicals Calcs'!Y$1:Y144)-'Chem - ODS'!T$15*10^6&lt;0,SUM('Chemicals Calcs'!Y$2:Y145)-'Chem - ODS'!T$15*10^6&gt;0),SUM('Chemicals Calcs'!Y$2:Y145)-'Chem - ODS'!T$15*10^6,'Chemicals Calcs'!Y145))</f>
        <v>0</v>
      </c>
      <c r="Z145" s="210">
        <f ca="1">IF(SUM('Chemicals Calcs'!Z$2:Z145)-'Chem - ODS'!U$15*10^6&lt;0,0,IF(AND(SUM('Chemicals Calcs'!Z$1:Z144)-'Chem - ODS'!U$15*10^6&lt;0,SUM('Chemicals Calcs'!Z$2:Z145)-'Chem - ODS'!U$15*10^6&gt;0),SUM('Chemicals Calcs'!Z$2:Z145)-'Chem - ODS'!U$15*10^6,'Chemicals Calcs'!Z145))</f>
        <v>0</v>
      </c>
      <c r="AA145" s="210">
        <f ca="1">IF(SUM('Chemicals Calcs'!AA$2:AA145)-'Chem - ODS'!V$15*10^6&lt;0,0,IF(AND(SUM('Chemicals Calcs'!AA$1:AA144)-'Chem - ODS'!V$15*10^6&lt;0,SUM('Chemicals Calcs'!AA$2:AA145)-'Chem - ODS'!V$15*10^6&gt;0),SUM('Chemicals Calcs'!AA$2:AA145)-'Chem - ODS'!V$15*10^6,'Chemicals Calcs'!AA145))</f>
        <v>0</v>
      </c>
      <c r="AB145" s="210">
        <f ca="1">IF(SUM('Chemicals Calcs'!AB$2:AB145)-'Chem - ODS'!W$15*10^6&lt;0,0,IF(AND(SUM('Chemicals Calcs'!AB$1:AB144)-'Chem - ODS'!W$15*10^6&lt;0,SUM('Chemicals Calcs'!AB$2:AB145)-'Chem - ODS'!W$15*10^6&gt;0),SUM('Chemicals Calcs'!AB$2:AB145)-'Chem - ODS'!W$15*10^6,'Chemicals Calcs'!AB145))</f>
        <v>0</v>
      </c>
      <c r="AC145" s="210">
        <f ca="1">IF(SUM('Chemicals Calcs'!AC$2:AC145)-'Chem - ODS'!X$15*10^6&lt;0,0,IF(AND(SUM('Chemicals Calcs'!AC$1:AC144)-'Chem - ODS'!X$15*10^6&lt;0,SUM('Chemicals Calcs'!AC$2:AC145)-'Chem - ODS'!X$15*10^6&gt;0),SUM('Chemicals Calcs'!AC$2:AC145)-'Chem - ODS'!X$15*10^6,'Chemicals Calcs'!AC145))</f>
        <v>0</v>
      </c>
      <c r="AD145" s="210">
        <f ca="1">IF(SUM('Chemicals Calcs'!AD$2:AD145)-'Chem - ODS'!Y$15*10^6&lt;0,0,IF(AND(SUM('Chemicals Calcs'!AD$1:AD144)-'Chem - ODS'!Y$15*10^6&lt;0,SUM('Chemicals Calcs'!AD$2:AD145)-'Chem - ODS'!Y$15*10^6&gt;0),SUM('Chemicals Calcs'!AD$2:AD145)-'Chem - ODS'!Y$15*10^6,'Chemicals Calcs'!AD145))</f>
        <v>0</v>
      </c>
      <c r="AE145" s="210">
        <f ca="1">IF(SUM('Chemicals Calcs'!AE$2:AE145)-'Chem - ODS'!Z$15*10^6&lt;0,0,IF(AND(SUM('Chemicals Calcs'!AE$1:AE144)-'Chem - ODS'!Z$15*10^6&lt;0,SUM('Chemicals Calcs'!AE$2:AE145)-'Chem - ODS'!Z$15*10^6&gt;0),SUM('Chemicals Calcs'!AE$2:AE145)-'Chem - ODS'!Z$15*10^6,'Chemicals Calcs'!AE145))</f>
        <v>0</v>
      </c>
      <c r="AF145" s="210">
        <f ca="1">IF(SUM('Chemicals Calcs'!AF$2:AF145)-'Chem - ODS'!AA$15*10^6&lt;0,0,IF(AND(SUM('Chemicals Calcs'!AF$1:AF144)-'Chem - ODS'!AA$15*10^6&lt;0,SUM('Chemicals Calcs'!AF$2:AF145)-'Chem - ODS'!AA$15*10^6&gt;0),SUM('Chemicals Calcs'!AF$2:AF145)-'Chem - ODS'!AA$15*10^6,'Chemicals Calcs'!AF145))</f>
        <v>0</v>
      </c>
      <c r="AG145" s="210">
        <f ca="1">IF(SUM('Chemicals Calcs'!AG$2:AG145)-'Chem - ODS'!AB$15*10^6&lt;0,0,IF(AND(SUM('Chemicals Calcs'!AG$1:AG144)-'Chem - ODS'!AB$15*10^6&lt;0,SUM('Chemicals Calcs'!AG$2:AG145)-'Chem - ODS'!AB$15*10^6&gt;0),SUM('Chemicals Calcs'!AG$2:AG145)-'Chem - ODS'!AB$15*10^6,'Chemicals Calcs'!AG145))</f>
        <v>0</v>
      </c>
      <c r="AH145" s="210">
        <f ca="1">IF(SUM('Chemicals Calcs'!AH$2:AH145)-'Chem - ODS'!AC$15*10^6&lt;0,0,IF(AND(SUM('Chemicals Calcs'!AH$1:AH144)-'Chem - ODS'!AC$15*10^6&lt;0,SUM('Chemicals Calcs'!AH$2:AH145)-'Chem - ODS'!AC$15*10^6&gt;0),SUM('Chemicals Calcs'!AH$2:AH145)-'Chem - ODS'!AC$15*10^6,'Chemicals Calcs'!AH145))</f>
        <v>0</v>
      </c>
      <c r="AI145" s="210">
        <f ca="1">IF(SUM('Chemicals Calcs'!AI$2:AI145)-'Chem - ODS'!AD$15*10^6&lt;0,0,IF(AND(SUM('Chemicals Calcs'!AI$1:AI144)-'Chem - ODS'!AD$15*10^6&lt;0,SUM('Chemicals Calcs'!AI$2:AI145)-'Chem - ODS'!AD$15*10^6&gt;0),SUM('Chemicals Calcs'!AI$2:AI145)-'Chem - ODS'!AD$15*10^6,'Chemicals Calcs'!AI145))</f>
        <v>0</v>
      </c>
      <c r="AJ145" s="210">
        <f ca="1">IF(SUM('Chemicals Calcs'!AJ$2:AJ145)-'Chem - ODS'!AE$15*10^6&lt;0,0,IF(AND(SUM('Chemicals Calcs'!AJ$1:AJ144)-'Chem - ODS'!AE$15*10^6&lt;0,SUM('Chemicals Calcs'!AJ$2:AJ145)-'Chem - ODS'!AE$15*10^6&gt;0),SUM('Chemicals Calcs'!AJ$2:AJ145)-'Chem - ODS'!AE$15*10^6,'Chemicals Calcs'!AJ145))</f>
        <v>0</v>
      </c>
      <c r="AK145" s="210">
        <f ca="1">IF(SUM('Chemicals Calcs'!AK$2:AK145)-'Chem - ODS'!AF$15*10^6&lt;0,0,IF(AND(SUM('Chemicals Calcs'!AK$1:AK144)-'Chem - ODS'!AF$15*10^6&lt;0,SUM('Chemicals Calcs'!AK$2:AK145)-'Chem - ODS'!AF$15*10^6&gt;0),SUM('Chemicals Calcs'!AK$2:AK145)-'Chem - ODS'!AF$15*10^6,'Chemicals Calcs'!AK145))</f>
        <v>0</v>
      </c>
      <c r="AL145" s="210">
        <f ca="1">IF(SUM('Chemicals Calcs'!AL$2:AL145)-'Chem - ODS'!AG$15*10^6&lt;0,0,IF(AND(SUM('Chemicals Calcs'!AL$1:AL144)-'Chem - ODS'!AG$15*10^6&lt;0,SUM('Chemicals Calcs'!AL$2:AL145)-'Chem - ODS'!AG$15*10^6&gt;0),SUM('Chemicals Calcs'!AL$2:AL145)-'Chem - ODS'!AG$15*10^6,'Chemicals Calcs'!AL145))</f>
        <v>0</v>
      </c>
      <c r="AM145" s="210">
        <f ca="1">IF(SUM('Chemicals Calcs'!AM$2:AM145)-'Chem - ODS'!AH$15*10^6&lt;0,0,IF(AND(SUM('Chemicals Calcs'!AM$1:AM144)-'Chem - ODS'!AH$15*10^6&lt;0,SUM('Chemicals Calcs'!AM$2:AM145)-'Chem - ODS'!AH$15*10^6&gt;0),SUM('Chemicals Calcs'!AM$2:AM145)-'Chem - ODS'!AH$15*10^6,'Chemicals Calcs'!AM145))</f>
        <v>0</v>
      </c>
      <c r="AN145" s="210">
        <f ca="1">IF(SUM('Chemicals Calcs'!AN$2:AN145)-'Chem - ODS'!AI$15*10^6&lt;0,0,IF(AND(SUM('Chemicals Calcs'!AN$1:AN144)-'Chem - ODS'!AI$15*10^6&lt;0,SUM('Chemicals Calcs'!AN$2:AN145)-'Chem - ODS'!AI$15*10^6&gt;0),SUM('Chemicals Calcs'!AN$2:AN145)-'Chem - ODS'!AI$15*10^6,'Chemicals Calcs'!AN145))</f>
        <v>0</v>
      </c>
      <c r="AO145" s="210">
        <f ca="1">IF(SUM('Chemicals Calcs'!AO$2:AO145)-'Chem - ODS'!AJ$15*10^6&lt;0,0,IF(AND(SUM('Chemicals Calcs'!AO$1:AO144)-'Chem - ODS'!AJ$15*10^6&lt;0,SUM('Chemicals Calcs'!AO$2:AO145)-'Chem - ODS'!AJ$15*10^6&gt;0),SUM('Chemicals Calcs'!AO$2:AO145)-'Chem - ODS'!AJ$15*10^6,'Chemicals Calcs'!AO145))</f>
        <v>0</v>
      </c>
      <c r="AP145" s="210">
        <f ca="1">IF(SUM('Chemicals Calcs'!AP$2:AP145)-'Chem - ODS'!AK$15*10^6&lt;0,0,IF(AND(SUM('Chemicals Calcs'!AP$1:AP144)-'Chem - ODS'!AK$15*10^6&lt;0,SUM('Chemicals Calcs'!AP$2:AP145)-'Chem - ODS'!AK$15*10^6&gt;0),SUM('Chemicals Calcs'!AP$2:AP145)-'Chem - ODS'!AK$15*10^6,'Chemicals Calcs'!AP145))</f>
        <v>0</v>
      </c>
    </row>
    <row r="146" spans="1:42">
      <c r="A146" s="74">
        <v>94</v>
      </c>
      <c r="B146">
        <f ca="1">IF('Chemicals 2010'!$A154="CP",INDIRECT("'Chemicals 2010'!"&amp;'Country Selector'!$B$3&amp;ROW($A154))*10^12,0)</f>
        <v>0</v>
      </c>
      <c r="C146" s="90">
        <f t="shared" ca="1" si="6"/>
        <v>0</v>
      </c>
      <c r="D146" s="90">
        <f t="shared" ca="1" si="6"/>
        <v>0</v>
      </c>
      <c r="E146" s="90">
        <f t="shared" ca="1" si="6"/>
        <v>0</v>
      </c>
      <c r="F146" s="90">
        <f t="shared" ca="1" si="6"/>
        <v>0</v>
      </c>
      <c r="G146" s="210">
        <f ca="1">IF(SUM('Chemicals Calcs'!G$2:G146)-'Chem - ODS'!B$15*10^6&lt;0,0,IF(AND(SUM('Chemicals Calcs'!G$1:G145)-'Chem - ODS'!B$15*10^6&lt;0,SUM('Chemicals Calcs'!G$2:G146)-'Chem - ODS'!B$15*10^6&gt;0),SUM('Chemicals Calcs'!G$2:G146)-'Chem - ODS'!B$15*10^6,'Chemicals Calcs'!G146))</f>
        <v>0</v>
      </c>
      <c r="H146" s="210">
        <f ca="1">IF(SUM('Chemicals Calcs'!H$2:H146)-'Chem - ODS'!C$15*10^6&lt;0,0,IF(AND(SUM('Chemicals Calcs'!H$1:H145)-'Chem - ODS'!C$15*10^6&lt;0,SUM('Chemicals Calcs'!H$2:H146)-'Chem - ODS'!C$15*10^6&gt;0),SUM('Chemicals Calcs'!H$2:H146)-'Chem - ODS'!C$15*10^6,'Chemicals Calcs'!H146))</f>
        <v>0</v>
      </c>
      <c r="I146" s="210">
        <f ca="1">IF(SUM('Chemicals Calcs'!I$2:I146)-'Chem - ODS'!D$15*10^6&lt;0,0,IF(AND(SUM('Chemicals Calcs'!I$1:I145)-'Chem - ODS'!D$15*10^6&lt;0,SUM('Chemicals Calcs'!I$2:I146)-'Chem - ODS'!D$15*10^6&gt;0),SUM('Chemicals Calcs'!I$2:I146)-'Chem - ODS'!D$15*10^6,'Chemicals Calcs'!I146))</f>
        <v>0</v>
      </c>
      <c r="J146" s="210">
        <f ca="1">IF(SUM('Chemicals Calcs'!J$2:J146)-'Chem - ODS'!E$15*10^6&lt;0,0,IF(AND(SUM('Chemicals Calcs'!J$1:J145)-'Chem - ODS'!E$15*10^6&lt;0,SUM('Chemicals Calcs'!J$2:J146)-'Chem - ODS'!E$15*10^6&gt;0),SUM('Chemicals Calcs'!J$2:J146)-'Chem - ODS'!E$15*10^6,'Chemicals Calcs'!J146))</f>
        <v>0</v>
      </c>
      <c r="K146" s="210">
        <f ca="1">IF(SUM('Chemicals Calcs'!K$2:K146)-'Chem - ODS'!F$15*10^6&lt;0,0,IF(AND(SUM('Chemicals Calcs'!K$1:K145)-'Chem - ODS'!F$15*10^6&lt;0,SUM('Chemicals Calcs'!K$2:K146)-'Chem - ODS'!F$15*10^6&gt;0),SUM('Chemicals Calcs'!K$2:K146)-'Chem - ODS'!F$15*10^6,'Chemicals Calcs'!K146))</f>
        <v>0</v>
      </c>
      <c r="L146" s="210">
        <f ca="1">IF(SUM('Chemicals Calcs'!L$2:L146)-'Chem - ODS'!G$15*10^6&lt;0,0,IF(AND(SUM('Chemicals Calcs'!L$1:L145)-'Chem - ODS'!G$15*10^6&lt;0,SUM('Chemicals Calcs'!L$2:L146)-'Chem - ODS'!G$15*10^6&gt;0),SUM('Chemicals Calcs'!L$2:L146)-'Chem - ODS'!G$15*10^6,'Chemicals Calcs'!L146))</f>
        <v>0</v>
      </c>
      <c r="M146" s="210">
        <f ca="1">IF(SUM('Chemicals Calcs'!M$2:M146)-'Chem - ODS'!H$15*10^6&lt;0,0,IF(AND(SUM('Chemicals Calcs'!M$1:M145)-'Chem - ODS'!H$15*10^6&lt;0,SUM('Chemicals Calcs'!M$2:M146)-'Chem - ODS'!H$15*10^6&gt;0),SUM('Chemicals Calcs'!M$2:M146)-'Chem - ODS'!H$15*10^6,'Chemicals Calcs'!M146))</f>
        <v>0</v>
      </c>
      <c r="N146" s="210">
        <f ca="1">IF(SUM('Chemicals Calcs'!N$2:N146)-'Chem - ODS'!I$15*10^6&lt;0,0,IF(AND(SUM('Chemicals Calcs'!N$1:N145)-'Chem - ODS'!I$15*10^6&lt;0,SUM('Chemicals Calcs'!N$2:N146)-'Chem - ODS'!I$15*10^6&gt;0),SUM('Chemicals Calcs'!N$2:N146)-'Chem - ODS'!I$15*10^6,'Chemicals Calcs'!N146))</f>
        <v>0</v>
      </c>
      <c r="O146" s="210">
        <f ca="1">IF(SUM('Chemicals Calcs'!O$2:O146)-'Chem - ODS'!J$15*10^6&lt;0,0,IF(AND(SUM('Chemicals Calcs'!O$1:O145)-'Chem - ODS'!J$15*10^6&lt;0,SUM('Chemicals Calcs'!O$2:O146)-'Chem - ODS'!J$15*10^6&gt;0),SUM('Chemicals Calcs'!O$2:O146)-'Chem - ODS'!J$15*10^6,'Chemicals Calcs'!O146))</f>
        <v>0</v>
      </c>
      <c r="P146" s="210">
        <f ca="1">IF(SUM('Chemicals Calcs'!P$2:P146)-'Chem - ODS'!K$15*10^6&lt;0,0,IF(AND(SUM('Chemicals Calcs'!P$1:P145)-'Chem - ODS'!K$15*10^6&lt;0,SUM('Chemicals Calcs'!P$2:P146)-'Chem - ODS'!K$15*10^6&gt;0),SUM('Chemicals Calcs'!P$2:P146)-'Chem - ODS'!K$15*10^6,'Chemicals Calcs'!P146))</f>
        <v>0</v>
      </c>
      <c r="Q146" s="210">
        <f ca="1">IF(SUM('Chemicals Calcs'!Q$2:Q146)-'Chem - ODS'!L$15*10^6&lt;0,0,IF(AND(SUM('Chemicals Calcs'!Q$1:Q145)-'Chem - ODS'!L$15*10^6&lt;0,SUM('Chemicals Calcs'!Q$2:Q146)-'Chem - ODS'!L$15*10^6&gt;0),SUM('Chemicals Calcs'!Q$2:Q146)-'Chem - ODS'!L$15*10^6,'Chemicals Calcs'!Q146))</f>
        <v>0</v>
      </c>
      <c r="R146" s="210">
        <f ca="1">IF(SUM('Chemicals Calcs'!R$2:R146)-'Chem - ODS'!M$15*10^6&lt;0,0,IF(AND(SUM('Chemicals Calcs'!R$1:R145)-'Chem - ODS'!M$15*10^6&lt;0,SUM('Chemicals Calcs'!R$2:R146)-'Chem - ODS'!M$15*10^6&gt;0),SUM('Chemicals Calcs'!R$2:R146)-'Chem - ODS'!M$15*10^6,'Chemicals Calcs'!R146))</f>
        <v>0</v>
      </c>
      <c r="S146" s="210">
        <f ca="1">IF(SUM('Chemicals Calcs'!S$2:S146)-'Chem - ODS'!N$15*10^6&lt;0,0,IF(AND(SUM('Chemicals Calcs'!S$1:S145)-'Chem - ODS'!N$15*10^6&lt;0,SUM('Chemicals Calcs'!S$2:S146)-'Chem - ODS'!N$15*10^6&gt;0),SUM('Chemicals Calcs'!S$2:S146)-'Chem - ODS'!N$15*10^6,'Chemicals Calcs'!S146))</f>
        <v>0</v>
      </c>
      <c r="T146" s="210">
        <f ca="1">IF(SUM('Chemicals Calcs'!T$2:T146)-'Chem - ODS'!O$15*10^6&lt;0,0,IF(AND(SUM('Chemicals Calcs'!T$1:T145)-'Chem - ODS'!O$15*10^6&lt;0,SUM('Chemicals Calcs'!T$2:T146)-'Chem - ODS'!O$15*10^6&gt;0),SUM('Chemicals Calcs'!T$2:T146)-'Chem - ODS'!O$15*10^6,'Chemicals Calcs'!T146))</f>
        <v>0</v>
      </c>
      <c r="U146" s="210">
        <f ca="1">IF(SUM('Chemicals Calcs'!U$2:U146)-'Chem - ODS'!P$15*10^6&lt;0,0,IF(AND(SUM('Chemicals Calcs'!U$1:U145)-'Chem - ODS'!P$15*10^6&lt;0,SUM('Chemicals Calcs'!U$2:U146)-'Chem - ODS'!P$15*10^6&gt;0),SUM('Chemicals Calcs'!U$2:U146)-'Chem - ODS'!P$15*10^6,'Chemicals Calcs'!U146))</f>
        <v>0</v>
      </c>
      <c r="V146" s="210">
        <f ca="1">IF(SUM('Chemicals Calcs'!V$2:V146)-'Chem - ODS'!Q$15*10^6&lt;0,0,IF(AND(SUM('Chemicals Calcs'!V$1:V145)-'Chem - ODS'!Q$15*10^6&lt;0,SUM('Chemicals Calcs'!V$2:V146)-'Chem - ODS'!Q$15*10^6&gt;0),SUM('Chemicals Calcs'!V$2:V146)-'Chem - ODS'!Q$15*10^6,'Chemicals Calcs'!V146))</f>
        <v>0</v>
      </c>
      <c r="W146" s="210">
        <f ca="1">IF(SUM('Chemicals Calcs'!W$2:W146)-'Chem - ODS'!R$15*10^6&lt;0,0,IF(AND(SUM('Chemicals Calcs'!W$1:W145)-'Chem - ODS'!R$15*10^6&lt;0,SUM('Chemicals Calcs'!W$2:W146)-'Chem - ODS'!R$15*10^6&gt;0),SUM('Chemicals Calcs'!W$2:W146)-'Chem - ODS'!R$15*10^6,'Chemicals Calcs'!W146))</f>
        <v>0</v>
      </c>
      <c r="X146" s="210">
        <f ca="1">IF(SUM('Chemicals Calcs'!X$2:X146)-'Chem - ODS'!S$15*10^6&lt;0,0,IF(AND(SUM('Chemicals Calcs'!X$1:X145)-'Chem - ODS'!S$15*10^6&lt;0,SUM('Chemicals Calcs'!X$2:X146)-'Chem - ODS'!S$15*10^6&gt;0),SUM('Chemicals Calcs'!X$2:X146)-'Chem - ODS'!S$15*10^6,'Chemicals Calcs'!X146))</f>
        <v>0</v>
      </c>
      <c r="Y146" s="210">
        <f ca="1">IF(SUM('Chemicals Calcs'!Y$2:Y146)-'Chem - ODS'!T$15*10^6&lt;0,0,IF(AND(SUM('Chemicals Calcs'!Y$1:Y145)-'Chem - ODS'!T$15*10^6&lt;0,SUM('Chemicals Calcs'!Y$2:Y146)-'Chem - ODS'!T$15*10^6&gt;0),SUM('Chemicals Calcs'!Y$2:Y146)-'Chem - ODS'!T$15*10^6,'Chemicals Calcs'!Y146))</f>
        <v>0</v>
      </c>
      <c r="Z146" s="210">
        <f ca="1">IF(SUM('Chemicals Calcs'!Z$2:Z146)-'Chem - ODS'!U$15*10^6&lt;0,0,IF(AND(SUM('Chemicals Calcs'!Z$1:Z145)-'Chem - ODS'!U$15*10^6&lt;0,SUM('Chemicals Calcs'!Z$2:Z146)-'Chem - ODS'!U$15*10^6&gt;0),SUM('Chemicals Calcs'!Z$2:Z146)-'Chem - ODS'!U$15*10^6,'Chemicals Calcs'!Z146))</f>
        <v>0</v>
      </c>
      <c r="AA146" s="210">
        <f ca="1">IF(SUM('Chemicals Calcs'!AA$2:AA146)-'Chem - ODS'!V$15*10^6&lt;0,0,IF(AND(SUM('Chemicals Calcs'!AA$1:AA145)-'Chem - ODS'!V$15*10^6&lt;0,SUM('Chemicals Calcs'!AA$2:AA146)-'Chem - ODS'!V$15*10^6&gt;0),SUM('Chemicals Calcs'!AA$2:AA146)-'Chem - ODS'!V$15*10^6,'Chemicals Calcs'!AA146))</f>
        <v>0</v>
      </c>
      <c r="AB146" s="210">
        <f ca="1">IF(SUM('Chemicals Calcs'!AB$2:AB146)-'Chem - ODS'!W$15*10^6&lt;0,0,IF(AND(SUM('Chemicals Calcs'!AB$1:AB145)-'Chem - ODS'!W$15*10^6&lt;0,SUM('Chemicals Calcs'!AB$2:AB146)-'Chem - ODS'!W$15*10^6&gt;0),SUM('Chemicals Calcs'!AB$2:AB146)-'Chem - ODS'!W$15*10^6,'Chemicals Calcs'!AB146))</f>
        <v>0</v>
      </c>
      <c r="AC146" s="210">
        <f ca="1">IF(SUM('Chemicals Calcs'!AC$2:AC146)-'Chem - ODS'!X$15*10^6&lt;0,0,IF(AND(SUM('Chemicals Calcs'!AC$1:AC145)-'Chem - ODS'!X$15*10^6&lt;0,SUM('Chemicals Calcs'!AC$2:AC146)-'Chem - ODS'!X$15*10^6&gt;0),SUM('Chemicals Calcs'!AC$2:AC146)-'Chem - ODS'!X$15*10^6,'Chemicals Calcs'!AC146))</f>
        <v>0</v>
      </c>
      <c r="AD146" s="210">
        <f ca="1">IF(SUM('Chemicals Calcs'!AD$2:AD146)-'Chem - ODS'!Y$15*10^6&lt;0,0,IF(AND(SUM('Chemicals Calcs'!AD$1:AD145)-'Chem - ODS'!Y$15*10^6&lt;0,SUM('Chemicals Calcs'!AD$2:AD146)-'Chem - ODS'!Y$15*10^6&gt;0),SUM('Chemicals Calcs'!AD$2:AD146)-'Chem - ODS'!Y$15*10^6,'Chemicals Calcs'!AD146))</f>
        <v>0</v>
      </c>
      <c r="AE146" s="210">
        <f ca="1">IF(SUM('Chemicals Calcs'!AE$2:AE146)-'Chem - ODS'!Z$15*10^6&lt;0,0,IF(AND(SUM('Chemicals Calcs'!AE$1:AE145)-'Chem - ODS'!Z$15*10^6&lt;0,SUM('Chemicals Calcs'!AE$2:AE146)-'Chem - ODS'!Z$15*10^6&gt;0),SUM('Chemicals Calcs'!AE$2:AE146)-'Chem - ODS'!Z$15*10^6,'Chemicals Calcs'!AE146))</f>
        <v>0</v>
      </c>
      <c r="AF146" s="210">
        <f ca="1">IF(SUM('Chemicals Calcs'!AF$2:AF146)-'Chem - ODS'!AA$15*10^6&lt;0,0,IF(AND(SUM('Chemicals Calcs'!AF$1:AF145)-'Chem - ODS'!AA$15*10^6&lt;0,SUM('Chemicals Calcs'!AF$2:AF146)-'Chem - ODS'!AA$15*10^6&gt;0),SUM('Chemicals Calcs'!AF$2:AF146)-'Chem - ODS'!AA$15*10^6,'Chemicals Calcs'!AF146))</f>
        <v>0</v>
      </c>
      <c r="AG146" s="210">
        <f ca="1">IF(SUM('Chemicals Calcs'!AG$2:AG146)-'Chem - ODS'!AB$15*10^6&lt;0,0,IF(AND(SUM('Chemicals Calcs'!AG$1:AG145)-'Chem - ODS'!AB$15*10^6&lt;0,SUM('Chemicals Calcs'!AG$2:AG146)-'Chem - ODS'!AB$15*10^6&gt;0),SUM('Chemicals Calcs'!AG$2:AG146)-'Chem - ODS'!AB$15*10^6,'Chemicals Calcs'!AG146))</f>
        <v>0</v>
      </c>
      <c r="AH146" s="210">
        <f ca="1">IF(SUM('Chemicals Calcs'!AH$2:AH146)-'Chem - ODS'!AC$15*10^6&lt;0,0,IF(AND(SUM('Chemicals Calcs'!AH$1:AH145)-'Chem - ODS'!AC$15*10^6&lt;0,SUM('Chemicals Calcs'!AH$2:AH146)-'Chem - ODS'!AC$15*10^6&gt;0),SUM('Chemicals Calcs'!AH$2:AH146)-'Chem - ODS'!AC$15*10^6,'Chemicals Calcs'!AH146))</f>
        <v>0</v>
      </c>
      <c r="AI146" s="210">
        <f ca="1">IF(SUM('Chemicals Calcs'!AI$2:AI146)-'Chem - ODS'!AD$15*10^6&lt;0,0,IF(AND(SUM('Chemicals Calcs'!AI$1:AI145)-'Chem - ODS'!AD$15*10^6&lt;0,SUM('Chemicals Calcs'!AI$2:AI146)-'Chem - ODS'!AD$15*10^6&gt;0),SUM('Chemicals Calcs'!AI$2:AI146)-'Chem - ODS'!AD$15*10^6,'Chemicals Calcs'!AI146))</f>
        <v>0</v>
      </c>
      <c r="AJ146" s="210">
        <f ca="1">IF(SUM('Chemicals Calcs'!AJ$2:AJ146)-'Chem - ODS'!AE$15*10^6&lt;0,0,IF(AND(SUM('Chemicals Calcs'!AJ$1:AJ145)-'Chem - ODS'!AE$15*10^6&lt;0,SUM('Chemicals Calcs'!AJ$2:AJ146)-'Chem - ODS'!AE$15*10^6&gt;0),SUM('Chemicals Calcs'!AJ$2:AJ146)-'Chem - ODS'!AE$15*10^6,'Chemicals Calcs'!AJ146))</f>
        <v>0</v>
      </c>
      <c r="AK146" s="210">
        <f ca="1">IF(SUM('Chemicals Calcs'!AK$2:AK146)-'Chem - ODS'!AF$15*10^6&lt;0,0,IF(AND(SUM('Chemicals Calcs'!AK$1:AK145)-'Chem - ODS'!AF$15*10^6&lt;0,SUM('Chemicals Calcs'!AK$2:AK146)-'Chem - ODS'!AF$15*10^6&gt;0),SUM('Chemicals Calcs'!AK$2:AK146)-'Chem - ODS'!AF$15*10^6,'Chemicals Calcs'!AK146))</f>
        <v>0</v>
      </c>
      <c r="AL146" s="210">
        <f ca="1">IF(SUM('Chemicals Calcs'!AL$2:AL146)-'Chem - ODS'!AG$15*10^6&lt;0,0,IF(AND(SUM('Chemicals Calcs'!AL$1:AL145)-'Chem - ODS'!AG$15*10^6&lt;0,SUM('Chemicals Calcs'!AL$2:AL146)-'Chem - ODS'!AG$15*10^6&gt;0),SUM('Chemicals Calcs'!AL$2:AL146)-'Chem - ODS'!AG$15*10^6,'Chemicals Calcs'!AL146))</f>
        <v>0</v>
      </c>
      <c r="AM146" s="210">
        <f ca="1">IF(SUM('Chemicals Calcs'!AM$2:AM146)-'Chem - ODS'!AH$15*10^6&lt;0,0,IF(AND(SUM('Chemicals Calcs'!AM$1:AM145)-'Chem - ODS'!AH$15*10^6&lt;0,SUM('Chemicals Calcs'!AM$2:AM146)-'Chem - ODS'!AH$15*10^6&gt;0),SUM('Chemicals Calcs'!AM$2:AM146)-'Chem - ODS'!AH$15*10^6,'Chemicals Calcs'!AM146))</f>
        <v>0</v>
      </c>
      <c r="AN146" s="210">
        <f ca="1">IF(SUM('Chemicals Calcs'!AN$2:AN146)-'Chem - ODS'!AI$15*10^6&lt;0,0,IF(AND(SUM('Chemicals Calcs'!AN$1:AN145)-'Chem - ODS'!AI$15*10^6&lt;0,SUM('Chemicals Calcs'!AN$2:AN146)-'Chem - ODS'!AI$15*10^6&gt;0),SUM('Chemicals Calcs'!AN$2:AN146)-'Chem - ODS'!AI$15*10^6,'Chemicals Calcs'!AN146))</f>
        <v>0</v>
      </c>
      <c r="AO146" s="210">
        <f ca="1">IF(SUM('Chemicals Calcs'!AO$2:AO146)-'Chem - ODS'!AJ$15*10^6&lt;0,0,IF(AND(SUM('Chemicals Calcs'!AO$1:AO145)-'Chem - ODS'!AJ$15*10^6&lt;0,SUM('Chemicals Calcs'!AO$2:AO146)-'Chem - ODS'!AJ$15*10^6&gt;0),SUM('Chemicals Calcs'!AO$2:AO146)-'Chem - ODS'!AJ$15*10^6,'Chemicals Calcs'!AO146))</f>
        <v>0</v>
      </c>
      <c r="AP146" s="210">
        <f ca="1">IF(SUM('Chemicals Calcs'!AP$2:AP146)-'Chem - ODS'!AK$15*10^6&lt;0,0,IF(AND(SUM('Chemicals Calcs'!AP$1:AP145)-'Chem - ODS'!AK$15*10^6&lt;0,SUM('Chemicals Calcs'!AP$2:AP146)-'Chem - ODS'!AK$15*10^6&gt;0),SUM('Chemicals Calcs'!AP$2:AP146)-'Chem - ODS'!AK$15*10^6,'Chemicals Calcs'!AP146))</f>
        <v>0</v>
      </c>
    </row>
    <row r="147" spans="1:42">
      <c r="A147" s="74">
        <v>95</v>
      </c>
      <c r="B147">
        <f ca="1">IF('Chemicals 2010'!$A155="CP",INDIRECT("'Chemicals 2010'!"&amp;'Country Selector'!$B$3&amp;ROW($A155))*10^12,0)</f>
        <v>0</v>
      </c>
      <c r="C147" s="90">
        <f t="shared" ca="1" si="6"/>
        <v>0</v>
      </c>
      <c r="D147" s="90">
        <f t="shared" ca="1" si="6"/>
        <v>0</v>
      </c>
      <c r="E147" s="90">
        <f t="shared" ca="1" si="6"/>
        <v>0</v>
      </c>
      <c r="F147" s="90">
        <f t="shared" ca="1" si="6"/>
        <v>0</v>
      </c>
      <c r="G147" s="210">
        <f ca="1">IF(SUM('Chemicals Calcs'!G$2:G147)-'Chem - ODS'!B$15*10^6&lt;0,0,IF(AND(SUM('Chemicals Calcs'!G$1:G146)-'Chem - ODS'!B$15*10^6&lt;0,SUM('Chemicals Calcs'!G$2:G147)-'Chem - ODS'!B$15*10^6&gt;0),SUM('Chemicals Calcs'!G$2:G147)-'Chem - ODS'!B$15*10^6,'Chemicals Calcs'!G147))</f>
        <v>0</v>
      </c>
      <c r="H147" s="210">
        <f ca="1">IF(SUM('Chemicals Calcs'!H$2:H147)-'Chem - ODS'!C$15*10^6&lt;0,0,IF(AND(SUM('Chemicals Calcs'!H$1:H146)-'Chem - ODS'!C$15*10^6&lt;0,SUM('Chemicals Calcs'!H$2:H147)-'Chem - ODS'!C$15*10^6&gt;0),SUM('Chemicals Calcs'!H$2:H147)-'Chem - ODS'!C$15*10^6,'Chemicals Calcs'!H147))</f>
        <v>0</v>
      </c>
      <c r="I147" s="210">
        <f ca="1">IF(SUM('Chemicals Calcs'!I$2:I147)-'Chem - ODS'!D$15*10^6&lt;0,0,IF(AND(SUM('Chemicals Calcs'!I$1:I146)-'Chem - ODS'!D$15*10^6&lt;0,SUM('Chemicals Calcs'!I$2:I147)-'Chem - ODS'!D$15*10^6&gt;0),SUM('Chemicals Calcs'!I$2:I147)-'Chem - ODS'!D$15*10^6,'Chemicals Calcs'!I147))</f>
        <v>0</v>
      </c>
      <c r="J147" s="210">
        <f ca="1">IF(SUM('Chemicals Calcs'!J$2:J147)-'Chem - ODS'!E$15*10^6&lt;0,0,IF(AND(SUM('Chemicals Calcs'!J$1:J146)-'Chem - ODS'!E$15*10^6&lt;0,SUM('Chemicals Calcs'!J$2:J147)-'Chem - ODS'!E$15*10^6&gt;0),SUM('Chemicals Calcs'!J$2:J147)-'Chem - ODS'!E$15*10^6,'Chemicals Calcs'!J147))</f>
        <v>0</v>
      </c>
      <c r="K147" s="210">
        <f ca="1">IF(SUM('Chemicals Calcs'!K$2:K147)-'Chem - ODS'!F$15*10^6&lt;0,0,IF(AND(SUM('Chemicals Calcs'!K$1:K146)-'Chem - ODS'!F$15*10^6&lt;0,SUM('Chemicals Calcs'!K$2:K147)-'Chem - ODS'!F$15*10^6&gt;0),SUM('Chemicals Calcs'!K$2:K147)-'Chem - ODS'!F$15*10^6,'Chemicals Calcs'!K147))</f>
        <v>0</v>
      </c>
      <c r="L147" s="210">
        <f ca="1">IF(SUM('Chemicals Calcs'!L$2:L147)-'Chem - ODS'!G$15*10^6&lt;0,0,IF(AND(SUM('Chemicals Calcs'!L$1:L146)-'Chem - ODS'!G$15*10^6&lt;0,SUM('Chemicals Calcs'!L$2:L147)-'Chem - ODS'!G$15*10^6&gt;0),SUM('Chemicals Calcs'!L$2:L147)-'Chem - ODS'!G$15*10^6,'Chemicals Calcs'!L147))</f>
        <v>0</v>
      </c>
      <c r="M147" s="210">
        <f ca="1">IF(SUM('Chemicals Calcs'!M$2:M147)-'Chem - ODS'!H$15*10^6&lt;0,0,IF(AND(SUM('Chemicals Calcs'!M$1:M146)-'Chem - ODS'!H$15*10^6&lt;0,SUM('Chemicals Calcs'!M$2:M147)-'Chem - ODS'!H$15*10^6&gt;0),SUM('Chemicals Calcs'!M$2:M147)-'Chem - ODS'!H$15*10^6,'Chemicals Calcs'!M147))</f>
        <v>0</v>
      </c>
      <c r="N147" s="210">
        <f ca="1">IF(SUM('Chemicals Calcs'!N$2:N147)-'Chem - ODS'!I$15*10^6&lt;0,0,IF(AND(SUM('Chemicals Calcs'!N$1:N146)-'Chem - ODS'!I$15*10^6&lt;0,SUM('Chemicals Calcs'!N$2:N147)-'Chem - ODS'!I$15*10^6&gt;0),SUM('Chemicals Calcs'!N$2:N147)-'Chem - ODS'!I$15*10^6,'Chemicals Calcs'!N147))</f>
        <v>0</v>
      </c>
      <c r="O147" s="210">
        <f ca="1">IF(SUM('Chemicals Calcs'!O$2:O147)-'Chem - ODS'!J$15*10^6&lt;0,0,IF(AND(SUM('Chemicals Calcs'!O$1:O146)-'Chem - ODS'!J$15*10^6&lt;0,SUM('Chemicals Calcs'!O$2:O147)-'Chem - ODS'!J$15*10^6&gt;0),SUM('Chemicals Calcs'!O$2:O147)-'Chem - ODS'!J$15*10^6,'Chemicals Calcs'!O147))</f>
        <v>0</v>
      </c>
      <c r="P147" s="210">
        <f ca="1">IF(SUM('Chemicals Calcs'!P$2:P147)-'Chem - ODS'!K$15*10^6&lt;0,0,IF(AND(SUM('Chemicals Calcs'!P$1:P146)-'Chem - ODS'!K$15*10^6&lt;0,SUM('Chemicals Calcs'!P$2:P147)-'Chem - ODS'!K$15*10^6&gt;0),SUM('Chemicals Calcs'!P$2:P147)-'Chem - ODS'!K$15*10^6,'Chemicals Calcs'!P147))</f>
        <v>0</v>
      </c>
      <c r="Q147" s="210">
        <f ca="1">IF(SUM('Chemicals Calcs'!Q$2:Q147)-'Chem - ODS'!L$15*10^6&lt;0,0,IF(AND(SUM('Chemicals Calcs'!Q$1:Q146)-'Chem - ODS'!L$15*10^6&lt;0,SUM('Chemicals Calcs'!Q$2:Q147)-'Chem - ODS'!L$15*10^6&gt;0),SUM('Chemicals Calcs'!Q$2:Q147)-'Chem - ODS'!L$15*10^6,'Chemicals Calcs'!Q147))</f>
        <v>0</v>
      </c>
      <c r="R147" s="210">
        <f ca="1">IF(SUM('Chemicals Calcs'!R$2:R147)-'Chem - ODS'!M$15*10^6&lt;0,0,IF(AND(SUM('Chemicals Calcs'!R$1:R146)-'Chem - ODS'!M$15*10^6&lt;0,SUM('Chemicals Calcs'!R$2:R147)-'Chem - ODS'!M$15*10^6&gt;0),SUM('Chemicals Calcs'!R$2:R147)-'Chem - ODS'!M$15*10^6,'Chemicals Calcs'!R147))</f>
        <v>0</v>
      </c>
      <c r="S147" s="210">
        <f ca="1">IF(SUM('Chemicals Calcs'!S$2:S147)-'Chem - ODS'!N$15*10^6&lt;0,0,IF(AND(SUM('Chemicals Calcs'!S$1:S146)-'Chem - ODS'!N$15*10^6&lt;0,SUM('Chemicals Calcs'!S$2:S147)-'Chem - ODS'!N$15*10^6&gt;0),SUM('Chemicals Calcs'!S$2:S147)-'Chem - ODS'!N$15*10^6,'Chemicals Calcs'!S147))</f>
        <v>0</v>
      </c>
      <c r="T147" s="210">
        <f ca="1">IF(SUM('Chemicals Calcs'!T$2:T147)-'Chem - ODS'!O$15*10^6&lt;0,0,IF(AND(SUM('Chemicals Calcs'!T$1:T146)-'Chem - ODS'!O$15*10^6&lt;0,SUM('Chemicals Calcs'!T$2:T147)-'Chem - ODS'!O$15*10^6&gt;0),SUM('Chemicals Calcs'!T$2:T147)-'Chem - ODS'!O$15*10^6,'Chemicals Calcs'!T147))</f>
        <v>0</v>
      </c>
      <c r="U147" s="210">
        <f ca="1">IF(SUM('Chemicals Calcs'!U$2:U147)-'Chem - ODS'!P$15*10^6&lt;0,0,IF(AND(SUM('Chemicals Calcs'!U$1:U146)-'Chem - ODS'!P$15*10^6&lt;0,SUM('Chemicals Calcs'!U$2:U147)-'Chem - ODS'!P$15*10^6&gt;0),SUM('Chemicals Calcs'!U$2:U147)-'Chem - ODS'!P$15*10^6,'Chemicals Calcs'!U147))</f>
        <v>0</v>
      </c>
      <c r="V147" s="210">
        <f ca="1">IF(SUM('Chemicals Calcs'!V$2:V147)-'Chem - ODS'!Q$15*10^6&lt;0,0,IF(AND(SUM('Chemicals Calcs'!V$1:V146)-'Chem - ODS'!Q$15*10^6&lt;0,SUM('Chemicals Calcs'!V$2:V147)-'Chem - ODS'!Q$15*10^6&gt;0),SUM('Chemicals Calcs'!V$2:V147)-'Chem - ODS'!Q$15*10^6,'Chemicals Calcs'!V147))</f>
        <v>0</v>
      </c>
      <c r="W147" s="210">
        <f ca="1">IF(SUM('Chemicals Calcs'!W$2:W147)-'Chem - ODS'!R$15*10^6&lt;0,0,IF(AND(SUM('Chemicals Calcs'!W$1:W146)-'Chem - ODS'!R$15*10^6&lt;0,SUM('Chemicals Calcs'!W$2:W147)-'Chem - ODS'!R$15*10^6&gt;0),SUM('Chemicals Calcs'!W$2:W147)-'Chem - ODS'!R$15*10^6,'Chemicals Calcs'!W147))</f>
        <v>0</v>
      </c>
      <c r="X147" s="210">
        <f ca="1">IF(SUM('Chemicals Calcs'!X$2:X147)-'Chem - ODS'!S$15*10^6&lt;0,0,IF(AND(SUM('Chemicals Calcs'!X$1:X146)-'Chem - ODS'!S$15*10^6&lt;0,SUM('Chemicals Calcs'!X$2:X147)-'Chem - ODS'!S$15*10^6&gt;0),SUM('Chemicals Calcs'!X$2:X147)-'Chem - ODS'!S$15*10^6,'Chemicals Calcs'!X147))</f>
        <v>0</v>
      </c>
      <c r="Y147" s="210">
        <f ca="1">IF(SUM('Chemicals Calcs'!Y$2:Y147)-'Chem - ODS'!T$15*10^6&lt;0,0,IF(AND(SUM('Chemicals Calcs'!Y$1:Y146)-'Chem - ODS'!T$15*10^6&lt;0,SUM('Chemicals Calcs'!Y$2:Y147)-'Chem - ODS'!T$15*10^6&gt;0),SUM('Chemicals Calcs'!Y$2:Y147)-'Chem - ODS'!T$15*10^6,'Chemicals Calcs'!Y147))</f>
        <v>0</v>
      </c>
      <c r="Z147" s="210">
        <f ca="1">IF(SUM('Chemicals Calcs'!Z$2:Z147)-'Chem - ODS'!U$15*10^6&lt;0,0,IF(AND(SUM('Chemicals Calcs'!Z$1:Z146)-'Chem - ODS'!U$15*10^6&lt;0,SUM('Chemicals Calcs'!Z$2:Z147)-'Chem - ODS'!U$15*10^6&gt;0),SUM('Chemicals Calcs'!Z$2:Z147)-'Chem - ODS'!U$15*10^6,'Chemicals Calcs'!Z147))</f>
        <v>0</v>
      </c>
      <c r="AA147" s="210">
        <f ca="1">IF(SUM('Chemicals Calcs'!AA$2:AA147)-'Chem - ODS'!V$15*10^6&lt;0,0,IF(AND(SUM('Chemicals Calcs'!AA$1:AA146)-'Chem - ODS'!V$15*10^6&lt;0,SUM('Chemicals Calcs'!AA$2:AA147)-'Chem - ODS'!V$15*10^6&gt;0),SUM('Chemicals Calcs'!AA$2:AA147)-'Chem - ODS'!V$15*10^6,'Chemicals Calcs'!AA147))</f>
        <v>0</v>
      </c>
      <c r="AB147" s="210">
        <f ca="1">IF(SUM('Chemicals Calcs'!AB$2:AB147)-'Chem - ODS'!W$15*10^6&lt;0,0,IF(AND(SUM('Chemicals Calcs'!AB$1:AB146)-'Chem - ODS'!W$15*10^6&lt;0,SUM('Chemicals Calcs'!AB$2:AB147)-'Chem - ODS'!W$15*10^6&gt;0),SUM('Chemicals Calcs'!AB$2:AB147)-'Chem - ODS'!W$15*10^6,'Chemicals Calcs'!AB147))</f>
        <v>0</v>
      </c>
      <c r="AC147" s="210">
        <f ca="1">IF(SUM('Chemicals Calcs'!AC$2:AC147)-'Chem - ODS'!X$15*10^6&lt;0,0,IF(AND(SUM('Chemicals Calcs'!AC$1:AC146)-'Chem - ODS'!X$15*10^6&lt;0,SUM('Chemicals Calcs'!AC$2:AC147)-'Chem - ODS'!X$15*10^6&gt;0),SUM('Chemicals Calcs'!AC$2:AC147)-'Chem - ODS'!X$15*10^6,'Chemicals Calcs'!AC147))</f>
        <v>0</v>
      </c>
      <c r="AD147" s="210">
        <f ca="1">IF(SUM('Chemicals Calcs'!AD$2:AD147)-'Chem - ODS'!Y$15*10^6&lt;0,0,IF(AND(SUM('Chemicals Calcs'!AD$1:AD146)-'Chem - ODS'!Y$15*10^6&lt;0,SUM('Chemicals Calcs'!AD$2:AD147)-'Chem - ODS'!Y$15*10^6&gt;0),SUM('Chemicals Calcs'!AD$2:AD147)-'Chem - ODS'!Y$15*10^6,'Chemicals Calcs'!AD147))</f>
        <v>0</v>
      </c>
      <c r="AE147" s="210">
        <f ca="1">IF(SUM('Chemicals Calcs'!AE$2:AE147)-'Chem - ODS'!Z$15*10^6&lt;0,0,IF(AND(SUM('Chemicals Calcs'!AE$1:AE146)-'Chem - ODS'!Z$15*10^6&lt;0,SUM('Chemicals Calcs'!AE$2:AE147)-'Chem - ODS'!Z$15*10^6&gt;0),SUM('Chemicals Calcs'!AE$2:AE147)-'Chem - ODS'!Z$15*10^6,'Chemicals Calcs'!AE147))</f>
        <v>0</v>
      </c>
      <c r="AF147" s="210">
        <f ca="1">IF(SUM('Chemicals Calcs'!AF$2:AF147)-'Chem - ODS'!AA$15*10^6&lt;0,0,IF(AND(SUM('Chemicals Calcs'!AF$1:AF146)-'Chem - ODS'!AA$15*10^6&lt;0,SUM('Chemicals Calcs'!AF$2:AF147)-'Chem - ODS'!AA$15*10^6&gt;0),SUM('Chemicals Calcs'!AF$2:AF147)-'Chem - ODS'!AA$15*10^6,'Chemicals Calcs'!AF147))</f>
        <v>0</v>
      </c>
      <c r="AG147" s="210">
        <f ca="1">IF(SUM('Chemicals Calcs'!AG$2:AG147)-'Chem - ODS'!AB$15*10^6&lt;0,0,IF(AND(SUM('Chemicals Calcs'!AG$1:AG146)-'Chem - ODS'!AB$15*10^6&lt;0,SUM('Chemicals Calcs'!AG$2:AG147)-'Chem - ODS'!AB$15*10^6&gt;0),SUM('Chemicals Calcs'!AG$2:AG147)-'Chem - ODS'!AB$15*10^6,'Chemicals Calcs'!AG147))</f>
        <v>0</v>
      </c>
      <c r="AH147" s="210">
        <f ca="1">IF(SUM('Chemicals Calcs'!AH$2:AH147)-'Chem - ODS'!AC$15*10^6&lt;0,0,IF(AND(SUM('Chemicals Calcs'!AH$1:AH146)-'Chem - ODS'!AC$15*10^6&lt;0,SUM('Chemicals Calcs'!AH$2:AH147)-'Chem - ODS'!AC$15*10^6&gt;0),SUM('Chemicals Calcs'!AH$2:AH147)-'Chem - ODS'!AC$15*10^6,'Chemicals Calcs'!AH147))</f>
        <v>0</v>
      </c>
      <c r="AI147" s="210">
        <f ca="1">IF(SUM('Chemicals Calcs'!AI$2:AI147)-'Chem - ODS'!AD$15*10^6&lt;0,0,IF(AND(SUM('Chemicals Calcs'!AI$1:AI146)-'Chem - ODS'!AD$15*10^6&lt;0,SUM('Chemicals Calcs'!AI$2:AI147)-'Chem - ODS'!AD$15*10^6&gt;0),SUM('Chemicals Calcs'!AI$2:AI147)-'Chem - ODS'!AD$15*10^6,'Chemicals Calcs'!AI147))</f>
        <v>0</v>
      </c>
      <c r="AJ147" s="210">
        <f ca="1">IF(SUM('Chemicals Calcs'!AJ$2:AJ147)-'Chem - ODS'!AE$15*10^6&lt;0,0,IF(AND(SUM('Chemicals Calcs'!AJ$1:AJ146)-'Chem - ODS'!AE$15*10^6&lt;0,SUM('Chemicals Calcs'!AJ$2:AJ147)-'Chem - ODS'!AE$15*10^6&gt;0),SUM('Chemicals Calcs'!AJ$2:AJ147)-'Chem - ODS'!AE$15*10^6,'Chemicals Calcs'!AJ147))</f>
        <v>0</v>
      </c>
      <c r="AK147" s="210">
        <f ca="1">IF(SUM('Chemicals Calcs'!AK$2:AK147)-'Chem - ODS'!AF$15*10^6&lt;0,0,IF(AND(SUM('Chemicals Calcs'!AK$1:AK146)-'Chem - ODS'!AF$15*10^6&lt;0,SUM('Chemicals Calcs'!AK$2:AK147)-'Chem - ODS'!AF$15*10^6&gt;0),SUM('Chemicals Calcs'!AK$2:AK147)-'Chem - ODS'!AF$15*10^6,'Chemicals Calcs'!AK147))</f>
        <v>0</v>
      </c>
      <c r="AL147" s="210">
        <f ca="1">IF(SUM('Chemicals Calcs'!AL$2:AL147)-'Chem - ODS'!AG$15*10^6&lt;0,0,IF(AND(SUM('Chemicals Calcs'!AL$1:AL146)-'Chem - ODS'!AG$15*10^6&lt;0,SUM('Chemicals Calcs'!AL$2:AL147)-'Chem - ODS'!AG$15*10^6&gt;0),SUM('Chemicals Calcs'!AL$2:AL147)-'Chem - ODS'!AG$15*10^6,'Chemicals Calcs'!AL147))</f>
        <v>0</v>
      </c>
      <c r="AM147" s="210">
        <f ca="1">IF(SUM('Chemicals Calcs'!AM$2:AM147)-'Chem - ODS'!AH$15*10^6&lt;0,0,IF(AND(SUM('Chemicals Calcs'!AM$1:AM146)-'Chem - ODS'!AH$15*10^6&lt;0,SUM('Chemicals Calcs'!AM$2:AM147)-'Chem - ODS'!AH$15*10^6&gt;0),SUM('Chemicals Calcs'!AM$2:AM147)-'Chem - ODS'!AH$15*10^6,'Chemicals Calcs'!AM147))</f>
        <v>0</v>
      </c>
      <c r="AN147" s="210">
        <f ca="1">IF(SUM('Chemicals Calcs'!AN$2:AN147)-'Chem - ODS'!AI$15*10^6&lt;0,0,IF(AND(SUM('Chemicals Calcs'!AN$1:AN146)-'Chem - ODS'!AI$15*10^6&lt;0,SUM('Chemicals Calcs'!AN$2:AN147)-'Chem - ODS'!AI$15*10^6&gt;0),SUM('Chemicals Calcs'!AN$2:AN147)-'Chem - ODS'!AI$15*10^6,'Chemicals Calcs'!AN147))</f>
        <v>0</v>
      </c>
      <c r="AO147" s="210">
        <f ca="1">IF(SUM('Chemicals Calcs'!AO$2:AO147)-'Chem - ODS'!AJ$15*10^6&lt;0,0,IF(AND(SUM('Chemicals Calcs'!AO$1:AO146)-'Chem - ODS'!AJ$15*10^6&lt;0,SUM('Chemicals Calcs'!AO$2:AO147)-'Chem - ODS'!AJ$15*10^6&gt;0),SUM('Chemicals Calcs'!AO$2:AO147)-'Chem - ODS'!AJ$15*10^6,'Chemicals Calcs'!AO147))</f>
        <v>0</v>
      </c>
      <c r="AP147" s="210">
        <f ca="1">IF(SUM('Chemicals Calcs'!AP$2:AP147)-'Chem - ODS'!AK$15*10^6&lt;0,0,IF(AND(SUM('Chemicals Calcs'!AP$1:AP146)-'Chem - ODS'!AK$15*10^6&lt;0,SUM('Chemicals Calcs'!AP$2:AP147)-'Chem - ODS'!AK$15*10^6&gt;0),SUM('Chemicals Calcs'!AP$2:AP147)-'Chem - ODS'!AK$15*10^6,'Chemicals Calcs'!AP147))</f>
        <v>0</v>
      </c>
    </row>
    <row r="148" spans="1:42">
      <c r="A148" s="74">
        <v>96</v>
      </c>
      <c r="B148">
        <f ca="1">IF('Chemicals 2010'!$A156="CP",INDIRECT("'Chemicals 2010'!"&amp;'Country Selector'!$B$3&amp;ROW($A156))*10^12,0)</f>
        <v>0</v>
      </c>
      <c r="C148" s="90">
        <f t="shared" ca="1" si="6"/>
        <v>0</v>
      </c>
      <c r="D148" s="90">
        <f t="shared" ca="1" si="6"/>
        <v>0</v>
      </c>
      <c r="E148" s="90">
        <f t="shared" ca="1" si="6"/>
        <v>0</v>
      </c>
      <c r="F148" s="90">
        <f t="shared" ca="1" si="6"/>
        <v>0</v>
      </c>
      <c r="G148" s="210">
        <f ca="1">IF(SUM('Chemicals Calcs'!G$2:G148)-'Chem - ODS'!B$15*10^6&lt;0,0,IF(AND(SUM('Chemicals Calcs'!G$1:G147)-'Chem - ODS'!B$15*10^6&lt;0,SUM('Chemicals Calcs'!G$2:G148)-'Chem - ODS'!B$15*10^6&gt;0),SUM('Chemicals Calcs'!G$2:G148)-'Chem - ODS'!B$15*10^6,'Chemicals Calcs'!G148))</f>
        <v>0</v>
      </c>
      <c r="H148" s="210">
        <f ca="1">IF(SUM('Chemicals Calcs'!H$2:H148)-'Chem - ODS'!C$15*10^6&lt;0,0,IF(AND(SUM('Chemicals Calcs'!H$1:H147)-'Chem - ODS'!C$15*10^6&lt;0,SUM('Chemicals Calcs'!H$2:H148)-'Chem - ODS'!C$15*10^6&gt;0),SUM('Chemicals Calcs'!H$2:H148)-'Chem - ODS'!C$15*10^6,'Chemicals Calcs'!H148))</f>
        <v>0</v>
      </c>
      <c r="I148" s="210">
        <f ca="1">IF(SUM('Chemicals Calcs'!I$2:I148)-'Chem - ODS'!D$15*10^6&lt;0,0,IF(AND(SUM('Chemicals Calcs'!I$1:I147)-'Chem - ODS'!D$15*10^6&lt;0,SUM('Chemicals Calcs'!I$2:I148)-'Chem - ODS'!D$15*10^6&gt;0),SUM('Chemicals Calcs'!I$2:I148)-'Chem - ODS'!D$15*10^6,'Chemicals Calcs'!I148))</f>
        <v>0</v>
      </c>
      <c r="J148" s="210">
        <f ca="1">IF(SUM('Chemicals Calcs'!J$2:J148)-'Chem - ODS'!E$15*10^6&lt;0,0,IF(AND(SUM('Chemicals Calcs'!J$1:J147)-'Chem - ODS'!E$15*10^6&lt;0,SUM('Chemicals Calcs'!J$2:J148)-'Chem - ODS'!E$15*10^6&gt;0),SUM('Chemicals Calcs'!J$2:J148)-'Chem - ODS'!E$15*10^6,'Chemicals Calcs'!J148))</f>
        <v>0</v>
      </c>
      <c r="K148" s="210">
        <f ca="1">IF(SUM('Chemicals Calcs'!K$2:K148)-'Chem - ODS'!F$15*10^6&lt;0,0,IF(AND(SUM('Chemicals Calcs'!K$1:K147)-'Chem - ODS'!F$15*10^6&lt;0,SUM('Chemicals Calcs'!K$2:K148)-'Chem - ODS'!F$15*10^6&gt;0),SUM('Chemicals Calcs'!K$2:K148)-'Chem - ODS'!F$15*10^6,'Chemicals Calcs'!K148))</f>
        <v>0</v>
      </c>
      <c r="L148" s="210">
        <f ca="1">IF(SUM('Chemicals Calcs'!L$2:L148)-'Chem - ODS'!G$15*10^6&lt;0,0,IF(AND(SUM('Chemicals Calcs'!L$1:L147)-'Chem - ODS'!G$15*10^6&lt;0,SUM('Chemicals Calcs'!L$2:L148)-'Chem - ODS'!G$15*10^6&gt;0),SUM('Chemicals Calcs'!L$2:L148)-'Chem - ODS'!G$15*10^6,'Chemicals Calcs'!L148))</f>
        <v>0</v>
      </c>
      <c r="M148" s="210">
        <f ca="1">IF(SUM('Chemicals Calcs'!M$2:M148)-'Chem - ODS'!H$15*10^6&lt;0,0,IF(AND(SUM('Chemicals Calcs'!M$1:M147)-'Chem - ODS'!H$15*10^6&lt;0,SUM('Chemicals Calcs'!M$2:M148)-'Chem - ODS'!H$15*10^6&gt;0),SUM('Chemicals Calcs'!M$2:M148)-'Chem - ODS'!H$15*10^6,'Chemicals Calcs'!M148))</f>
        <v>0</v>
      </c>
      <c r="N148" s="210">
        <f ca="1">IF(SUM('Chemicals Calcs'!N$2:N148)-'Chem - ODS'!I$15*10^6&lt;0,0,IF(AND(SUM('Chemicals Calcs'!N$1:N147)-'Chem - ODS'!I$15*10^6&lt;0,SUM('Chemicals Calcs'!N$2:N148)-'Chem - ODS'!I$15*10^6&gt;0),SUM('Chemicals Calcs'!N$2:N148)-'Chem - ODS'!I$15*10^6,'Chemicals Calcs'!N148))</f>
        <v>0</v>
      </c>
      <c r="O148" s="210">
        <f ca="1">IF(SUM('Chemicals Calcs'!O$2:O148)-'Chem - ODS'!J$15*10^6&lt;0,0,IF(AND(SUM('Chemicals Calcs'!O$1:O147)-'Chem - ODS'!J$15*10^6&lt;0,SUM('Chemicals Calcs'!O$2:O148)-'Chem - ODS'!J$15*10^6&gt;0),SUM('Chemicals Calcs'!O$2:O148)-'Chem - ODS'!J$15*10^6,'Chemicals Calcs'!O148))</f>
        <v>0</v>
      </c>
      <c r="P148" s="210">
        <f ca="1">IF(SUM('Chemicals Calcs'!P$2:P148)-'Chem - ODS'!K$15*10^6&lt;0,0,IF(AND(SUM('Chemicals Calcs'!P$1:P147)-'Chem - ODS'!K$15*10^6&lt;0,SUM('Chemicals Calcs'!P$2:P148)-'Chem - ODS'!K$15*10^6&gt;0),SUM('Chemicals Calcs'!P$2:P148)-'Chem - ODS'!K$15*10^6,'Chemicals Calcs'!P148))</f>
        <v>0</v>
      </c>
      <c r="Q148" s="210">
        <f ca="1">IF(SUM('Chemicals Calcs'!Q$2:Q148)-'Chem - ODS'!L$15*10^6&lt;0,0,IF(AND(SUM('Chemicals Calcs'!Q$1:Q147)-'Chem - ODS'!L$15*10^6&lt;0,SUM('Chemicals Calcs'!Q$2:Q148)-'Chem - ODS'!L$15*10^6&gt;0),SUM('Chemicals Calcs'!Q$2:Q148)-'Chem - ODS'!L$15*10^6,'Chemicals Calcs'!Q148))</f>
        <v>0</v>
      </c>
      <c r="R148" s="210">
        <f ca="1">IF(SUM('Chemicals Calcs'!R$2:R148)-'Chem - ODS'!M$15*10^6&lt;0,0,IF(AND(SUM('Chemicals Calcs'!R$1:R147)-'Chem - ODS'!M$15*10^6&lt;0,SUM('Chemicals Calcs'!R$2:R148)-'Chem - ODS'!M$15*10^6&gt;0),SUM('Chemicals Calcs'!R$2:R148)-'Chem - ODS'!M$15*10^6,'Chemicals Calcs'!R148))</f>
        <v>0</v>
      </c>
      <c r="S148" s="210">
        <f ca="1">IF(SUM('Chemicals Calcs'!S$2:S148)-'Chem - ODS'!N$15*10^6&lt;0,0,IF(AND(SUM('Chemicals Calcs'!S$1:S147)-'Chem - ODS'!N$15*10^6&lt;0,SUM('Chemicals Calcs'!S$2:S148)-'Chem - ODS'!N$15*10^6&gt;0),SUM('Chemicals Calcs'!S$2:S148)-'Chem - ODS'!N$15*10^6,'Chemicals Calcs'!S148))</f>
        <v>0</v>
      </c>
      <c r="T148" s="210">
        <f ca="1">IF(SUM('Chemicals Calcs'!T$2:T148)-'Chem - ODS'!O$15*10^6&lt;0,0,IF(AND(SUM('Chemicals Calcs'!T$1:T147)-'Chem - ODS'!O$15*10^6&lt;0,SUM('Chemicals Calcs'!T$2:T148)-'Chem - ODS'!O$15*10^6&gt;0),SUM('Chemicals Calcs'!T$2:T148)-'Chem - ODS'!O$15*10^6,'Chemicals Calcs'!T148))</f>
        <v>0</v>
      </c>
      <c r="U148" s="210">
        <f ca="1">IF(SUM('Chemicals Calcs'!U$2:U148)-'Chem - ODS'!P$15*10^6&lt;0,0,IF(AND(SUM('Chemicals Calcs'!U$1:U147)-'Chem - ODS'!P$15*10^6&lt;0,SUM('Chemicals Calcs'!U$2:U148)-'Chem - ODS'!P$15*10^6&gt;0),SUM('Chemicals Calcs'!U$2:U148)-'Chem - ODS'!P$15*10^6,'Chemicals Calcs'!U148))</f>
        <v>0</v>
      </c>
      <c r="V148" s="210">
        <f ca="1">IF(SUM('Chemicals Calcs'!V$2:V148)-'Chem - ODS'!Q$15*10^6&lt;0,0,IF(AND(SUM('Chemicals Calcs'!V$1:V147)-'Chem - ODS'!Q$15*10^6&lt;0,SUM('Chemicals Calcs'!V$2:V148)-'Chem - ODS'!Q$15*10^6&gt;0),SUM('Chemicals Calcs'!V$2:V148)-'Chem - ODS'!Q$15*10^6,'Chemicals Calcs'!V148))</f>
        <v>0</v>
      </c>
      <c r="W148" s="210">
        <f ca="1">IF(SUM('Chemicals Calcs'!W$2:W148)-'Chem - ODS'!R$15*10^6&lt;0,0,IF(AND(SUM('Chemicals Calcs'!W$1:W147)-'Chem - ODS'!R$15*10^6&lt;0,SUM('Chemicals Calcs'!W$2:W148)-'Chem - ODS'!R$15*10^6&gt;0),SUM('Chemicals Calcs'!W$2:W148)-'Chem - ODS'!R$15*10^6,'Chemicals Calcs'!W148))</f>
        <v>0</v>
      </c>
      <c r="X148" s="210">
        <f ca="1">IF(SUM('Chemicals Calcs'!X$2:X148)-'Chem - ODS'!S$15*10^6&lt;0,0,IF(AND(SUM('Chemicals Calcs'!X$1:X147)-'Chem - ODS'!S$15*10^6&lt;0,SUM('Chemicals Calcs'!X$2:X148)-'Chem - ODS'!S$15*10^6&gt;0),SUM('Chemicals Calcs'!X$2:X148)-'Chem - ODS'!S$15*10^6,'Chemicals Calcs'!X148))</f>
        <v>0</v>
      </c>
      <c r="Y148" s="210">
        <f ca="1">IF(SUM('Chemicals Calcs'!Y$2:Y148)-'Chem - ODS'!T$15*10^6&lt;0,0,IF(AND(SUM('Chemicals Calcs'!Y$1:Y147)-'Chem - ODS'!T$15*10^6&lt;0,SUM('Chemicals Calcs'!Y$2:Y148)-'Chem - ODS'!T$15*10^6&gt;0),SUM('Chemicals Calcs'!Y$2:Y148)-'Chem - ODS'!T$15*10^6,'Chemicals Calcs'!Y148))</f>
        <v>0</v>
      </c>
      <c r="Z148" s="210">
        <f ca="1">IF(SUM('Chemicals Calcs'!Z$2:Z148)-'Chem - ODS'!U$15*10^6&lt;0,0,IF(AND(SUM('Chemicals Calcs'!Z$1:Z147)-'Chem - ODS'!U$15*10^6&lt;0,SUM('Chemicals Calcs'!Z$2:Z148)-'Chem - ODS'!U$15*10^6&gt;0),SUM('Chemicals Calcs'!Z$2:Z148)-'Chem - ODS'!U$15*10^6,'Chemicals Calcs'!Z148))</f>
        <v>0</v>
      </c>
      <c r="AA148" s="210">
        <f ca="1">IF(SUM('Chemicals Calcs'!AA$2:AA148)-'Chem - ODS'!V$15*10^6&lt;0,0,IF(AND(SUM('Chemicals Calcs'!AA$1:AA147)-'Chem - ODS'!V$15*10^6&lt;0,SUM('Chemicals Calcs'!AA$2:AA148)-'Chem - ODS'!V$15*10^6&gt;0),SUM('Chemicals Calcs'!AA$2:AA148)-'Chem - ODS'!V$15*10^6,'Chemicals Calcs'!AA148))</f>
        <v>0</v>
      </c>
      <c r="AB148" s="210">
        <f ca="1">IF(SUM('Chemicals Calcs'!AB$2:AB148)-'Chem - ODS'!W$15*10^6&lt;0,0,IF(AND(SUM('Chemicals Calcs'!AB$1:AB147)-'Chem - ODS'!W$15*10^6&lt;0,SUM('Chemicals Calcs'!AB$2:AB148)-'Chem - ODS'!W$15*10^6&gt;0),SUM('Chemicals Calcs'!AB$2:AB148)-'Chem - ODS'!W$15*10^6,'Chemicals Calcs'!AB148))</f>
        <v>0</v>
      </c>
      <c r="AC148" s="210">
        <f ca="1">IF(SUM('Chemicals Calcs'!AC$2:AC148)-'Chem - ODS'!X$15*10^6&lt;0,0,IF(AND(SUM('Chemicals Calcs'!AC$1:AC147)-'Chem - ODS'!X$15*10^6&lt;0,SUM('Chemicals Calcs'!AC$2:AC148)-'Chem - ODS'!X$15*10^6&gt;0),SUM('Chemicals Calcs'!AC$2:AC148)-'Chem - ODS'!X$15*10^6,'Chemicals Calcs'!AC148))</f>
        <v>0</v>
      </c>
      <c r="AD148" s="210">
        <f ca="1">IF(SUM('Chemicals Calcs'!AD$2:AD148)-'Chem - ODS'!Y$15*10^6&lt;0,0,IF(AND(SUM('Chemicals Calcs'!AD$1:AD147)-'Chem - ODS'!Y$15*10^6&lt;0,SUM('Chemicals Calcs'!AD$2:AD148)-'Chem - ODS'!Y$15*10^6&gt;0),SUM('Chemicals Calcs'!AD$2:AD148)-'Chem - ODS'!Y$15*10^6,'Chemicals Calcs'!AD148))</f>
        <v>0</v>
      </c>
      <c r="AE148" s="210">
        <f ca="1">IF(SUM('Chemicals Calcs'!AE$2:AE148)-'Chem - ODS'!Z$15*10^6&lt;0,0,IF(AND(SUM('Chemicals Calcs'!AE$1:AE147)-'Chem - ODS'!Z$15*10^6&lt;0,SUM('Chemicals Calcs'!AE$2:AE148)-'Chem - ODS'!Z$15*10^6&gt;0),SUM('Chemicals Calcs'!AE$2:AE148)-'Chem - ODS'!Z$15*10^6,'Chemicals Calcs'!AE148))</f>
        <v>0</v>
      </c>
      <c r="AF148" s="210">
        <f ca="1">IF(SUM('Chemicals Calcs'!AF$2:AF148)-'Chem - ODS'!AA$15*10^6&lt;0,0,IF(AND(SUM('Chemicals Calcs'!AF$1:AF147)-'Chem - ODS'!AA$15*10^6&lt;0,SUM('Chemicals Calcs'!AF$2:AF148)-'Chem - ODS'!AA$15*10^6&gt;0),SUM('Chemicals Calcs'!AF$2:AF148)-'Chem - ODS'!AA$15*10^6,'Chemicals Calcs'!AF148))</f>
        <v>0</v>
      </c>
      <c r="AG148" s="210">
        <f ca="1">IF(SUM('Chemicals Calcs'!AG$2:AG148)-'Chem - ODS'!AB$15*10^6&lt;0,0,IF(AND(SUM('Chemicals Calcs'!AG$1:AG147)-'Chem - ODS'!AB$15*10^6&lt;0,SUM('Chemicals Calcs'!AG$2:AG148)-'Chem - ODS'!AB$15*10^6&gt;0),SUM('Chemicals Calcs'!AG$2:AG148)-'Chem - ODS'!AB$15*10^6,'Chemicals Calcs'!AG148))</f>
        <v>0</v>
      </c>
      <c r="AH148" s="210">
        <f ca="1">IF(SUM('Chemicals Calcs'!AH$2:AH148)-'Chem - ODS'!AC$15*10^6&lt;0,0,IF(AND(SUM('Chemicals Calcs'!AH$1:AH147)-'Chem - ODS'!AC$15*10^6&lt;0,SUM('Chemicals Calcs'!AH$2:AH148)-'Chem - ODS'!AC$15*10^6&gt;0),SUM('Chemicals Calcs'!AH$2:AH148)-'Chem - ODS'!AC$15*10^6,'Chemicals Calcs'!AH148))</f>
        <v>0</v>
      </c>
      <c r="AI148" s="210">
        <f ca="1">IF(SUM('Chemicals Calcs'!AI$2:AI148)-'Chem - ODS'!AD$15*10^6&lt;0,0,IF(AND(SUM('Chemicals Calcs'!AI$1:AI147)-'Chem - ODS'!AD$15*10^6&lt;0,SUM('Chemicals Calcs'!AI$2:AI148)-'Chem - ODS'!AD$15*10^6&gt;0),SUM('Chemicals Calcs'!AI$2:AI148)-'Chem - ODS'!AD$15*10^6,'Chemicals Calcs'!AI148))</f>
        <v>0</v>
      </c>
      <c r="AJ148" s="210">
        <f ca="1">IF(SUM('Chemicals Calcs'!AJ$2:AJ148)-'Chem - ODS'!AE$15*10^6&lt;0,0,IF(AND(SUM('Chemicals Calcs'!AJ$1:AJ147)-'Chem - ODS'!AE$15*10^6&lt;0,SUM('Chemicals Calcs'!AJ$2:AJ148)-'Chem - ODS'!AE$15*10^6&gt;0),SUM('Chemicals Calcs'!AJ$2:AJ148)-'Chem - ODS'!AE$15*10^6,'Chemicals Calcs'!AJ148))</f>
        <v>0</v>
      </c>
      <c r="AK148" s="210">
        <f ca="1">IF(SUM('Chemicals Calcs'!AK$2:AK148)-'Chem - ODS'!AF$15*10^6&lt;0,0,IF(AND(SUM('Chemicals Calcs'!AK$1:AK147)-'Chem - ODS'!AF$15*10^6&lt;0,SUM('Chemicals Calcs'!AK$2:AK148)-'Chem - ODS'!AF$15*10^6&gt;0),SUM('Chemicals Calcs'!AK$2:AK148)-'Chem - ODS'!AF$15*10^6,'Chemicals Calcs'!AK148))</f>
        <v>0</v>
      </c>
      <c r="AL148" s="210">
        <f ca="1">IF(SUM('Chemicals Calcs'!AL$2:AL148)-'Chem - ODS'!AG$15*10^6&lt;0,0,IF(AND(SUM('Chemicals Calcs'!AL$1:AL147)-'Chem - ODS'!AG$15*10^6&lt;0,SUM('Chemicals Calcs'!AL$2:AL148)-'Chem - ODS'!AG$15*10^6&gt;0),SUM('Chemicals Calcs'!AL$2:AL148)-'Chem - ODS'!AG$15*10^6,'Chemicals Calcs'!AL148))</f>
        <v>0</v>
      </c>
      <c r="AM148" s="210">
        <f ca="1">IF(SUM('Chemicals Calcs'!AM$2:AM148)-'Chem - ODS'!AH$15*10^6&lt;0,0,IF(AND(SUM('Chemicals Calcs'!AM$1:AM147)-'Chem - ODS'!AH$15*10^6&lt;0,SUM('Chemicals Calcs'!AM$2:AM148)-'Chem - ODS'!AH$15*10^6&gt;0),SUM('Chemicals Calcs'!AM$2:AM148)-'Chem - ODS'!AH$15*10^6,'Chemicals Calcs'!AM148))</f>
        <v>0</v>
      </c>
      <c r="AN148" s="210">
        <f ca="1">IF(SUM('Chemicals Calcs'!AN$2:AN148)-'Chem - ODS'!AI$15*10^6&lt;0,0,IF(AND(SUM('Chemicals Calcs'!AN$1:AN147)-'Chem - ODS'!AI$15*10^6&lt;0,SUM('Chemicals Calcs'!AN$2:AN148)-'Chem - ODS'!AI$15*10^6&gt;0),SUM('Chemicals Calcs'!AN$2:AN148)-'Chem - ODS'!AI$15*10^6,'Chemicals Calcs'!AN148))</f>
        <v>0</v>
      </c>
      <c r="AO148" s="210">
        <f ca="1">IF(SUM('Chemicals Calcs'!AO$2:AO148)-'Chem - ODS'!AJ$15*10^6&lt;0,0,IF(AND(SUM('Chemicals Calcs'!AO$1:AO147)-'Chem - ODS'!AJ$15*10^6&lt;0,SUM('Chemicals Calcs'!AO$2:AO148)-'Chem - ODS'!AJ$15*10^6&gt;0),SUM('Chemicals Calcs'!AO$2:AO148)-'Chem - ODS'!AJ$15*10^6,'Chemicals Calcs'!AO148))</f>
        <v>0</v>
      </c>
      <c r="AP148" s="210">
        <f ca="1">IF(SUM('Chemicals Calcs'!AP$2:AP148)-'Chem - ODS'!AK$15*10^6&lt;0,0,IF(AND(SUM('Chemicals Calcs'!AP$1:AP147)-'Chem - ODS'!AK$15*10^6&lt;0,SUM('Chemicals Calcs'!AP$2:AP148)-'Chem - ODS'!AK$15*10^6&gt;0),SUM('Chemicals Calcs'!AP$2:AP148)-'Chem - ODS'!AK$15*10^6,'Chemicals Calcs'!AP148))</f>
        <v>0</v>
      </c>
    </row>
    <row r="149" spans="1:42">
      <c r="A149" s="74">
        <v>97</v>
      </c>
      <c r="B149">
        <f ca="1">IF('Chemicals 2010'!$A157="CP",INDIRECT("'Chemicals 2010'!"&amp;'Country Selector'!$B$3&amp;ROW($A157))*10^12,0)</f>
        <v>0</v>
      </c>
      <c r="C149" s="90">
        <f t="shared" ca="1" si="6"/>
        <v>0</v>
      </c>
      <c r="D149" s="90">
        <f t="shared" ca="1" si="6"/>
        <v>0</v>
      </c>
      <c r="E149" s="90">
        <f t="shared" ca="1" si="6"/>
        <v>0</v>
      </c>
      <c r="F149" s="90">
        <f t="shared" ca="1" si="6"/>
        <v>0</v>
      </c>
      <c r="G149" s="210">
        <f ca="1">IF(SUM('Chemicals Calcs'!G$2:G149)-'Chem - ODS'!B$15*10^6&lt;0,0,IF(AND(SUM('Chemicals Calcs'!G$1:G148)-'Chem - ODS'!B$15*10^6&lt;0,SUM('Chemicals Calcs'!G$2:G149)-'Chem - ODS'!B$15*10^6&gt;0),SUM('Chemicals Calcs'!G$2:G149)-'Chem - ODS'!B$15*10^6,'Chemicals Calcs'!G149))</f>
        <v>0</v>
      </c>
      <c r="H149" s="210">
        <f ca="1">IF(SUM('Chemicals Calcs'!H$2:H149)-'Chem - ODS'!C$15*10^6&lt;0,0,IF(AND(SUM('Chemicals Calcs'!H$1:H148)-'Chem - ODS'!C$15*10^6&lt;0,SUM('Chemicals Calcs'!H$2:H149)-'Chem - ODS'!C$15*10^6&gt;0),SUM('Chemicals Calcs'!H$2:H149)-'Chem - ODS'!C$15*10^6,'Chemicals Calcs'!H149))</f>
        <v>0</v>
      </c>
      <c r="I149" s="210">
        <f ca="1">IF(SUM('Chemicals Calcs'!I$2:I149)-'Chem - ODS'!D$15*10^6&lt;0,0,IF(AND(SUM('Chemicals Calcs'!I$1:I148)-'Chem - ODS'!D$15*10^6&lt;0,SUM('Chemicals Calcs'!I$2:I149)-'Chem - ODS'!D$15*10^6&gt;0),SUM('Chemicals Calcs'!I$2:I149)-'Chem - ODS'!D$15*10^6,'Chemicals Calcs'!I149))</f>
        <v>0</v>
      </c>
      <c r="J149" s="210">
        <f ca="1">IF(SUM('Chemicals Calcs'!J$2:J149)-'Chem - ODS'!E$15*10^6&lt;0,0,IF(AND(SUM('Chemicals Calcs'!J$1:J148)-'Chem - ODS'!E$15*10^6&lt;0,SUM('Chemicals Calcs'!J$2:J149)-'Chem - ODS'!E$15*10^6&gt;0),SUM('Chemicals Calcs'!J$2:J149)-'Chem - ODS'!E$15*10^6,'Chemicals Calcs'!J149))</f>
        <v>0</v>
      </c>
      <c r="K149" s="210">
        <f ca="1">IF(SUM('Chemicals Calcs'!K$2:K149)-'Chem - ODS'!F$15*10^6&lt;0,0,IF(AND(SUM('Chemicals Calcs'!K$1:K148)-'Chem - ODS'!F$15*10^6&lt;0,SUM('Chemicals Calcs'!K$2:K149)-'Chem - ODS'!F$15*10^6&gt;0),SUM('Chemicals Calcs'!K$2:K149)-'Chem - ODS'!F$15*10^6,'Chemicals Calcs'!K149))</f>
        <v>0</v>
      </c>
      <c r="L149" s="210">
        <f ca="1">IF(SUM('Chemicals Calcs'!L$2:L149)-'Chem - ODS'!G$15*10^6&lt;0,0,IF(AND(SUM('Chemicals Calcs'!L$1:L148)-'Chem - ODS'!G$15*10^6&lt;0,SUM('Chemicals Calcs'!L$2:L149)-'Chem - ODS'!G$15*10^6&gt;0),SUM('Chemicals Calcs'!L$2:L149)-'Chem - ODS'!G$15*10^6,'Chemicals Calcs'!L149))</f>
        <v>0</v>
      </c>
      <c r="M149" s="210">
        <f ca="1">IF(SUM('Chemicals Calcs'!M$2:M149)-'Chem - ODS'!H$15*10^6&lt;0,0,IF(AND(SUM('Chemicals Calcs'!M$1:M148)-'Chem - ODS'!H$15*10^6&lt;0,SUM('Chemicals Calcs'!M$2:M149)-'Chem - ODS'!H$15*10^6&gt;0),SUM('Chemicals Calcs'!M$2:M149)-'Chem - ODS'!H$15*10^6,'Chemicals Calcs'!M149))</f>
        <v>0</v>
      </c>
      <c r="N149" s="210">
        <f ca="1">IF(SUM('Chemicals Calcs'!N$2:N149)-'Chem - ODS'!I$15*10^6&lt;0,0,IF(AND(SUM('Chemicals Calcs'!N$1:N148)-'Chem - ODS'!I$15*10^6&lt;0,SUM('Chemicals Calcs'!N$2:N149)-'Chem - ODS'!I$15*10^6&gt;0),SUM('Chemicals Calcs'!N$2:N149)-'Chem - ODS'!I$15*10^6,'Chemicals Calcs'!N149))</f>
        <v>0</v>
      </c>
      <c r="O149" s="210">
        <f ca="1">IF(SUM('Chemicals Calcs'!O$2:O149)-'Chem - ODS'!J$15*10^6&lt;0,0,IF(AND(SUM('Chemicals Calcs'!O$1:O148)-'Chem - ODS'!J$15*10^6&lt;0,SUM('Chemicals Calcs'!O$2:O149)-'Chem - ODS'!J$15*10^6&gt;0),SUM('Chemicals Calcs'!O$2:O149)-'Chem - ODS'!J$15*10^6,'Chemicals Calcs'!O149))</f>
        <v>0</v>
      </c>
      <c r="P149" s="210">
        <f ca="1">IF(SUM('Chemicals Calcs'!P$2:P149)-'Chem - ODS'!K$15*10^6&lt;0,0,IF(AND(SUM('Chemicals Calcs'!P$1:P148)-'Chem - ODS'!K$15*10^6&lt;0,SUM('Chemicals Calcs'!P$2:P149)-'Chem - ODS'!K$15*10^6&gt;0),SUM('Chemicals Calcs'!P$2:P149)-'Chem - ODS'!K$15*10^6,'Chemicals Calcs'!P149))</f>
        <v>0</v>
      </c>
      <c r="Q149" s="210">
        <f ca="1">IF(SUM('Chemicals Calcs'!Q$2:Q149)-'Chem - ODS'!L$15*10^6&lt;0,0,IF(AND(SUM('Chemicals Calcs'!Q$1:Q148)-'Chem - ODS'!L$15*10^6&lt;0,SUM('Chemicals Calcs'!Q$2:Q149)-'Chem - ODS'!L$15*10^6&gt;0),SUM('Chemicals Calcs'!Q$2:Q149)-'Chem - ODS'!L$15*10^6,'Chemicals Calcs'!Q149))</f>
        <v>0</v>
      </c>
      <c r="R149" s="210">
        <f ca="1">IF(SUM('Chemicals Calcs'!R$2:R149)-'Chem - ODS'!M$15*10^6&lt;0,0,IF(AND(SUM('Chemicals Calcs'!R$1:R148)-'Chem - ODS'!M$15*10^6&lt;0,SUM('Chemicals Calcs'!R$2:R149)-'Chem - ODS'!M$15*10^6&gt;0),SUM('Chemicals Calcs'!R$2:R149)-'Chem - ODS'!M$15*10^6,'Chemicals Calcs'!R149))</f>
        <v>0</v>
      </c>
      <c r="S149" s="210">
        <f ca="1">IF(SUM('Chemicals Calcs'!S$2:S149)-'Chem - ODS'!N$15*10^6&lt;0,0,IF(AND(SUM('Chemicals Calcs'!S$1:S148)-'Chem - ODS'!N$15*10^6&lt;0,SUM('Chemicals Calcs'!S$2:S149)-'Chem - ODS'!N$15*10^6&gt;0),SUM('Chemicals Calcs'!S$2:S149)-'Chem - ODS'!N$15*10^6,'Chemicals Calcs'!S149))</f>
        <v>0</v>
      </c>
      <c r="T149" s="210">
        <f ca="1">IF(SUM('Chemicals Calcs'!T$2:T149)-'Chem - ODS'!O$15*10^6&lt;0,0,IF(AND(SUM('Chemicals Calcs'!T$1:T148)-'Chem - ODS'!O$15*10^6&lt;0,SUM('Chemicals Calcs'!T$2:T149)-'Chem - ODS'!O$15*10^6&gt;0),SUM('Chemicals Calcs'!T$2:T149)-'Chem - ODS'!O$15*10^6,'Chemicals Calcs'!T149))</f>
        <v>0</v>
      </c>
      <c r="U149" s="210">
        <f ca="1">IF(SUM('Chemicals Calcs'!U$2:U149)-'Chem - ODS'!P$15*10^6&lt;0,0,IF(AND(SUM('Chemicals Calcs'!U$1:U148)-'Chem - ODS'!P$15*10^6&lt;0,SUM('Chemicals Calcs'!U$2:U149)-'Chem - ODS'!P$15*10^6&gt;0),SUM('Chemicals Calcs'!U$2:U149)-'Chem - ODS'!P$15*10^6,'Chemicals Calcs'!U149))</f>
        <v>0</v>
      </c>
      <c r="V149" s="210">
        <f ca="1">IF(SUM('Chemicals Calcs'!V$2:V149)-'Chem - ODS'!Q$15*10^6&lt;0,0,IF(AND(SUM('Chemicals Calcs'!V$1:V148)-'Chem - ODS'!Q$15*10^6&lt;0,SUM('Chemicals Calcs'!V$2:V149)-'Chem - ODS'!Q$15*10^6&gt;0),SUM('Chemicals Calcs'!V$2:V149)-'Chem - ODS'!Q$15*10^6,'Chemicals Calcs'!V149))</f>
        <v>0</v>
      </c>
      <c r="W149" s="210">
        <f ca="1">IF(SUM('Chemicals Calcs'!W$2:W149)-'Chem - ODS'!R$15*10^6&lt;0,0,IF(AND(SUM('Chemicals Calcs'!W$1:W148)-'Chem - ODS'!R$15*10^6&lt;0,SUM('Chemicals Calcs'!W$2:W149)-'Chem - ODS'!R$15*10^6&gt;0),SUM('Chemicals Calcs'!W$2:W149)-'Chem - ODS'!R$15*10^6,'Chemicals Calcs'!W149))</f>
        <v>0</v>
      </c>
      <c r="X149" s="210">
        <f ca="1">IF(SUM('Chemicals Calcs'!X$2:X149)-'Chem - ODS'!S$15*10^6&lt;0,0,IF(AND(SUM('Chemicals Calcs'!X$1:X148)-'Chem - ODS'!S$15*10^6&lt;0,SUM('Chemicals Calcs'!X$2:X149)-'Chem - ODS'!S$15*10^6&gt;0),SUM('Chemicals Calcs'!X$2:X149)-'Chem - ODS'!S$15*10^6,'Chemicals Calcs'!X149))</f>
        <v>0</v>
      </c>
      <c r="Y149" s="210">
        <f ca="1">IF(SUM('Chemicals Calcs'!Y$2:Y149)-'Chem - ODS'!T$15*10^6&lt;0,0,IF(AND(SUM('Chemicals Calcs'!Y$1:Y148)-'Chem - ODS'!T$15*10^6&lt;0,SUM('Chemicals Calcs'!Y$2:Y149)-'Chem - ODS'!T$15*10^6&gt;0),SUM('Chemicals Calcs'!Y$2:Y149)-'Chem - ODS'!T$15*10^6,'Chemicals Calcs'!Y149))</f>
        <v>0</v>
      </c>
      <c r="Z149" s="210">
        <f ca="1">IF(SUM('Chemicals Calcs'!Z$2:Z149)-'Chem - ODS'!U$15*10^6&lt;0,0,IF(AND(SUM('Chemicals Calcs'!Z$1:Z148)-'Chem - ODS'!U$15*10^6&lt;0,SUM('Chemicals Calcs'!Z$2:Z149)-'Chem - ODS'!U$15*10^6&gt;0),SUM('Chemicals Calcs'!Z$2:Z149)-'Chem - ODS'!U$15*10^6,'Chemicals Calcs'!Z149))</f>
        <v>0</v>
      </c>
      <c r="AA149" s="210">
        <f ca="1">IF(SUM('Chemicals Calcs'!AA$2:AA149)-'Chem - ODS'!V$15*10^6&lt;0,0,IF(AND(SUM('Chemicals Calcs'!AA$1:AA148)-'Chem - ODS'!V$15*10^6&lt;0,SUM('Chemicals Calcs'!AA$2:AA149)-'Chem - ODS'!V$15*10^6&gt;0),SUM('Chemicals Calcs'!AA$2:AA149)-'Chem - ODS'!V$15*10^6,'Chemicals Calcs'!AA149))</f>
        <v>0</v>
      </c>
      <c r="AB149" s="210">
        <f ca="1">IF(SUM('Chemicals Calcs'!AB$2:AB149)-'Chem - ODS'!W$15*10^6&lt;0,0,IF(AND(SUM('Chemicals Calcs'!AB$1:AB148)-'Chem - ODS'!W$15*10^6&lt;0,SUM('Chemicals Calcs'!AB$2:AB149)-'Chem - ODS'!W$15*10^6&gt;0),SUM('Chemicals Calcs'!AB$2:AB149)-'Chem - ODS'!W$15*10^6,'Chemicals Calcs'!AB149))</f>
        <v>0</v>
      </c>
      <c r="AC149" s="210">
        <f ca="1">IF(SUM('Chemicals Calcs'!AC$2:AC149)-'Chem - ODS'!X$15*10^6&lt;0,0,IF(AND(SUM('Chemicals Calcs'!AC$1:AC148)-'Chem - ODS'!X$15*10^6&lt;0,SUM('Chemicals Calcs'!AC$2:AC149)-'Chem - ODS'!X$15*10^6&gt;0),SUM('Chemicals Calcs'!AC$2:AC149)-'Chem - ODS'!X$15*10^6,'Chemicals Calcs'!AC149))</f>
        <v>0</v>
      </c>
      <c r="AD149" s="210">
        <f ca="1">IF(SUM('Chemicals Calcs'!AD$2:AD149)-'Chem - ODS'!Y$15*10^6&lt;0,0,IF(AND(SUM('Chemicals Calcs'!AD$1:AD148)-'Chem - ODS'!Y$15*10^6&lt;0,SUM('Chemicals Calcs'!AD$2:AD149)-'Chem - ODS'!Y$15*10^6&gt;0),SUM('Chemicals Calcs'!AD$2:AD149)-'Chem - ODS'!Y$15*10^6,'Chemicals Calcs'!AD149))</f>
        <v>0</v>
      </c>
      <c r="AE149" s="210">
        <f ca="1">IF(SUM('Chemicals Calcs'!AE$2:AE149)-'Chem - ODS'!Z$15*10^6&lt;0,0,IF(AND(SUM('Chemicals Calcs'!AE$1:AE148)-'Chem - ODS'!Z$15*10^6&lt;0,SUM('Chemicals Calcs'!AE$2:AE149)-'Chem - ODS'!Z$15*10^6&gt;0),SUM('Chemicals Calcs'!AE$2:AE149)-'Chem - ODS'!Z$15*10^6,'Chemicals Calcs'!AE149))</f>
        <v>0</v>
      </c>
      <c r="AF149" s="210">
        <f ca="1">IF(SUM('Chemicals Calcs'!AF$2:AF149)-'Chem - ODS'!AA$15*10^6&lt;0,0,IF(AND(SUM('Chemicals Calcs'!AF$1:AF148)-'Chem - ODS'!AA$15*10^6&lt;0,SUM('Chemicals Calcs'!AF$2:AF149)-'Chem - ODS'!AA$15*10^6&gt;0),SUM('Chemicals Calcs'!AF$2:AF149)-'Chem - ODS'!AA$15*10^6,'Chemicals Calcs'!AF149))</f>
        <v>0</v>
      </c>
      <c r="AG149" s="210">
        <f ca="1">IF(SUM('Chemicals Calcs'!AG$2:AG149)-'Chem - ODS'!AB$15*10^6&lt;0,0,IF(AND(SUM('Chemicals Calcs'!AG$1:AG148)-'Chem - ODS'!AB$15*10^6&lt;0,SUM('Chemicals Calcs'!AG$2:AG149)-'Chem - ODS'!AB$15*10^6&gt;0),SUM('Chemicals Calcs'!AG$2:AG149)-'Chem - ODS'!AB$15*10^6,'Chemicals Calcs'!AG149))</f>
        <v>0</v>
      </c>
      <c r="AH149" s="210">
        <f ca="1">IF(SUM('Chemicals Calcs'!AH$2:AH149)-'Chem - ODS'!AC$15*10^6&lt;0,0,IF(AND(SUM('Chemicals Calcs'!AH$1:AH148)-'Chem - ODS'!AC$15*10^6&lt;0,SUM('Chemicals Calcs'!AH$2:AH149)-'Chem - ODS'!AC$15*10^6&gt;0),SUM('Chemicals Calcs'!AH$2:AH149)-'Chem - ODS'!AC$15*10^6,'Chemicals Calcs'!AH149))</f>
        <v>0</v>
      </c>
      <c r="AI149" s="210">
        <f ca="1">IF(SUM('Chemicals Calcs'!AI$2:AI149)-'Chem - ODS'!AD$15*10^6&lt;0,0,IF(AND(SUM('Chemicals Calcs'!AI$1:AI148)-'Chem - ODS'!AD$15*10^6&lt;0,SUM('Chemicals Calcs'!AI$2:AI149)-'Chem - ODS'!AD$15*10^6&gt;0),SUM('Chemicals Calcs'!AI$2:AI149)-'Chem - ODS'!AD$15*10^6,'Chemicals Calcs'!AI149))</f>
        <v>0</v>
      </c>
      <c r="AJ149" s="210">
        <f ca="1">IF(SUM('Chemicals Calcs'!AJ$2:AJ149)-'Chem - ODS'!AE$15*10^6&lt;0,0,IF(AND(SUM('Chemicals Calcs'!AJ$1:AJ148)-'Chem - ODS'!AE$15*10^6&lt;0,SUM('Chemicals Calcs'!AJ$2:AJ149)-'Chem - ODS'!AE$15*10^6&gt;0),SUM('Chemicals Calcs'!AJ$2:AJ149)-'Chem - ODS'!AE$15*10^6,'Chemicals Calcs'!AJ149))</f>
        <v>0</v>
      </c>
      <c r="AK149" s="210">
        <f ca="1">IF(SUM('Chemicals Calcs'!AK$2:AK149)-'Chem - ODS'!AF$15*10^6&lt;0,0,IF(AND(SUM('Chemicals Calcs'!AK$1:AK148)-'Chem - ODS'!AF$15*10^6&lt;0,SUM('Chemicals Calcs'!AK$2:AK149)-'Chem - ODS'!AF$15*10^6&gt;0),SUM('Chemicals Calcs'!AK$2:AK149)-'Chem - ODS'!AF$15*10^6,'Chemicals Calcs'!AK149))</f>
        <v>0</v>
      </c>
      <c r="AL149" s="210">
        <f ca="1">IF(SUM('Chemicals Calcs'!AL$2:AL149)-'Chem - ODS'!AG$15*10^6&lt;0,0,IF(AND(SUM('Chemicals Calcs'!AL$1:AL148)-'Chem - ODS'!AG$15*10^6&lt;0,SUM('Chemicals Calcs'!AL$2:AL149)-'Chem - ODS'!AG$15*10^6&gt;0),SUM('Chemicals Calcs'!AL$2:AL149)-'Chem - ODS'!AG$15*10^6,'Chemicals Calcs'!AL149))</f>
        <v>0</v>
      </c>
      <c r="AM149" s="210">
        <f ca="1">IF(SUM('Chemicals Calcs'!AM$2:AM149)-'Chem - ODS'!AH$15*10^6&lt;0,0,IF(AND(SUM('Chemicals Calcs'!AM$1:AM148)-'Chem - ODS'!AH$15*10^6&lt;0,SUM('Chemicals Calcs'!AM$2:AM149)-'Chem - ODS'!AH$15*10^6&gt;0),SUM('Chemicals Calcs'!AM$2:AM149)-'Chem - ODS'!AH$15*10^6,'Chemicals Calcs'!AM149))</f>
        <v>0</v>
      </c>
      <c r="AN149" s="210">
        <f ca="1">IF(SUM('Chemicals Calcs'!AN$2:AN149)-'Chem - ODS'!AI$15*10^6&lt;0,0,IF(AND(SUM('Chemicals Calcs'!AN$1:AN148)-'Chem - ODS'!AI$15*10^6&lt;0,SUM('Chemicals Calcs'!AN$2:AN149)-'Chem - ODS'!AI$15*10^6&gt;0),SUM('Chemicals Calcs'!AN$2:AN149)-'Chem - ODS'!AI$15*10^6,'Chemicals Calcs'!AN149))</f>
        <v>0</v>
      </c>
      <c r="AO149" s="210">
        <f ca="1">IF(SUM('Chemicals Calcs'!AO$2:AO149)-'Chem - ODS'!AJ$15*10^6&lt;0,0,IF(AND(SUM('Chemicals Calcs'!AO$1:AO148)-'Chem - ODS'!AJ$15*10^6&lt;0,SUM('Chemicals Calcs'!AO$2:AO149)-'Chem - ODS'!AJ$15*10^6&gt;0),SUM('Chemicals Calcs'!AO$2:AO149)-'Chem - ODS'!AJ$15*10^6,'Chemicals Calcs'!AO149))</f>
        <v>0</v>
      </c>
      <c r="AP149" s="210">
        <f ca="1">IF(SUM('Chemicals Calcs'!AP$2:AP149)-'Chem - ODS'!AK$15*10^6&lt;0,0,IF(AND(SUM('Chemicals Calcs'!AP$1:AP148)-'Chem - ODS'!AK$15*10^6&lt;0,SUM('Chemicals Calcs'!AP$2:AP149)-'Chem - ODS'!AK$15*10^6&gt;0),SUM('Chemicals Calcs'!AP$2:AP149)-'Chem - ODS'!AK$15*10^6,'Chemicals Calcs'!AP149))</f>
        <v>0</v>
      </c>
    </row>
    <row r="150" spans="1:42">
      <c r="A150" s="74">
        <v>98</v>
      </c>
      <c r="B150">
        <f ca="1">IF('Chemicals 2010'!$A158="CP",INDIRECT("'Chemicals 2010'!"&amp;'Country Selector'!$B$3&amp;ROW($A158))*10^12,0)</f>
        <v>0</v>
      </c>
      <c r="C150" s="90">
        <f t="shared" ca="1" si="6"/>
        <v>0</v>
      </c>
      <c r="D150" s="90">
        <f t="shared" ca="1" si="6"/>
        <v>0</v>
      </c>
      <c r="E150" s="90">
        <f t="shared" ca="1" si="6"/>
        <v>0</v>
      </c>
      <c r="F150" s="90">
        <f t="shared" ca="1" si="6"/>
        <v>0</v>
      </c>
      <c r="G150" s="210">
        <f ca="1">IF(SUM('Chemicals Calcs'!G$2:G150)-'Chem - ODS'!B$15*10^6&lt;0,0,IF(AND(SUM('Chemicals Calcs'!G$1:G149)-'Chem - ODS'!B$15*10^6&lt;0,SUM('Chemicals Calcs'!G$2:G150)-'Chem - ODS'!B$15*10^6&gt;0),SUM('Chemicals Calcs'!G$2:G150)-'Chem - ODS'!B$15*10^6,'Chemicals Calcs'!G150))</f>
        <v>0</v>
      </c>
      <c r="H150" s="210">
        <f ca="1">IF(SUM('Chemicals Calcs'!H$2:H150)-'Chem - ODS'!C$15*10^6&lt;0,0,IF(AND(SUM('Chemicals Calcs'!H$1:H149)-'Chem - ODS'!C$15*10^6&lt;0,SUM('Chemicals Calcs'!H$2:H150)-'Chem - ODS'!C$15*10^6&gt;0),SUM('Chemicals Calcs'!H$2:H150)-'Chem - ODS'!C$15*10^6,'Chemicals Calcs'!H150))</f>
        <v>0</v>
      </c>
      <c r="I150" s="210">
        <f ca="1">IF(SUM('Chemicals Calcs'!I$2:I150)-'Chem - ODS'!D$15*10^6&lt;0,0,IF(AND(SUM('Chemicals Calcs'!I$1:I149)-'Chem - ODS'!D$15*10^6&lt;0,SUM('Chemicals Calcs'!I$2:I150)-'Chem - ODS'!D$15*10^6&gt;0),SUM('Chemicals Calcs'!I$2:I150)-'Chem - ODS'!D$15*10^6,'Chemicals Calcs'!I150))</f>
        <v>0</v>
      </c>
      <c r="J150" s="210">
        <f ca="1">IF(SUM('Chemicals Calcs'!J$2:J150)-'Chem - ODS'!E$15*10^6&lt;0,0,IF(AND(SUM('Chemicals Calcs'!J$1:J149)-'Chem - ODS'!E$15*10^6&lt;0,SUM('Chemicals Calcs'!J$2:J150)-'Chem - ODS'!E$15*10^6&gt;0),SUM('Chemicals Calcs'!J$2:J150)-'Chem - ODS'!E$15*10^6,'Chemicals Calcs'!J150))</f>
        <v>0</v>
      </c>
      <c r="K150" s="210">
        <f ca="1">IF(SUM('Chemicals Calcs'!K$2:K150)-'Chem - ODS'!F$15*10^6&lt;0,0,IF(AND(SUM('Chemicals Calcs'!K$1:K149)-'Chem - ODS'!F$15*10^6&lt;0,SUM('Chemicals Calcs'!K$2:K150)-'Chem - ODS'!F$15*10^6&gt;0),SUM('Chemicals Calcs'!K$2:K150)-'Chem - ODS'!F$15*10^6,'Chemicals Calcs'!K150))</f>
        <v>0</v>
      </c>
      <c r="L150" s="210">
        <f ca="1">IF(SUM('Chemicals Calcs'!L$2:L150)-'Chem - ODS'!G$15*10^6&lt;0,0,IF(AND(SUM('Chemicals Calcs'!L$1:L149)-'Chem - ODS'!G$15*10^6&lt;0,SUM('Chemicals Calcs'!L$2:L150)-'Chem - ODS'!G$15*10^6&gt;0),SUM('Chemicals Calcs'!L$2:L150)-'Chem - ODS'!G$15*10^6,'Chemicals Calcs'!L150))</f>
        <v>0</v>
      </c>
      <c r="M150" s="210">
        <f ca="1">IF(SUM('Chemicals Calcs'!M$2:M150)-'Chem - ODS'!H$15*10^6&lt;0,0,IF(AND(SUM('Chemicals Calcs'!M$1:M149)-'Chem - ODS'!H$15*10^6&lt;0,SUM('Chemicals Calcs'!M$2:M150)-'Chem - ODS'!H$15*10^6&gt;0),SUM('Chemicals Calcs'!M$2:M150)-'Chem - ODS'!H$15*10^6,'Chemicals Calcs'!M150))</f>
        <v>0</v>
      </c>
      <c r="N150" s="210">
        <f ca="1">IF(SUM('Chemicals Calcs'!N$2:N150)-'Chem - ODS'!I$15*10^6&lt;0,0,IF(AND(SUM('Chemicals Calcs'!N$1:N149)-'Chem - ODS'!I$15*10^6&lt;0,SUM('Chemicals Calcs'!N$2:N150)-'Chem - ODS'!I$15*10^6&gt;0),SUM('Chemicals Calcs'!N$2:N150)-'Chem - ODS'!I$15*10^6,'Chemicals Calcs'!N150))</f>
        <v>0</v>
      </c>
      <c r="O150" s="210">
        <f ca="1">IF(SUM('Chemicals Calcs'!O$2:O150)-'Chem - ODS'!J$15*10^6&lt;0,0,IF(AND(SUM('Chemicals Calcs'!O$1:O149)-'Chem - ODS'!J$15*10^6&lt;0,SUM('Chemicals Calcs'!O$2:O150)-'Chem - ODS'!J$15*10^6&gt;0),SUM('Chemicals Calcs'!O$2:O150)-'Chem - ODS'!J$15*10^6,'Chemicals Calcs'!O150))</f>
        <v>0</v>
      </c>
      <c r="P150" s="210">
        <f ca="1">IF(SUM('Chemicals Calcs'!P$2:P150)-'Chem - ODS'!K$15*10^6&lt;0,0,IF(AND(SUM('Chemicals Calcs'!P$1:P149)-'Chem - ODS'!K$15*10^6&lt;0,SUM('Chemicals Calcs'!P$2:P150)-'Chem - ODS'!K$15*10^6&gt;0),SUM('Chemicals Calcs'!P$2:P150)-'Chem - ODS'!K$15*10^6,'Chemicals Calcs'!P150))</f>
        <v>0</v>
      </c>
      <c r="Q150" s="210">
        <f ca="1">IF(SUM('Chemicals Calcs'!Q$2:Q150)-'Chem - ODS'!L$15*10^6&lt;0,0,IF(AND(SUM('Chemicals Calcs'!Q$1:Q149)-'Chem - ODS'!L$15*10^6&lt;0,SUM('Chemicals Calcs'!Q$2:Q150)-'Chem - ODS'!L$15*10^6&gt;0),SUM('Chemicals Calcs'!Q$2:Q150)-'Chem - ODS'!L$15*10^6,'Chemicals Calcs'!Q150))</f>
        <v>0</v>
      </c>
      <c r="R150" s="210">
        <f ca="1">IF(SUM('Chemicals Calcs'!R$2:R150)-'Chem - ODS'!M$15*10^6&lt;0,0,IF(AND(SUM('Chemicals Calcs'!R$1:R149)-'Chem - ODS'!M$15*10^6&lt;0,SUM('Chemicals Calcs'!R$2:R150)-'Chem - ODS'!M$15*10^6&gt;0),SUM('Chemicals Calcs'!R$2:R150)-'Chem - ODS'!M$15*10^6,'Chemicals Calcs'!R150))</f>
        <v>0</v>
      </c>
      <c r="S150" s="210">
        <f ca="1">IF(SUM('Chemicals Calcs'!S$2:S150)-'Chem - ODS'!N$15*10^6&lt;0,0,IF(AND(SUM('Chemicals Calcs'!S$1:S149)-'Chem - ODS'!N$15*10^6&lt;0,SUM('Chemicals Calcs'!S$2:S150)-'Chem - ODS'!N$15*10^6&gt;0),SUM('Chemicals Calcs'!S$2:S150)-'Chem - ODS'!N$15*10^6,'Chemicals Calcs'!S150))</f>
        <v>0</v>
      </c>
      <c r="T150" s="210">
        <f ca="1">IF(SUM('Chemicals Calcs'!T$2:T150)-'Chem - ODS'!O$15*10^6&lt;0,0,IF(AND(SUM('Chemicals Calcs'!T$1:T149)-'Chem - ODS'!O$15*10^6&lt;0,SUM('Chemicals Calcs'!T$2:T150)-'Chem - ODS'!O$15*10^6&gt;0),SUM('Chemicals Calcs'!T$2:T150)-'Chem - ODS'!O$15*10^6,'Chemicals Calcs'!T150))</f>
        <v>0</v>
      </c>
      <c r="U150" s="210">
        <f ca="1">IF(SUM('Chemicals Calcs'!U$2:U150)-'Chem - ODS'!P$15*10^6&lt;0,0,IF(AND(SUM('Chemicals Calcs'!U$1:U149)-'Chem - ODS'!P$15*10^6&lt;0,SUM('Chemicals Calcs'!U$2:U150)-'Chem - ODS'!P$15*10^6&gt;0),SUM('Chemicals Calcs'!U$2:U150)-'Chem - ODS'!P$15*10^6,'Chemicals Calcs'!U150))</f>
        <v>0</v>
      </c>
      <c r="V150" s="210">
        <f ca="1">IF(SUM('Chemicals Calcs'!V$2:V150)-'Chem - ODS'!Q$15*10^6&lt;0,0,IF(AND(SUM('Chemicals Calcs'!V$1:V149)-'Chem - ODS'!Q$15*10^6&lt;0,SUM('Chemicals Calcs'!V$2:V150)-'Chem - ODS'!Q$15*10^6&gt;0),SUM('Chemicals Calcs'!V$2:V150)-'Chem - ODS'!Q$15*10^6,'Chemicals Calcs'!V150))</f>
        <v>0</v>
      </c>
      <c r="W150" s="210">
        <f ca="1">IF(SUM('Chemicals Calcs'!W$2:W150)-'Chem - ODS'!R$15*10^6&lt;0,0,IF(AND(SUM('Chemicals Calcs'!W$1:W149)-'Chem - ODS'!R$15*10^6&lt;0,SUM('Chemicals Calcs'!W$2:W150)-'Chem - ODS'!R$15*10^6&gt;0),SUM('Chemicals Calcs'!W$2:W150)-'Chem - ODS'!R$15*10^6,'Chemicals Calcs'!W150))</f>
        <v>0</v>
      </c>
      <c r="X150" s="210">
        <f ca="1">IF(SUM('Chemicals Calcs'!X$2:X150)-'Chem - ODS'!S$15*10^6&lt;0,0,IF(AND(SUM('Chemicals Calcs'!X$1:X149)-'Chem - ODS'!S$15*10^6&lt;0,SUM('Chemicals Calcs'!X$2:X150)-'Chem - ODS'!S$15*10^6&gt;0),SUM('Chemicals Calcs'!X$2:X150)-'Chem - ODS'!S$15*10^6,'Chemicals Calcs'!X150))</f>
        <v>0</v>
      </c>
      <c r="Y150" s="210">
        <f ca="1">IF(SUM('Chemicals Calcs'!Y$2:Y150)-'Chem - ODS'!T$15*10^6&lt;0,0,IF(AND(SUM('Chemicals Calcs'!Y$1:Y149)-'Chem - ODS'!T$15*10^6&lt;0,SUM('Chemicals Calcs'!Y$2:Y150)-'Chem - ODS'!T$15*10^6&gt;0),SUM('Chemicals Calcs'!Y$2:Y150)-'Chem - ODS'!T$15*10^6,'Chemicals Calcs'!Y150))</f>
        <v>0</v>
      </c>
      <c r="Z150" s="210">
        <f ca="1">IF(SUM('Chemicals Calcs'!Z$2:Z150)-'Chem - ODS'!U$15*10^6&lt;0,0,IF(AND(SUM('Chemicals Calcs'!Z$1:Z149)-'Chem - ODS'!U$15*10^6&lt;0,SUM('Chemicals Calcs'!Z$2:Z150)-'Chem - ODS'!U$15*10^6&gt;0),SUM('Chemicals Calcs'!Z$2:Z150)-'Chem - ODS'!U$15*10^6,'Chemicals Calcs'!Z150))</f>
        <v>0</v>
      </c>
      <c r="AA150" s="210">
        <f ca="1">IF(SUM('Chemicals Calcs'!AA$2:AA150)-'Chem - ODS'!V$15*10^6&lt;0,0,IF(AND(SUM('Chemicals Calcs'!AA$1:AA149)-'Chem - ODS'!V$15*10^6&lt;0,SUM('Chemicals Calcs'!AA$2:AA150)-'Chem - ODS'!V$15*10^6&gt;0),SUM('Chemicals Calcs'!AA$2:AA150)-'Chem - ODS'!V$15*10^6,'Chemicals Calcs'!AA150))</f>
        <v>0</v>
      </c>
      <c r="AB150" s="210">
        <f ca="1">IF(SUM('Chemicals Calcs'!AB$2:AB150)-'Chem - ODS'!W$15*10^6&lt;0,0,IF(AND(SUM('Chemicals Calcs'!AB$1:AB149)-'Chem - ODS'!W$15*10^6&lt;0,SUM('Chemicals Calcs'!AB$2:AB150)-'Chem - ODS'!W$15*10^6&gt;0),SUM('Chemicals Calcs'!AB$2:AB150)-'Chem - ODS'!W$15*10^6,'Chemicals Calcs'!AB150))</f>
        <v>0</v>
      </c>
      <c r="AC150" s="210">
        <f ca="1">IF(SUM('Chemicals Calcs'!AC$2:AC150)-'Chem - ODS'!X$15*10^6&lt;0,0,IF(AND(SUM('Chemicals Calcs'!AC$1:AC149)-'Chem - ODS'!X$15*10^6&lt;0,SUM('Chemicals Calcs'!AC$2:AC150)-'Chem - ODS'!X$15*10^6&gt;0),SUM('Chemicals Calcs'!AC$2:AC150)-'Chem - ODS'!X$15*10^6,'Chemicals Calcs'!AC150))</f>
        <v>0</v>
      </c>
      <c r="AD150" s="210">
        <f ca="1">IF(SUM('Chemicals Calcs'!AD$2:AD150)-'Chem - ODS'!Y$15*10^6&lt;0,0,IF(AND(SUM('Chemicals Calcs'!AD$1:AD149)-'Chem - ODS'!Y$15*10^6&lt;0,SUM('Chemicals Calcs'!AD$2:AD150)-'Chem - ODS'!Y$15*10^6&gt;0),SUM('Chemicals Calcs'!AD$2:AD150)-'Chem - ODS'!Y$15*10^6,'Chemicals Calcs'!AD150))</f>
        <v>0</v>
      </c>
      <c r="AE150" s="210">
        <f ca="1">IF(SUM('Chemicals Calcs'!AE$2:AE150)-'Chem - ODS'!Z$15*10^6&lt;0,0,IF(AND(SUM('Chemicals Calcs'!AE$1:AE149)-'Chem - ODS'!Z$15*10^6&lt;0,SUM('Chemicals Calcs'!AE$2:AE150)-'Chem - ODS'!Z$15*10^6&gt;0),SUM('Chemicals Calcs'!AE$2:AE150)-'Chem - ODS'!Z$15*10^6,'Chemicals Calcs'!AE150))</f>
        <v>0</v>
      </c>
      <c r="AF150" s="210">
        <f ca="1">IF(SUM('Chemicals Calcs'!AF$2:AF150)-'Chem - ODS'!AA$15*10^6&lt;0,0,IF(AND(SUM('Chemicals Calcs'!AF$1:AF149)-'Chem - ODS'!AA$15*10^6&lt;0,SUM('Chemicals Calcs'!AF$2:AF150)-'Chem - ODS'!AA$15*10^6&gt;0),SUM('Chemicals Calcs'!AF$2:AF150)-'Chem - ODS'!AA$15*10^6,'Chemicals Calcs'!AF150))</f>
        <v>0</v>
      </c>
      <c r="AG150" s="210">
        <f ca="1">IF(SUM('Chemicals Calcs'!AG$2:AG150)-'Chem - ODS'!AB$15*10^6&lt;0,0,IF(AND(SUM('Chemicals Calcs'!AG$1:AG149)-'Chem - ODS'!AB$15*10^6&lt;0,SUM('Chemicals Calcs'!AG$2:AG150)-'Chem - ODS'!AB$15*10^6&gt;0),SUM('Chemicals Calcs'!AG$2:AG150)-'Chem - ODS'!AB$15*10^6,'Chemicals Calcs'!AG150))</f>
        <v>0</v>
      </c>
      <c r="AH150" s="210">
        <f ca="1">IF(SUM('Chemicals Calcs'!AH$2:AH150)-'Chem - ODS'!AC$15*10^6&lt;0,0,IF(AND(SUM('Chemicals Calcs'!AH$1:AH149)-'Chem - ODS'!AC$15*10^6&lt;0,SUM('Chemicals Calcs'!AH$2:AH150)-'Chem - ODS'!AC$15*10^6&gt;0),SUM('Chemicals Calcs'!AH$2:AH150)-'Chem - ODS'!AC$15*10^6,'Chemicals Calcs'!AH150))</f>
        <v>0</v>
      </c>
      <c r="AI150" s="210">
        <f ca="1">IF(SUM('Chemicals Calcs'!AI$2:AI150)-'Chem - ODS'!AD$15*10^6&lt;0,0,IF(AND(SUM('Chemicals Calcs'!AI$1:AI149)-'Chem - ODS'!AD$15*10^6&lt;0,SUM('Chemicals Calcs'!AI$2:AI150)-'Chem - ODS'!AD$15*10^6&gt;0),SUM('Chemicals Calcs'!AI$2:AI150)-'Chem - ODS'!AD$15*10^6,'Chemicals Calcs'!AI150))</f>
        <v>0</v>
      </c>
      <c r="AJ150" s="210">
        <f ca="1">IF(SUM('Chemicals Calcs'!AJ$2:AJ150)-'Chem - ODS'!AE$15*10^6&lt;0,0,IF(AND(SUM('Chemicals Calcs'!AJ$1:AJ149)-'Chem - ODS'!AE$15*10^6&lt;0,SUM('Chemicals Calcs'!AJ$2:AJ150)-'Chem - ODS'!AE$15*10^6&gt;0),SUM('Chemicals Calcs'!AJ$2:AJ150)-'Chem - ODS'!AE$15*10^6,'Chemicals Calcs'!AJ150))</f>
        <v>0</v>
      </c>
      <c r="AK150" s="210">
        <f ca="1">IF(SUM('Chemicals Calcs'!AK$2:AK150)-'Chem - ODS'!AF$15*10^6&lt;0,0,IF(AND(SUM('Chemicals Calcs'!AK$1:AK149)-'Chem - ODS'!AF$15*10^6&lt;0,SUM('Chemicals Calcs'!AK$2:AK150)-'Chem - ODS'!AF$15*10^6&gt;0),SUM('Chemicals Calcs'!AK$2:AK150)-'Chem - ODS'!AF$15*10^6,'Chemicals Calcs'!AK150))</f>
        <v>0</v>
      </c>
      <c r="AL150" s="210">
        <f ca="1">IF(SUM('Chemicals Calcs'!AL$2:AL150)-'Chem - ODS'!AG$15*10^6&lt;0,0,IF(AND(SUM('Chemicals Calcs'!AL$1:AL149)-'Chem - ODS'!AG$15*10^6&lt;0,SUM('Chemicals Calcs'!AL$2:AL150)-'Chem - ODS'!AG$15*10^6&gt;0),SUM('Chemicals Calcs'!AL$2:AL150)-'Chem - ODS'!AG$15*10^6,'Chemicals Calcs'!AL150))</f>
        <v>0</v>
      </c>
      <c r="AM150" s="210">
        <f ca="1">IF(SUM('Chemicals Calcs'!AM$2:AM150)-'Chem - ODS'!AH$15*10^6&lt;0,0,IF(AND(SUM('Chemicals Calcs'!AM$1:AM149)-'Chem - ODS'!AH$15*10^6&lt;0,SUM('Chemicals Calcs'!AM$2:AM150)-'Chem - ODS'!AH$15*10^6&gt;0),SUM('Chemicals Calcs'!AM$2:AM150)-'Chem - ODS'!AH$15*10^6,'Chemicals Calcs'!AM150))</f>
        <v>0</v>
      </c>
      <c r="AN150" s="210">
        <f ca="1">IF(SUM('Chemicals Calcs'!AN$2:AN150)-'Chem - ODS'!AI$15*10^6&lt;0,0,IF(AND(SUM('Chemicals Calcs'!AN$1:AN149)-'Chem - ODS'!AI$15*10^6&lt;0,SUM('Chemicals Calcs'!AN$2:AN150)-'Chem - ODS'!AI$15*10^6&gt;0),SUM('Chemicals Calcs'!AN$2:AN150)-'Chem - ODS'!AI$15*10^6,'Chemicals Calcs'!AN150))</f>
        <v>0</v>
      </c>
      <c r="AO150" s="210">
        <f ca="1">IF(SUM('Chemicals Calcs'!AO$2:AO150)-'Chem - ODS'!AJ$15*10^6&lt;0,0,IF(AND(SUM('Chemicals Calcs'!AO$1:AO149)-'Chem - ODS'!AJ$15*10^6&lt;0,SUM('Chemicals Calcs'!AO$2:AO150)-'Chem - ODS'!AJ$15*10^6&gt;0),SUM('Chemicals Calcs'!AO$2:AO150)-'Chem - ODS'!AJ$15*10^6,'Chemicals Calcs'!AO150))</f>
        <v>0</v>
      </c>
      <c r="AP150" s="210">
        <f ca="1">IF(SUM('Chemicals Calcs'!AP$2:AP150)-'Chem - ODS'!AK$15*10^6&lt;0,0,IF(AND(SUM('Chemicals Calcs'!AP$1:AP149)-'Chem - ODS'!AK$15*10^6&lt;0,SUM('Chemicals Calcs'!AP$2:AP150)-'Chem - ODS'!AK$15*10^6&gt;0),SUM('Chemicals Calcs'!AP$2:AP150)-'Chem - ODS'!AK$15*10^6,'Chemicals Calcs'!AP150))</f>
        <v>0</v>
      </c>
    </row>
    <row r="151" spans="1:42">
      <c r="A151" s="74">
        <v>99</v>
      </c>
      <c r="B151">
        <f ca="1">IF('Chemicals 2010'!$A159="CP",INDIRECT("'Chemicals 2010'!"&amp;'Country Selector'!$B$3&amp;ROW($A159))*10^12,0)</f>
        <v>0</v>
      </c>
      <c r="C151" s="90">
        <f t="shared" ca="1" si="6"/>
        <v>0</v>
      </c>
      <c r="D151" s="90">
        <f t="shared" ca="1" si="6"/>
        <v>0</v>
      </c>
      <c r="E151" s="90">
        <f t="shared" ca="1" si="6"/>
        <v>0</v>
      </c>
      <c r="F151" s="90">
        <f t="shared" ca="1" si="6"/>
        <v>0</v>
      </c>
      <c r="G151" s="210">
        <f ca="1">IF(SUM('Chemicals Calcs'!G$2:G151)-'Chem - ODS'!B$15*10^6&lt;0,0,IF(AND(SUM('Chemicals Calcs'!G$1:G150)-'Chem - ODS'!B$15*10^6&lt;0,SUM('Chemicals Calcs'!G$2:G151)-'Chem - ODS'!B$15*10^6&gt;0),SUM('Chemicals Calcs'!G$2:G151)-'Chem - ODS'!B$15*10^6,'Chemicals Calcs'!G151))</f>
        <v>0</v>
      </c>
      <c r="H151" s="210">
        <f ca="1">IF(SUM('Chemicals Calcs'!H$2:H151)-'Chem - ODS'!C$15*10^6&lt;0,0,IF(AND(SUM('Chemicals Calcs'!H$1:H150)-'Chem - ODS'!C$15*10^6&lt;0,SUM('Chemicals Calcs'!H$2:H151)-'Chem - ODS'!C$15*10^6&gt;0),SUM('Chemicals Calcs'!H$2:H151)-'Chem - ODS'!C$15*10^6,'Chemicals Calcs'!H151))</f>
        <v>0</v>
      </c>
      <c r="I151" s="210">
        <f ca="1">IF(SUM('Chemicals Calcs'!I$2:I151)-'Chem - ODS'!D$15*10^6&lt;0,0,IF(AND(SUM('Chemicals Calcs'!I$1:I150)-'Chem - ODS'!D$15*10^6&lt;0,SUM('Chemicals Calcs'!I$2:I151)-'Chem - ODS'!D$15*10^6&gt;0),SUM('Chemicals Calcs'!I$2:I151)-'Chem - ODS'!D$15*10^6,'Chemicals Calcs'!I151))</f>
        <v>0</v>
      </c>
      <c r="J151" s="210">
        <f ca="1">IF(SUM('Chemicals Calcs'!J$2:J151)-'Chem - ODS'!E$15*10^6&lt;0,0,IF(AND(SUM('Chemicals Calcs'!J$1:J150)-'Chem - ODS'!E$15*10^6&lt;0,SUM('Chemicals Calcs'!J$2:J151)-'Chem - ODS'!E$15*10^6&gt;0),SUM('Chemicals Calcs'!J$2:J151)-'Chem - ODS'!E$15*10^6,'Chemicals Calcs'!J151))</f>
        <v>0</v>
      </c>
      <c r="K151" s="210">
        <f ca="1">IF(SUM('Chemicals Calcs'!K$2:K151)-'Chem - ODS'!F$15*10^6&lt;0,0,IF(AND(SUM('Chemicals Calcs'!K$1:K150)-'Chem - ODS'!F$15*10^6&lt;0,SUM('Chemicals Calcs'!K$2:K151)-'Chem - ODS'!F$15*10^6&gt;0),SUM('Chemicals Calcs'!K$2:K151)-'Chem - ODS'!F$15*10^6,'Chemicals Calcs'!K151))</f>
        <v>0</v>
      </c>
      <c r="L151" s="210">
        <f ca="1">IF(SUM('Chemicals Calcs'!L$2:L151)-'Chem - ODS'!G$15*10^6&lt;0,0,IF(AND(SUM('Chemicals Calcs'!L$1:L150)-'Chem - ODS'!G$15*10^6&lt;0,SUM('Chemicals Calcs'!L$2:L151)-'Chem - ODS'!G$15*10^6&gt;0),SUM('Chemicals Calcs'!L$2:L151)-'Chem - ODS'!G$15*10^6,'Chemicals Calcs'!L151))</f>
        <v>0</v>
      </c>
      <c r="M151" s="210">
        <f ca="1">IF(SUM('Chemicals Calcs'!M$2:M151)-'Chem - ODS'!H$15*10^6&lt;0,0,IF(AND(SUM('Chemicals Calcs'!M$1:M150)-'Chem - ODS'!H$15*10^6&lt;0,SUM('Chemicals Calcs'!M$2:M151)-'Chem - ODS'!H$15*10^6&gt;0),SUM('Chemicals Calcs'!M$2:M151)-'Chem - ODS'!H$15*10^6,'Chemicals Calcs'!M151))</f>
        <v>0</v>
      </c>
      <c r="N151" s="210">
        <f ca="1">IF(SUM('Chemicals Calcs'!N$2:N151)-'Chem - ODS'!I$15*10^6&lt;0,0,IF(AND(SUM('Chemicals Calcs'!N$1:N150)-'Chem - ODS'!I$15*10^6&lt;0,SUM('Chemicals Calcs'!N$2:N151)-'Chem - ODS'!I$15*10^6&gt;0),SUM('Chemicals Calcs'!N$2:N151)-'Chem - ODS'!I$15*10^6,'Chemicals Calcs'!N151))</f>
        <v>0</v>
      </c>
      <c r="O151" s="210">
        <f ca="1">IF(SUM('Chemicals Calcs'!O$2:O151)-'Chem - ODS'!J$15*10^6&lt;0,0,IF(AND(SUM('Chemicals Calcs'!O$1:O150)-'Chem - ODS'!J$15*10^6&lt;0,SUM('Chemicals Calcs'!O$2:O151)-'Chem - ODS'!J$15*10^6&gt;0),SUM('Chemicals Calcs'!O$2:O151)-'Chem - ODS'!J$15*10^6,'Chemicals Calcs'!O151))</f>
        <v>0</v>
      </c>
      <c r="P151" s="210">
        <f ca="1">IF(SUM('Chemicals Calcs'!P$2:P151)-'Chem - ODS'!K$15*10^6&lt;0,0,IF(AND(SUM('Chemicals Calcs'!P$1:P150)-'Chem - ODS'!K$15*10^6&lt;0,SUM('Chemicals Calcs'!P$2:P151)-'Chem - ODS'!K$15*10^6&gt;0),SUM('Chemicals Calcs'!P$2:P151)-'Chem - ODS'!K$15*10^6,'Chemicals Calcs'!P151))</f>
        <v>0</v>
      </c>
      <c r="Q151" s="210">
        <f ca="1">IF(SUM('Chemicals Calcs'!Q$2:Q151)-'Chem - ODS'!L$15*10^6&lt;0,0,IF(AND(SUM('Chemicals Calcs'!Q$1:Q150)-'Chem - ODS'!L$15*10^6&lt;0,SUM('Chemicals Calcs'!Q$2:Q151)-'Chem - ODS'!L$15*10^6&gt;0),SUM('Chemicals Calcs'!Q$2:Q151)-'Chem - ODS'!L$15*10^6,'Chemicals Calcs'!Q151))</f>
        <v>0</v>
      </c>
      <c r="R151" s="210">
        <f ca="1">IF(SUM('Chemicals Calcs'!R$2:R151)-'Chem - ODS'!M$15*10^6&lt;0,0,IF(AND(SUM('Chemicals Calcs'!R$1:R150)-'Chem - ODS'!M$15*10^6&lt;0,SUM('Chemicals Calcs'!R$2:R151)-'Chem - ODS'!M$15*10^6&gt;0),SUM('Chemicals Calcs'!R$2:R151)-'Chem - ODS'!M$15*10^6,'Chemicals Calcs'!R151))</f>
        <v>0</v>
      </c>
      <c r="S151" s="210">
        <f ca="1">IF(SUM('Chemicals Calcs'!S$2:S151)-'Chem - ODS'!N$15*10^6&lt;0,0,IF(AND(SUM('Chemicals Calcs'!S$1:S150)-'Chem - ODS'!N$15*10^6&lt;0,SUM('Chemicals Calcs'!S$2:S151)-'Chem - ODS'!N$15*10^6&gt;0),SUM('Chemicals Calcs'!S$2:S151)-'Chem - ODS'!N$15*10^6,'Chemicals Calcs'!S151))</f>
        <v>0</v>
      </c>
      <c r="T151" s="210">
        <f ca="1">IF(SUM('Chemicals Calcs'!T$2:T151)-'Chem - ODS'!O$15*10^6&lt;0,0,IF(AND(SUM('Chemicals Calcs'!T$1:T150)-'Chem - ODS'!O$15*10^6&lt;0,SUM('Chemicals Calcs'!T$2:T151)-'Chem - ODS'!O$15*10^6&gt;0),SUM('Chemicals Calcs'!T$2:T151)-'Chem - ODS'!O$15*10^6,'Chemicals Calcs'!T151))</f>
        <v>0</v>
      </c>
      <c r="U151" s="210">
        <f ca="1">IF(SUM('Chemicals Calcs'!U$2:U151)-'Chem - ODS'!P$15*10^6&lt;0,0,IF(AND(SUM('Chemicals Calcs'!U$1:U150)-'Chem - ODS'!P$15*10^6&lt;0,SUM('Chemicals Calcs'!U$2:U151)-'Chem - ODS'!P$15*10^6&gt;0),SUM('Chemicals Calcs'!U$2:U151)-'Chem - ODS'!P$15*10^6,'Chemicals Calcs'!U151))</f>
        <v>0</v>
      </c>
      <c r="V151" s="210">
        <f ca="1">IF(SUM('Chemicals Calcs'!V$2:V151)-'Chem - ODS'!Q$15*10^6&lt;0,0,IF(AND(SUM('Chemicals Calcs'!V$1:V150)-'Chem - ODS'!Q$15*10^6&lt;0,SUM('Chemicals Calcs'!V$2:V151)-'Chem - ODS'!Q$15*10^6&gt;0),SUM('Chemicals Calcs'!V$2:V151)-'Chem - ODS'!Q$15*10^6,'Chemicals Calcs'!V151))</f>
        <v>0</v>
      </c>
      <c r="W151" s="210">
        <f ca="1">IF(SUM('Chemicals Calcs'!W$2:W151)-'Chem - ODS'!R$15*10^6&lt;0,0,IF(AND(SUM('Chemicals Calcs'!W$1:W150)-'Chem - ODS'!R$15*10^6&lt;0,SUM('Chemicals Calcs'!W$2:W151)-'Chem - ODS'!R$15*10^6&gt;0),SUM('Chemicals Calcs'!W$2:W151)-'Chem - ODS'!R$15*10^6,'Chemicals Calcs'!W151))</f>
        <v>0</v>
      </c>
      <c r="X151" s="210">
        <f ca="1">IF(SUM('Chemicals Calcs'!X$2:X151)-'Chem - ODS'!S$15*10^6&lt;0,0,IF(AND(SUM('Chemicals Calcs'!X$1:X150)-'Chem - ODS'!S$15*10^6&lt;0,SUM('Chemicals Calcs'!X$2:X151)-'Chem - ODS'!S$15*10^6&gt;0),SUM('Chemicals Calcs'!X$2:X151)-'Chem - ODS'!S$15*10^6,'Chemicals Calcs'!X151))</f>
        <v>0</v>
      </c>
      <c r="Y151" s="210">
        <f ca="1">IF(SUM('Chemicals Calcs'!Y$2:Y151)-'Chem - ODS'!T$15*10^6&lt;0,0,IF(AND(SUM('Chemicals Calcs'!Y$1:Y150)-'Chem - ODS'!T$15*10^6&lt;0,SUM('Chemicals Calcs'!Y$2:Y151)-'Chem - ODS'!T$15*10^6&gt;0),SUM('Chemicals Calcs'!Y$2:Y151)-'Chem - ODS'!T$15*10^6,'Chemicals Calcs'!Y151))</f>
        <v>0</v>
      </c>
      <c r="Z151" s="210">
        <f ca="1">IF(SUM('Chemicals Calcs'!Z$2:Z151)-'Chem - ODS'!U$15*10^6&lt;0,0,IF(AND(SUM('Chemicals Calcs'!Z$1:Z150)-'Chem - ODS'!U$15*10^6&lt;0,SUM('Chemicals Calcs'!Z$2:Z151)-'Chem - ODS'!U$15*10^6&gt;0),SUM('Chemicals Calcs'!Z$2:Z151)-'Chem - ODS'!U$15*10^6,'Chemicals Calcs'!Z151))</f>
        <v>0</v>
      </c>
      <c r="AA151" s="210">
        <f ca="1">IF(SUM('Chemicals Calcs'!AA$2:AA151)-'Chem - ODS'!V$15*10^6&lt;0,0,IF(AND(SUM('Chemicals Calcs'!AA$1:AA150)-'Chem - ODS'!V$15*10^6&lt;0,SUM('Chemicals Calcs'!AA$2:AA151)-'Chem - ODS'!V$15*10^6&gt;0),SUM('Chemicals Calcs'!AA$2:AA151)-'Chem - ODS'!V$15*10^6,'Chemicals Calcs'!AA151))</f>
        <v>0</v>
      </c>
      <c r="AB151" s="210">
        <f ca="1">IF(SUM('Chemicals Calcs'!AB$2:AB151)-'Chem - ODS'!W$15*10^6&lt;0,0,IF(AND(SUM('Chemicals Calcs'!AB$1:AB150)-'Chem - ODS'!W$15*10^6&lt;0,SUM('Chemicals Calcs'!AB$2:AB151)-'Chem - ODS'!W$15*10^6&gt;0),SUM('Chemicals Calcs'!AB$2:AB151)-'Chem - ODS'!W$15*10^6,'Chemicals Calcs'!AB151))</f>
        <v>0</v>
      </c>
      <c r="AC151" s="210">
        <f ca="1">IF(SUM('Chemicals Calcs'!AC$2:AC151)-'Chem - ODS'!X$15*10^6&lt;0,0,IF(AND(SUM('Chemicals Calcs'!AC$1:AC150)-'Chem - ODS'!X$15*10^6&lt;0,SUM('Chemicals Calcs'!AC$2:AC151)-'Chem - ODS'!X$15*10^6&gt;0),SUM('Chemicals Calcs'!AC$2:AC151)-'Chem - ODS'!X$15*10^6,'Chemicals Calcs'!AC151))</f>
        <v>0</v>
      </c>
      <c r="AD151" s="210">
        <f ca="1">IF(SUM('Chemicals Calcs'!AD$2:AD151)-'Chem - ODS'!Y$15*10^6&lt;0,0,IF(AND(SUM('Chemicals Calcs'!AD$1:AD150)-'Chem - ODS'!Y$15*10^6&lt;0,SUM('Chemicals Calcs'!AD$2:AD151)-'Chem - ODS'!Y$15*10^6&gt;0),SUM('Chemicals Calcs'!AD$2:AD151)-'Chem - ODS'!Y$15*10^6,'Chemicals Calcs'!AD151))</f>
        <v>0</v>
      </c>
      <c r="AE151" s="210">
        <f ca="1">IF(SUM('Chemicals Calcs'!AE$2:AE151)-'Chem - ODS'!Z$15*10^6&lt;0,0,IF(AND(SUM('Chemicals Calcs'!AE$1:AE150)-'Chem - ODS'!Z$15*10^6&lt;0,SUM('Chemicals Calcs'!AE$2:AE151)-'Chem - ODS'!Z$15*10^6&gt;0),SUM('Chemicals Calcs'!AE$2:AE151)-'Chem - ODS'!Z$15*10^6,'Chemicals Calcs'!AE151))</f>
        <v>0</v>
      </c>
      <c r="AF151" s="210">
        <f ca="1">IF(SUM('Chemicals Calcs'!AF$2:AF151)-'Chem - ODS'!AA$15*10^6&lt;0,0,IF(AND(SUM('Chemicals Calcs'!AF$1:AF150)-'Chem - ODS'!AA$15*10^6&lt;0,SUM('Chemicals Calcs'!AF$2:AF151)-'Chem - ODS'!AA$15*10^6&gt;0),SUM('Chemicals Calcs'!AF$2:AF151)-'Chem - ODS'!AA$15*10^6,'Chemicals Calcs'!AF151))</f>
        <v>0</v>
      </c>
      <c r="AG151" s="210">
        <f ca="1">IF(SUM('Chemicals Calcs'!AG$2:AG151)-'Chem - ODS'!AB$15*10^6&lt;0,0,IF(AND(SUM('Chemicals Calcs'!AG$1:AG150)-'Chem - ODS'!AB$15*10^6&lt;0,SUM('Chemicals Calcs'!AG$2:AG151)-'Chem - ODS'!AB$15*10^6&gt;0),SUM('Chemicals Calcs'!AG$2:AG151)-'Chem - ODS'!AB$15*10^6,'Chemicals Calcs'!AG151))</f>
        <v>0</v>
      </c>
      <c r="AH151" s="210">
        <f ca="1">IF(SUM('Chemicals Calcs'!AH$2:AH151)-'Chem - ODS'!AC$15*10^6&lt;0,0,IF(AND(SUM('Chemicals Calcs'!AH$1:AH150)-'Chem - ODS'!AC$15*10^6&lt;0,SUM('Chemicals Calcs'!AH$2:AH151)-'Chem - ODS'!AC$15*10^6&gt;0),SUM('Chemicals Calcs'!AH$2:AH151)-'Chem - ODS'!AC$15*10^6,'Chemicals Calcs'!AH151))</f>
        <v>0</v>
      </c>
      <c r="AI151" s="210">
        <f ca="1">IF(SUM('Chemicals Calcs'!AI$2:AI151)-'Chem - ODS'!AD$15*10^6&lt;0,0,IF(AND(SUM('Chemicals Calcs'!AI$1:AI150)-'Chem - ODS'!AD$15*10^6&lt;0,SUM('Chemicals Calcs'!AI$2:AI151)-'Chem - ODS'!AD$15*10^6&gt;0),SUM('Chemicals Calcs'!AI$2:AI151)-'Chem - ODS'!AD$15*10^6,'Chemicals Calcs'!AI151))</f>
        <v>0</v>
      </c>
      <c r="AJ151" s="210">
        <f ca="1">IF(SUM('Chemicals Calcs'!AJ$2:AJ151)-'Chem - ODS'!AE$15*10^6&lt;0,0,IF(AND(SUM('Chemicals Calcs'!AJ$1:AJ150)-'Chem - ODS'!AE$15*10^6&lt;0,SUM('Chemicals Calcs'!AJ$2:AJ151)-'Chem - ODS'!AE$15*10^6&gt;0),SUM('Chemicals Calcs'!AJ$2:AJ151)-'Chem - ODS'!AE$15*10^6,'Chemicals Calcs'!AJ151))</f>
        <v>0</v>
      </c>
      <c r="AK151" s="210">
        <f ca="1">IF(SUM('Chemicals Calcs'!AK$2:AK151)-'Chem - ODS'!AF$15*10^6&lt;0,0,IF(AND(SUM('Chemicals Calcs'!AK$1:AK150)-'Chem - ODS'!AF$15*10^6&lt;0,SUM('Chemicals Calcs'!AK$2:AK151)-'Chem - ODS'!AF$15*10^6&gt;0),SUM('Chemicals Calcs'!AK$2:AK151)-'Chem - ODS'!AF$15*10^6,'Chemicals Calcs'!AK151))</f>
        <v>0</v>
      </c>
      <c r="AL151" s="210">
        <f ca="1">IF(SUM('Chemicals Calcs'!AL$2:AL151)-'Chem - ODS'!AG$15*10^6&lt;0,0,IF(AND(SUM('Chemicals Calcs'!AL$1:AL150)-'Chem - ODS'!AG$15*10^6&lt;0,SUM('Chemicals Calcs'!AL$2:AL151)-'Chem - ODS'!AG$15*10^6&gt;0),SUM('Chemicals Calcs'!AL$2:AL151)-'Chem - ODS'!AG$15*10^6,'Chemicals Calcs'!AL151))</f>
        <v>0</v>
      </c>
      <c r="AM151" s="210">
        <f ca="1">IF(SUM('Chemicals Calcs'!AM$2:AM151)-'Chem - ODS'!AH$15*10^6&lt;0,0,IF(AND(SUM('Chemicals Calcs'!AM$1:AM150)-'Chem - ODS'!AH$15*10^6&lt;0,SUM('Chemicals Calcs'!AM$2:AM151)-'Chem - ODS'!AH$15*10^6&gt;0),SUM('Chemicals Calcs'!AM$2:AM151)-'Chem - ODS'!AH$15*10^6,'Chemicals Calcs'!AM151))</f>
        <v>0</v>
      </c>
      <c r="AN151" s="210">
        <f ca="1">IF(SUM('Chemicals Calcs'!AN$2:AN151)-'Chem - ODS'!AI$15*10^6&lt;0,0,IF(AND(SUM('Chemicals Calcs'!AN$1:AN150)-'Chem - ODS'!AI$15*10^6&lt;0,SUM('Chemicals Calcs'!AN$2:AN151)-'Chem - ODS'!AI$15*10^6&gt;0),SUM('Chemicals Calcs'!AN$2:AN151)-'Chem - ODS'!AI$15*10^6,'Chemicals Calcs'!AN151))</f>
        <v>0</v>
      </c>
      <c r="AO151" s="210">
        <f ca="1">IF(SUM('Chemicals Calcs'!AO$2:AO151)-'Chem - ODS'!AJ$15*10^6&lt;0,0,IF(AND(SUM('Chemicals Calcs'!AO$1:AO150)-'Chem - ODS'!AJ$15*10^6&lt;0,SUM('Chemicals Calcs'!AO$2:AO151)-'Chem - ODS'!AJ$15*10^6&gt;0),SUM('Chemicals Calcs'!AO$2:AO151)-'Chem - ODS'!AJ$15*10^6,'Chemicals Calcs'!AO151))</f>
        <v>0</v>
      </c>
      <c r="AP151" s="210">
        <f ca="1">IF(SUM('Chemicals Calcs'!AP$2:AP151)-'Chem - ODS'!AK$15*10^6&lt;0,0,IF(AND(SUM('Chemicals Calcs'!AP$1:AP150)-'Chem - ODS'!AK$15*10^6&lt;0,SUM('Chemicals Calcs'!AP$2:AP151)-'Chem - ODS'!AK$15*10^6&gt;0),SUM('Chemicals Calcs'!AP$2:AP151)-'Chem - ODS'!AK$15*10^6,'Chemicals Calcs'!AP151))</f>
        <v>0</v>
      </c>
    </row>
    <row r="152" spans="1:42">
      <c r="A152" s="74">
        <v>100</v>
      </c>
      <c r="B152">
        <f ca="1">IF('Chemicals 2010'!$A160="CP",INDIRECT("'Chemicals 2010'!"&amp;'Country Selector'!$B$3&amp;ROW($A160))*10^12,0)</f>
        <v>0</v>
      </c>
      <c r="C152" s="90">
        <f t="shared" ca="1" si="6"/>
        <v>0</v>
      </c>
      <c r="D152" s="90">
        <f t="shared" ca="1" si="6"/>
        <v>0</v>
      </c>
      <c r="E152" s="90">
        <f t="shared" ca="1" si="6"/>
        <v>0</v>
      </c>
      <c r="F152" s="90">
        <f t="shared" ca="1" si="6"/>
        <v>0</v>
      </c>
      <c r="G152" s="210">
        <f ca="1">IF(SUM('Chemicals Calcs'!G$2:G152)-'Chem - ODS'!B$15*10^6&lt;0,0,IF(AND(SUM('Chemicals Calcs'!G$1:G151)-'Chem - ODS'!B$15*10^6&lt;0,SUM('Chemicals Calcs'!G$2:G152)-'Chem - ODS'!B$15*10^6&gt;0),SUM('Chemicals Calcs'!G$2:G152)-'Chem - ODS'!B$15*10^6,'Chemicals Calcs'!G152))</f>
        <v>0</v>
      </c>
      <c r="H152" s="210">
        <f ca="1">IF(SUM('Chemicals Calcs'!H$2:H152)-'Chem - ODS'!C$15*10^6&lt;0,0,IF(AND(SUM('Chemicals Calcs'!H$1:H151)-'Chem - ODS'!C$15*10^6&lt;0,SUM('Chemicals Calcs'!H$2:H152)-'Chem - ODS'!C$15*10^6&gt;0),SUM('Chemicals Calcs'!H$2:H152)-'Chem - ODS'!C$15*10^6,'Chemicals Calcs'!H152))</f>
        <v>0</v>
      </c>
      <c r="I152" s="210">
        <f ca="1">IF(SUM('Chemicals Calcs'!I$2:I152)-'Chem - ODS'!D$15*10^6&lt;0,0,IF(AND(SUM('Chemicals Calcs'!I$1:I151)-'Chem - ODS'!D$15*10^6&lt;0,SUM('Chemicals Calcs'!I$2:I152)-'Chem - ODS'!D$15*10^6&gt;0),SUM('Chemicals Calcs'!I$2:I152)-'Chem - ODS'!D$15*10^6,'Chemicals Calcs'!I152))</f>
        <v>0</v>
      </c>
      <c r="J152" s="210">
        <f ca="1">IF(SUM('Chemicals Calcs'!J$2:J152)-'Chem - ODS'!E$15*10^6&lt;0,0,IF(AND(SUM('Chemicals Calcs'!J$1:J151)-'Chem - ODS'!E$15*10^6&lt;0,SUM('Chemicals Calcs'!J$2:J152)-'Chem - ODS'!E$15*10^6&gt;0),SUM('Chemicals Calcs'!J$2:J152)-'Chem - ODS'!E$15*10^6,'Chemicals Calcs'!J152))</f>
        <v>0</v>
      </c>
      <c r="K152" s="210">
        <f ca="1">IF(SUM('Chemicals Calcs'!K$2:K152)-'Chem - ODS'!F$15*10^6&lt;0,0,IF(AND(SUM('Chemicals Calcs'!K$1:K151)-'Chem - ODS'!F$15*10^6&lt;0,SUM('Chemicals Calcs'!K$2:K152)-'Chem - ODS'!F$15*10^6&gt;0),SUM('Chemicals Calcs'!K$2:K152)-'Chem - ODS'!F$15*10^6,'Chemicals Calcs'!K152))</f>
        <v>0</v>
      </c>
      <c r="L152" s="210">
        <f ca="1">IF(SUM('Chemicals Calcs'!L$2:L152)-'Chem - ODS'!G$15*10^6&lt;0,0,IF(AND(SUM('Chemicals Calcs'!L$1:L151)-'Chem - ODS'!G$15*10^6&lt;0,SUM('Chemicals Calcs'!L$2:L152)-'Chem - ODS'!G$15*10^6&gt;0),SUM('Chemicals Calcs'!L$2:L152)-'Chem - ODS'!G$15*10^6,'Chemicals Calcs'!L152))</f>
        <v>0</v>
      </c>
      <c r="M152" s="210">
        <f ca="1">IF(SUM('Chemicals Calcs'!M$2:M152)-'Chem - ODS'!H$15*10^6&lt;0,0,IF(AND(SUM('Chemicals Calcs'!M$1:M151)-'Chem - ODS'!H$15*10^6&lt;0,SUM('Chemicals Calcs'!M$2:M152)-'Chem - ODS'!H$15*10^6&gt;0),SUM('Chemicals Calcs'!M$2:M152)-'Chem - ODS'!H$15*10^6,'Chemicals Calcs'!M152))</f>
        <v>0</v>
      </c>
      <c r="N152" s="210">
        <f ca="1">IF(SUM('Chemicals Calcs'!N$2:N152)-'Chem - ODS'!I$15*10^6&lt;0,0,IF(AND(SUM('Chemicals Calcs'!N$1:N151)-'Chem - ODS'!I$15*10^6&lt;0,SUM('Chemicals Calcs'!N$2:N152)-'Chem - ODS'!I$15*10^6&gt;0),SUM('Chemicals Calcs'!N$2:N152)-'Chem - ODS'!I$15*10^6,'Chemicals Calcs'!N152))</f>
        <v>0</v>
      </c>
      <c r="O152" s="210">
        <f ca="1">IF(SUM('Chemicals Calcs'!O$2:O152)-'Chem - ODS'!J$15*10^6&lt;0,0,IF(AND(SUM('Chemicals Calcs'!O$1:O151)-'Chem - ODS'!J$15*10^6&lt;0,SUM('Chemicals Calcs'!O$2:O152)-'Chem - ODS'!J$15*10^6&gt;0),SUM('Chemicals Calcs'!O$2:O152)-'Chem - ODS'!J$15*10^6,'Chemicals Calcs'!O152))</f>
        <v>0</v>
      </c>
      <c r="P152" s="210">
        <f ca="1">IF(SUM('Chemicals Calcs'!P$2:P152)-'Chem - ODS'!K$15*10^6&lt;0,0,IF(AND(SUM('Chemicals Calcs'!P$1:P151)-'Chem - ODS'!K$15*10^6&lt;0,SUM('Chemicals Calcs'!P$2:P152)-'Chem - ODS'!K$15*10^6&gt;0),SUM('Chemicals Calcs'!P$2:P152)-'Chem - ODS'!K$15*10^6,'Chemicals Calcs'!P152))</f>
        <v>0</v>
      </c>
      <c r="Q152" s="210">
        <f ca="1">IF(SUM('Chemicals Calcs'!Q$2:Q152)-'Chem - ODS'!L$15*10^6&lt;0,0,IF(AND(SUM('Chemicals Calcs'!Q$1:Q151)-'Chem - ODS'!L$15*10^6&lt;0,SUM('Chemicals Calcs'!Q$2:Q152)-'Chem - ODS'!L$15*10^6&gt;0),SUM('Chemicals Calcs'!Q$2:Q152)-'Chem - ODS'!L$15*10^6,'Chemicals Calcs'!Q152))</f>
        <v>0</v>
      </c>
      <c r="R152" s="210">
        <f ca="1">IF(SUM('Chemicals Calcs'!R$2:R152)-'Chem - ODS'!M$15*10^6&lt;0,0,IF(AND(SUM('Chemicals Calcs'!R$1:R151)-'Chem - ODS'!M$15*10^6&lt;0,SUM('Chemicals Calcs'!R$2:R152)-'Chem - ODS'!M$15*10^6&gt;0),SUM('Chemicals Calcs'!R$2:R152)-'Chem - ODS'!M$15*10^6,'Chemicals Calcs'!R152))</f>
        <v>0</v>
      </c>
      <c r="S152" s="210">
        <f ca="1">IF(SUM('Chemicals Calcs'!S$2:S152)-'Chem - ODS'!N$15*10^6&lt;0,0,IF(AND(SUM('Chemicals Calcs'!S$1:S151)-'Chem - ODS'!N$15*10^6&lt;0,SUM('Chemicals Calcs'!S$2:S152)-'Chem - ODS'!N$15*10^6&gt;0),SUM('Chemicals Calcs'!S$2:S152)-'Chem - ODS'!N$15*10^6,'Chemicals Calcs'!S152))</f>
        <v>0</v>
      </c>
      <c r="T152" s="210">
        <f ca="1">IF(SUM('Chemicals Calcs'!T$2:T152)-'Chem - ODS'!O$15*10^6&lt;0,0,IF(AND(SUM('Chemicals Calcs'!T$1:T151)-'Chem - ODS'!O$15*10^6&lt;0,SUM('Chemicals Calcs'!T$2:T152)-'Chem - ODS'!O$15*10^6&gt;0),SUM('Chemicals Calcs'!T$2:T152)-'Chem - ODS'!O$15*10^6,'Chemicals Calcs'!T152))</f>
        <v>0</v>
      </c>
      <c r="U152" s="210">
        <f ca="1">IF(SUM('Chemicals Calcs'!U$2:U152)-'Chem - ODS'!P$15*10^6&lt;0,0,IF(AND(SUM('Chemicals Calcs'!U$1:U151)-'Chem - ODS'!P$15*10^6&lt;0,SUM('Chemicals Calcs'!U$2:U152)-'Chem - ODS'!P$15*10^6&gt;0),SUM('Chemicals Calcs'!U$2:U152)-'Chem - ODS'!P$15*10^6,'Chemicals Calcs'!U152))</f>
        <v>0</v>
      </c>
      <c r="V152" s="210">
        <f ca="1">IF(SUM('Chemicals Calcs'!V$2:V152)-'Chem - ODS'!Q$15*10^6&lt;0,0,IF(AND(SUM('Chemicals Calcs'!V$1:V151)-'Chem - ODS'!Q$15*10^6&lt;0,SUM('Chemicals Calcs'!V$2:V152)-'Chem - ODS'!Q$15*10^6&gt;0),SUM('Chemicals Calcs'!V$2:V152)-'Chem - ODS'!Q$15*10^6,'Chemicals Calcs'!V152))</f>
        <v>0</v>
      </c>
      <c r="W152" s="210">
        <f ca="1">IF(SUM('Chemicals Calcs'!W$2:W152)-'Chem - ODS'!R$15*10^6&lt;0,0,IF(AND(SUM('Chemicals Calcs'!W$1:W151)-'Chem - ODS'!R$15*10^6&lt;0,SUM('Chemicals Calcs'!W$2:W152)-'Chem - ODS'!R$15*10^6&gt;0),SUM('Chemicals Calcs'!W$2:W152)-'Chem - ODS'!R$15*10^6,'Chemicals Calcs'!W152))</f>
        <v>0</v>
      </c>
      <c r="X152" s="210">
        <f ca="1">IF(SUM('Chemicals Calcs'!X$2:X152)-'Chem - ODS'!S$15*10^6&lt;0,0,IF(AND(SUM('Chemicals Calcs'!X$1:X151)-'Chem - ODS'!S$15*10^6&lt;0,SUM('Chemicals Calcs'!X$2:X152)-'Chem - ODS'!S$15*10^6&gt;0),SUM('Chemicals Calcs'!X$2:X152)-'Chem - ODS'!S$15*10^6,'Chemicals Calcs'!X152))</f>
        <v>0</v>
      </c>
      <c r="Y152" s="210">
        <f ca="1">IF(SUM('Chemicals Calcs'!Y$2:Y152)-'Chem - ODS'!T$15*10^6&lt;0,0,IF(AND(SUM('Chemicals Calcs'!Y$1:Y151)-'Chem - ODS'!T$15*10^6&lt;0,SUM('Chemicals Calcs'!Y$2:Y152)-'Chem - ODS'!T$15*10^6&gt;0),SUM('Chemicals Calcs'!Y$2:Y152)-'Chem - ODS'!T$15*10^6,'Chemicals Calcs'!Y152))</f>
        <v>0</v>
      </c>
      <c r="Z152" s="210">
        <f ca="1">IF(SUM('Chemicals Calcs'!Z$2:Z152)-'Chem - ODS'!U$15*10^6&lt;0,0,IF(AND(SUM('Chemicals Calcs'!Z$1:Z151)-'Chem - ODS'!U$15*10^6&lt;0,SUM('Chemicals Calcs'!Z$2:Z152)-'Chem - ODS'!U$15*10^6&gt;0),SUM('Chemicals Calcs'!Z$2:Z152)-'Chem - ODS'!U$15*10^6,'Chemicals Calcs'!Z152))</f>
        <v>0</v>
      </c>
      <c r="AA152" s="210">
        <f ca="1">IF(SUM('Chemicals Calcs'!AA$2:AA152)-'Chem - ODS'!V$15*10^6&lt;0,0,IF(AND(SUM('Chemicals Calcs'!AA$1:AA151)-'Chem - ODS'!V$15*10^6&lt;0,SUM('Chemicals Calcs'!AA$2:AA152)-'Chem - ODS'!V$15*10^6&gt;0),SUM('Chemicals Calcs'!AA$2:AA152)-'Chem - ODS'!V$15*10^6,'Chemicals Calcs'!AA152))</f>
        <v>0</v>
      </c>
      <c r="AB152" s="210">
        <f ca="1">IF(SUM('Chemicals Calcs'!AB$2:AB152)-'Chem - ODS'!W$15*10^6&lt;0,0,IF(AND(SUM('Chemicals Calcs'!AB$1:AB151)-'Chem - ODS'!W$15*10^6&lt;0,SUM('Chemicals Calcs'!AB$2:AB152)-'Chem - ODS'!W$15*10^6&gt;0),SUM('Chemicals Calcs'!AB$2:AB152)-'Chem - ODS'!W$15*10^6,'Chemicals Calcs'!AB152))</f>
        <v>0</v>
      </c>
      <c r="AC152" s="210">
        <f ca="1">IF(SUM('Chemicals Calcs'!AC$2:AC152)-'Chem - ODS'!X$15*10^6&lt;0,0,IF(AND(SUM('Chemicals Calcs'!AC$1:AC151)-'Chem - ODS'!X$15*10^6&lt;0,SUM('Chemicals Calcs'!AC$2:AC152)-'Chem - ODS'!X$15*10^6&gt;0),SUM('Chemicals Calcs'!AC$2:AC152)-'Chem - ODS'!X$15*10^6,'Chemicals Calcs'!AC152))</f>
        <v>0</v>
      </c>
      <c r="AD152" s="210">
        <f ca="1">IF(SUM('Chemicals Calcs'!AD$2:AD152)-'Chem - ODS'!Y$15*10^6&lt;0,0,IF(AND(SUM('Chemicals Calcs'!AD$1:AD151)-'Chem - ODS'!Y$15*10^6&lt;0,SUM('Chemicals Calcs'!AD$2:AD152)-'Chem - ODS'!Y$15*10^6&gt;0),SUM('Chemicals Calcs'!AD$2:AD152)-'Chem - ODS'!Y$15*10^6,'Chemicals Calcs'!AD152))</f>
        <v>0</v>
      </c>
      <c r="AE152" s="210">
        <f ca="1">IF(SUM('Chemicals Calcs'!AE$2:AE152)-'Chem - ODS'!Z$15*10^6&lt;0,0,IF(AND(SUM('Chemicals Calcs'!AE$1:AE151)-'Chem - ODS'!Z$15*10^6&lt;0,SUM('Chemicals Calcs'!AE$2:AE152)-'Chem - ODS'!Z$15*10^6&gt;0),SUM('Chemicals Calcs'!AE$2:AE152)-'Chem - ODS'!Z$15*10^6,'Chemicals Calcs'!AE152))</f>
        <v>0</v>
      </c>
      <c r="AF152" s="210">
        <f ca="1">IF(SUM('Chemicals Calcs'!AF$2:AF152)-'Chem - ODS'!AA$15*10^6&lt;0,0,IF(AND(SUM('Chemicals Calcs'!AF$1:AF151)-'Chem - ODS'!AA$15*10^6&lt;0,SUM('Chemicals Calcs'!AF$2:AF152)-'Chem - ODS'!AA$15*10^6&gt;0),SUM('Chemicals Calcs'!AF$2:AF152)-'Chem - ODS'!AA$15*10^6,'Chemicals Calcs'!AF152))</f>
        <v>0</v>
      </c>
      <c r="AG152" s="210">
        <f ca="1">IF(SUM('Chemicals Calcs'!AG$2:AG152)-'Chem - ODS'!AB$15*10^6&lt;0,0,IF(AND(SUM('Chemicals Calcs'!AG$1:AG151)-'Chem - ODS'!AB$15*10^6&lt;0,SUM('Chemicals Calcs'!AG$2:AG152)-'Chem - ODS'!AB$15*10^6&gt;0),SUM('Chemicals Calcs'!AG$2:AG152)-'Chem - ODS'!AB$15*10^6,'Chemicals Calcs'!AG152))</f>
        <v>0</v>
      </c>
      <c r="AH152" s="210">
        <f ca="1">IF(SUM('Chemicals Calcs'!AH$2:AH152)-'Chem - ODS'!AC$15*10^6&lt;0,0,IF(AND(SUM('Chemicals Calcs'!AH$1:AH151)-'Chem - ODS'!AC$15*10^6&lt;0,SUM('Chemicals Calcs'!AH$2:AH152)-'Chem - ODS'!AC$15*10^6&gt;0),SUM('Chemicals Calcs'!AH$2:AH152)-'Chem - ODS'!AC$15*10^6,'Chemicals Calcs'!AH152))</f>
        <v>0</v>
      </c>
      <c r="AI152" s="210">
        <f ca="1">IF(SUM('Chemicals Calcs'!AI$2:AI152)-'Chem - ODS'!AD$15*10^6&lt;0,0,IF(AND(SUM('Chemicals Calcs'!AI$1:AI151)-'Chem - ODS'!AD$15*10^6&lt;0,SUM('Chemicals Calcs'!AI$2:AI152)-'Chem - ODS'!AD$15*10^6&gt;0),SUM('Chemicals Calcs'!AI$2:AI152)-'Chem - ODS'!AD$15*10^6,'Chemicals Calcs'!AI152))</f>
        <v>0</v>
      </c>
      <c r="AJ152" s="210">
        <f ca="1">IF(SUM('Chemicals Calcs'!AJ$2:AJ152)-'Chem - ODS'!AE$15*10^6&lt;0,0,IF(AND(SUM('Chemicals Calcs'!AJ$1:AJ151)-'Chem - ODS'!AE$15*10^6&lt;0,SUM('Chemicals Calcs'!AJ$2:AJ152)-'Chem - ODS'!AE$15*10^6&gt;0),SUM('Chemicals Calcs'!AJ$2:AJ152)-'Chem - ODS'!AE$15*10^6,'Chemicals Calcs'!AJ152))</f>
        <v>0</v>
      </c>
      <c r="AK152" s="210">
        <f ca="1">IF(SUM('Chemicals Calcs'!AK$2:AK152)-'Chem - ODS'!AF$15*10^6&lt;0,0,IF(AND(SUM('Chemicals Calcs'!AK$1:AK151)-'Chem - ODS'!AF$15*10^6&lt;0,SUM('Chemicals Calcs'!AK$2:AK152)-'Chem - ODS'!AF$15*10^6&gt;0),SUM('Chemicals Calcs'!AK$2:AK152)-'Chem - ODS'!AF$15*10^6,'Chemicals Calcs'!AK152))</f>
        <v>0</v>
      </c>
      <c r="AL152" s="210">
        <f ca="1">IF(SUM('Chemicals Calcs'!AL$2:AL152)-'Chem - ODS'!AG$15*10^6&lt;0,0,IF(AND(SUM('Chemicals Calcs'!AL$1:AL151)-'Chem - ODS'!AG$15*10^6&lt;0,SUM('Chemicals Calcs'!AL$2:AL152)-'Chem - ODS'!AG$15*10^6&gt;0),SUM('Chemicals Calcs'!AL$2:AL152)-'Chem - ODS'!AG$15*10^6,'Chemicals Calcs'!AL152))</f>
        <v>0</v>
      </c>
      <c r="AM152" s="210">
        <f ca="1">IF(SUM('Chemicals Calcs'!AM$2:AM152)-'Chem - ODS'!AH$15*10^6&lt;0,0,IF(AND(SUM('Chemicals Calcs'!AM$1:AM151)-'Chem - ODS'!AH$15*10^6&lt;0,SUM('Chemicals Calcs'!AM$2:AM152)-'Chem - ODS'!AH$15*10^6&gt;0),SUM('Chemicals Calcs'!AM$2:AM152)-'Chem - ODS'!AH$15*10^6,'Chemicals Calcs'!AM152))</f>
        <v>0</v>
      </c>
      <c r="AN152" s="210">
        <f ca="1">IF(SUM('Chemicals Calcs'!AN$2:AN152)-'Chem - ODS'!AI$15*10^6&lt;0,0,IF(AND(SUM('Chemicals Calcs'!AN$1:AN151)-'Chem - ODS'!AI$15*10^6&lt;0,SUM('Chemicals Calcs'!AN$2:AN152)-'Chem - ODS'!AI$15*10^6&gt;0),SUM('Chemicals Calcs'!AN$2:AN152)-'Chem - ODS'!AI$15*10^6,'Chemicals Calcs'!AN152))</f>
        <v>0</v>
      </c>
      <c r="AO152" s="210">
        <f ca="1">IF(SUM('Chemicals Calcs'!AO$2:AO152)-'Chem - ODS'!AJ$15*10^6&lt;0,0,IF(AND(SUM('Chemicals Calcs'!AO$1:AO151)-'Chem - ODS'!AJ$15*10^6&lt;0,SUM('Chemicals Calcs'!AO$2:AO152)-'Chem - ODS'!AJ$15*10^6&gt;0),SUM('Chemicals Calcs'!AO$2:AO152)-'Chem - ODS'!AJ$15*10^6,'Chemicals Calcs'!AO152))</f>
        <v>0</v>
      </c>
      <c r="AP152" s="210">
        <f ca="1">IF(SUM('Chemicals Calcs'!AP$2:AP152)-'Chem - ODS'!AK$15*10^6&lt;0,0,IF(AND(SUM('Chemicals Calcs'!AP$1:AP151)-'Chem - ODS'!AK$15*10^6&lt;0,SUM('Chemicals Calcs'!AP$2:AP152)-'Chem - ODS'!AK$15*10^6&gt;0),SUM('Chemicals Calcs'!AP$2:AP152)-'Chem - ODS'!AK$15*10^6,'Chemicals Calcs'!AP152))</f>
        <v>0</v>
      </c>
    </row>
    <row r="153" spans="1:42">
      <c r="A153" s="74">
        <v>150</v>
      </c>
      <c r="B153">
        <f ca="1">IF('Chemicals 2010'!$A161="CP",INDIRECT("'Chemicals 2010'!"&amp;'Country Selector'!$B$3&amp;ROW($A161))*10^12,0)</f>
        <v>0</v>
      </c>
      <c r="C153" s="90">
        <f t="shared" ca="1" si="6"/>
        <v>0</v>
      </c>
      <c r="D153" s="90">
        <f t="shared" ca="1" si="6"/>
        <v>0</v>
      </c>
      <c r="E153" s="90">
        <f t="shared" ca="1" si="6"/>
        <v>0</v>
      </c>
      <c r="F153" s="90">
        <f t="shared" ca="1" si="6"/>
        <v>0</v>
      </c>
      <c r="G153" s="210">
        <f ca="1">IF(SUM('Chemicals Calcs'!G$2:G153)-'Chem - ODS'!B$15*10^6&lt;0,0,IF(AND(SUM('Chemicals Calcs'!G$1:G152)-'Chem - ODS'!B$15*10^6&lt;0,SUM('Chemicals Calcs'!G$2:G153)-'Chem - ODS'!B$15*10^6&gt;0),SUM('Chemicals Calcs'!G$2:G153)-'Chem - ODS'!B$15*10^6,'Chemicals Calcs'!G153))</f>
        <v>0</v>
      </c>
      <c r="H153" s="210">
        <f ca="1">IF(SUM('Chemicals Calcs'!H$2:H153)-'Chem - ODS'!C$15*10^6&lt;0,0,IF(AND(SUM('Chemicals Calcs'!H$1:H152)-'Chem - ODS'!C$15*10^6&lt;0,SUM('Chemicals Calcs'!H$2:H153)-'Chem - ODS'!C$15*10^6&gt;0),SUM('Chemicals Calcs'!H$2:H153)-'Chem - ODS'!C$15*10^6,'Chemicals Calcs'!H153))</f>
        <v>0</v>
      </c>
      <c r="I153" s="210">
        <f ca="1">IF(SUM('Chemicals Calcs'!I$2:I153)-'Chem - ODS'!D$15*10^6&lt;0,0,IF(AND(SUM('Chemicals Calcs'!I$1:I152)-'Chem - ODS'!D$15*10^6&lt;0,SUM('Chemicals Calcs'!I$2:I153)-'Chem - ODS'!D$15*10^6&gt;0),SUM('Chemicals Calcs'!I$2:I153)-'Chem - ODS'!D$15*10^6,'Chemicals Calcs'!I153))</f>
        <v>0</v>
      </c>
      <c r="J153" s="210">
        <f ca="1">IF(SUM('Chemicals Calcs'!J$2:J153)-'Chem - ODS'!E$15*10^6&lt;0,0,IF(AND(SUM('Chemicals Calcs'!J$1:J152)-'Chem - ODS'!E$15*10^6&lt;0,SUM('Chemicals Calcs'!J$2:J153)-'Chem - ODS'!E$15*10^6&gt;0),SUM('Chemicals Calcs'!J$2:J153)-'Chem - ODS'!E$15*10^6,'Chemicals Calcs'!J153))</f>
        <v>0</v>
      </c>
      <c r="K153" s="210">
        <f ca="1">IF(SUM('Chemicals Calcs'!K$2:K153)-'Chem - ODS'!F$15*10^6&lt;0,0,IF(AND(SUM('Chemicals Calcs'!K$1:K152)-'Chem - ODS'!F$15*10^6&lt;0,SUM('Chemicals Calcs'!K$2:K153)-'Chem - ODS'!F$15*10^6&gt;0),SUM('Chemicals Calcs'!K$2:K153)-'Chem - ODS'!F$15*10^6,'Chemicals Calcs'!K153))</f>
        <v>0</v>
      </c>
      <c r="L153" s="210">
        <f ca="1">IF(SUM('Chemicals Calcs'!L$2:L153)-'Chem - ODS'!G$15*10^6&lt;0,0,IF(AND(SUM('Chemicals Calcs'!L$1:L152)-'Chem - ODS'!G$15*10^6&lt;0,SUM('Chemicals Calcs'!L$2:L153)-'Chem - ODS'!G$15*10^6&gt;0),SUM('Chemicals Calcs'!L$2:L153)-'Chem - ODS'!G$15*10^6,'Chemicals Calcs'!L153))</f>
        <v>0</v>
      </c>
      <c r="M153" s="210">
        <f ca="1">IF(SUM('Chemicals Calcs'!M$2:M153)-'Chem - ODS'!H$15*10^6&lt;0,0,IF(AND(SUM('Chemicals Calcs'!M$1:M152)-'Chem - ODS'!H$15*10^6&lt;0,SUM('Chemicals Calcs'!M$2:M153)-'Chem - ODS'!H$15*10^6&gt;0),SUM('Chemicals Calcs'!M$2:M153)-'Chem - ODS'!H$15*10^6,'Chemicals Calcs'!M153))</f>
        <v>0</v>
      </c>
      <c r="N153" s="210">
        <f ca="1">IF(SUM('Chemicals Calcs'!N$2:N153)-'Chem - ODS'!I$15*10^6&lt;0,0,IF(AND(SUM('Chemicals Calcs'!N$1:N152)-'Chem - ODS'!I$15*10^6&lt;0,SUM('Chemicals Calcs'!N$2:N153)-'Chem - ODS'!I$15*10^6&gt;0),SUM('Chemicals Calcs'!N$2:N153)-'Chem - ODS'!I$15*10^6,'Chemicals Calcs'!N153))</f>
        <v>0</v>
      </c>
      <c r="O153" s="210">
        <f ca="1">IF(SUM('Chemicals Calcs'!O$2:O153)-'Chem - ODS'!J$15*10^6&lt;0,0,IF(AND(SUM('Chemicals Calcs'!O$1:O152)-'Chem - ODS'!J$15*10^6&lt;0,SUM('Chemicals Calcs'!O$2:O153)-'Chem - ODS'!J$15*10^6&gt;0),SUM('Chemicals Calcs'!O$2:O153)-'Chem - ODS'!J$15*10^6,'Chemicals Calcs'!O153))</f>
        <v>0</v>
      </c>
      <c r="P153" s="210">
        <f ca="1">IF(SUM('Chemicals Calcs'!P$2:P153)-'Chem - ODS'!K$15*10^6&lt;0,0,IF(AND(SUM('Chemicals Calcs'!P$1:P152)-'Chem - ODS'!K$15*10^6&lt;0,SUM('Chemicals Calcs'!P$2:P153)-'Chem - ODS'!K$15*10^6&gt;0),SUM('Chemicals Calcs'!P$2:P153)-'Chem - ODS'!K$15*10^6,'Chemicals Calcs'!P153))</f>
        <v>0</v>
      </c>
      <c r="Q153" s="210">
        <f ca="1">IF(SUM('Chemicals Calcs'!Q$2:Q153)-'Chem - ODS'!L$15*10^6&lt;0,0,IF(AND(SUM('Chemicals Calcs'!Q$1:Q152)-'Chem - ODS'!L$15*10^6&lt;0,SUM('Chemicals Calcs'!Q$2:Q153)-'Chem - ODS'!L$15*10^6&gt;0),SUM('Chemicals Calcs'!Q$2:Q153)-'Chem - ODS'!L$15*10^6,'Chemicals Calcs'!Q153))</f>
        <v>0</v>
      </c>
      <c r="R153" s="210">
        <f ca="1">IF(SUM('Chemicals Calcs'!R$2:R153)-'Chem - ODS'!M$15*10^6&lt;0,0,IF(AND(SUM('Chemicals Calcs'!R$1:R152)-'Chem - ODS'!M$15*10^6&lt;0,SUM('Chemicals Calcs'!R$2:R153)-'Chem - ODS'!M$15*10^6&gt;0),SUM('Chemicals Calcs'!R$2:R153)-'Chem - ODS'!M$15*10^6,'Chemicals Calcs'!R153))</f>
        <v>0</v>
      </c>
      <c r="S153" s="210">
        <f ca="1">IF(SUM('Chemicals Calcs'!S$2:S153)-'Chem - ODS'!N$15*10^6&lt;0,0,IF(AND(SUM('Chemicals Calcs'!S$1:S152)-'Chem - ODS'!N$15*10^6&lt;0,SUM('Chemicals Calcs'!S$2:S153)-'Chem - ODS'!N$15*10^6&gt;0),SUM('Chemicals Calcs'!S$2:S153)-'Chem - ODS'!N$15*10^6,'Chemicals Calcs'!S153))</f>
        <v>0</v>
      </c>
      <c r="T153" s="210">
        <f ca="1">IF(SUM('Chemicals Calcs'!T$2:T153)-'Chem - ODS'!O$15*10^6&lt;0,0,IF(AND(SUM('Chemicals Calcs'!T$1:T152)-'Chem - ODS'!O$15*10^6&lt;0,SUM('Chemicals Calcs'!T$2:T153)-'Chem - ODS'!O$15*10^6&gt;0),SUM('Chemicals Calcs'!T$2:T153)-'Chem - ODS'!O$15*10^6,'Chemicals Calcs'!T153))</f>
        <v>0</v>
      </c>
      <c r="U153" s="210">
        <f ca="1">IF(SUM('Chemicals Calcs'!U$2:U153)-'Chem - ODS'!P$15*10^6&lt;0,0,IF(AND(SUM('Chemicals Calcs'!U$1:U152)-'Chem - ODS'!P$15*10^6&lt;0,SUM('Chemicals Calcs'!U$2:U153)-'Chem - ODS'!P$15*10^6&gt;0),SUM('Chemicals Calcs'!U$2:U153)-'Chem - ODS'!P$15*10^6,'Chemicals Calcs'!U153))</f>
        <v>0</v>
      </c>
      <c r="V153" s="210">
        <f ca="1">IF(SUM('Chemicals Calcs'!V$2:V153)-'Chem - ODS'!Q$15*10^6&lt;0,0,IF(AND(SUM('Chemicals Calcs'!V$1:V152)-'Chem - ODS'!Q$15*10^6&lt;0,SUM('Chemicals Calcs'!V$2:V153)-'Chem - ODS'!Q$15*10^6&gt;0),SUM('Chemicals Calcs'!V$2:V153)-'Chem - ODS'!Q$15*10^6,'Chemicals Calcs'!V153))</f>
        <v>0</v>
      </c>
      <c r="W153" s="210">
        <f ca="1">IF(SUM('Chemicals Calcs'!W$2:W153)-'Chem - ODS'!R$15*10^6&lt;0,0,IF(AND(SUM('Chemicals Calcs'!W$1:W152)-'Chem - ODS'!R$15*10^6&lt;0,SUM('Chemicals Calcs'!W$2:W153)-'Chem - ODS'!R$15*10^6&gt;0),SUM('Chemicals Calcs'!W$2:W153)-'Chem - ODS'!R$15*10^6,'Chemicals Calcs'!W153))</f>
        <v>0</v>
      </c>
      <c r="X153" s="210">
        <f ca="1">IF(SUM('Chemicals Calcs'!X$2:X153)-'Chem - ODS'!S$15*10^6&lt;0,0,IF(AND(SUM('Chemicals Calcs'!X$1:X152)-'Chem - ODS'!S$15*10^6&lt;0,SUM('Chemicals Calcs'!X$2:X153)-'Chem - ODS'!S$15*10^6&gt;0),SUM('Chemicals Calcs'!X$2:X153)-'Chem - ODS'!S$15*10^6,'Chemicals Calcs'!X153))</f>
        <v>0</v>
      </c>
      <c r="Y153" s="210">
        <f ca="1">IF(SUM('Chemicals Calcs'!Y$2:Y153)-'Chem - ODS'!T$15*10^6&lt;0,0,IF(AND(SUM('Chemicals Calcs'!Y$1:Y152)-'Chem - ODS'!T$15*10^6&lt;0,SUM('Chemicals Calcs'!Y$2:Y153)-'Chem - ODS'!T$15*10^6&gt;0),SUM('Chemicals Calcs'!Y$2:Y153)-'Chem - ODS'!T$15*10^6,'Chemicals Calcs'!Y153))</f>
        <v>0</v>
      </c>
      <c r="Z153" s="210">
        <f ca="1">IF(SUM('Chemicals Calcs'!Z$2:Z153)-'Chem - ODS'!U$15*10^6&lt;0,0,IF(AND(SUM('Chemicals Calcs'!Z$1:Z152)-'Chem - ODS'!U$15*10^6&lt;0,SUM('Chemicals Calcs'!Z$2:Z153)-'Chem - ODS'!U$15*10^6&gt;0),SUM('Chemicals Calcs'!Z$2:Z153)-'Chem - ODS'!U$15*10^6,'Chemicals Calcs'!Z153))</f>
        <v>0</v>
      </c>
      <c r="AA153" s="210">
        <f ca="1">IF(SUM('Chemicals Calcs'!AA$2:AA153)-'Chem - ODS'!V$15*10^6&lt;0,0,IF(AND(SUM('Chemicals Calcs'!AA$1:AA152)-'Chem - ODS'!V$15*10^6&lt;0,SUM('Chemicals Calcs'!AA$2:AA153)-'Chem - ODS'!V$15*10^6&gt;0),SUM('Chemicals Calcs'!AA$2:AA153)-'Chem - ODS'!V$15*10^6,'Chemicals Calcs'!AA153))</f>
        <v>0</v>
      </c>
      <c r="AB153" s="210">
        <f ca="1">IF(SUM('Chemicals Calcs'!AB$2:AB153)-'Chem - ODS'!W$15*10^6&lt;0,0,IF(AND(SUM('Chemicals Calcs'!AB$1:AB152)-'Chem - ODS'!W$15*10^6&lt;0,SUM('Chemicals Calcs'!AB$2:AB153)-'Chem - ODS'!W$15*10^6&gt;0),SUM('Chemicals Calcs'!AB$2:AB153)-'Chem - ODS'!W$15*10^6,'Chemicals Calcs'!AB153))</f>
        <v>0</v>
      </c>
      <c r="AC153" s="210">
        <f ca="1">IF(SUM('Chemicals Calcs'!AC$2:AC153)-'Chem - ODS'!X$15*10^6&lt;0,0,IF(AND(SUM('Chemicals Calcs'!AC$1:AC152)-'Chem - ODS'!X$15*10^6&lt;0,SUM('Chemicals Calcs'!AC$2:AC153)-'Chem - ODS'!X$15*10^6&gt;0),SUM('Chemicals Calcs'!AC$2:AC153)-'Chem - ODS'!X$15*10^6,'Chemicals Calcs'!AC153))</f>
        <v>0</v>
      </c>
      <c r="AD153" s="210">
        <f ca="1">IF(SUM('Chemicals Calcs'!AD$2:AD153)-'Chem - ODS'!Y$15*10^6&lt;0,0,IF(AND(SUM('Chemicals Calcs'!AD$1:AD152)-'Chem - ODS'!Y$15*10^6&lt;0,SUM('Chemicals Calcs'!AD$2:AD153)-'Chem - ODS'!Y$15*10^6&gt;0),SUM('Chemicals Calcs'!AD$2:AD153)-'Chem - ODS'!Y$15*10^6,'Chemicals Calcs'!AD153))</f>
        <v>0</v>
      </c>
      <c r="AE153" s="210">
        <f ca="1">IF(SUM('Chemicals Calcs'!AE$2:AE153)-'Chem - ODS'!Z$15*10^6&lt;0,0,IF(AND(SUM('Chemicals Calcs'!AE$1:AE152)-'Chem - ODS'!Z$15*10^6&lt;0,SUM('Chemicals Calcs'!AE$2:AE153)-'Chem - ODS'!Z$15*10^6&gt;0),SUM('Chemicals Calcs'!AE$2:AE153)-'Chem - ODS'!Z$15*10^6,'Chemicals Calcs'!AE153))</f>
        <v>0</v>
      </c>
      <c r="AF153" s="210">
        <f ca="1">IF(SUM('Chemicals Calcs'!AF$2:AF153)-'Chem - ODS'!AA$15*10^6&lt;0,0,IF(AND(SUM('Chemicals Calcs'!AF$1:AF152)-'Chem - ODS'!AA$15*10^6&lt;0,SUM('Chemicals Calcs'!AF$2:AF153)-'Chem - ODS'!AA$15*10^6&gt;0),SUM('Chemicals Calcs'!AF$2:AF153)-'Chem - ODS'!AA$15*10^6,'Chemicals Calcs'!AF153))</f>
        <v>0</v>
      </c>
      <c r="AG153" s="210">
        <f ca="1">IF(SUM('Chemicals Calcs'!AG$2:AG153)-'Chem - ODS'!AB$15*10^6&lt;0,0,IF(AND(SUM('Chemicals Calcs'!AG$1:AG152)-'Chem - ODS'!AB$15*10^6&lt;0,SUM('Chemicals Calcs'!AG$2:AG153)-'Chem - ODS'!AB$15*10^6&gt;0),SUM('Chemicals Calcs'!AG$2:AG153)-'Chem - ODS'!AB$15*10^6,'Chemicals Calcs'!AG153))</f>
        <v>0</v>
      </c>
      <c r="AH153" s="210">
        <f ca="1">IF(SUM('Chemicals Calcs'!AH$2:AH153)-'Chem - ODS'!AC$15*10^6&lt;0,0,IF(AND(SUM('Chemicals Calcs'!AH$1:AH152)-'Chem - ODS'!AC$15*10^6&lt;0,SUM('Chemicals Calcs'!AH$2:AH153)-'Chem - ODS'!AC$15*10^6&gt;0),SUM('Chemicals Calcs'!AH$2:AH153)-'Chem - ODS'!AC$15*10^6,'Chemicals Calcs'!AH153))</f>
        <v>0</v>
      </c>
      <c r="AI153" s="210">
        <f ca="1">IF(SUM('Chemicals Calcs'!AI$2:AI153)-'Chem - ODS'!AD$15*10^6&lt;0,0,IF(AND(SUM('Chemicals Calcs'!AI$1:AI152)-'Chem - ODS'!AD$15*10^6&lt;0,SUM('Chemicals Calcs'!AI$2:AI153)-'Chem - ODS'!AD$15*10^6&gt;0),SUM('Chemicals Calcs'!AI$2:AI153)-'Chem - ODS'!AD$15*10^6,'Chemicals Calcs'!AI153))</f>
        <v>0</v>
      </c>
      <c r="AJ153" s="210">
        <f ca="1">IF(SUM('Chemicals Calcs'!AJ$2:AJ153)-'Chem - ODS'!AE$15*10^6&lt;0,0,IF(AND(SUM('Chemicals Calcs'!AJ$1:AJ152)-'Chem - ODS'!AE$15*10^6&lt;0,SUM('Chemicals Calcs'!AJ$2:AJ153)-'Chem - ODS'!AE$15*10^6&gt;0),SUM('Chemicals Calcs'!AJ$2:AJ153)-'Chem - ODS'!AE$15*10^6,'Chemicals Calcs'!AJ153))</f>
        <v>0</v>
      </c>
      <c r="AK153" s="210">
        <f ca="1">IF(SUM('Chemicals Calcs'!AK$2:AK153)-'Chem - ODS'!AF$15*10^6&lt;0,0,IF(AND(SUM('Chemicals Calcs'!AK$1:AK152)-'Chem - ODS'!AF$15*10^6&lt;0,SUM('Chemicals Calcs'!AK$2:AK153)-'Chem - ODS'!AF$15*10^6&gt;0),SUM('Chemicals Calcs'!AK$2:AK153)-'Chem - ODS'!AF$15*10^6,'Chemicals Calcs'!AK153))</f>
        <v>0</v>
      </c>
      <c r="AL153" s="210">
        <f ca="1">IF(SUM('Chemicals Calcs'!AL$2:AL153)-'Chem - ODS'!AG$15*10^6&lt;0,0,IF(AND(SUM('Chemicals Calcs'!AL$1:AL152)-'Chem - ODS'!AG$15*10^6&lt;0,SUM('Chemicals Calcs'!AL$2:AL153)-'Chem - ODS'!AG$15*10^6&gt;0),SUM('Chemicals Calcs'!AL$2:AL153)-'Chem - ODS'!AG$15*10^6,'Chemicals Calcs'!AL153))</f>
        <v>0</v>
      </c>
      <c r="AM153" s="210">
        <f ca="1">IF(SUM('Chemicals Calcs'!AM$2:AM153)-'Chem - ODS'!AH$15*10^6&lt;0,0,IF(AND(SUM('Chemicals Calcs'!AM$1:AM152)-'Chem - ODS'!AH$15*10^6&lt;0,SUM('Chemicals Calcs'!AM$2:AM153)-'Chem - ODS'!AH$15*10^6&gt;0),SUM('Chemicals Calcs'!AM$2:AM153)-'Chem - ODS'!AH$15*10^6,'Chemicals Calcs'!AM153))</f>
        <v>0</v>
      </c>
      <c r="AN153" s="210">
        <f ca="1">IF(SUM('Chemicals Calcs'!AN$2:AN153)-'Chem - ODS'!AI$15*10^6&lt;0,0,IF(AND(SUM('Chemicals Calcs'!AN$1:AN152)-'Chem - ODS'!AI$15*10^6&lt;0,SUM('Chemicals Calcs'!AN$2:AN153)-'Chem - ODS'!AI$15*10^6&gt;0),SUM('Chemicals Calcs'!AN$2:AN153)-'Chem - ODS'!AI$15*10^6,'Chemicals Calcs'!AN153))</f>
        <v>0</v>
      </c>
      <c r="AO153" s="210">
        <f ca="1">IF(SUM('Chemicals Calcs'!AO$2:AO153)-'Chem - ODS'!AJ$15*10^6&lt;0,0,IF(AND(SUM('Chemicals Calcs'!AO$1:AO152)-'Chem - ODS'!AJ$15*10^6&lt;0,SUM('Chemicals Calcs'!AO$2:AO153)-'Chem - ODS'!AJ$15*10^6&gt;0),SUM('Chemicals Calcs'!AO$2:AO153)-'Chem - ODS'!AJ$15*10^6,'Chemicals Calcs'!AO153))</f>
        <v>0</v>
      </c>
      <c r="AP153" s="210">
        <f ca="1">IF(SUM('Chemicals Calcs'!AP$2:AP153)-'Chem - ODS'!AK$15*10^6&lt;0,0,IF(AND(SUM('Chemicals Calcs'!AP$1:AP152)-'Chem - ODS'!AK$15*10^6&lt;0,SUM('Chemicals Calcs'!AP$2:AP153)-'Chem - ODS'!AK$15*10^6&gt;0),SUM('Chemicals Calcs'!AP$2:AP153)-'Chem - ODS'!AK$15*10^6,'Chemicals Calcs'!AP153))</f>
        <v>0</v>
      </c>
    </row>
    <row r="154" spans="1:42">
      <c r="A154" s="74">
        <v>200</v>
      </c>
      <c r="B154">
        <f ca="1">IF('Chemicals 2010'!$A162="CP",INDIRECT("'Chemicals 2010'!"&amp;'Country Selector'!$B$3&amp;ROW($A162))*10^12,0)</f>
        <v>0</v>
      </c>
      <c r="C154" s="90">
        <f t="shared" ca="1" si="6"/>
        <v>0</v>
      </c>
      <c r="D154" s="90">
        <f t="shared" ca="1" si="6"/>
        <v>0</v>
      </c>
      <c r="E154" s="90">
        <f t="shared" ca="1" si="6"/>
        <v>0</v>
      </c>
      <c r="F154" s="90">
        <f t="shared" ca="1" si="6"/>
        <v>0</v>
      </c>
      <c r="G154" s="210">
        <f ca="1">IF(SUM('Chemicals Calcs'!G$2:G154)-'Chem - ODS'!B$15*10^6&lt;0,0,IF(AND(SUM('Chemicals Calcs'!G$1:G153)-'Chem - ODS'!B$15*10^6&lt;0,SUM('Chemicals Calcs'!G$2:G154)-'Chem - ODS'!B$15*10^6&gt;0),SUM('Chemicals Calcs'!G$2:G154)-'Chem - ODS'!B$15*10^6,'Chemicals Calcs'!G154))</f>
        <v>0</v>
      </c>
      <c r="H154" s="210">
        <f ca="1">IF(SUM('Chemicals Calcs'!H$2:H154)-'Chem - ODS'!C$15*10^6&lt;0,0,IF(AND(SUM('Chemicals Calcs'!H$1:H153)-'Chem - ODS'!C$15*10^6&lt;0,SUM('Chemicals Calcs'!H$2:H154)-'Chem - ODS'!C$15*10^6&gt;0),SUM('Chemicals Calcs'!H$2:H154)-'Chem - ODS'!C$15*10^6,'Chemicals Calcs'!H154))</f>
        <v>0</v>
      </c>
      <c r="I154" s="210">
        <f ca="1">IF(SUM('Chemicals Calcs'!I$2:I154)-'Chem - ODS'!D$15*10^6&lt;0,0,IF(AND(SUM('Chemicals Calcs'!I$1:I153)-'Chem - ODS'!D$15*10^6&lt;0,SUM('Chemicals Calcs'!I$2:I154)-'Chem - ODS'!D$15*10^6&gt;0),SUM('Chemicals Calcs'!I$2:I154)-'Chem - ODS'!D$15*10^6,'Chemicals Calcs'!I154))</f>
        <v>0</v>
      </c>
      <c r="J154" s="210">
        <f ca="1">IF(SUM('Chemicals Calcs'!J$2:J154)-'Chem - ODS'!E$15*10^6&lt;0,0,IF(AND(SUM('Chemicals Calcs'!J$1:J153)-'Chem - ODS'!E$15*10^6&lt;0,SUM('Chemicals Calcs'!J$2:J154)-'Chem - ODS'!E$15*10^6&gt;0),SUM('Chemicals Calcs'!J$2:J154)-'Chem - ODS'!E$15*10^6,'Chemicals Calcs'!J154))</f>
        <v>0</v>
      </c>
      <c r="K154" s="210">
        <f ca="1">IF(SUM('Chemicals Calcs'!K$2:K154)-'Chem - ODS'!F$15*10^6&lt;0,0,IF(AND(SUM('Chemicals Calcs'!K$1:K153)-'Chem - ODS'!F$15*10^6&lt;0,SUM('Chemicals Calcs'!K$2:K154)-'Chem - ODS'!F$15*10^6&gt;0),SUM('Chemicals Calcs'!K$2:K154)-'Chem - ODS'!F$15*10^6,'Chemicals Calcs'!K154))</f>
        <v>0</v>
      </c>
      <c r="L154" s="210">
        <f ca="1">IF(SUM('Chemicals Calcs'!L$2:L154)-'Chem - ODS'!G$15*10^6&lt;0,0,IF(AND(SUM('Chemicals Calcs'!L$1:L153)-'Chem - ODS'!G$15*10^6&lt;0,SUM('Chemicals Calcs'!L$2:L154)-'Chem - ODS'!G$15*10^6&gt;0),SUM('Chemicals Calcs'!L$2:L154)-'Chem - ODS'!G$15*10^6,'Chemicals Calcs'!L154))</f>
        <v>0</v>
      </c>
      <c r="M154" s="210">
        <f ca="1">IF(SUM('Chemicals Calcs'!M$2:M154)-'Chem - ODS'!H$15*10^6&lt;0,0,IF(AND(SUM('Chemicals Calcs'!M$1:M153)-'Chem - ODS'!H$15*10^6&lt;0,SUM('Chemicals Calcs'!M$2:M154)-'Chem - ODS'!H$15*10^6&gt;0),SUM('Chemicals Calcs'!M$2:M154)-'Chem - ODS'!H$15*10^6,'Chemicals Calcs'!M154))</f>
        <v>0</v>
      </c>
      <c r="N154" s="210">
        <f ca="1">IF(SUM('Chemicals Calcs'!N$2:N154)-'Chem - ODS'!I$15*10^6&lt;0,0,IF(AND(SUM('Chemicals Calcs'!N$1:N153)-'Chem - ODS'!I$15*10^6&lt;0,SUM('Chemicals Calcs'!N$2:N154)-'Chem - ODS'!I$15*10^6&gt;0),SUM('Chemicals Calcs'!N$2:N154)-'Chem - ODS'!I$15*10^6,'Chemicals Calcs'!N154))</f>
        <v>0</v>
      </c>
      <c r="O154" s="210">
        <f ca="1">IF(SUM('Chemicals Calcs'!O$2:O154)-'Chem - ODS'!J$15*10^6&lt;0,0,IF(AND(SUM('Chemicals Calcs'!O$1:O153)-'Chem - ODS'!J$15*10^6&lt;0,SUM('Chemicals Calcs'!O$2:O154)-'Chem - ODS'!J$15*10^6&gt;0),SUM('Chemicals Calcs'!O$2:O154)-'Chem - ODS'!J$15*10^6,'Chemicals Calcs'!O154))</f>
        <v>0</v>
      </c>
      <c r="P154" s="210">
        <f ca="1">IF(SUM('Chemicals Calcs'!P$2:P154)-'Chem - ODS'!K$15*10^6&lt;0,0,IF(AND(SUM('Chemicals Calcs'!P$1:P153)-'Chem - ODS'!K$15*10^6&lt;0,SUM('Chemicals Calcs'!P$2:P154)-'Chem - ODS'!K$15*10^6&gt;0),SUM('Chemicals Calcs'!P$2:P154)-'Chem - ODS'!K$15*10^6,'Chemicals Calcs'!P154))</f>
        <v>0</v>
      </c>
      <c r="Q154" s="210">
        <f ca="1">IF(SUM('Chemicals Calcs'!Q$2:Q154)-'Chem - ODS'!L$15*10^6&lt;0,0,IF(AND(SUM('Chemicals Calcs'!Q$1:Q153)-'Chem - ODS'!L$15*10^6&lt;0,SUM('Chemicals Calcs'!Q$2:Q154)-'Chem - ODS'!L$15*10^6&gt;0),SUM('Chemicals Calcs'!Q$2:Q154)-'Chem - ODS'!L$15*10^6,'Chemicals Calcs'!Q154))</f>
        <v>0</v>
      </c>
      <c r="R154" s="210">
        <f ca="1">IF(SUM('Chemicals Calcs'!R$2:R154)-'Chem - ODS'!M$15*10^6&lt;0,0,IF(AND(SUM('Chemicals Calcs'!R$1:R153)-'Chem - ODS'!M$15*10^6&lt;0,SUM('Chemicals Calcs'!R$2:R154)-'Chem - ODS'!M$15*10^6&gt;0),SUM('Chemicals Calcs'!R$2:R154)-'Chem - ODS'!M$15*10^6,'Chemicals Calcs'!R154))</f>
        <v>0</v>
      </c>
      <c r="S154" s="210">
        <f ca="1">IF(SUM('Chemicals Calcs'!S$2:S154)-'Chem - ODS'!N$15*10^6&lt;0,0,IF(AND(SUM('Chemicals Calcs'!S$1:S153)-'Chem - ODS'!N$15*10^6&lt;0,SUM('Chemicals Calcs'!S$2:S154)-'Chem - ODS'!N$15*10^6&gt;0),SUM('Chemicals Calcs'!S$2:S154)-'Chem - ODS'!N$15*10^6,'Chemicals Calcs'!S154))</f>
        <v>0</v>
      </c>
      <c r="T154" s="210">
        <f ca="1">IF(SUM('Chemicals Calcs'!T$2:T154)-'Chem - ODS'!O$15*10^6&lt;0,0,IF(AND(SUM('Chemicals Calcs'!T$1:T153)-'Chem - ODS'!O$15*10^6&lt;0,SUM('Chemicals Calcs'!T$2:T154)-'Chem - ODS'!O$15*10^6&gt;0),SUM('Chemicals Calcs'!T$2:T154)-'Chem - ODS'!O$15*10^6,'Chemicals Calcs'!T154))</f>
        <v>0</v>
      </c>
      <c r="U154" s="210">
        <f ca="1">IF(SUM('Chemicals Calcs'!U$2:U154)-'Chem - ODS'!P$15*10^6&lt;0,0,IF(AND(SUM('Chemicals Calcs'!U$1:U153)-'Chem - ODS'!P$15*10^6&lt;0,SUM('Chemicals Calcs'!U$2:U154)-'Chem - ODS'!P$15*10^6&gt;0),SUM('Chemicals Calcs'!U$2:U154)-'Chem - ODS'!P$15*10^6,'Chemicals Calcs'!U154))</f>
        <v>0</v>
      </c>
      <c r="V154" s="210">
        <f ca="1">IF(SUM('Chemicals Calcs'!V$2:V154)-'Chem - ODS'!Q$15*10^6&lt;0,0,IF(AND(SUM('Chemicals Calcs'!V$1:V153)-'Chem - ODS'!Q$15*10^6&lt;0,SUM('Chemicals Calcs'!V$2:V154)-'Chem - ODS'!Q$15*10^6&gt;0),SUM('Chemicals Calcs'!V$2:V154)-'Chem - ODS'!Q$15*10^6,'Chemicals Calcs'!V154))</f>
        <v>0</v>
      </c>
      <c r="W154" s="210">
        <f ca="1">IF(SUM('Chemicals Calcs'!W$2:W154)-'Chem - ODS'!R$15*10^6&lt;0,0,IF(AND(SUM('Chemicals Calcs'!W$1:W153)-'Chem - ODS'!R$15*10^6&lt;0,SUM('Chemicals Calcs'!W$2:W154)-'Chem - ODS'!R$15*10^6&gt;0),SUM('Chemicals Calcs'!W$2:W154)-'Chem - ODS'!R$15*10^6,'Chemicals Calcs'!W154))</f>
        <v>0</v>
      </c>
      <c r="X154" s="210">
        <f ca="1">IF(SUM('Chemicals Calcs'!X$2:X154)-'Chem - ODS'!S$15*10^6&lt;0,0,IF(AND(SUM('Chemicals Calcs'!X$1:X153)-'Chem - ODS'!S$15*10^6&lt;0,SUM('Chemicals Calcs'!X$2:X154)-'Chem - ODS'!S$15*10^6&gt;0),SUM('Chemicals Calcs'!X$2:X154)-'Chem - ODS'!S$15*10^6,'Chemicals Calcs'!X154))</f>
        <v>0</v>
      </c>
      <c r="Y154" s="210">
        <f ca="1">IF(SUM('Chemicals Calcs'!Y$2:Y154)-'Chem - ODS'!T$15*10^6&lt;0,0,IF(AND(SUM('Chemicals Calcs'!Y$1:Y153)-'Chem - ODS'!T$15*10^6&lt;0,SUM('Chemicals Calcs'!Y$2:Y154)-'Chem - ODS'!T$15*10^6&gt;0),SUM('Chemicals Calcs'!Y$2:Y154)-'Chem - ODS'!T$15*10^6,'Chemicals Calcs'!Y154))</f>
        <v>0</v>
      </c>
      <c r="Z154" s="210">
        <f ca="1">IF(SUM('Chemicals Calcs'!Z$2:Z154)-'Chem - ODS'!U$15*10^6&lt;0,0,IF(AND(SUM('Chemicals Calcs'!Z$1:Z153)-'Chem - ODS'!U$15*10^6&lt;0,SUM('Chemicals Calcs'!Z$2:Z154)-'Chem - ODS'!U$15*10^6&gt;0),SUM('Chemicals Calcs'!Z$2:Z154)-'Chem - ODS'!U$15*10^6,'Chemicals Calcs'!Z154))</f>
        <v>0</v>
      </c>
      <c r="AA154" s="210">
        <f ca="1">IF(SUM('Chemicals Calcs'!AA$2:AA154)-'Chem - ODS'!V$15*10^6&lt;0,0,IF(AND(SUM('Chemicals Calcs'!AA$1:AA153)-'Chem - ODS'!V$15*10^6&lt;0,SUM('Chemicals Calcs'!AA$2:AA154)-'Chem - ODS'!V$15*10^6&gt;0),SUM('Chemicals Calcs'!AA$2:AA154)-'Chem - ODS'!V$15*10^6,'Chemicals Calcs'!AA154))</f>
        <v>0</v>
      </c>
      <c r="AB154" s="210">
        <f ca="1">IF(SUM('Chemicals Calcs'!AB$2:AB154)-'Chem - ODS'!W$15*10^6&lt;0,0,IF(AND(SUM('Chemicals Calcs'!AB$1:AB153)-'Chem - ODS'!W$15*10^6&lt;0,SUM('Chemicals Calcs'!AB$2:AB154)-'Chem - ODS'!W$15*10^6&gt;0),SUM('Chemicals Calcs'!AB$2:AB154)-'Chem - ODS'!W$15*10^6,'Chemicals Calcs'!AB154))</f>
        <v>0</v>
      </c>
      <c r="AC154" s="210">
        <f ca="1">IF(SUM('Chemicals Calcs'!AC$2:AC154)-'Chem - ODS'!X$15*10^6&lt;0,0,IF(AND(SUM('Chemicals Calcs'!AC$1:AC153)-'Chem - ODS'!X$15*10^6&lt;0,SUM('Chemicals Calcs'!AC$2:AC154)-'Chem - ODS'!X$15*10^6&gt;0),SUM('Chemicals Calcs'!AC$2:AC154)-'Chem - ODS'!X$15*10^6,'Chemicals Calcs'!AC154))</f>
        <v>0</v>
      </c>
      <c r="AD154" s="210">
        <f ca="1">IF(SUM('Chemicals Calcs'!AD$2:AD154)-'Chem - ODS'!Y$15*10^6&lt;0,0,IF(AND(SUM('Chemicals Calcs'!AD$1:AD153)-'Chem - ODS'!Y$15*10^6&lt;0,SUM('Chemicals Calcs'!AD$2:AD154)-'Chem - ODS'!Y$15*10^6&gt;0),SUM('Chemicals Calcs'!AD$2:AD154)-'Chem - ODS'!Y$15*10^6,'Chemicals Calcs'!AD154))</f>
        <v>0</v>
      </c>
      <c r="AE154" s="210">
        <f ca="1">IF(SUM('Chemicals Calcs'!AE$2:AE154)-'Chem - ODS'!Z$15*10^6&lt;0,0,IF(AND(SUM('Chemicals Calcs'!AE$1:AE153)-'Chem - ODS'!Z$15*10^6&lt;0,SUM('Chemicals Calcs'!AE$2:AE154)-'Chem - ODS'!Z$15*10^6&gt;0),SUM('Chemicals Calcs'!AE$2:AE154)-'Chem - ODS'!Z$15*10^6,'Chemicals Calcs'!AE154))</f>
        <v>0</v>
      </c>
      <c r="AF154" s="210">
        <f ca="1">IF(SUM('Chemicals Calcs'!AF$2:AF154)-'Chem - ODS'!AA$15*10^6&lt;0,0,IF(AND(SUM('Chemicals Calcs'!AF$1:AF153)-'Chem - ODS'!AA$15*10^6&lt;0,SUM('Chemicals Calcs'!AF$2:AF154)-'Chem - ODS'!AA$15*10^6&gt;0),SUM('Chemicals Calcs'!AF$2:AF154)-'Chem - ODS'!AA$15*10^6,'Chemicals Calcs'!AF154))</f>
        <v>0</v>
      </c>
      <c r="AG154" s="210">
        <f ca="1">IF(SUM('Chemicals Calcs'!AG$2:AG154)-'Chem - ODS'!AB$15*10^6&lt;0,0,IF(AND(SUM('Chemicals Calcs'!AG$1:AG153)-'Chem - ODS'!AB$15*10^6&lt;0,SUM('Chemicals Calcs'!AG$2:AG154)-'Chem - ODS'!AB$15*10^6&gt;0),SUM('Chemicals Calcs'!AG$2:AG154)-'Chem - ODS'!AB$15*10^6,'Chemicals Calcs'!AG154))</f>
        <v>0</v>
      </c>
      <c r="AH154" s="210">
        <f ca="1">IF(SUM('Chemicals Calcs'!AH$2:AH154)-'Chem - ODS'!AC$15*10^6&lt;0,0,IF(AND(SUM('Chemicals Calcs'!AH$1:AH153)-'Chem - ODS'!AC$15*10^6&lt;0,SUM('Chemicals Calcs'!AH$2:AH154)-'Chem - ODS'!AC$15*10^6&gt;0),SUM('Chemicals Calcs'!AH$2:AH154)-'Chem - ODS'!AC$15*10^6,'Chemicals Calcs'!AH154))</f>
        <v>0</v>
      </c>
      <c r="AI154" s="210">
        <f ca="1">IF(SUM('Chemicals Calcs'!AI$2:AI154)-'Chem - ODS'!AD$15*10^6&lt;0,0,IF(AND(SUM('Chemicals Calcs'!AI$1:AI153)-'Chem - ODS'!AD$15*10^6&lt;0,SUM('Chemicals Calcs'!AI$2:AI154)-'Chem - ODS'!AD$15*10^6&gt;0),SUM('Chemicals Calcs'!AI$2:AI154)-'Chem - ODS'!AD$15*10^6,'Chemicals Calcs'!AI154))</f>
        <v>0</v>
      </c>
      <c r="AJ154" s="210">
        <f ca="1">IF(SUM('Chemicals Calcs'!AJ$2:AJ154)-'Chem - ODS'!AE$15*10^6&lt;0,0,IF(AND(SUM('Chemicals Calcs'!AJ$1:AJ153)-'Chem - ODS'!AE$15*10^6&lt;0,SUM('Chemicals Calcs'!AJ$2:AJ154)-'Chem - ODS'!AE$15*10^6&gt;0),SUM('Chemicals Calcs'!AJ$2:AJ154)-'Chem - ODS'!AE$15*10^6,'Chemicals Calcs'!AJ154))</f>
        <v>0</v>
      </c>
      <c r="AK154" s="210">
        <f ca="1">IF(SUM('Chemicals Calcs'!AK$2:AK154)-'Chem - ODS'!AF$15*10^6&lt;0,0,IF(AND(SUM('Chemicals Calcs'!AK$1:AK153)-'Chem - ODS'!AF$15*10^6&lt;0,SUM('Chemicals Calcs'!AK$2:AK154)-'Chem - ODS'!AF$15*10^6&gt;0),SUM('Chemicals Calcs'!AK$2:AK154)-'Chem - ODS'!AF$15*10^6,'Chemicals Calcs'!AK154))</f>
        <v>0</v>
      </c>
      <c r="AL154" s="210">
        <f ca="1">IF(SUM('Chemicals Calcs'!AL$2:AL154)-'Chem - ODS'!AG$15*10^6&lt;0,0,IF(AND(SUM('Chemicals Calcs'!AL$1:AL153)-'Chem - ODS'!AG$15*10^6&lt;0,SUM('Chemicals Calcs'!AL$2:AL154)-'Chem - ODS'!AG$15*10^6&gt;0),SUM('Chemicals Calcs'!AL$2:AL154)-'Chem - ODS'!AG$15*10^6,'Chemicals Calcs'!AL154))</f>
        <v>0</v>
      </c>
      <c r="AM154" s="210">
        <f ca="1">IF(SUM('Chemicals Calcs'!AM$2:AM154)-'Chem - ODS'!AH$15*10^6&lt;0,0,IF(AND(SUM('Chemicals Calcs'!AM$1:AM153)-'Chem - ODS'!AH$15*10^6&lt;0,SUM('Chemicals Calcs'!AM$2:AM154)-'Chem - ODS'!AH$15*10^6&gt;0),SUM('Chemicals Calcs'!AM$2:AM154)-'Chem - ODS'!AH$15*10^6,'Chemicals Calcs'!AM154))</f>
        <v>0</v>
      </c>
      <c r="AN154" s="210">
        <f ca="1">IF(SUM('Chemicals Calcs'!AN$2:AN154)-'Chem - ODS'!AI$15*10^6&lt;0,0,IF(AND(SUM('Chemicals Calcs'!AN$1:AN153)-'Chem - ODS'!AI$15*10^6&lt;0,SUM('Chemicals Calcs'!AN$2:AN154)-'Chem - ODS'!AI$15*10^6&gt;0),SUM('Chemicals Calcs'!AN$2:AN154)-'Chem - ODS'!AI$15*10^6,'Chemicals Calcs'!AN154))</f>
        <v>0</v>
      </c>
      <c r="AO154" s="210">
        <f ca="1">IF(SUM('Chemicals Calcs'!AO$2:AO154)-'Chem - ODS'!AJ$15*10^6&lt;0,0,IF(AND(SUM('Chemicals Calcs'!AO$1:AO153)-'Chem - ODS'!AJ$15*10^6&lt;0,SUM('Chemicals Calcs'!AO$2:AO154)-'Chem - ODS'!AJ$15*10^6&gt;0),SUM('Chemicals Calcs'!AO$2:AO154)-'Chem - ODS'!AJ$15*10^6,'Chemicals Calcs'!AO154))</f>
        <v>0</v>
      </c>
      <c r="AP154" s="210">
        <f ca="1">IF(SUM('Chemicals Calcs'!AP$2:AP154)-'Chem - ODS'!AK$15*10^6&lt;0,0,IF(AND(SUM('Chemicals Calcs'!AP$1:AP153)-'Chem - ODS'!AK$15*10^6&lt;0,SUM('Chemicals Calcs'!AP$2:AP154)-'Chem - ODS'!AK$15*10^6&gt;0),SUM('Chemicals Calcs'!AP$2:AP154)-'Chem - ODS'!AK$15*10^6,'Chemicals Calcs'!AP154))</f>
        <v>0</v>
      </c>
    </row>
    <row r="155" spans="1:42">
      <c r="A155" s="74">
        <v>250</v>
      </c>
      <c r="B155">
        <f ca="1">IF('Chemicals 2010'!$A163="CP",INDIRECT("'Chemicals 2010'!"&amp;'Country Selector'!$B$3&amp;ROW($A163))*10^12,0)</f>
        <v>0</v>
      </c>
      <c r="C155" s="90">
        <f t="shared" ca="1" si="6"/>
        <v>0</v>
      </c>
      <c r="D155" s="90">
        <f t="shared" ca="1" si="6"/>
        <v>0</v>
      </c>
      <c r="E155" s="90">
        <f t="shared" ca="1" si="6"/>
        <v>0</v>
      </c>
      <c r="F155" s="90">
        <f t="shared" ca="1" si="6"/>
        <v>0</v>
      </c>
      <c r="G155" s="210">
        <f ca="1">IF(SUM('Chemicals Calcs'!G$2:G155)-'Chem - ODS'!B$15*10^6&lt;0,0,IF(AND(SUM('Chemicals Calcs'!G$1:G154)-'Chem - ODS'!B$15*10^6&lt;0,SUM('Chemicals Calcs'!G$2:G155)-'Chem - ODS'!B$15*10^6&gt;0),SUM('Chemicals Calcs'!G$2:G155)-'Chem - ODS'!B$15*10^6,'Chemicals Calcs'!G155))</f>
        <v>0</v>
      </c>
      <c r="H155" s="210">
        <f ca="1">IF(SUM('Chemicals Calcs'!H$2:H155)-'Chem - ODS'!C$15*10^6&lt;0,0,IF(AND(SUM('Chemicals Calcs'!H$1:H154)-'Chem - ODS'!C$15*10^6&lt;0,SUM('Chemicals Calcs'!H$2:H155)-'Chem - ODS'!C$15*10^6&gt;0),SUM('Chemicals Calcs'!H$2:H155)-'Chem - ODS'!C$15*10^6,'Chemicals Calcs'!H155))</f>
        <v>0</v>
      </c>
      <c r="I155" s="210">
        <f ca="1">IF(SUM('Chemicals Calcs'!I$2:I155)-'Chem - ODS'!D$15*10^6&lt;0,0,IF(AND(SUM('Chemicals Calcs'!I$1:I154)-'Chem - ODS'!D$15*10^6&lt;0,SUM('Chemicals Calcs'!I$2:I155)-'Chem - ODS'!D$15*10^6&gt;0),SUM('Chemicals Calcs'!I$2:I155)-'Chem - ODS'!D$15*10^6,'Chemicals Calcs'!I155))</f>
        <v>0</v>
      </c>
      <c r="J155" s="210">
        <f ca="1">IF(SUM('Chemicals Calcs'!J$2:J155)-'Chem - ODS'!E$15*10^6&lt;0,0,IF(AND(SUM('Chemicals Calcs'!J$1:J154)-'Chem - ODS'!E$15*10^6&lt;0,SUM('Chemicals Calcs'!J$2:J155)-'Chem - ODS'!E$15*10^6&gt;0),SUM('Chemicals Calcs'!J$2:J155)-'Chem - ODS'!E$15*10^6,'Chemicals Calcs'!J155))</f>
        <v>0</v>
      </c>
      <c r="K155" s="210">
        <f ca="1">IF(SUM('Chemicals Calcs'!K$2:K155)-'Chem - ODS'!F$15*10^6&lt;0,0,IF(AND(SUM('Chemicals Calcs'!K$1:K154)-'Chem - ODS'!F$15*10^6&lt;0,SUM('Chemicals Calcs'!K$2:K155)-'Chem - ODS'!F$15*10^6&gt;0),SUM('Chemicals Calcs'!K$2:K155)-'Chem - ODS'!F$15*10^6,'Chemicals Calcs'!K155))</f>
        <v>0</v>
      </c>
      <c r="L155" s="210">
        <f ca="1">IF(SUM('Chemicals Calcs'!L$2:L155)-'Chem - ODS'!G$15*10^6&lt;0,0,IF(AND(SUM('Chemicals Calcs'!L$1:L154)-'Chem - ODS'!G$15*10^6&lt;0,SUM('Chemicals Calcs'!L$2:L155)-'Chem - ODS'!G$15*10^6&gt;0),SUM('Chemicals Calcs'!L$2:L155)-'Chem - ODS'!G$15*10^6,'Chemicals Calcs'!L155))</f>
        <v>0</v>
      </c>
      <c r="M155" s="210">
        <f ca="1">IF(SUM('Chemicals Calcs'!M$2:M155)-'Chem - ODS'!H$15*10^6&lt;0,0,IF(AND(SUM('Chemicals Calcs'!M$1:M154)-'Chem - ODS'!H$15*10^6&lt;0,SUM('Chemicals Calcs'!M$2:M155)-'Chem - ODS'!H$15*10^6&gt;0),SUM('Chemicals Calcs'!M$2:M155)-'Chem - ODS'!H$15*10^6,'Chemicals Calcs'!M155))</f>
        <v>0</v>
      </c>
      <c r="N155" s="210">
        <f ca="1">IF(SUM('Chemicals Calcs'!N$2:N155)-'Chem - ODS'!I$15*10^6&lt;0,0,IF(AND(SUM('Chemicals Calcs'!N$1:N154)-'Chem - ODS'!I$15*10^6&lt;0,SUM('Chemicals Calcs'!N$2:N155)-'Chem - ODS'!I$15*10^6&gt;0),SUM('Chemicals Calcs'!N$2:N155)-'Chem - ODS'!I$15*10^6,'Chemicals Calcs'!N155))</f>
        <v>0</v>
      </c>
      <c r="O155" s="210">
        <f ca="1">IF(SUM('Chemicals Calcs'!O$2:O155)-'Chem - ODS'!J$15*10^6&lt;0,0,IF(AND(SUM('Chemicals Calcs'!O$1:O154)-'Chem - ODS'!J$15*10^6&lt;0,SUM('Chemicals Calcs'!O$2:O155)-'Chem - ODS'!J$15*10^6&gt;0),SUM('Chemicals Calcs'!O$2:O155)-'Chem - ODS'!J$15*10^6,'Chemicals Calcs'!O155))</f>
        <v>0</v>
      </c>
      <c r="P155" s="210">
        <f ca="1">IF(SUM('Chemicals Calcs'!P$2:P155)-'Chem - ODS'!K$15*10^6&lt;0,0,IF(AND(SUM('Chemicals Calcs'!P$1:P154)-'Chem - ODS'!K$15*10^6&lt;0,SUM('Chemicals Calcs'!P$2:P155)-'Chem - ODS'!K$15*10^6&gt;0),SUM('Chemicals Calcs'!P$2:P155)-'Chem - ODS'!K$15*10^6,'Chemicals Calcs'!P155))</f>
        <v>0</v>
      </c>
      <c r="Q155" s="210">
        <f ca="1">IF(SUM('Chemicals Calcs'!Q$2:Q155)-'Chem - ODS'!L$15*10^6&lt;0,0,IF(AND(SUM('Chemicals Calcs'!Q$1:Q154)-'Chem - ODS'!L$15*10^6&lt;0,SUM('Chemicals Calcs'!Q$2:Q155)-'Chem - ODS'!L$15*10^6&gt;0),SUM('Chemicals Calcs'!Q$2:Q155)-'Chem - ODS'!L$15*10^6,'Chemicals Calcs'!Q155))</f>
        <v>0</v>
      </c>
      <c r="R155" s="210">
        <f ca="1">IF(SUM('Chemicals Calcs'!R$2:R155)-'Chem - ODS'!M$15*10^6&lt;0,0,IF(AND(SUM('Chemicals Calcs'!R$1:R154)-'Chem - ODS'!M$15*10^6&lt;0,SUM('Chemicals Calcs'!R$2:R155)-'Chem - ODS'!M$15*10^6&gt;0),SUM('Chemicals Calcs'!R$2:R155)-'Chem - ODS'!M$15*10^6,'Chemicals Calcs'!R155))</f>
        <v>0</v>
      </c>
      <c r="S155" s="210">
        <f ca="1">IF(SUM('Chemicals Calcs'!S$2:S155)-'Chem - ODS'!N$15*10^6&lt;0,0,IF(AND(SUM('Chemicals Calcs'!S$1:S154)-'Chem - ODS'!N$15*10^6&lt;0,SUM('Chemicals Calcs'!S$2:S155)-'Chem - ODS'!N$15*10^6&gt;0),SUM('Chemicals Calcs'!S$2:S155)-'Chem - ODS'!N$15*10^6,'Chemicals Calcs'!S155))</f>
        <v>0</v>
      </c>
      <c r="T155" s="210">
        <f ca="1">IF(SUM('Chemicals Calcs'!T$2:T155)-'Chem - ODS'!O$15*10^6&lt;0,0,IF(AND(SUM('Chemicals Calcs'!T$1:T154)-'Chem - ODS'!O$15*10^6&lt;0,SUM('Chemicals Calcs'!T$2:T155)-'Chem - ODS'!O$15*10^6&gt;0),SUM('Chemicals Calcs'!T$2:T155)-'Chem - ODS'!O$15*10^6,'Chemicals Calcs'!T155))</f>
        <v>0</v>
      </c>
      <c r="U155" s="210">
        <f ca="1">IF(SUM('Chemicals Calcs'!U$2:U155)-'Chem - ODS'!P$15*10^6&lt;0,0,IF(AND(SUM('Chemicals Calcs'!U$1:U154)-'Chem - ODS'!P$15*10^6&lt;0,SUM('Chemicals Calcs'!U$2:U155)-'Chem - ODS'!P$15*10^6&gt;0),SUM('Chemicals Calcs'!U$2:U155)-'Chem - ODS'!P$15*10^6,'Chemicals Calcs'!U155))</f>
        <v>0</v>
      </c>
      <c r="V155" s="210">
        <f ca="1">IF(SUM('Chemicals Calcs'!V$2:V155)-'Chem - ODS'!Q$15*10^6&lt;0,0,IF(AND(SUM('Chemicals Calcs'!V$1:V154)-'Chem - ODS'!Q$15*10^6&lt;0,SUM('Chemicals Calcs'!V$2:V155)-'Chem - ODS'!Q$15*10^6&gt;0),SUM('Chemicals Calcs'!V$2:V155)-'Chem - ODS'!Q$15*10^6,'Chemicals Calcs'!V155))</f>
        <v>0</v>
      </c>
      <c r="W155" s="210">
        <f ca="1">IF(SUM('Chemicals Calcs'!W$2:W155)-'Chem - ODS'!R$15*10^6&lt;0,0,IF(AND(SUM('Chemicals Calcs'!W$1:W154)-'Chem - ODS'!R$15*10^6&lt;0,SUM('Chemicals Calcs'!W$2:W155)-'Chem - ODS'!R$15*10^6&gt;0),SUM('Chemicals Calcs'!W$2:W155)-'Chem - ODS'!R$15*10^6,'Chemicals Calcs'!W155))</f>
        <v>0</v>
      </c>
      <c r="X155" s="210">
        <f ca="1">IF(SUM('Chemicals Calcs'!X$2:X155)-'Chem - ODS'!S$15*10^6&lt;0,0,IF(AND(SUM('Chemicals Calcs'!X$1:X154)-'Chem - ODS'!S$15*10^6&lt;0,SUM('Chemicals Calcs'!X$2:X155)-'Chem - ODS'!S$15*10^6&gt;0),SUM('Chemicals Calcs'!X$2:X155)-'Chem - ODS'!S$15*10^6,'Chemicals Calcs'!X155))</f>
        <v>0</v>
      </c>
      <c r="Y155" s="210">
        <f ca="1">IF(SUM('Chemicals Calcs'!Y$2:Y155)-'Chem - ODS'!T$15*10^6&lt;0,0,IF(AND(SUM('Chemicals Calcs'!Y$1:Y154)-'Chem - ODS'!T$15*10^6&lt;0,SUM('Chemicals Calcs'!Y$2:Y155)-'Chem - ODS'!T$15*10^6&gt;0),SUM('Chemicals Calcs'!Y$2:Y155)-'Chem - ODS'!T$15*10^6,'Chemicals Calcs'!Y155))</f>
        <v>0</v>
      </c>
      <c r="Z155" s="210">
        <f ca="1">IF(SUM('Chemicals Calcs'!Z$2:Z155)-'Chem - ODS'!U$15*10^6&lt;0,0,IF(AND(SUM('Chemicals Calcs'!Z$1:Z154)-'Chem - ODS'!U$15*10^6&lt;0,SUM('Chemicals Calcs'!Z$2:Z155)-'Chem - ODS'!U$15*10^6&gt;0),SUM('Chemicals Calcs'!Z$2:Z155)-'Chem - ODS'!U$15*10^6,'Chemicals Calcs'!Z155))</f>
        <v>0</v>
      </c>
      <c r="AA155" s="210">
        <f ca="1">IF(SUM('Chemicals Calcs'!AA$2:AA155)-'Chem - ODS'!V$15*10^6&lt;0,0,IF(AND(SUM('Chemicals Calcs'!AA$1:AA154)-'Chem - ODS'!V$15*10^6&lt;0,SUM('Chemicals Calcs'!AA$2:AA155)-'Chem - ODS'!V$15*10^6&gt;0),SUM('Chemicals Calcs'!AA$2:AA155)-'Chem - ODS'!V$15*10^6,'Chemicals Calcs'!AA155))</f>
        <v>0</v>
      </c>
      <c r="AB155" s="210">
        <f ca="1">IF(SUM('Chemicals Calcs'!AB$2:AB155)-'Chem - ODS'!W$15*10^6&lt;0,0,IF(AND(SUM('Chemicals Calcs'!AB$1:AB154)-'Chem - ODS'!W$15*10^6&lt;0,SUM('Chemicals Calcs'!AB$2:AB155)-'Chem - ODS'!W$15*10^6&gt;0),SUM('Chemicals Calcs'!AB$2:AB155)-'Chem - ODS'!W$15*10^6,'Chemicals Calcs'!AB155))</f>
        <v>0</v>
      </c>
      <c r="AC155" s="210">
        <f ca="1">IF(SUM('Chemicals Calcs'!AC$2:AC155)-'Chem - ODS'!X$15*10^6&lt;0,0,IF(AND(SUM('Chemicals Calcs'!AC$1:AC154)-'Chem - ODS'!X$15*10^6&lt;0,SUM('Chemicals Calcs'!AC$2:AC155)-'Chem - ODS'!X$15*10^6&gt;0),SUM('Chemicals Calcs'!AC$2:AC155)-'Chem - ODS'!X$15*10^6,'Chemicals Calcs'!AC155))</f>
        <v>0</v>
      </c>
      <c r="AD155" s="210">
        <f ca="1">IF(SUM('Chemicals Calcs'!AD$2:AD155)-'Chem - ODS'!Y$15*10^6&lt;0,0,IF(AND(SUM('Chemicals Calcs'!AD$1:AD154)-'Chem - ODS'!Y$15*10^6&lt;0,SUM('Chemicals Calcs'!AD$2:AD155)-'Chem - ODS'!Y$15*10^6&gt;0),SUM('Chemicals Calcs'!AD$2:AD155)-'Chem - ODS'!Y$15*10^6,'Chemicals Calcs'!AD155))</f>
        <v>0</v>
      </c>
      <c r="AE155" s="210">
        <f ca="1">IF(SUM('Chemicals Calcs'!AE$2:AE155)-'Chem - ODS'!Z$15*10^6&lt;0,0,IF(AND(SUM('Chemicals Calcs'!AE$1:AE154)-'Chem - ODS'!Z$15*10^6&lt;0,SUM('Chemicals Calcs'!AE$2:AE155)-'Chem - ODS'!Z$15*10^6&gt;0),SUM('Chemicals Calcs'!AE$2:AE155)-'Chem - ODS'!Z$15*10^6,'Chemicals Calcs'!AE155))</f>
        <v>0</v>
      </c>
      <c r="AF155" s="210">
        <f ca="1">IF(SUM('Chemicals Calcs'!AF$2:AF155)-'Chem - ODS'!AA$15*10^6&lt;0,0,IF(AND(SUM('Chemicals Calcs'!AF$1:AF154)-'Chem - ODS'!AA$15*10^6&lt;0,SUM('Chemicals Calcs'!AF$2:AF155)-'Chem - ODS'!AA$15*10^6&gt;0),SUM('Chemicals Calcs'!AF$2:AF155)-'Chem - ODS'!AA$15*10^6,'Chemicals Calcs'!AF155))</f>
        <v>0</v>
      </c>
      <c r="AG155" s="210">
        <f ca="1">IF(SUM('Chemicals Calcs'!AG$2:AG155)-'Chem - ODS'!AB$15*10^6&lt;0,0,IF(AND(SUM('Chemicals Calcs'!AG$1:AG154)-'Chem - ODS'!AB$15*10^6&lt;0,SUM('Chemicals Calcs'!AG$2:AG155)-'Chem - ODS'!AB$15*10^6&gt;0),SUM('Chemicals Calcs'!AG$2:AG155)-'Chem - ODS'!AB$15*10^6,'Chemicals Calcs'!AG155))</f>
        <v>0</v>
      </c>
      <c r="AH155" s="210">
        <f ca="1">IF(SUM('Chemicals Calcs'!AH$2:AH155)-'Chem - ODS'!AC$15*10^6&lt;0,0,IF(AND(SUM('Chemicals Calcs'!AH$1:AH154)-'Chem - ODS'!AC$15*10^6&lt;0,SUM('Chemicals Calcs'!AH$2:AH155)-'Chem - ODS'!AC$15*10^6&gt;0),SUM('Chemicals Calcs'!AH$2:AH155)-'Chem - ODS'!AC$15*10^6,'Chemicals Calcs'!AH155))</f>
        <v>0</v>
      </c>
      <c r="AI155" s="210">
        <f ca="1">IF(SUM('Chemicals Calcs'!AI$2:AI155)-'Chem - ODS'!AD$15*10^6&lt;0,0,IF(AND(SUM('Chemicals Calcs'!AI$1:AI154)-'Chem - ODS'!AD$15*10^6&lt;0,SUM('Chemicals Calcs'!AI$2:AI155)-'Chem - ODS'!AD$15*10^6&gt;0),SUM('Chemicals Calcs'!AI$2:AI155)-'Chem - ODS'!AD$15*10^6,'Chemicals Calcs'!AI155))</f>
        <v>0</v>
      </c>
      <c r="AJ155" s="210">
        <f ca="1">IF(SUM('Chemicals Calcs'!AJ$2:AJ155)-'Chem - ODS'!AE$15*10^6&lt;0,0,IF(AND(SUM('Chemicals Calcs'!AJ$1:AJ154)-'Chem - ODS'!AE$15*10^6&lt;0,SUM('Chemicals Calcs'!AJ$2:AJ155)-'Chem - ODS'!AE$15*10^6&gt;0),SUM('Chemicals Calcs'!AJ$2:AJ155)-'Chem - ODS'!AE$15*10^6,'Chemicals Calcs'!AJ155))</f>
        <v>0</v>
      </c>
      <c r="AK155" s="210">
        <f ca="1">IF(SUM('Chemicals Calcs'!AK$2:AK155)-'Chem - ODS'!AF$15*10^6&lt;0,0,IF(AND(SUM('Chemicals Calcs'!AK$1:AK154)-'Chem - ODS'!AF$15*10^6&lt;0,SUM('Chemicals Calcs'!AK$2:AK155)-'Chem - ODS'!AF$15*10^6&gt;0),SUM('Chemicals Calcs'!AK$2:AK155)-'Chem - ODS'!AF$15*10^6,'Chemicals Calcs'!AK155))</f>
        <v>0</v>
      </c>
      <c r="AL155" s="210">
        <f ca="1">IF(SUM('Chemicals Calcs'!AL$2:AL155)-'Chem - ODS'!AG$15*10^6&lt;0,0,IF(AND(SUM('Chemicals Calcs'!AL$1:AL154)-'Chem - ODS'!AG$15*10^6&lt;0,SUM('Chemicals Calcs'!AL$2:AL155)-'Chem - ODS'!AG$15*10^6&gt;0),SUM('Chemicals Calcs'!AL$2:AL155)-'Chem - ODS'!AG$15*10^6,'Chemicals Calcs'!AL155))</f>
        <v>0</v>
      </c>
      <c r="AM155" s="210">
        <f ca="1">IF(SUM('Chemicals Calcs'!AM$2:AM155)-'Chem - ODS'!AH$15*10^6&lt;0,0,IF(AND(SUM('Chemicals Calcs'!AM$1:AM154)-'Chem - ODS'!AH$15*10^6&lt;0,SUM('Chemicals Calcs'!AM$2:AM155)-'Chem - ODS'!AH$15*10^6&gt;0),SUM('Chemicals Calcs'!AM$2:AM155)-'Chem - ODS'!AH$15*10^6,'Chemicals Calcs'!AM155))</f>
        <v>0</v>
      </c>
      <c r="AN155" s="210">
        <f ca="1">IF(SUM('Chemicals Calcs'!AN$2:AN155)-'Chem - ODS'!AI$15*10^6&lt;0,0,IF(AND(SUM('Chemicals Calcs'!AN$1:AN154)-'Chem - ODS'!AI$15*10^6&lt;0,SUM('Chemicals Calcs'!AN$2:AN155)-'Chem - ODS'!AI$15*10^6&gt;0),SUM('Chemicals Calcs'!AN$2:AN155)-'Chem - ODS'!AI$15*10^6,'Chemicals Calcs'!AN155))</f>
        <v>0</v>
      </c>
      <c r="AO155" s="210">
        <f ca="1">IF(SUM('Chemicals Calcs'!AO$2:AO155)-'Chem - ODS'!AJ$15*10^6&lt;0,0,IF(AND(SUM('Chemicals Calcs'!AO$1:AO154)-'Chem - ODS'!AJ$15*10^6&lt;0,SUM('Chemicals Calcs'!AO$2:AO155)-'Chem - ODS'!AJ$15*10^6&gt;0),SUM('Chemicals Calcs'!AO$2:AO155)-'Chem - ODS'!AJ$15*10^6,'Chemicals Calcs'!AO155))</f>
        <v>0</v>
      </c>
      <c r="AP155" s="210">
        <f ca="1">IF(SUM('Chemicals Calcs'!AP$2:AP155)-'Chem - ODS'!AK$15*10^6&lt;0,0,IF(AND(SUM('Chemicals Calcs'!AP$1:AP154)-'Chem - ODS'!AK$15*10^6&lt;0,SUM('Chemicals Calcs'!AP$2:AP155)-'Chem - ODS'!AK$15*10^6&gt;0),SUM('Chemicals Calcs'!AP$2:AP155)-'Chem - ODS'!AK$15*10^6,'Chemicals Calcs'!AP155))</f>
        <v>0</v>
      </c>
    </row>
    <row r="156" spans="1:42">
      <c r="A156" s="74">
        <v>300</v>
      </c>
      <c r="B156">
        <f ca="1">IF('Chemicals 2010'!$A164="CP",INDIRECT("'Chemicals 2010'!"&amp;'Country Selector'!$B$3&amp;ROW($A164))*10^12,0)</f>
        <v>0</v>
      </c>
      <c r="C156" s="90">
        <f t="shared" ca="1" si="6"/>
        <v>0</v>
      </c>
      <c r="D156" s="90">
        <f t="shared" ca="1" si="6"/>
        <v>0</v>
      </c>
      <c r="E156" s="90">
        <f t="shared" ca="1" si="6"/>
        <v>0</v>
      </c>
      <c r="F156" s="90">
        <f t="shared" ref="D156:F177" ca="1" si="7">$B156*($L$1-F$1)/($L$1-$B$1)+$L156*(F$1-$B$1)/($L$1-$B$1)</f>
        <v>0</v>
      </c>
      <c r="G156" s="210">
        <f ca="1">IF(SUM('Chemicals Calcs'!G$2:G156)-'Chem - ODS'!B$15*10^6&lt;0,0,IF(AND(SUM('Chemicals Calcs'!G$1:G155)-'Chem - ODS'!B$15*10^6&lt;0,SUM('Chemicals Calcs'!G$2:G156)-'Chem - ODS'!B$15*10^6&gt;0),SUM('Chemicals Calcs'!G$2:G156)-'Chem - ODS'!B$15*10^6,'Chemicals Calcs'!G156))</f>
        <v>0</v>
      </c>
      <c r="H156" s="210">
        <f ca="1">IF(SUM('Chemicals Calcs'!H$2:H156)-'Chem - ODS'!C$15*10^6&lt;0,0,IF(AND(SUM('Chemicals Calcs'!H$1:H155)-'Chem - ODS'!C$15*10^6&lt;0,SUM('Chemicals Calcs'!H$2:H156)-'Chem - ODS'!C$15*10^6&gt;0),SUM('Chemicals Calcs'!H$2:H156)-'Chem - ODS'!C$15*10^6,'Chemicals Calcs'!H156))</f>
        <v>0</v>
      </c>
      <c r="I156" s="210">
        <f ca="1">IF(SUM('Chemicals Calcs'!I$2:I156)-'Chem - ODS'!D$15*10^6&lt;0,0,IF(AND(SUM('Chemicals Calcs'!I$1:I155)-'Chem - ODS'!D$15*10^6&lt;0,SUM('Chemicals Calcs'!I$2:I156)-'Chem - ODS'!D$15*10^6&gt;0),SUM('Chemicals Calcs'!I$2:I156)-'Chem - ODS'!D$15*10^6,'Chemicals Calcs'!I156))</f>
        <v>0</v>
      </c>
      <c r="J156" s="210">
        <f ca="1">IF(SUM('Chemicals Calcs'!J$2:J156)-'Chem - ODS'!E$15*10^6&lt;0,0,IF(AND(SUM('Chemicals Calcs'!J$1:J155)-'Chem - ODS'!E$15*10^6&lt;0,SUM('Chemicals Calcs'!J$2:J156)-'Chem - ODS'!E$15*10^6&gt;0),SUM('Chemicals Calcs'!J$2:J156)-'Chem - ODS'!E$15*10^6,'Chemicals Calcs'!J156))</f>
        <v>0</v>
      </c>
      <c r="K156" s="210">
        <f ca="1">IF(SUM('Chemicals Calcs'!K$2:K156)-'Chem - ODS'!F$15*10^6&lt;0,0,IF(AND(SUM('Chemicals Calcs'!K$1:K155)-'Chem - ODS'!F$15*10^6&lt;0,SUM('Chemicals Calcs'!K$2:K156)-'Chem - ODS'!F$15*10^6&gt;0),SUM('Chemicals Calcs'!K$2:K156)-'Chem - ODS'!F$15*10^6,'Chemicals Calcs'!K156))</f>
        <v>0</v>
      </c>
      <c r="L156" s="210">
        <f ca="1">IF(SUM('Chemicals Calcs'!L$2:L156)-'Chem - ODS'!G$15*10^6&lt;0,0,IF(AND(SUM('Chemicals Calcs'!L$1:L155)-'Chem - ODS'!G$15*10^6&lt;0,SUM('Chemicals Calcs'!L$2:L156)-'Chem - ODS'!G$15*10^6&gt;0),SUM('Chemicals Calcs'!L$2:L156)-'Chem - ODS'!G$15*10^6,'Chemicals Calcs'!L156))</f>
        <v>0</v>
      </c>
      <c r="M156" s="210">
        <f ca="1">IF(SUM('Chemicals Calcs'!M$2:M156)-'Chem - ODS'!H$15*10^6&lt;0,0,IF(AND(SUM('Chemicals Calcs'!M$1:M155)-'Chem - ODS'!H$15*10^6&lt;0,SUM('Chemicals Calcs'!M$2:M156)-'Chem - ODS'!H$15*10^6&gt;0),SUM('Chemicals Calcs'!M$2:M156)-'Chem - ODS'!H$15*10^6,'Chemicals Calcs'!M156))</f>
        <v>0</v>
      </c>
      <c r="N156" s="210">
        <f ca="1">IF(SUM('Chemicals Calcs'!N$2:N156)-'Chem - ODS'!I$15*10^6&lt;0,0,IF(AND(SUM('Chemicals Calcs'!N$1:N155)-'Chem - ODS'!I$15*10^6&lt;0,SUM('Chemicals Calcs'!N$2:N156)-'Chem - ODS'!I$15*10^6&gt;0),SUM('Chemicals Calcs'!N$2:N156)-'Chem - ODS'!I$15*10^6,'Chemicals Calcs'!N156))</f>
        <v>0</v>
      </c>
      <c r="O156" s="210">
        <f ca="1">IF(SUM('Chemicals Calcs'!O$2:O156)-'Chem - ODS'!J$15*10^6&lt;0,0,IF(AND(SUM('Chemicals Calcs'!O$1:O155)-'Chem - ODS'!J$15*10^6&lt;0,SUM('Chemicals Calcs'!O$2:O156)-'Chem - ODS'!J$15*10^6&gt;0),SUM('Chemicals Calcs'!O$2:O156)-'Chem - ODS'!J$15*10^6,'Chemicals Calcs'!O156))</f>
        <v>0</v>
      </c>
      <c r="P156" s="210">
        <f ca="1">IF(SUM('Chemicals Calcs'!P$2:P156)-'Chem - ODS'!K$15*10^6&lt;0,0,IF(AND(SUM('Chemicals Calcs'!P$1:P155)-'Chem - ODS'!K$15*10^6&lt;0,SUM('Chemicals Calcs'!P$2:P156)-'Chem - ODS'!K$15*10^6&gt;0),SUM('Chemicals Calcs'!P$2:P156)-'Chem - ODS'!K$15*10^6,'Chemicals Calcs'!P156))</f>
        <v>0</v>
      </c>
      <c r="Q156" s="210">
        <f ca="1">IF(SUM('Chemicals Calcs'!Q$2:Q156)-'Chem - ODS'!L$15*10^6&lt;0,0,IF(AND(SUM('Chemicals Calcs'!Q$1:Q155)-'Chem - ODS'!L$15*10^6&lt;0,SUM('Chemicals Calcs'!Q$2:Q156)-'Chem - ODS'!L$15*10^6&gt;0),SUM('Chemicals Calcs'!Q$2:Q156)-'Chem - ODS'!L$15*10^6,'Chemicals Calcs'!Q156))</f>
        <v>0</v>
      </c>
      <c r="R156" s="210">
        <f ca="1">IF(SUM('Chemicals Calcs'!R$2:R156)-'Chem - ODS'!M$15*10^6&lt;0,0,IF(AND(SUM('Chemicals Calcs'!R$1:R155)-'Chem - ODS'!M$15*10^6&lt;0,SUM('Chemicals Calcs'!R$2:R156)-'Chem - ODS'!M$15*10^6&gt;0),SUM('Chemicals Calcs'!R$2:R156)-'Chem - ODS'!M$15*10^6,'Chemicals Calcs'!R156))</f>
        <v>0</v>
      </c>
      <c r="S156" s="210">
        <f ca="1">IF(SUM('Chemicals Calcs'!S$2:S156)-'Chem - ODS'!N$15*10^6&lt;0,0,IF(AND(SUM('Chemicals Calcs'!S$1:S155)-'Chem - ODS'!N$15*10^6&lt;0,SUM('Chemicals Calcs'!S$2:S156)-'Chem - ODS'!N$15*10^6&gt;0),SUM('Chemicals Calcs'!S$2:S156)-'Chem - ODS'!N$15*10^6,'Chemicals Calcs'!S156))</f>
        <v>0</v>
      </c>
      <c r="T156" s="210">
        <f ca="1">IF(SUM('Chemicals Calcs'!T$2:T156)-'Chem - ODS'!O$15*10^6&lt;0,0,IF(AND(SUM('Chemicals Calcs'!T$1:T155)-'Chem - ODS'!O$15*10^6&lt;0,SUM('Chemicals Calcs'!T$2:T156)-'Chem - ODS'!O$15*10^6&gt;0),SUM('Chemicals Calcs'!T$2:T156)-'Chem - ODS'!O$15*10^6,'Chemicals Calcs'!T156))</f>
        <v>0</v>
      </c>
      <c r="U156" s="210">
        <f ca="1">IF(SUM('Chemicals Calcs'!U$2:U156)-'Chem - ODS'!P$15*10^6&lt;0,0,IF(AND(SUM('Chemicals Calcs'!U$1:U155)-'Chem - ODS'!P$15*10^6&lt;0,SUM('Chemicals Calcs'!U$2:U156)-'Chem - ODS'!P$15*10^6&gt;0),SUM('Chemicals Calcs'!U$2:U156)-'Chem - ODS'!P$15*10^6,'Chemicals Calcs'!U156))</f>
        <v>0</v>
      </c>
      <c r="V156" s="210">
        <f ca="1">IF(SUM('Chemicals Calcs'!V$2:V156)-'Chem - ODS'!Q$15*10^6&lt;0,0,IF(AND(SUM('Chemicals Calcs'!V$1:V155)-'Chem - ODS'!Q$15*10^6&lt;0,SUM('Chemicals Calcs'!V$2:V156)-'Chem - ODS'!Q$15*10^6&gt;0),SUM('Chemicals Calcs'!V$2:V156)-'Chem - ODS'!Q$15*10^6,'Chemicals Calcs'!V156))</f>
        <v>0</v>
      </c>
      <c r="W156" s="210">
        <f ca="1">IF(SUM('Chemicals Calcs'!W$2:W156)-'Chem - ODS'!R$15*10^6&lt;0,0,IF(AND(SUM('Chemicals Calcs'!W$1:W155)-'Chem - ODS'!R$15*10^6&lt;0,SUM('Chemicals Calcs'!W$2:W156)-'Chem - ODS'!R$15*10^6&gt;0),SUM('Chemicals Calcs'!W$2:W156)-'Chem - ODS'!R$15*10^6,'Chemicals Calcs'!W156))</f>
        <v>0</v>
      </c>
      <c r="X156" s="210">
        <f ca="1">IF(SUM('Chemicals Calcs'!X$2:X156)-'Chem - ODS'!S$15*10^6&lt;0,0,IF(AND(SUM('Chemicals Calcs'!X$1:X155)-'Chem - ODS'!S$15*10^6&lt;0,SUM('Chemicals Calcs'!X$2:X156)-'Chem - ODS'!S$15*10^6&gt;0),SUM('Chemicals Calcs'!X$2:X156)-'Chem - ODS'!S$15*10^6,'Chemicals Calcs'!X156))</f>
        <v>0</v>
      </c>
      <c r="Y156" s="210">
        <f ca="1">IF(SUM('Chemicals Calcs'!Y$2:Y156)-'Chem - ODS'!T$15*10^6&lt;0,0,IF(AND(SUM('Chemicals Calcs'!Y$1:Y155)-'Chem - ODS'!T$15*10^6&lt;0,SUM('Chemicals Calcs'!Y$2:Y156)-'Chem - ODS'!T$15*10^6&gt;0),SUM('Chemicals Calcs'!Y$2:Y156)-'Chem - ODS'!T$15*10^6,'Chemicals Calcs'!Y156))</f>
        <v>0</v>
      </c>
      <c r="Z156" s="210">
        <f ca="1">IF(SUM('Chemicals Calcs'!Z$2:Z156)-'Chem - ODS'!U$15*10^6&lt;0,0,IF(AND(SUM('Chemicals Calcs'!Z$1:Z155)-'Chem - ODS'!U$15*10^6&lt;0,SUM('Chemicals Calcs'!Z$2:Z156)-'Chem - ODS'!U$15*10^6&gt;0),SUM('Chemicals Calcs'!Z$2:Z156)-'Chem - ODS'!U$15*10^6,'Chemicals Calcs'!Z156))</f>
        <v>0</v>
      </c>
      <c r="AA156" s="210">
        <f ca="1">IF(SUM('Chemicals Calcs'!AA$2:AA156)-'Chem - ODS'!V$15*10^6&lt;0,0,IF(AND(SUM('Chemicals Calcs'!AA$1:AA155)-'Chem - ODS'!V$15*10^6&lt;0,SUM('Chemicals Calcs'!AA$2:AA156)-'Chem - ODS'!V$15*10^6&gt;0),SUM('Chemicals Calcs'!AA$2:AA156)-'Chem - ODS'!V$15*10^6,'Chemicals Calcs'!AA156))</f>
        <v>0</v>
      </c>
      <c r="AB156" s="210">
        <f ca="1">IF(SUM('Chemicals Calcs'!AB$2:AB156)-'Chem - ODS'!W$15*10^6&lt;0,0,IF(AND(SUM('Chemicals Calcs'!AB$1:AB155)-'Chem - ODS'!W$15*10^6&lt;0,SUM('Chemicals Calcs'!AB$2:AB156)-'Chem - ODS'!W$15*10^6&gt;0),SUM('Chemicals Calcs'!AB$2:AB156)-'Chem - ODS'!W$15*10^6,'Chemicals Calcs'!AB156))</f>
        <v>0</v>
      </c>
      <c r="AC156" s="210">
        <f ca="1">IF(SUM('Chemicals Calcs'!AC$2:AC156)-'Chem - ODS'!X$15*10^6&lt;0,0,IF(AND(SUM('Chemicals Calcs'!AC$1:AC155)-'Chem - ODS'!X$15*10^6&lt;0,SUM('Chemicals Calcs'!AC$2:AC156)-'Chem - ODS'!X$15*10^6&gt;0),SUM('Chemicals Calcs'!AC$2:AC156)-'Chem - ODS'!X$15*10^6,'Chemicals Calcs'!AC156))</f>
        <v>0</v>
      </c>
      <c r="AD156" s="210">
        <f ca="1">IF(SUM('Chemicals Calcs'!AD$2:AD156)-'Chem - ODS'!Y$15*10^6&lt;0,0,IF(AND(SUM('Chemicals Calcs'!AD$1:AD155)-'Chem - ODS'!Y$15*10^6&lt;0,SUM('Chemicals Calcs'!AD$2:AD156)-'Chem - ODS'!Y$15*10^6&gt;0),SUM('Chemicals Calcs'!AD$2:AD156)-'Chem - ODS'!Y$15*10^6,'Chemicals Calcs'!AD156))</f>
        <v>0</v>
      </c>
      <c r="AE156" s="210">
        <f ca="1">IF(SUM('Chemicals Calcs'!AE$2:AE156)-'Chem - ODS'!Z$15*10^6&lt;0,0,IF(AND(SUM('Chemicals Calcs'!AE$1:AE155)-'Chem - ODS'!Z$15*10^6&lt;0,SUM('Chemicals Calcs'!AE$2:AE156)-'Chem - ODS'!Z$15*10^6&gt;0),SUM('Chemicals Calcs'!AE$2:AE156)-'Chem - ODS'!Z$15*10^6,'Chemicals Calcs'!AE156))</f>
        <v>0</v>
      </c>
      <c r="AF156" s="210">
        <f ca="1">IF(SUM('Chemicals Calcs'!AF$2:AF156)-'Chem - ODS'!AA$15*10^6&lt;0,0,IF(AND(SUM('Chemicals Calcs'!AF$1:AF155)-'Chem - ODS'!AA$15*10^6&lt;0,SUM('Chemicals Calcs'!AF$2:AF156)-'Chem - ODS'!AA$15*10^6&gt;0),SUM('Chemicals Calcs'!AF$2:AF156)-'Chem - ODS'!AA$15*10^6,'Chemicals Calcs'!AF156))</f>
        <v>0</v>
      </c>
      <c r="AG156" s="210">
        <f ca="1">IF(SUM('Chemicals Calcs'!AG$2:AG156)-'Chem - ODS'!AB$15*10^6&lt;0,0,IF(AND(SUM('Chemicals Calcs'!AG$1:AG155)-'Chem - ODS'!AB$15*10^6&lt;0,SUM('Chemicals Calcs'!AG$2:AG156)-'Chem - ODS'!AB$15*10^6&gt;0),SUM('Chemicals Calcs'!AG$2:AG156)-'Chem - ODS'!AB$15*10^6,'Chemicals Calcs'!AG156))</f>
        <v>0</v>
      </c>
      <c r="AH156" s="210">
        <f ca="1">IF(SUM('Chemicals Calcs'!AH$2:AH156)-'Chem - ODS'!AC$15*10^6&lt;0,0,IF(AND(SUM('Chemicals Calcs'!AH$1:AH155)-'Chem - ODS'!AC$15*10^6&lt;0,SUM('Chemicals Calcs'!AH$2:AH156)-'Chem - ODS'!AC$15*10^6&gt;0),SUM('Chemicals Calcs'!AH$2:AH156)-'Chem - ODS'!AC$15*10^6,'Chemicals Calcs'!AH156))</f>
        <v>0</v>
      </c>
      <c r="AI156" s="210">
        <f ca="1">IF(SUM('Chemicals Calcs'!AI$2:AI156)-'Chem - ODS'!AD$15*10^6&lt;0,0,IF(AND(SUM('Chemicals Calcs'!AI$1:AI155)-'Chem - ODS'!AD$15*10^6&lt;0,SUM('Chemicals Calcs'!AI$2:AI156)-'Chem - ODS'!AD$15*10^6&gt;0),SUM('Chemicals Calcs'!AI$2:AI156)-'Chem - ODS'!AD$15*10^6,'Chemicals Calcs'!AI156))</f>
        <v>0</v>
      </c>
      <c r="AJ156" s="210">
        <f ca="1">IF(SUM('Chemicals Calcs'!AJ$2:AJ156)-'Chem - ODS'!AE$15*10^6&lt;0,0,IF(AND(SUM('Chemicals Calcs'!AJ$1:AJ155)-'Chem - ODS'!AE$15*10^6&lt;0,SUM('Chemicals Calcs'!AJ$2:AJ156)-'Chem - ODS'!AE$15*10^6&gt;0),SUM('Chemicals Calcs'!AJ$2:AJ156)-'Chem - ODS'!AE$15*10^6,'Chemicals Calcs'!AJ156))</f>
        <v>0</v>
      </c>
      <c r="AK156" s="210">
        <f ca="1">IF(SUM('Chemicals Calcs'!AK$2:AK156)-'Chem - ODS'!AF$15*10^6&lt;0,0,IF(AND(SUM('Chemicals Calcs'!AK$1:AK155)-'Chem - ODS'!AF$15*10^6&lt;0,SUM('Chemicals Calcs'!AK$2:AK156)-'Chem - ODS'!AF$15*10^6&gt;0),SUM('Chemicals Calcs'!AK$2:AK156)-'Chem - ODS'!AF$15*10^6,'Chemicals Calcs'!AK156))</f>
        <v>0</v>
      </c>
      <c r="AL156" s="210">
        <f ca="1">IF(SUM('Chemicals Calcs'!AL$2:AL156)-'Chem - ODS'!AG$15*10^6&lt;0,0,IF(AND(SUM('Chemicals Calcs'!AL$1:AL155)-'Chem - ODS'!AG$15*10^6&lt;0,SUM('Chemicals Calcs'!AL$2:AL156)-'Chem - ODS'!AG$15*10^6&gt;0),SUM('Chemicals Calcs'!AL$2:AL156)-'Chem - ODS'!AG$15*10^6,'Chemicals Calcs'!AL156))</f>
        <v>0</v>
      </c>
      <c r="AM156" s="210">
        <f ca="1">IF(SUM('Chemicals Calcs'!AM$2:AM156)-'Chem - ODS'!AH$15*10^6&lt;0,0,IF(AND(SUM('Chemicals Calcs'!AM$1:AM155)-'Chem - ODS'!AH$15*10^6&lt;0,SUM('Chemicals Calcs'!AM$2:AM156)-'Chem - ODS'!AH$15*10^6&gt;0),SUM('Chemicals Calcs'!AM$2:AM156)-'Chem - ODS'!AH$15*10^6,'Chemicals Calcs'!AM156))</f>
        <v>0</v>
      </c>
      <c r="AN156" s="210">
        <f ca="1">IF(SUM('Chemicals Calcs'!AN$2:AN156)-'Chem - ODS'!AI$15*10^6&lt;0,0,IF(AND(SUM('Chemicals Calcs'!AN$1:AN155)-'Chem - ODS'!AI$15*10^6&lt;0,SUM('Chemicals Calcs'!AN$2:AN156)-'Chem - ODS'!AI$15*10^6&gt;0),SUM('Chemicals Calcs'!AN$2:AN156)-'Chem - ODS'!AI$15*10^6,'Chemicals Calcs'!AN156))</f>
        <v>0</v>
      </c>
      <c r="AO156" s="210">
        <f ca="1">IF(SUM('Chemicals Calcs'!AO$2:AO156)-'Chem - ODS'!AJ$15*10^6&lt;0,0,IF(AND(SUM('Chemicals Calcs'!AO$1:AO155)-'Chem - ODS'!AJ$15*10^6&lt;0,SUM('Chemicals Calcs'!AO$2:AO156)-'Chem - ODS'!AJ$15*10^6&gt;0),SUM('Chemicals Calcs'!AO$2:AO156)-'Chem - ODS'!AJ$15*10^6,'Chemicals Calcs'!AO156))</f>
        <v>0</v>
      </c>
      <c r="AP156" s="210">
        <f ca="1">IF(SUM('Chemicals Calcs'!AP$2:AP156)-'Chem - ODS'!AK$15*10^6&lt;0,0,IF(AND(SUM('Chemicals Calcs'!AP$1:AP155)-'Chem - ODS'!AK$15*10^6&lt;0,SUM('Chemicals Calcs'!AP$2:AP156)-'Chem - ODS'!AK$15*10^6&gt;0),SUM('Chemicals Calcs'!AP$2:AP156)-'Chem - ODS'!AK$15*10^6,'Chemicals Calcs'!AP156))</f>
        <v>0</v>
      </c>
    </row>
    <row r="157" spans="1:42">
      <c r="A157" s="74">
        <v>350</v>
      </c>
      <c r="B157">
        <f ca="1">IF('Chemicals 2010'!$A165="CP",INDIRECT("'Chemicals 2010'!"&amp;'Country Selector'!$B$3&amp;ROW($A165))*10^12,0)</f>
        <v>0</v>
      </c>
      <c r="C157" s="90">
        <f t="shared" ref="C157:C177" ca="1" si="8">$B157*($L$1-C$1)/($L$1-$B$1)+$L157*(C$1-$B$1)/($L$1-$B$1)</f>
        <v>0</v>
      </c>
      <c r="D157" s="90">
        <f t="shared" ca="1" si="7"/>
        <v>0</v>
      </c>
      <c r="E157" s="90">
        <f t="shared" ca="1" si="7"/>
        <v>0</v>
      </c>
      <c r="F157" s="90">
        <f t="shared" ca="1" si="7"/>
        <v>0</v>
      </c>
      <c r="G157" s="210">
        <f ca="1">IF(SUM('Chemicals Calcs'!G$2:G157)-'Chem - ODS'!B$15*10^6&lt;0,0,IF(AND(SUM('Chemicals Calcs'!G$1:G156)-'Chem - ODS'!B$15*10^6&lt;0,SUM('Chemicals Calcs'!G$2:G157)-'Chem - ODS'!B$15*10^6&gt;0),SUM('Chemicals Calcs'!G$2:G157)-'Chem - ODS'!B$15*10^6,'Chemicals Calcs'!G157))</f>
        <v>0</v>
      </c>
      <c r="H157" s="210">
        <f ca="1">IF(SUM('Chemicals Calcs'!H$2:H157)-'Chem - ODS'!C$15*10^6&lt;0,0,IF(AND(SUM('Chemicals Calcs'!H$1:H156)-'Chem - ODS'!C$15*10^6&lt;0,SUM('Chemicals Calcs'!H$2:H157)-'Chem - ODS'!C$15*10^6&gt;0),SUM('Chemicals Calcs'!H$2:H157)-'Chem - ODS'!C$15*10^6,'Chemicals Calcs'!H157))</f>
        <v>0</v>
      </c>
      <c r="I157" s="210">
        <f ca="1">IF(SUM('Chemicals Calcs'!I$2:I157)-'Chem - ODS'!D$15*10^6&lt;0,0,IF(AND(SUM('Chemicals Calcs'!I$1:I156)-'Chem - ODS'!D$15*10^6&lt;0,SUM('Chemicals Calcs'!I$2:I157)-'Chem - ODS'!D$15*10^6&gt;0),SUM('Chemicals Calcs'!I$2:I157)-'Chem - ODS'!D$15*10^6,'Chemicals Calcs'!I157))</f>
        <v>0</v>
      </c>
      <c r="J157" s="210">
        <f ca="1">IF(SUM('Chemicals Calcs'!J$2:J157)-'Chem - ODS'!E$15*10^6&lt;0,0,IF(AND(SUM('Chemicals Calcs'!J$1:J156)-'Chem - ODS'!E$15*10^6&lt;0,SUM('Chemicals Calcs'!J$2:J157)-'Chem - ODS'!E$15*10^6&gt;0),SUM('Chemicals Calcs'!J$2:J157)-'Chem - ODS'!E$15*10^6,'Chemicals Calcs'!J157))</f>
        <v>0</v>
      </c>
      <c r="K157" s="210">
        <f ca="1">IF(SUM('Chemicals Calcs'!K$2:K157)-'Chem - ODS'!F$15*10^6&lt;0,0,IF(AND(SUM('Chemicals Calcs'!K$1:K156)-'Chem - ODS'!F$15*10^6&lt;0,SUM('Chemicals Calcs'!K$2:K157)-'Chem - ODS'!F$15*10^6&gt;0),SUM('Chemicals Calcs'!K$2:K157)-'Chem - ODS'!F$15*10^6,'Chemicals Calcs'!K157))</f>
        <v>0</v>
      </c>
      <c r="L157" s="210">
        <f ca="1">IF(SUM('Chemicals Calcs'!L$2:L157)-'Chem - ODS'!G$15*10^6&lt;0,0,IF(AND(SUM('Chemicals Calcs'!L$1:L156)-'Chem - ODS'!G$15*10^6&lt;0,SUM('Chemicals Calcs'!L$2:L157)-'Chem - ODS'!G$15*10^6&gt;0),SUM('Chemicals Calcs'!L$2:L157)-'Chem - ODS'!G$15*10^6,'Chemicals Calcs'!L157))</f>
        <v>0</v>
      </c>
      <c r="M157" s="210">
        <f ca="1">IF(SUM('Chemicals Calcs'!M$2:M157)-'Chem - ODS'!H$15*10^6&lt;0,0,IF(AND(SUM('Chemicals Calcs'!M$1:M156)-'Chem - ODS'!H$15*10^6&lt;0,SUM('Chemicals Calcs'!M$2:M157)-'Chem - ODS'!H$15*10^6&gt;0),SUM('Chemicals Calcs'!M$2:M157)-'Chem - ODS'!H$15*10^6,'Chemicals Calcs'!M157))</f>
        <v>0</v>
      </c>
      <c r="N157" s="210">
        <f ca="1">IF(SUM('Chemicals Calcs'!N$2:N157)-'Chem - ODS'!I$15*10^6&lt;0,0,IF(AND(SUM('Chemicals Calcs'!N$1:N156)-'Chem - ODS'!I$15*10^6&lt;0,SUM('Chemicals Calcs'!N$2:N157)-'Chem - ODS'!I$15*10^6&gt;0),SUM('Chemicals Calcs'!N$2:N157)-'Chem - ODS'!I$15*10^6,'Chemicals Calcs'!N157))</f>
        <v>0</v>
      </c>
      <c r="O157" s="210">
        <f ca="1">IF(SUM('Chemicals Calcs'!O$2:O157)-'Chem - ODS'!J$15*10^6&lt;0,0,IF(AND(SUM('Chemicals Calcs'!O$1:O156)-'Chem - ODS'!J$15*10^6&lt;0,SUM('Chemicals Calcs'!O$2:O157)-'Chem - ODS'!J$15*10^6&gt;0),SUM('Chemicals Calcs'!O$2:O157)-'Chem - ODS'!J$15*10^6,'Chemicals Calcs'!O157))</f>
        <v>0</v>
      </c>
      <c r="P157" s="210">
        <f ca="1">IF(SUM('Chemicals Calcs'!P$2:P157)-'Chem - ODS'!K$15*10^6&lt;0,0,IF(AND(SUM('Chemicals Calcs'!P$1:P156)-'Chem - ODS'!K$15*10^6&lt;0,SUM('Chemicals Calcs'!P$2:P157)-'Chem - ODS'!K$15*10^6&gt;0),SUM('Chemicals Calcs'!P$2:P157)-'Chem - ODS'!K$15*10^6,'Chemicals Calcs'!P157))</f>
        <v>0</v>
      </c>
      <c r="Q157" s="210">
        <f ca="1">IF(SUM('Chemicals Calcs'!Q$2:Q157)-'Chem - ODS'!L$15*10^6&lt;0,0,IF(AND(SUM('Chemicals Calcs'!Q$1:Q156)-'Chem - ODS'!L$15*10^6&lt;0,SUM('Chemicals Calcs'!Q$2:Q157)-'Chem - ODS'!L$15*10^6&gt;0),SUM('Chemicals Calcs'!Q$2:Q157)-'Chem - ODS'!L$15*10^6,'Chemicals Calcs'!Q157))</f>
        <v>0</v>
      </c>
      <c r="R157" s="210">
        <f ca="1">IF(SUM('Chemicals Calcs'!R$2:R157)-'Chem - ODS'!M$15*10^6&lt;0,0,IF(AND(SUM('Chemicals Calcs'!R$1:R156)-'Chem - ODS'!M$15*10^6&lt;0,SUM('Chemicals Calcs'!R$2:R157)-'Chem - ODS'!M$15*10^6&gt;0),SUM('Chemicals Calcs'!R$2:R157)-'Chem - ODS'!M$15*10^6,'Chemicals Calcs'!R157))</f>
        <v>0</v>
      </c>
      <c r="S157" s="210">
        <f ca="1">IF(SUM('Chemicals Calcs'!S$2:S157)-'Chem - ODS'!N$15*10^6&lt;0,0,IF(AND(SUM('Chemicals Calcs'!S$1:S156)-'Chem - ODS'!N$15*10^6&lt;0,SUM('Chemicals Calcs'!S$2:S157)-'Chem - ODS'!N$15*10^6&gt;0),SUM('Chemicals Calcs'!S$2:S157)-'Chem - ODS'!N$15*10^6,'Chemicals Calcs'!S157))</f>
        <v>0</v>
      </c>
      <c r="T157" s="210">
        <f ca="1">IF(SUM('Chemicals Calcs'!T$2:T157)-'Chem - ODS'!O$15*10^6&lt;0,0,IF(AND(SUM('Chemicals Calcs'!T$1:T156)-'Chem - ODS'!O$15*10^6&lt;0,SUM('Chemicals Calcs'!T$2:T157)-'Chem - ODS'!O$15*10^6&gt;0),SUM('Chemicals Calcs'!T$2:T157)-'Chem - ODS'!O$15*10^6,'Chemicals Calcs'!T157))</f>
        <v>0</v>
      </c>
      <c r="U157" s="210">
        <f ca="1">IF(SUM('Chemicals Calcs'!U$2:U157)-'Chem - ODS'!P$15*10^6&lt;0,0,IF(AND(SUM('Chemicals Calcs'!U$1:U156)-'Chem - ODS'!P$15*10^6&lt;0,SUM('Chemicals Calcs'!U$2:U157)-'Chem - ODS'!P$15*10^6&gt;0),SUM('Chemicals Calcs'!U$2:U157)-'Chem - ODS'!P$15*10^6,'Chemicals Calcs'!U157))</f>
        <v>0</v>
      </c>
      <c r="V157" s="210">
        <f ca="1">IF(SUM('Chemicals Calcs'!V$2:V157)-'Chem - ODS'!Q$15*10^6&lt;0,0,IF(AND(SUM('Chemicals Calcs'!V$1:V156)-'Chem - ODS'!Q$15*10^6&lt;0,SUM('Chemicals Calcs'!V$2:V157)-'Chem - ODS'!Q$15*10^6&gt;0),SUM('Chemicals Calcs'!V$2:V157)-'Chem - ODS'!Q$15*10^6,'Chemicals Calcs'!V157))</f>
        <v>0</v>
      </c>
      <c r="W157" s="210">
        <f ca="1">IF(SUM('Chemicals Calcs'!W$2:W157)-'Chem - ODS'!R$15*10^6&lt;0,0,IF(AND(SUM('Chemicals Calcs'!W$1:W156)-'Chem - ODS'!R$15*10^6&lt;0,SUM('Chemicals Calcs'!W$2:W157)-'Chem - ODS'!R$15*10^6&gt;0),SUM('Chemicals Calcs'!W$2:W157)-'Chem - ODS'!R$15*10^6,'Chemicals Calcs'!W157))</f>
        <v>0</v>
      </c>
      <c r="X157" s="210">
        <f ca="1">IF(SUM('Chemicals Calcs'!X$2:X157)-'Chem - ODS'!S$15*10^6&lt;0,0,IF(AND(SUM('Chemicals Calcs'!X$1:X156)-'Chem - ODS'!S$15*10^6&lt;0,SUM('Chemicals Calcs'!X$2:X157)-'Chem - ODS'!S$15*10^6&gt;0),SUM('Chemicals Calcs'!X$2:X157)-'Chem - ODS'!S$15*10^6,'Chemicals Calcs'!X157))</f>
        <v>0</v>
      </c>
      <c r="Y157" s="210">
        <f ca="1">IF(SUM('Chemicals Calcs'!Y$2:Y157)-'Chem - ODS'!T$15*10^6&lt;0,0,IF(AND(SUM('Chemicals Calcs'!Y$1:Y156)-'Chem - ODS'!T$15*10^6&lt;0,SUM('Chemicals Calcs'!Y$2:Y157)-'Chem - ODS'!T$15*10^6&gt;0),SUM('Chemicals Calcs'!Y$2:Y157)-'Chem - ODS'!T$15*10^6,'Chemicals Calcs'!Y157))</f>
        <v>0</v>
      </c>
      <c r="Z157" s="210">
        <f ca="1">IF(SUM('Chemicals Calcs'!Z$2:Z157)-'Chem - ODS'!U$15*10^6&lt;0,0,IF(AND(SUM('Chemicals Calcs'!Z$1:Z156)-'Chem - ODS'!U$15*10^6&lt;0,SUM('Chemicals Calcs'!Z$2:Z157)-'Chem - ODS'!U$15*10^6&gt;0),SUM('Chemicals Calcs'!Z$2:Z157)-'Chem - ODS'!U$15*10^6,'Chemicals Calcs'!Z157))</f>
        <v>0</v>
      </c>
      <c r="AA157" s="210">
        <f ca="1">IF(SUM('Chemicals Calcs'!AA$2:AA157)-'Chem - ODS'!V$15*10^6&lt;0,0,IF(AND(SUM('Chemicals Calcs'!AA$1:AA156)-'Chem - ODS'!V$15*10^6&lt;0,SUM('Chemicals Calcs'!AA$2:AA157)-'Chem - ODS'!V$15*10^6&gt;0),SUM('Chemicals Calcs'!AA$2:AA157)-'Chem - ODS'!V$15*10^6,'Chemicals Calcs'!AA157))</f>
        <v>0</v>
      </c>
      <c r="AB157" s="210">
        <f ca="1">IF(SUM('Chemicals Calcs'!AB$2:AB157)-'Chem - ODS'!W$15*10^6&lt;0,0,IF(AND(SUM('Chemicals Calcs'!AB$1:AB156)-'Chem - ODS'!W$15*10^6&lt;0,SUM('Chemicals Calcs'!AB$2:AB157)-'Chem - ODS'!W$15*10^6&gt;0),SUM('Chemicals Calcs'!AB$2:AB157)-'Chem - ODS'!W$15*10^6,'Chemicals Calcs'!AB157))</f>
        <v>0</v>
      </c>
      <c r="AC157" s="210">
        <f ca="1">IF(SUM('Chemicals Calcs'!AC$2:AC157)-'Chem - ODS'!X$15*10^6&lt;0,0,IF(AND(SUM('Chemicals Calcs'!AC$1:AC156)-'Chem - ODS'!X$15*10^6&lt;0,SUM('Chemicals Calcs'!AC$2:AC157)-'Chem - ODS'!X$15*10^6&gt;0),SUM('Chemicals Calcs'!AC$2:AC157)-'Chem - ODS'!X$15*10^6,'Chemicals Calcs'!AC157))</f>
        <v>0</v>
      </c>
      <c r="AD157" s="210">
        <f ca="1">IF(SUM('Chemicals Calcs'!AD$2:AD157)-'Chem - ODS'!Y$15*10^6&lt;0,0,IF(AND(SUM('Chemicals Calcs'!AD$1:AD156)-'Chem - ODS'!Y$15*10^6&lt;0,SUM('Chemicals Calcs'!AD$2:AD157)-'Chem - ODS'!Y$15*10^6&gt;0),SUM('Chemicals Calcs'!AD$2:AD157)-'Chem - ODS'!Y$15*10^6,'Chemicals Calcs'!AD157))</f>
        <v>0</v>
      </c>
      <c r="AE157" s="210">
        <f ca="1">IF(SUM('Chemicals Calcs'!AE$2:AE157)-'Chem - ODS'!Z$15*10^6&lt;0,0,IF(AND(SUM('Chemicals Calcs'!AE$1:AE156)-'Chem - ODS'!Z$15*10^6&lt;0,SUM('Chemicals Calcs'!AE$2:AE157)-'Chem - ODS'!Z$15*10^6&gt;0),SUM('Chemicals Calcs'!AE$2:AE157)-'Chem - ODS'!Z$15*10^6,'Chemicals Calcs'!AE157))</f>
        <v>0</v>
      </c>
      <c r="AF157" s="210">
        <f ca="1">IF(SUM('Chemicals Calcs'!AF$2:AF157)-'Chem - ODS'!AA$15*10^6&lt;0,0,IF(AND(SUM('Chemicals Calcs'!AF$1:AF156)-'Chem - ODS'!AA$15*10^6&lt;0,SUM('Chemicals Calcs'!AF$2:AF157)-'Chem - ODS'!AA$15*10^6&gt;0),SUM('Chemicals Calcs'!AF$2:AF157)-'Chem - ODS'!AA$15*10^6,'Chemicals Calcs'!AF157))</f>
        <v>0</v>
      </c>
      <c r="AG157" s="210">
        <f ca="1">IF(SUM('Chemicals Calcs'!AG$2:AG157)-'Chem - ODS'!AB$15*10^6&lt;0,0,IF(AND(SUM('Chemicals Calcs'!AG$1:AG156)-'Chem - ODS'!AB$15*10^6&lt;0,SUM('Chemicals Calcs'!AG$2:AG157)-'Chem - ODS'!AB$15*10^6&gt;0),SUM('Chemicals Calcs'!AG$2:AG157)-'Chem - ODS'!AB$15*10^6,'Chemicals Calcs'!AG157))</f>
        <v>0</v>
      </c>
      <c r="AH157" s="210">
        <f ca="1">IF(SUM('Chemicals Calcs'!AH$2:AH157)-'Chem - ODS'!AC$15*10^6&lt;0,0,IF(AND(SUM('Chemicals Calcs'!AH$1:AH156)-'Chem - ODS'!AC$15*10^6&lt;0,SUM('Chemicals Calcs'!AH$2:AH157)-'Chem - ODS'!AC$15*10^6&gt;0),SUM('Chemicals Calcs'!AH$2:AH157)-'Chem - ODS'!AC$15*10^6,'Chemicals Calcs'!AH157))</f>
        <v>0</v>
      </c>
      <c r="AI157" s="210">
        <f ca="1">IF(SUM('Chemicals Calcs'!AI$2:AI157)-'Chem - ODS'!AD$15*10^6&lt;0,0,IF(AND(SUM('Chemicals Calcs'!AI$1:AI156)-'Chem - ODS'!AD$15*10^6&lt;0,SUM('Chemicals Calcs'!AI$2:AI157)-'Chem - ODS'!AD$15*10^6&gt;0),SUM('Chemicals Calcs'!AI$2:AI157)-'Chem - ODS'!AD$15*10^6,'Chemicals Calcs'!AI157))</f>
        <v>0</v>
      </c>
      <c r="AJ157" s="210">
        <f ca="1">IF(SUM('Chemicals Calcs'!AJ$2:AJ157)-'Chem - ODS'!AE$15*10^6&lt;0,0,IF(AND(SUM('Chemicals Calcs'!AJ$1:AJ156)-'Chem - ODS'!AE$15*10^6&lt;0,SUM('Chemicals Calcs'!AJ$2:AJ157)-'Chem - ODS'!AE$15*10^6&gt;0),SUM('Chemicals Calcs'!AJ$2:AJ157)-'Chem - ODS'!AE$15*10^6,'Chemicals Calcs'!AJ157))</f>
        <v>0</v>
      </c>
      <c r="AK157" s="210">
        <f ca="1">IF(SUM('Chemicals Calcs'!AK$2:AK157)-'Chem - ODS'!AF$15*10^6&lt;0,0,IF(AND(SUM('Chemicals Calcs'!AK$1:AK156)-'Chem - ODS'!AF$15*10^6&lt;0,SUM('Chemicals Calcs'!AK$2:AK157)-'Chem - ODS'!AF$15*10^6&gt;0),SUM('Chemicals Calcs'!AK$2:AK157)-'Chem - ODS'!AF$15*10^6,'Chemicals Calcs'!AK157))</f>
        <v>0</v>
      </c>
      <c r="AL157" s="210">
        <f ca="1">IF(SUM('Chemicals Calcs'!AL$2:AL157)-'Chem - ODS'!AG$15*10^6&lt;0,0,IF(AND(SUM('Chemicals Calcs'!AL$1:AL156)-'Chem - ODS'!AG$15*10^6&lt;0,SUM('Chemicals Calcs'!AL$2:AL157)-'Chem - ODS'!AG$15*10^6&gt;0),SUM('Chemicals Calcs'!AL$2:AL157)-'Chem - ODS'!AG$15*10^6,'Chemicals Calcs'!AL157))</f>
        <v>0</v>
      </c>
      <c r="AM157" s="210">
        <f ca="1">IF(SUM('Chemicals Calcs'!AM$2:AM157)-'Chem - ODS'!AH$15*10^6&lt;0,0,IF(AND(SUM('Chemicals Calcs'!AM$1:AM156)-'Chem - ODS'!AH$15*10^6&lt;0,SUM('Chemicals Calcs'!AM$2:AM157)-'Chem - ODS'!AH$15*10^6&gt;0),SUM('Chemicals Calcs'!AM$2:AM157)-'Chem - ODS'!AH$15*10^6,'Chemicals Calcs'!AM157))</f>
        <v>0</v>
      </c>
      <c r="AN157" s="210">
        <f ca="1">IF(SUM('Chemicals Calcs'!AN$2:AN157)-'Chem - ODS'!AI$15*10^6&lt;0,0,IF(AND(SUM('Chemicals Calcs'!AN$1:AN156)-'Chem - ODS'!AI$15*10^6&lt;0,SUM('Chemicals Calcs'!AN$2:AN157)-'Chem - ODS'!AI$15*10^6&gt;0),SUM('Chemicals Calcs'!AN$2:AN157)-'Chem - ODS'!AI$15*10^6,'Chemicals Calcs'!AN157))</f>
        <v>0</v>
      </c>
      <c r="AO157" s="210">
        <f ca="1">IF(SUM('Chemicals Calcs'!AO$2:AO157)-'Chem - ODS'!AJ$15*10^6&lt;0,0,IF(AND(SUM('Chemicals Calcs'!AO$1:AO156)-'Chem - ODS'!AJ$15*10^6&lt;0,SUM('Chemicals Calcs'!AO$2:AO157)-'Chem - ODS'!AJ$15*10^6&gt;0),SUM('Chemicals Calcs'!AO$2:AO157)-'Chem - ODS'!AJ$15*10^6,'Chemicals Calcs'!AO157))</f>
        <v>0</v>
      </c>
      <c r="AP157" s="210">
        <f ca="1">IF(SUM('Chemicals Calcs'!AP$2:AP157)-'Chem - ODS'!AK$15*10^6&lt;0,0,IF(AND(SUM('Chemicals Calcs'!AP$1:AP156)-'Chem - ODS'!AK$15*10^6&lt;0,SUM('Chemicals Calcs'!AP$2:AP157)-'Chem - ODS'!AK$15*10^6&gt;0),SUM('Chemicals Calcs'!AP$2:AP157)-'Chem - ODS'!AK$15*10^6,'Chemicals Calcs'!AP157))</f>
        <v>0</v>
      </c>
    </row>
    <row r="158" spans="1:42">
      <c r="A158" s="74">
        <v>400</v>
      </c>
      <c r="B158">
        <f ca="1">IF('Chemicals 2010'!$A166="CP",INDIRECT("'Chemicals 2010'!"&amp;'Country Selector'!$B$3&amp;ROW($A166))*10^12,0)</f>
        <v>0</v>
      </c>
      <c r="C158" s="90">
        <f t="shared" ca="1" si="8"/>
        <v>0</v>
      </c>
      <c r="D158" s="90">
        <f t="shared" ca="1" si="7"/>
        <v>0</v>
      </c>
      <c r="E158" s="90">
        <f t="shared" ca="1" si="7"/>
        <v>0</v>
      </c>
      <c r="F158" s="90">
        <f t="shared" ca="1" si="7"/>
        <v>0</v>
      </c>
      <c r="G158" s="210">
        <f ca="1">IF(SUM('Chemicals Calcs'!G$2:G158)-'Chem - ODS'!B$15*10^6&lt;0,0,IF(AND(SUM('Chemicals Calcs'!G$1:G157)-'Chem - ODS'!B$15*10^6&lt;0,SUM('Chemicals Calcs'!G$2:G158)-'Chem - ODS'!B$15*10^6&gt;0),SUM('Chemicals Calcs'!G$2:G158)-'Chem - ODS'!B$15*10^6,'Chemicals Calcs'!G158))</f>
        <v>0</v>
      </c>
      <c r="H158" s="210">
        <f ca="1">IF(SUM('Chemicals Calcs'!H$2:H158)-'Chem - ODS'!C$15*10^6&lt;0,0,IF(AND(SUM('Chemicals Calcs'!H$1:H157)-'Chem - ODS'!C$15*10^6&lt;0,SUM('Chemicals Calcs'!H$2:H158)-'Chem - ODS'!C$15*10^6&gt;0),SUM('Chemicals Calcs'!H$2:H158)-'Chem - ODS'!C$15*10^6,'Chemicals Calcs'!H158))</f>
        <v>0</v>
      </c>
      <c r="I158" s="210">
        <f ca="1">IF(SUM('Chemicals Calcs'!I$2:I158)-'Chem - ODS'!D$15*10^6&lt;0,0,IF(AND(SUM('Chemicals Calcs'!I$1:I157)-'Chem - ODS'!D$15*10^6&lt;0,SUM('Chemicals Calcs'!I$2:I158)-'Chem - ODS'!D$15*10^6&gt;0),SUM('Chemicals Calcs'!I$2:I158)-'Chem - ODS'!D$15*10^6,'Chemicals Calcs'!I158))</f>
        <v>0</v>
      </c>
      <c r="J158" s="210">
        <f ca="1">IF(SUM('Chemicals Calcs'!J$2:J158)-'Chem - ODS'!E$15*10^6&lt;0,0,IF(AND(SUM('Chemicals Calcs'!J$1:J157)-'Chem - ODS'!E$15*10^6&lt;0,SUM('Chemicals Calcs'!J$2:J158)-'Chem - ODS'!E$15*10^6&gt;0),SUM('Chemicals Calcs'!J$2:J158)-'Chem - ODS'!E$15*10^6,'Chemicals Calcs'!J158))</f>
        <v>0</v>
      </c>
      <c r="K158" s="210">
        <f ca="1">IF(SUM('Chemicals Calcs'!K$2:K158)-'Chem - ODS'!F$15*10^6&lt;0,0,IF(AND(SUM('Chemicals Calcs'!K$1:K157)-'Chem - ODS'!F$15*10^6&lt;0,SUM('Chemicals Calcs'!K$2:K158)-'Chem - ODS'!F$15*10^6&gt;0),SUM('Chemicals Calcs'!K$2:K158)-'Chem - ODS'!F$15*10^6,'Chemicals Calcs'!K158))</f>
        <v>0</v>
      </c>
      <c r="L158" s="210">
        <f ca="1">IF(SUM('Chemicals Calcs'!L$2:L158)-'Chem - ODS'!G$15*10^6&lt;0,0,IF(AND(SUM('Chemicals Calcs'!L$1:L157)-'Chem - ODS'!G$15*10^6&lt;0,SUM('Chemicals Calcs'!L$2:L158)-'Chem - ODS'!G$15*10^6&gt;0),SUM('Chemicals Calcs'!L$2:L158)-'Chem - ODS'!G$15*10^6,'Chemicals Calcs'!L158))</f>
        <v>0</v>
      </c>
      <c r="M158" s="210">
        <f ca="1">IF(SUM('Chemicals Calcs'!M$2:M158)-'Chem - ODS'!H$15*10^6&lt;0,0,IF(AND(SUM('Chemicals Calcs'!M$1:M157)-'Chem - ODS'!H$15*10^6&lt;0,SUM('Chemicals Calcs'!M$2:M158)-'Chem - ODS'!H$15*10^6&gt;0),SUM('Chemicals Calcs'!M$2:M158)-'Chem - ODS'!H$15*10^6,'Chemicals Calcs'!M158))</f>
        <v>0</v>
      </c>
      <c r="N158" s="210">
        <f ca="1">IF(SUM('Chemicals Calcs'!N$2:N158)-'Chem - ODS'!I$15*10^6&lt;0,0,IF(AND(SUM('Chemicals Calcs'!N$1:N157)-'Chem - ODS'!I$15*10^6&lt;0,SUM('Chemicals Calcs'!N$2:N158)-'Chem - ODS'!I$15*10^6&gt;0),SUM('Chemicals Calcs'!N$2:N158)-'Chem - ODS'!I$15*10^6,'Chemicals Calcs'!N158))</f>
        <v>0</v>
      </c>
      <c r="O158" s="210">
        <f ca="1">IF(SUM('Chemicals Calcs'!O$2:O158)-'Chem - ODS'!J$15*10^6&lt;0,0,IF(AND(SUM('Chemicals Calcs'!O$1:O157)-'Chem - ODS'!J$15*10^6&lt;0,SUM('Chemicals Calcs'!O$2:O158)-'Chem - ODS'!J$15*10^6&gt;0),SUM('Chemicals Calcs'!O$2:O158)-'Chem - ODS'!J$15*10^6,'Chemicals Calcs'!O158))</f>
        <v>0</v>
      </c>
      <c r="P158" s="210">
        <f ca="1">IF(SUM('Chemicals Calcs'!P$2:P158)-'Chem - ODS'!K$15*10^6&lt;0,0,IF(AND(SUM('Chemicals Calcs'!P$1:P157)-'Chem - ODS'!K$15*10^6&lt;0,SUM('Chemicals Calcs'!P$2:P158)-'Chem - ODS'!K$15*10^6&gt;0),SUM('Chemicals Calcs'!P$2:P158)-'Chem - ODS'!K$15*10^6,'Chemicals Calcs'!P158))</f>
        <v>0</v>
      </c>
      <c r="Q158" s="210">
        <f ca="1">IF(SUM('Chemicals Calcs'!Q$2:Q158)-'Chem - ODS'!L$15*10^6&lt;0,0,IF(AND(SUM('Chemicals Calcs'!Q$1:Q157)-'Chem - ODS'!L$15*10^6&lt;0,SUM('Chemicals Calcs'!Q$2:Q158)-'Chem - ODS'!L$15*10^6&gt;0),SUM('Chemicals Calcs'!Q$2:Q158)-'Chem - ODS'!L$15*10^6,'Chemicals Calcs'!Q158))</f>
        <v>0</v>
      </c>
      <c r="R158" s="210">
        <f ca="1">IF(SUM('Chemicals Calcs'!R$2:R158)-'Chem - ODS'!M$15*10^6&lt;0,0,IF(AND(SUM('Chemicals Calcs'!R$1:R157)-'Chem - ODS'!M$15*10^6&lt;0,SUM('Chemicals Calcs'!R$2:R158)-'Chem - ODS'!M$15*10^6&gt;0),SUM('Chemicals Calcs'!R$2:R158)-'Chem - ODS'!M$15*10^6,'Chemicals Calcs'!R158))</f>
        <v>0</v>
      </c>
      <c r="S158" s="210">
        <f ca="1">IF(SUM('Chemicals Calcs'!S$2:S158)-'Chem - ODS'!N$15*10^6&lt;0,0,IF(AND(SUM('Chemicals Calcs'!S$1:S157)-'Chem - ODS'!N$15*10^6&lt;0,SUM('Chemicals Calcs'!S$2:S158)-'Chem - ODS'!N$15*10^6&gt;0),SUM('Chemicals Calcs'!S$2:S158)-'Chem - ODS'!N$15*10^6,'Chemicals Calcs'!S158))</f>
        <v>0</v>
      </c>
      <c r="T158" s="210">
        <f ca="1">IF(SUM('Chemicals Calcs'!T$2:T158)-'Chem - ODS'!O$15*10^6&lt;0,0,IF(AND(SUM('Chemicals Calcs'!T$1:T157)-'Chem - ODS'!O$15*10^6&lt;0,SUM('Chemicals Calcs'!T$2:T158)-'Chem - ODS'!O$15*10^6&gt;0),SUM('Chemicals Calcs'!T$2:T158)-'Chem - ODS'!O$15*10^6,'Chemicals Calcs'!T158))</f>
        <v>0</v>
      </c>
      <c r="U158" s="210">
        <f ca="1">IF(SUM('Chemicals Calcs'!U$2:U158)-'Chem - ODS'!P$15*10^6&lt;0,0,IF(AND(SUM('Chemicals Calcs'!U$1:U157)-'Chem - ODS'!P$15*10^6&lt;0,SUM('Chemicals Calcs'!U$2:U158)-'Chem - ODS'!P$15*10^6&gt;0),SUM('Chemicals Calcs'!U$2:U158)-'Chem - ODS'!P$15*10^6,'Chemicals Calcs'!U158))</f>
        <v>0</v>
      </c>
      <c r="V158" s="210">
        <f ca="1">IF(SUM('Chemicals Calcs'!V$2:V158)-'Chem - ODS'!Q$15*10^6&lt;0,0,IF(AND(SUM('Chemicals Calcs'!V$1:V157)-'Chem - ODS'!Q$15*10^6&lt;0,SUM('Chemicals Calcs'!V$2:V158)-'Chem - ODS'!Q$15*10^6&gt;0),SUM('Chemicals Calcs'!V$2:V158)-'Chem - ODS'!Q$15*10^6,'Chemicals Calcs'!V158))</f>
        <v>0</v>
      </c>
      <c r="W158" s="210">
        <f ca="1">IF(SUM('Chemicals Calcs'!W$2:W158)-'Chem - ODS'!R$15*10^6&lt;0,0,IF(AND(SUM('Chemicals Calcs'!W$1:W157)-'Chem - ODS'!R$15*10^6&lt;0,SUM('Chemicals Calcs'!W$2:W158)-'Chem - ODS'!R$15*10^6&gt;0),SUM('Chemicals Calcs'!W$2:W158)-'Chem - ODS'!R$15*10^6,'Chemicals Calcs'!W158))</f>
        <v>0</v>
      </c>
      <c r="X158" s="210">
        <f ca="1">IF(SUM('Chemicals Calcs'!X$2:X158)-'Chem - ODS'!S$15*10^6&lt;0,0,IF(AND(SUM('Chemicals Calcs'!X$1:X157)-'Chem - ODS'!S$15*10^6&lt;0,SUM('Chemicals Calcs'!X$2:X158)-'Chem - ODS'!S$15*10^6&gt;0),SUM('Chemicals Calcs'!X$2:X158)-'Chem - ODS'!S$15*10^6,'Chemicals Calcs'!X158))</f>
        <v>0</v>
      </c>
      <c r="Y158" s="210">
        <f ca="1">IF(SUM('Chemicals Calcs'!Y$2:Y158)-'Chem - ODS'!T$15*10^6&lt;0,0,IF(AND(SUM('Chemicals Calcs'!Y$1:Y157)-'Chem - ODS'!T$15*10^6&lt;0,SUM('Chemicals Calcs'!Y$2:Y158)-'Chem - ODS'!T$15*10^6&gt;0),SUM('Chemicals Calcs'!Y$2:Y158)-'Chem - ODS'!T$15*10^6,'Chemicals Calcs'!Y158))</f>
        <v>0</v>
      </c>
      <c r="Z158" s="210">
        <f ca="1">IF(SUM('Chemicals Calcs'!Z$2:Z158)-'Chem - ODS'!U$15*10^6&lt;0,0,IF(AND(SUM('Chemicals Calcs'!Z$1:Z157)-'Chem - ODS'!U$15*10^6&lt;0,SUM('Chemicals Calcs'!Z$2:Z158)-'Chem - ODS'!U$15*10^6&gt;0),SUM('Chemicals Calcs'!Z$2:Z158)-'Chem - ODS'!U$15*10^6,'Chemicals Calcs'!Z158))</f>
        <v>0</v>
      </c>
      <c r="AA158" s="210">
        <f ca="1">IF(SUM('Chemicals Calcs'!AA$2:AA158)-'Chem - ODS'!V$15*10^6&lt;0,0,IF(AND(SUM('Chemicals Calcs'!AA$1:AA157)-'Chem - ODS'!V$15*10^6&lt;0,SUM('Chemicals Calcs'!AA$2:AA158)-'Chem - ODS'!V$15*10^6&gt;0),SUM('Chemicals Calcs'!AA$2:AA158)-'Chem - ODS'!V$15*10^6,'Chemicals Calcs'!AA158))</f>
        <v>0</v>
      </c>
      <c r="AB158" s="210">
        <f ca="1">IF(SUM('Chemicals Calcs'!AB$2:AB158)-'Chem - ODS'!W$15*10^6&lt;0,0,IF(AND(SUM('Chemicals Calcs'!AB$1:AB157)-'Chem - ODS'!W$15*10^6&lt;0,SUM('Chemicals Calcs'!AB$2:AB158)-'Chem - ODS'!W$15*10^6&gt;0),SUM('Chemicals Calcs'!AB$2:AB158)-'Chem - ODS'!W$15*10^6,'Chemicals Calcs'!AB158))</f>
        <v>0</v>
      </c>
      <c r="AC158" s="210">
        <f ca="1">IF(SUM('Chemicals Calcs'!AC$2:AC158)-'Chem - ODS'!X$15*10^6&lt;0,0,IF(AND(SUM('Chemicals Calcs'!AC$1:AC157)-'Chem - ODS'!X$15*10^6&lt;0,SUM('Chemicals Calcs'!AC$2:AC158)-'Chem - ODS'!X$15*10^6&gt;0),SUM('Chemicals Calcs'!AC$2:AC158)-'Chem - ODS'!X$15*10^6,'Chemicals Calcs'!AC158))</f>
        <v>0</v>
      </c>
      <c r="AD158" s="210">
        <f ca="1">IF(SUM('Chemicals Calcs'!AD$2:AD158)-'Chem - ODS'!Y$15*10^6&lt;0,0,IF(AND(SUM('Chemicals Calcs'!AD$1:AD157)-'Chem - ODS'!Y$15*10^6&lt;0,SUM('Chemicals Calcs'!AD$2:AD158)-'Chem - ODS'!Y$15*10^6&gt;0),SUM('Chemicals Calcs'!AD$2:AD158)-'Chem - ODS'!Y$15*10^6,'Chemicals Calcs'!AD158))</f>
        <v>0</v>
      </c>
      <c r="AE158" s="210">
        <f ca="1">IF(SUM('Chemicals Calcs'!AE$2:AE158)-'Chem - ODS'!Z$15*10^6&lt;0,0,IF(AND(SUM('Chemicals Calcs'!AE$1:AE157)-'Chem - ODS'!Z$15*10^6&lt;0,SUM('Chemicals Calcs'!AE$2:AE158)-'Chem - ODS'!Z$15*10^6&gt;0),SUM('Chemicals Calcs'!AE$2:AE158)-'Chem - ODS'!Z$15*10^6,'Chemicals Calcs'!AE158))</f>
        <v>0</v>
      </c>
      <c r="AF158" s="210">
        <f ca="1">IF(SUM('Chemicals Calcs'!AF$2:AF158)-'Chem - ODS'!AA$15*10^6&lt;0,0,IF(AND(SUM('Chemicals Calcs'!AF$1:AF157)-'Chem - ODS'!AA$15*10^6&lt;0,SUM('Chemicals Calcs'!AF$2:AF158)-'Chem - ODS'!AA$15*10^6&gt;0),SUM('Chemicals Calcs'!AF$2:AF158)-'Chem - ODS'!AA$15*10^6,'Chemicals Calcs'!AF158))</f>
        <v>0</v>
      </c>
      <c r="AG158" s="210">
        <f ca="1">IF(SUM('Chemicals Calcs'!AG$2:AG158)-'Chem - ODS'!AB$15*10^6&lt;0,0,IF(AND(SUM('Chemicals Calcs'!AG$1:AG157)-'Chem - ODS'!AB$15*10^6&lt;0,SUM('Chemicals Calcs'!AG$2:AG158)-'Chem - ODS'!AB$15*10^6&gt;0),SUM('Chemicals Calcs'!AG$2:AG158)-'Chem - ODS'!AB$15*10^6,'Chemicals Calcs'!AG158))</f>
        <v>0</v>
      </c>
      <c r="AH158" s="210">
        <f ca="1">IF(SUM('Chemicals Calcs'!AH$2:AH158)-'Chem - ODS'!AC$15*10^6&lt;0,0,IF(AND(SUM('Chemicals Calcs'!AH$1:AH157)-'Chem - ODS'!AC$15*10^6&lt;0,SUM('Chemicals Calcs'!AH$2:AH158)-'Chem - ODS'!AC$15*10^6&gt;0),SUM('Chemicals Calcs'!AH$2:AH158)-'Chem - ODS'!AC$15*10^6,'Chemicals Calcs'!AH158))</f>
        <v>0</v>
      </c>
      <c r="AI158" s="210">
        <f ca="1">IF(SUM('Chemicals Calcs'!AI$2:AI158)-'Chem - ODS'!AD$15*10^6&lt;0,0,IF(AND(SUM('Chemicals Calcs'!AI$1:AI157)-'Chem - ODS'!AD$15*10^6&lt;0,SUM('Chemicals Calcs'!AI$2:AI158)-'Chem - ODS'!AD$15*10^6&gt;0),SUM('Chemicals Calcs'!AI$2:AI158)-'Chem - ODS'!AD$15*10^6,'Chemicals Calcs'!AI158))</f>
        <v>0</v>
      </c>
      <c r="AJ158" s="210">
        <f ca="1">IF(SUM('Chemicals Calcs'!AJ$2:AJ158)-'Chem - ODS'!AE$15*10^6&lt;0,0,IF(AND(SUM('Chemicals Calcs'!AJ$1:AJ157)-'Chem - ODS'!AE$15*10^6&lt;0,SUM('Chemicals Calcs'!AJ$2:AJ158)-'Chem - ODS'!AE$15*10^6&gt;0),SUM('Chemicals Calcs'!AJ$2:AJ158)-'Chem - ODS'!AE$15*10^6,'Chemicals Calcs'!AJ158))</f>
        <v>0</v>
      </c>
      <c r="AK158" s="210">
        <f ca="1">IF(SUM('Chemicals Calcs'!AK$2:AK158)-'Chem - ODS'!AF$15*10^6&lt;0,0,IF(AND(SUM('Chemicals Calcs'!AK$1:AK157)-'Chem - ODS'!AF$15*10^6&lt;0,SUM('Chemicals Calcs'!AK$2:AK158)-'Chem - ODS'!AF$15*10^6&gt;0),SUM('Chemicals Calcs'!AK$2:AK158)-'Chem - ODS'!AF$15*10^6,'Chemicals Calcs'!AK158))</f>
        <v>0</v>
      </c>
      <c r="AL158" s="210">
        <f ca="1">IF(SUM('Chemicals Calcs'!AL$2:AL158)-'Chem - ODS'!AG$15*10^6&lt;0,0,IF(AND(SUM('Chemicals Calcs'!AL$1:AL157)-'Chem - ODS'!AG$15*10^6&lt;0,SUM('Chemicals Calcs'!AL$2:AL158)-'Chem - ODS'!AG$15*10^6&gt;0),SUM('Chemicals Calcs'!AL$2:AL158)-'Chem - ODS'!AG$15*10^6,'Chemicals Calcs'!AL158))</f>
        <v>0</v>
      </c>
      <c r="AM158" s="210">
        <f ca="1">IF(SUM('Chemicals Calcs'!AM$2:AM158)-'Chem - ODS'!AH$15*10^6&lt;0,0,IF(AND(SUM('Chemicals Calcs'!AM$1:AM157)-'Chem - ODS'!AH$15*10^6&lt;0,SUM('Chemicals Calcs'!AM$2:AM158)-'Chem - ODS'!AH$15*10^6&gt;0),SUM('Chemicals Calcs'!AM$2:AM158)-'Chem - ODS'!AH$15*10^6,'Chemicals Calcs'!AM158))</f>
        <v>0</v>
      </c>
      <c r="AN158" s="210">
        <f ca="1">IF(SUM('Chemicals Calcs'!AN$2:AN158)-'Chem - ODS'!AI$15*10^6&lt;0,0,IF(AND(SUM('Chemicals Calcs'!AN$1:AN157)-'Chem - ODS'!AI$15*10^6&lt;0,SUM('Chemicals Calcs'!AN$2:AN158)-'Chem - ODS'!AI$15*10^6&gt;0),SUM('Chemicals Calcs'!AN$2:AN158)-'Chem - ODS'!AI$15*10^6,'Chemicals Calcs'!AN158))</f>
        <v>0</v>
      </c>
      <c r="AO158" s="210">
        <f ca="1">IF(SUM('Chemicals Calcs'!AO$2:AO158)-'Chem - ODS'!AJ$15*10^6&lt;0,0,IF(AND(SUM('Chemicals Calcs'!AO$1:AO157)-'Chem - ODS'!AJ$15*10^6&lt;0,SUM('Chemicals Calcs'!AO$2:AO158)-'Chem - ODS'!AJ$15*10^6&gt;0),SUM('Chemicals Calcs'!AO$2:AO158)-'Chem - ODS'!AJ$15*10^6,'Chemicals Calcs'!AO158))</f>
        <v>0</v>
      </c>
      <c r="AP158" s="210">
        <f ca="1">IF(SUM('Chemicals Calcs'!AP$2:AP158)-'Chem - ODS'!AK$15*10^6&lt;0,0,IF(AND(SUM('Chemicals Calcs'!AP$1:AP157)-'Chem - ODS'!AK$15*10^6&lt;0,SUM('Chemicals Calcs'!AP$2:AP158)-'Chem - ODS'!AK$15*10^6&gt;0),SUM('Chemicals Calcs'!AP$2:AP158)-'Chem - ODS'!AK$15*10^6,'Chemicals Calcs'!AP158))</f>
        <v>0</v>
      </c>
    </row>
    <row r="159" spans="1:42">
      <c r="A159" s="74">
        <v>450</v>
      </c>
      <c r="B159">
        <f ca="1">IF('Chemicals 2010'!$A167="CP",INDIRECT("'Chemicals 2010'!"&amp;'Country Selector'!$B$3&amp;ROW($A167))*10^12,0)</f>
        <v>0</v>
      </c>
      <c r="C159" s="90">
        <f t="shared" ca="1" si="8"/>
        <v>0</v>
      </c>
      <c r="D159" s="90">
        <f t="shared" ca="1" si="7"/>
        <v>0</v>
      </c>
      <c r="E159" s="90">
        <f t="shared" ca="1" si="7"/>
        <v>0</v>
      </c>
      <c r="F159" s="90">
        <f t="shared" ca="1" si="7"/>
        <v>0</v>
      </c>
      <c r="G159" s="210">
        <f ca="1">IF(SUM('Chemicals Calcs'!G$2:G159)-'Chem - ODS'!B$15*10^6&lt;0,0,IF(AND(SUM('Chemicals Calcs'!G$1:G158)-'Chem - ODS'!B$15*10^6&lt;0,SUM('Chemicals Calcs'!G$2:G159)-'Chem - ODS'!B$15*10^6&gt;0),SUM('Chemicals Calcs'!G$2:G159)-'Chem - ODS'!B$15*10^6,'Chemicals Calcs'!G159))</f>
        <v>0</v>
      </c>
      <c r="H159" s="210">
        <f ca="1">IF(SUM('Chemicals Calcs'!H$2:H159)-'Chem - ODS'!C$15*10^6&lt;0,0,IF(AND(SUM('Chemicals Calcs'!H$1:H158)-'Chem - ODS'!C$15*10^6&lt;0,SUM('Chemicals Calcs'!H$2:H159)-'Chem - ODS'!C$15*10^6&gt;0),SUM('Chemicals Calcs'!H$2:H159)-'Chem - ODS'!C$15*10^6,'Chemicals Calcs'!H159))</f>
        <v>0</v>
      </c>
      <c r="I159" s="210">
        <f ca="1">IF(SUM('Chemicals Calcs'!I$2:I159)-'Chem - ODS'!D$15*10^6&lt;0,0,IF(AND(SUM('Chemicals Calcs'!I$1:I158)-'Chem - ODS'!D$15*10^6&lt;0,SUM('Chemicals Calcs'!I$2:I159)-'Chem - ODS'!D$15*10^6&gt;0),SUM('Chemicals Calcs'!I$2:I159)-'Chem - ODS'!D$15*10^6,'Chemicals Calcs'!I159))</f>
        <v>0</v>
      </c>
      <c r="J159" s="210">
        <f ca="1">IF(SUM('Chemicals Calcs'!J$2:J159)-'Chem - ODS'!E$15*10^6&lt;0,0,IF(AND(SUM('Chemicals Calcs'!J$1:J158)-'Chem - ODS'!E$15*10^6&lt;0,SUM('Chemicals Calcs'!J$2:J159)-'Chem - ODS'!E$15*10^6&gt;0),SUM('Chemicals Calcs'!J$2:J159)-'Chem - ODS'!E$15*10^6,'Chemicals Calcs'!J159))</f>
        <v>0</v>
      </c>
      <c r="K159" s="210">
        <f ca="1">IF(SUM('Chemicals Calcs'!K$2:K159)-'Chem - ODS'!F$15*10^6&lt;0,0,IF(AND(SUM('Chemicals Calcs'!K$1:K158)-'Chem - ODS'!F$15*10^6&lt;0,SUM('Chemicals Calcs'!K$2:K159)-'Chem - ODS'!F$15*10^6&gt;0),SUM('Chemicals Calcs'!K$2:K159)-'Chem - ODS'!F$15*10^6,'Chemicals Calcs'!K159))</f>
        <v>0</v>
      </c>
      <c r="L159" s="210">
        <f ca="1">IF(SUM('Chemicals Calcs'!L$2:L159)-'Chem - ODS'!G$15*10^6&lt;0,0,IF(AND(SUM('Chemicals Calcs'!L$1:L158)-'Chem - ODS'!G$15*10^6&lt;0,SUM('Chemicals Calcs'!L$2:L159)-'Chem - ODS'!G$15*10^6&gt;0),SUM('Chemicals Calcs'!L$2:L159)-'Chem - ODS'!G$15*10^6,'Chemicals Calcs'!L159))</f>
        <v>0</v>
      </c>
      <c r="M159" s="210">
        <f ca="1">IF(SUM('Chemicals Calcs'!M$2:M159)-'Chem - ODS'!H$15*10^6&lt;0,0,IF(AND(SUM('Chemicals Calcs'!M$1:M158)-'Chem - ODS'!H$15*10^6&lt;0,SUM('Chemicals Calcs'!M$2:M159)-'Chem - ODS'!H$15*10^6&gt;0),SUM('Chemicals Calcs'!M$2:M159)-'Chem - ODS'!H$15*10^6,'Chemicals Calcs'!M159))</f>
        <v>0</v>
      </c>
      <c r="N159" s="210">
        <f ca="1">IF(SUM('Chemicals Calcs'!N$2:N159)-'Chem - ODS'!I$15*10^6&lt;0,0,IF(AND(SUM('Chemicals Calcs'!N$1:N158)-'Chem - ODS'!I$15*10^6&lt;0,SUM('Chemicals Calcs'!N$2:N159)-'Chem - ODS'!I$15*10^6&gt;0),SUM('Chemicals Calcs'!N$2:N159)-'Chem - ODS'!I$15*10^6,'Chemicals Calcs'!N159))</f>
        <v>0</v>
      </c>
      <c r="O159" s="210">
        <f ca="1">IF(SUM('Chemicals Calcs'!O$2:O159)-'Chem - ODS'!J$15*10^6&lt;0,0,IF(AND(SUM('Chemicals Calcs'!O$1:O158)-'Chem - ODS'!J$15*10^6&lt;0,SUM('Chemicals Calcs'!O$2:O159)-'Chem - ODS'!J$15*10^6&gt;0),SUM('Chemicals Calcs'!O$2:O159)-'Chem - ODS'!J$15*10^6,'Chemicals Calcs'!O159))</f>
        <v>0</v>
      </c>
      <c r="P159" s="210">
        <f ca="1">IF(SUM('Chemicals Calcs'!P$2:P159)-'Chem - ODS'!K$15*10^6&lt;0,0,IF(AND(SUM('Chemicals Calcs'!P$1:P158)-'Chem - ODS'!K$15*10^6&lt;0,SUM('Chemicals Calcs'!P$2:P159)-'Chem - ODS'!K$15*10^6&gt;0),SUM('Chemicals Calcs'!P$2:P159)-'Chem - ODS'!K$15*10^6,'Chemicals Calcs'!P159))</f>
        <v>0</v>
      </c>
      <c r="Q159" s="210">
        <f ca="1">IF(SUM('Chemicals Calcs'!Q$2:Q159)-'Chem - ODS'!L$15*10^6&lt;0,0,IF(AND(SUM('Chemicals Calcs'!Q$1:Q158)-'Chem - ODS'!L$15*10^6&lt;0,SUM('Chemicals Calcs'!Q$2:Q159)-'Chem - ODS'!L$15*10^6&gt;0),SUM('Chemicals Calcs'!Q$2:Q159)-'Chem - ODS'!L$15*10^6,'Chemicals Calcs'!Q159))</f>
        <v>0</v>
      </c>
      <c r="R159" s="210">
        <f ca="1">IF(SUM('Chemicals Calcs'!R$2:R159)-'Chem - ODS'!M$15*10^6&lt;0,0,IF(AND(SUM('Chemicals Calcs'!R$1:R158)-'Chem - ODS'!M$15*10^6&lt;0,SUM('Chemicals Calcs'!R$2:R159)-'Chem - ODS'!M$15*10^6&gt;0),SUM('Chemicals Calcs'!R$2:R159)-'Chem - ODS'!M$15*10^6,'Chemicals Calcs'!R159))</f>
        <v>0</v>
      </c>
      <c r="S159" s="210">
        <f ca="1">IF(SUM('Chemicals Calcs'!S$2:S159)-'Chem - ODS'!N$15*10^6&lt;0,0,IF(AND(SUM('Chemicals Calcs'!S$1:S158)-'Chem - ODS'!N$15*10^6&lt;0,SUM('Chemicals Calcs'!S$2:S159)-'Chem - ODS'!N$15*10^6&gt;0),SUM('Chemicals Calcs'!S$2:S159)-'Chem - ODS'!N$15*10^6,'Chemicals Calcs'!S159))</f>
        <v>0</v>
      </c>
      <c r="T159" s="210">
        <f ca="1">IF(SUM('Chemicals Calcs'!T$2:T159)-'Chem - ODS'!O$15*10^6&lt;0,0,IF(AND(SUM('Chemicals Calcs'!T$1:T158)-'Chem - ODS'!O$15*10^6&lt;0,SUM('Chemicals Calcs'!T$2:T159)-'Chem - ODS'!O$15*10^6&gt;0),SUM('Chemicals Calcs'!T$2:T159)-'Chem - ODS'!O$15*10^6,'Chemicals Calcs'!T159))</f>
        <v>0</v>
      </c>
      <c r="U159" s="210">
        <f ca="1">IF(SUM('Chemicals Calcs'!U$2:U159)-'Chem - ODS'!P$15*10^6&lt;0,0,IF(AND(SUM('Chemicals Calcs'!U$1:U158)-'Chem - ODS'!P$15*10^6&lt;0,SUM('Chemicals Calcs'!U$2:U159)-'Chem - ODS'!P$15*10^6&gt;0),SUM('Chemicals Calcs'!U$2:U159)-'Chem - ODS'!P$15*10^6,'Chemicals Calcs'!U159))</f>
        <v>0</v>
      </c>
      <c r="V159" s="210">
        <f ca="1">IF(SUM('Chemicals Calcs'!V$2:V159)-'Chem - ODS'!Q$15*10^6&lt;0,0,IF(AND(SUM('Chemicals Calcs'!V$1:V158)-'Chem - ODS'!Q$15*10^6&lt;0,SUM('Chemicals Calcs'!V$2:V159)-'Chem - ODS'!Q$15*10^6&gt;0),SUM('Chemicals Calcs'!V$2:V159)-'Chem - ODS'!Q$15*10^6,'Chemicals Calcs'!V159))</f>
        <v>0</v>
      </c>
      <c r="W159" s="210">
        <f ca="1">IF(SUM('Chemicals Calcs'!W$2:W159)-'Chem - ODS'!R$15*10^6&lt;0,0,IF(AND(SUM('Chemicals Calcs'!W$1:W158)-'Chem - ODS'!R$15*10^6&lt;0,SUM('Chemicals Calcs'!W$2:W159)-'Chem - ODS'!R$15*10^6&gt;0),SUM('Chemicals Calcs'!W$2:W159)-'Chem - ODS'!R$15*10^6,'Chemicals Calcs'!W159))</f>
        <v>0</v>
      </c>
      <c r="X159" s="210">
        <f ca="1">IF(SUM('Chemicals Calcs'!X$2:X159)-'Chem - ODS'!S$15*10^6&lt;0,0,IF(AND(SUM('Chemicals Calcs'!X$1:X158)-'Chem - ODS'!S$15*10^6&lt;0,SUM('Chemicals Calcs'!X$2:X159)-'Chem - ODS'!S$15*10^6&gt;0),SUM('Chemicals Calcs'!X$2:X159)-'Chem - ODS'!S$15*10^6,'Chemicals Calcs'!X159))</f>
        <v>0</v>
      </c>
      <c r="Y159" s="210">
        <f ca="1">IF(SUM('Chemicals Calcs'!Y$2:Y159)-'Chem - ODS'!T$15*10^6&lt;0,0,IF(AND(SUM('Chemicals Calcs'!Y$1:Y158)-'Chem - ODS'!T$15*10^6&lt;0,SUM('Chemicals Calcs'!Y$2:Y159)-'Chem - ODS'!T$15*10^6&gt;0),SUM('Chemicals Calcs'!Y$2:Y159)-'Chem - ODS'!T$15*10^6,'Chemicals Calcs'!Y159))</f>
        <v>0</v>
      </c>
      <c r="Z159" s="210">
        <f ca="1">IF(SUM('Chemicals Calcs'!Z$2:Z159)-'Chem - ODS'!U$15*10^6&lt;0,0,IF(AND(SUM('Chemicals Calcs'!Z$1:Z158)-'Chem - ODS'!U$15*10^6&lt;0,SUM('Chemicals Calcs'!Z$2:Z159)-'Chem - ODS'!U$15*10^6&gt;0),SUM('Chemicals Calcs'!Z$2:Z159)-'Chem - ODS'!U$15*10^6,'Chemicals Calcs'!Z159))</f>
        <v>0</v>
      </c>
      <c r="AA159" s="210">
        <f ca="1">IF(SUM('Chemicals Calcs'!AA$2:AA159)-'Chem - ODS'!V$15*10^6&lt;0,0,IF(AND(SUM('Chemicals Calcs'!AA$1:AA158)-'Chem - ODS'!V$15*10^6&lt;0,SUM('Chemicals Calcs'!AA$2:AA159)-'Chem - ODS'!V$15*10^6&gt;0),SUM('Chemicals Calcs'!AA$2:AA159)-'Chem - ODS'!V$15*10^6,'Chemicals Calcs'!AA159))</f>
        <v>0</v>
      </c>
      <c r="AB159" s="210">
        <f ca="1">IF(SUM('Chemicals Calcs'!AB$2:AB159)-'Chem - ODS'!W$15*10^6&lt;0,0,IF(AND(SUM('Chemicals Calcs'!AB$1:AB158)-'Chem - ODS'!W$15*10^6&lt;0,SUM('Chemicals Calcs'!AB$2:AB159)-'Chem - ODS'!W$15*10^6&gt;0),SUM('Chemicals Calcs'!AB$2:AB159)-'Chem - ODS'!W$15*10^6,'Chemicals Calcs'!AB159))</f>
        <v>0</v>
      </c>
      <c r="AC159" s="210">
        <f ca="1">IF(SUM('Chemicals Calcs'!AC$2:AC159)-'Chem - ODS'!X$15*10^6&lt;0,0,IF(AND(SUM('Chemicals Calcs'!AC$1:AC158)-'Chem - ODS'!X$15*10^6&lt;0,SUM('Chemicals Calcs'!AC$2:AC159)-'Chem - ODS'!X$15*10^6&gt;0),SUM('Chemicals Calcs'!AC$2:AC159)-'Chem - ODS'!X$15*10^6,'Chemicals Calcs'!AC159))</f>
        <v>0</v>
      </c>
      <c r="AD159" s="210">
        <f ca="1">IF(SUM('Chemicals Calcs'!AD$2:AD159)-'Chem - ODS'!Y$15*10^6&lt;0,0,IF(AND(SUM('Chemicals Calcs'!AD$1:AD158)-'Chem - ODS'!Y$15*10^6&lt;0,SUM('Chemicals Calcs'!AD$2:AD159)-'Chem - ODS'!Y$15*10^6&gt;0),SUM('Chemicals Calcs'!AD$2:AD159)-'Chem - ODS'!Y$15*10^6,'Chemicals Calcs'!AD159))</f>
        <v>0</v>
      </c>
      <c r="AE159" s="210">
        <f ca="1">IF(SUM('Chemicals Calcs'!AE$2:AE159)-'Chem - ODS'!Z$15*10^6&lt;0,0,IF(AND(SUM('Chemicals Calcs'!AE$1:AE158)-'Chem - ODS'!Z$15*10^6&lt;0,SUM('Chemicals Calcs'!AE$2:AE159)-'Chem - ODS'!Z$15*10^6&gt;0),SUM('Chemicals Calcs'!AE$2:AE159)-'Chem - ODS'!Z$15*10^6,'Chemicals Calcs'!AE159))</f>
        <v>0</v>
      </c>
      <c r="AF159" s="210">
        <f ca="1">IF(SUM('Chemicals Calcs'!AF$2:AF159)-'Chem - ODS'!AA$15*10^6&lt;0,0,IF(AND(SUM('Chemicals Calcs'!AF$1:AF158)-'Chem - ODS'!AA$15*10^6&lt;0,SUM('Chemicals Calcs'!AF$2:AF159)-'Chem - ODS'!AA$15*10^6&gt;0),SUM('Chemicals Calcs'!AF$2:AF159)-'Chem - ODS'!AA$15*10^6,'Chemicals Calcs'!AF159))</f>
        <v>0</v>
      </c>
      <c r="AG159" s="210">
        <f ca="1">IF(SUM('Chemicals Calcs'!AG$2:AG159)-'Chem - ODS'!AB$15*10^6&lt;0,0,IF(AND(SUM('Chemicals Calcs'!AG$1:AG158)-'Chem - ODS'!AB$15*10^6&lt;0,SUM('Chemicals Calcs'!AG$2:AG159)-'Chem - ODS'!AB$15*10^6&gt;0),SUM('Chemicals Calcs'!AG$2:AG159)-'Chem - ODS'!AB$15*10^6,'Chemicals Calcs'!AG159))</f>
        <v>0</v>
      </c>
      <c r="AH159" s="210">
        <f ca="1">IF(SUM('Chemicals Calcs'!AH$2:AH159)-'Chem - ODS'!AC$15*10^6&lt;0,0,IF(AND(SUM('Chemicals Calcs'!AH$1:AH158)-'Chem - ODS'!AC$15*10^6&lt;0,SUM('Chemicals Calcs'!AH$2:AH159)-'Chem - ODS'!AC$15*10^6&gt;0),SUM('Chemicals Calcs'!AH$2:AH159)-'Chem - ODS'!AC$15*10^6,'Chemicals Calcs'!AH159))</f>
        <v>0</v>
      </c>
      <c r="AI159" s="210">
        <f ca="1">IF(SUM('Chemicals Calcs'!AI$2:AI159)-'Chem - ODS'!AD$15*10^6&lt;0,0,IF(AND(SUM('Chemicals Calcs'!AI$1:AI158)-'Chem - ODS'!AD$15*10^6&lt;0,SUM('Chemicals Calcs'!AI$2:AI159)-'Chem - ODS'!AD$15*10^6&gt;0),SUM('Chemicals Calcs'!AI$2:AI159)-'Chem - ODS'!AD$15*10^6,'Chemicals Calcs'!AI159))</f>
        <v>0</v>
      </c>
      <c r="AJ159" s="210">
        <f ca="1">IF(SUM('Chemicals Calcs'!AJ$2:AJ159)-'Chem - ODS'!AE$15*10^6&lt;0,0,IF(AND(SUM('Chemicals Calcs'!AJ$1:AJ158)-'Chem - ODS'!AE$15*10^6&lt;0,SUM('Chemicals Calcs'!AJ$2:AJ159)-'Chem - ODS'!AE$15*10^6&gt;0),SUM('Chemicals Calcs'!AJ$2:AJ159)-'Chem - ODS'!AE$15*10^6,'Chemicals Calcs'!AJ159))</f>
        <v>0</v>
      </c>
      <c r="AK159" s="210">
        <f ca="1">IF(SUM('Chemicals Calcs'!AK$2:AK159)-'Chem - ODS'!AF$15*10^6&lt;0,0,IF(AND(SUM('Chemicals Calcs'!AK$1:AK158)-'Chem - ODS'!AF$15*10^6&lt;0,SUM('Chemicals Calcs'!AK$2:AK159)-'Chem - ODS'!AF$15*10^6&gt;0),SUM('Chemicals Calcs'!AK$2:AK159)-'Chem - ODS'!AF$15*10^6,'Chemicals Calcs'!AK159))</f>
        <v>0</v>
      </c>
      <c r="AL159" s="210">
        <f ca="1">IF(SUM('Chemicals Calcs'!AL$2:AL159)-'Chem - ODS'!AG$15*10^6&lt;0,0,IF(AND(SUM('Chemicals Calcs'!AL$1:AL158)-'Chem - ODS'!AG$15*10^6&lt;0,SUM('Chemicals Calcs'!AL$2:AL159)-'Chem - ODS'!AG$15*10^6&gt;0),SUM('Chemicals Calcs'!AL$2:AL159)-'Chem - ODS'!AG$15*10^6,'Chemicals Calcs'!AL159))</f>
        <v>0</v>
      </c>
      <c r="AM159" s="210">
        <f ca="1">IF(SUM('Chemicals Calcs'!AM$2:AM159)-'Chem - ODS'!AH$15*10^6&lt;0,0,IF(AND(SUM('Chemicals Calcs'!AM$1:AM158)-'Chem - ODS'!AH$15*10^6&lt;0,SUM('Chemicals Calcs'!AM$2:AM159)-'Chem - ODS'!AH$15*10^6&gt;0),SUM('Chemicals Calcs'!AM$2:AM159)-'Chem - ODS'!AH$15*10^6,'Chemicals Calcs'!AM159))</f>
        <v>0</v>
      </c>
      <c r="AN159" s="210">
        <f ca="1">IF(SUM('Chemicals Calcs'!AN$2:AN159)-'Chem - ODS'!AI$15*10^6&lt;0,0,IF(AND(SUM('Chemicals Calcs'!AN$1:AN158)-'Chem - ODS'!AI$15*10^6&lt;0,SUM('Chemicals Calcs'!AN$2:AN159)-'Chem - ODS'!AI$15*10^6&gt;0),SUM('Chemicals Calcs'!AN$2:AN159)-'Chem - ODS'!AI$15*10^6,'Chemicals Calcs'!AN159))</f>
        <v>0</v>
      </c>
      <c r="AO159" s="210">
        <f ca="1">IF(SUM('Chemicals Calcs'!AO$2:AO159)-'Chem - ODS'!AJ$15*10^6&lt;0,0,IF(AND(SUM('Chemicals Calcs'!AO$1:AO158)-'Chem - ODS'!AJ$15*10^6&lt;0,SUM('Chemicals Calcs'!AO$2:AO159)-'Chem - ODS'!AJ$15*10^6&gt;0),SUM('Chemicals Calcs'!AO$2:AO159)-'Chem - ODS'!AJ$15*10^6,'Chemicals Calcs'!AO159))</f>
        <v>0</v>
      </c>
      <c r="AP159" s="210">
        <f ca="1">IF(SUM('Chemicals Calcs'!AP$2:AP159)-'Chem - ODS'!AK$15*10^6&lt;0,0,IF(AND(SUM('Chemicals Calcs'!AP$1:AP158)-'Chem - ODS'!AK$15*10^6&lt;0,SUM('Chemicals Calcs'!AP$2:AP159)-'Chem - ODS'!AK$15*10^6&gt;0),SUM('Chemicals Calcs'!AP$2:AP159)-'Chem - ODS'!AK$15*10^6,'Chemicals Calcs'!AP159))</f>
        <v>0</v>
      </c>
    </row>
    <row r="160" spans="1:42">
      <c r="A160" s="74">
        <v>500</v>
      </c>
      <c r="B160">
        <f ca="1">IF('Chemicals 2010'!$A168="CP",INDIRECT("'Chemicals 2010'!"&amp;'Country Selector'!$B$3&amp;ROW($A168))*10^12,0)</f>
        <v>0</v>
      </c>
      <c r="C160" s="90">
        <f t="shared" ca="1" si="8"/>
        <v>0</v>
      </c>
      <c r="D160" s="90">
        <f t="shared" ca="1" si="7"/>
        <v>0</v>
      </c>
      <c r="E160" s="90">
        <f t="shared" ca="1" si="7"/>
        <v>0</v>
      </c>
      <c r="F160" s="90">
        <f t="shared" ca="1" si="7"/>
        <v>0</v>
      </c>
      <c r="G160" s="210">
        <f ca="1">IF(SUM('Chemicals Calcs'!G$2:G160)-'Chem - ODS'!B$15*10^6&lt;0,0,IF(AND(SUM('Chemicals Calcs'!G$1:G159)-'Chem - ODS'!B$15*10^6&lt;0,SUM('Chemicals Calcs'!G$2:G160)-'Chem - ODS'!B$15*10^6&gt;0),SUM('Chemicals Calcs'!G$2:G160)-'Chem - ODS'!B$15*10^6,'Chemicals Calcs'!G160))</f>
        <v>0</v>
      </c>
      <c r="H160" s="210">
        <f ca="1">IF(SUM('Chemicals Calcs'!H$2:H160)-'Chem - ODS'!C$15*10^6&lt;0,0,IF(AND(SUM('Chemicals Calcs'!H$1:H159)-'Chem - ODS'!C$15*10^6&lt;0,SUM('Chemicals Calcs'!H$2:H160)-'Chem - ODS'!C$15*10^6&gt;0),SUM('Chemicals Calcs'!H$2:H160)-'Chem - ODS'!C$15*10^6,'Chemicals Calcs'!H160))</f>
        <v>0</v>
      </c>
      <c r="I160" s="210">
        <f ca="1">IF(SUM('Chemicals Calcs'!I$2:I160)-'Chem - ODS'!D$15*10^6&lt;0,0,IF(AND(SUM('Chemicals Calcs'!I$1:I159)-'Chem - ODS'!D$15*10^6&lt;0,SUM('Chemicals Calcs'!I$2:I160)-'Chem - ODS'!D$15*10^6&gt;0),SUM('Chemicals Calcs'!I$2:I160)-'Chem - ODS'!D$15*10^6,'Chemicals Calcs'!I160))</f>
        <v>0</v>
      </c>
      <c r="J160" s="210">
        <f ca="1">IF(SUM('Chemicals Calcs'!J$2:J160)-'Chem - ODS'!E$15*10^6&lt;0,0,IF(AND(SUM('Chemicals Calcs'!J$1:J159)-'Chem - ODS'!E$15*10^6&lt;0,SUM('Chemicals Calcs'!J$2:J160)-'Chem - ODS'!E$15*10^6&gt;0),SUM('Chemicals Calcs'!J$2:J160)-'Chem - ODS'!E$15*10^6,'Chemicals Calcs'!J160))</f>
        <v>0</v>
      </c>
      <c r="K160" s="210">
        <f ca="1">IF(SUM('Chemicals Calcs'!K$2:K160)-'Chem - ODS'!F$15*10^6&lt;0,0,IF(AND(SUM('Chemicals Calcs'!K$1:K159)-'Chem - ODS'!F$15*10^6&lt;0,SUM('Chemicals Calcs'!K$2:K160)-'Chem - ODS'!F$15*10^6&gt;0),SUM('Chemicals Calcs'!K$2:K160)-'Chem - ODS'!F$15*10^6,'Chemicals Calcs'!K160))</f>
        <v>0</v>
      </c>
      <c r="L160" s="210">
        <f ca="1">IF(SUM('Chemicals Calcs'!L$2:L160)-'Chem - ODS'!G$15*10^6&lt;0,0,IF(AND(SUM('Chemicals Calcs'!L$1:L159)-'Chem - ODS'!G$15*10^6&lt;0,SUM('Chemicals Calcs'!L$2:L160)-'Chem - ODS'!G$15*10^6&gt;0),SUM('Chemicals Calcs'!L$2:L160)-'Chem - ODS'!G$15*10^6,'Chemicals Calcs'!L160))</f>
        <v>0</v>
      </c>
      <c r="M160" s="210">
        <f ca="1">IF(SUM('Chemicals Calcs'!M$2:M160)-'Chem - ODS'!H$15*10^6&lt;0,0,IF(AND(SUM('Chemicals Calcs'!M$1:M159)-'Chem - ODS'!H$15*10^6&lt;0,SUM('Chemicals Calcs'!M$2:M160)-'Chem - ODS'!H$15*10^6&gt;0),SUM('Chemicals Calcs'!M$2:M160)-'Chem - ODS'!H$15*10^6,'Chemicals Calcs'!M160))</f>
        <v>0</v>
      </c>
      <c r="N160" s="210">
        <f ca="1">IF(SUM('Chemicals Calcs'!N$2:N160)-'Chem - ODS'!I$15*10^6&lt;0,0,IF(AND(SUM('Chemicals Calcs'!N$1:N159)-'Chem - ODS'!I$15*10^6&lt;0,SUM('Chemicals Calcs'!N$2:N160)-'Chem - ODS'!I$15*10^6&gt;0),SUM('Chemicals Calcs'!N$2:N160)-'Chem - ODS'!I$15*10^6,'Chemicals Calcs'!N160))</f>
        <v>0</v>
      </c>
      <c r="O160" s="210">
        <f ca="1">IF(SUM('Chemicals Calcs'!O$2:O160)-'Chem - ODS'!J$15*10^6&lt;0,0,IF(AND(SUM('Chemicals Calcs'!O$1:O159)-'Chem - ODS'!J$15*10^6&lt;0,SUM('Chemicals Calcs'!O$2:O160)-'Chem - ODS'!J$15*10^6&gt;0),SUM('Chemicals Calcs'!O$2:O160)-'Chem - ODS'!J$15*10^6,'Chemicals Calcs'!O160))</f>
        <v>0</v>
      </c>
      <c r="P160" s="210">
        <f ca="1">IF(SUM('Chemicals Calcs'!P$2:P160)-'Chem - ODS'!K$15*10^6&lt;0,0,IF(AND(SUM('Chemicals Calcs'!P$1:P159)-'Chem - ODS'!K$15*10^6&lt;0,SUM('Chemicals Calcs'!P$2:P160)-'Chem - ODS'!K$15*10^6&gt;0),SUM('Chemicals Calcs'!P$2:P160)-'Chem - ODS'!K$15*10^6,'Chemicals Calcs'!P160))</f>
        <v>0</v>
      </c>
      <c r="Q160" s="210">
        <f ca="1">IF(SUM('Chemicals Calcs'!Q$2:Q160)-'Chem - ODS'!L$15*10^6&lt;0,0,IF(AND(SUM('Chemicals Calcs'!Q$1:Q159)-'Chem - ODS'!L$15*10^6&lt;0,SUM('Chemicals Calcs'!Q$2:Q160)-'Chem - ODS'!L$15*10^6&gt;0),SUM('Chemicals Calcs'!Q$2:Q160)-'Chem - ODS'!L$15*10^6,'Chemicals Calcs'!Q160))</f>
        <v>0</v>
      </c>
      <c r="R160" s="210">
        <f ca="1">IF(SUM('Chemicals Calcs'!R$2:R160)-'Chem - ODS'!M$15*10^6&lt;0,0,IF(AND(SUM('Chemicals Calcs'!R$1:R159)-'Chem - ODS'!M$15*10^6&lt;0,SUM('Chemicals Calcs'!R$2:R160)-'Chem - ODS'!M$15*10^6&gt;0),SUM('Chemicals Calcs'!R$2:R160)-'Chem - ODS'!M$15*10^6,'Chemicals Calcs'!R160))</f>
        <v>0</v>
      </c>
      <c r="S160" s="210">
        <f ca="1">IF(SUM('Chemicals Calcs'!S$2:S160)-'Chem - ODS'!N$15*10^6&lt;0,0,IF(AND(SUM('Chemicals Calcs'!S$1:S159)-'Chem - ODS'!N$15*10^6&lt;0,SUM('Chemicals Calcs'!S$2:S160)-'Chem - ODS'!N$15*10^6&gt;0),SUM('Chemicals Calcs'!S$2:S160)-'Chem - ODS'!N$15*10^6,'Chemicals Calcs'!S160))</f>
        <v>0</v>
      </c>
      <c r="T160" s="210">
        <f ca="1">IF(SUM('Chemicals Calcs'!T$2:T160)-'Chem - ODS'!O$15*10^6&lt;0,0,IF(AND(SUM('Chemicals Calcs'!T$1:T159)-'Chem - ODS'!O$15*10^6&lt;0,SUM('Chemicals Calcs'!T$2:T160)-'Chem - ODS'!O$15*10^6&gt;0),SUM('Chemicals Calcs'!T$2:T160)-'Chem - ODS'!O$15*10^6,'Chemicals Calcs'!T160))</f>
        <v>0</v>
      </c>
      <c r="U160" s="210">
        <f ca="1">IF(SUM('Chemicals Calcs'!U$2:U160)-'Chem - ODS'!P$15*10^6&lt;0,0,IF(AND(SUM('Chemicals Calcs'!U$1:U159)-'Chem - ODS'!P$15*10^6&lt;0,SUM('Chemicals Calcs'!U$2:U160)-'Chem - ODS'!P$15*10^6&gt;0),SUM('Chemicals Calcs'!U$2:U160)-'Chem - ODS'!P$15*10^6,'Chemicals Calcs'!U160))</f>
        <v>0</v>
      </c>
      <c r="V160" s="210">
        <f ca="1">IF(SUM('Chemicals Calcs'!V$2:V160)-'Chem - ODS'!Q$15*10^6&lt;0,0,IF(AND(SUM('Chemicals Calcs'!V$1:V159)-'Chem - ODS'!Q$15*10^6&lt;0,SUM('Chemicals Calcs'!V$2:V160)-'Chem - ODS'!Q$15*10^6&gt;0),SUM('Chemicals Calcs'!V$2:V160)-'Chem - ODS'!Q$15*10^6,'Chemicals Calcs'!V160))</f>
        <v>0</v>
      </c>
      <c r="W160" s="210">
        <f ca="1">IF(SUM('Chemicals Calcs'!W$2:W160)-'Chem - ODS'!R$15*10^6&lt;0,0,IF(AND(SUM('Chemicals Calcs'!W$1:W159)-'Chem - ODS'!R$15*10^6&lt;0,SUM('Chemicals Calcs'!W$2:W160)-'Chem - ODS'!R$15*10^6&gt;0),SUM('Chemicals Calcs'!W$2:W160)-'Chem - ODS'!R$15*10^6,'Chemicals Calcs'!W160))</f>
        <v>0</v>
      </c>
      <c r="X160" s="210">
        <f ca="1">IF(SUM('Chemicals Calcs'!X$2:X160)-'Chem - ODS'!S$15*10^6&lt;0,0,IF(AND(SUM('Chemicals Calcs'!X$1:X159)-'Chem - ODS'!S$15*10^6&lt;0,SUM('Chemicals Calcs'!X$2:X160)-'Chem - ODS'!S$15*10^6&gt;0),SUM('Chemicals Calcs'!X$2:X160)-'Chem - ODS'!S$15*10^6,'Chemicals Calcs'!X160))</f>
        <v>0</v>
      </c>
      <c r="Y160" s="210">
        <f ca="1">IF(SUM('Chemicals Calcs'!Y$2:Y160)-'Chem - ODS'!T$15*10^6&lt;0,0,IF(AND(SUM('Chemicals Calcs'!Y$1:Y159)-'Chem - ODS'!T$15*10^6&lt;0,SUM('Chemicals Calcs'!Y$2:Y160)-'Chem - ODS'!T$15*10^6&gt;0),SUM('Chemicals Calcs'!Y$2:Y160)-'Chem - ODS'!T$15*10^6,'Chemicals Calcs'!Y160))</f>
        <v>0</v>
      </c>
      <c r="Z160" s="210">
        <f ca="1">IF(SUM('Chemicals Calcs'!Z$2:Z160)-'Chem - ODS'!U$15*10^6&lt;0,0,IF(AND(SUM('Chemicals Calcs'!Z$1:Z159)-'Chem - ODS'!U$15*10^6&lt;0,SUM('Chemicals Calcs'!Z$2:Z160)-'Chem - ODS'!U$15*10^6&gt;0),SUM('Chemicals Calcs'!Z$2:Z160)-'Chem - ODS'!U$15*10^6,'Chemicals Calcs'!Z160))</f>
        <v>0</v>
      </c>
      <c r="AA160" s="210">
        <f ca="1">IF(SUM('Chemicals Calcs'!AA$2:AA160)-'Chem - ODS'!V$15*10^6&lt;0,0,IF(AND(SUM('Chemicals Calcs'!AA$1:AA159)-'Chem - ODS'!V$15*10^6&lt;0,SUM('Chemicals Calcs'!AA$2:AA160)-'Chem - ODS'!V$15*10^6&gt;0),SUM('Chemicals Calcs'!AA$2:AA160)-'Chem - ODS'!V$15*10^6,'Chemicals Calcs'!AA160))</f>
        <v>0</v>
      </c>
      <c r="AB160" s="210">
        <f ca="1">IF(SUM('Chemicals Calcs'!AB$2:AB160)-'Chem - ODS'!W$15*10^6&lt;0,0,IF(AND(SUM('Chemicals Calcs'!AB$1:AB159)-'Chem - ODS'!W$15*10^6&lt;0,SUM('Chemicals Calcs'!AB$2:AB160)-'Chem - ODS'!W$15*10^6&gt;0),SUM('Chemicals Calcs'!AB$2:AB160)-'Chem - ODS'!W$15*10^6,'Chemicals Calcs'!AB160))</f>
        <v>0</v>
      </c>
      <c r="AC160" s="210">
        <f ca="1">IF(SUM('Chemicals Calcs'!AC$2:AC160)-'Chem - ODS'!X$15*10^6&lt;0,0,IF(AND(SUM('Chemicals Calcs'!AC$1:AC159)-'Chem - ODS'!X$15*10^6&lt;0,SUM('Chemicals Calcs'!AC$2:AC160)-'Chem - ODS'!X$15*10^6&gt;0),SUM('Chemicals Calcs'!AC$2:AC160)-'Chem - ODS'!X$15*10^6,'Chemicals Calcs'!AC160))</f>
        <v>0</v>
      </c>
      <c r="AD160" s="210">
        <f ca="1">IF(SUM('Chemicals Calcs'!AD$2:AD160)-'Chem - ODS'!Y$15*10^6&lt;0,0,IF(AND(SUM('Chemicals Calcs'!AD$1:AD159)-'Chem - ODS'!Y$15*10^6&lt;0,SUM('Chemicals Calcs'!AD$2:AD160)-'Chem - ODS'!Y$15*10^6&gt;0),SUM('Chemicals Calcs'!AD$2:AD160)-'Chem - ODS'!Y$15*10^6,'Chemicals Calcs'!AD160))</f>
        <v>0</v>
      </c>
      <c r="AE160" s="210">
        <f ca="1">IF(SUM('Chemicals Calcs'!AE$2:AE160)-'Chem - ODS'!Z$15*10^6&lt;0,0,IF(AND(SUM('Chemicals Calcs'!AE$1:AE159)-'Chem - ODS'!Z$15*10^6&lt;0,SUM('Chemicals Calcs'!AE$2:AE160)-'Chem - ODS'!Z$15*10^6&gt;0),SUM('Chemicals Calcs'!AE$2:AE160)-'Chem - ODS'!Z$15*10^6,'Chemicals Calcs'!AE160))</f>
        <v>0</v>
      </c>
      <c r="AF160" s="210">
        <f ca="1">IF(SUM('Chemicals Calcs'!AF$2:AF160)-'Chem - ODS'!AA$15*10^6&lt;0,0,IF(AND(SUM('Chemicals Calcs'!AF$1:AF159)-'Chem - ODS'!AA$15*10^6&lt;0,SUM('Chemicals Calcs'!AF$2:AF160)-'Chem - ODS'!AA$15*10^6&gt;0),SUM('Chemicals Calcs'!AF$2:AF160)-'Chem - ODS'!AA$15*10^6,'Chemicals Calcs'!AF160))</f>
        <v>0</v>
      </c>
      <c r="AG160" s="210">
        <f ca="1">IF(SUM('Chemicals Calcs'!AG$2:AG160)-'Chem - ODS'!AB$15*10^6&lt;0,0,IF(AND(SUM('Chemicals Calcs'!AG$1:AG159)-'Chem - ODS'!AB$15*10^6&lt;0,SUM('Chemicals Calcs'!AG$2:AG160)-'Chem - ODS'!AB$15*10^6&gt;0),SUM('Chemicals Calcs'!AG$2:AG160)-'Chem - ODS'!AB$15*10^6,'Chemicals Calcs'!AG160))</f>
        <v>0</v>
      </c>
      <c r="AH160" s="210">
        <f ca="1">IF(SUM('Chemicals Calcs'!AH$2:AH160)-'Chem - ODS'!AC$15*10^6&lt;0,0,IF(AND(SUM('Chemicals Calcs'!AH$1:AH159)-'Chem - ODS'!AC$15*10^6&lt;0,SUM('Chemicals Calcs'!AH$2:AH160)-'Chem - ODS'!AC$15*10^6&gt;0),SUM('Chemicals Calcs'!AH$2:AH160)-'Chem - ODS'!AC$15*10^6,'Chemicals Calcs'!AH160))</f>
        <v>0</v>
      </c>
      <c r="AI160" s="210">
        <f ca="1">IF(SUM('Chemicals Calcs'!AI$2:AI160)-'Chem - ODS'!AD$15*10^6&lt;0,0,IF(AND(SUM('Chemicals Calcs'!AI$1:AI159)-'Chem - ODS'!AD$15*10^6&lt;0,SUM('Chemicals Calcs'!AI$2:AI160)-'Chem - ODS'!AD$15*10^6&gt;0),SUM('Chemicals Calcs'!AI$2:AI160)-'Chem - ODS'!AD$15*10^6,'Chemicals Calcs'!AI160))</f>
        <v>0</v>
      </c>
      <c r="AJ160" s="210">
        <f ca="1">IF(SUM('Chemicals Calcs'!AJ$2:AJ160)-'Chem - ODS'!AE$15*10^6&lt;0,0,IF(AND(SUM('Chemicals Calcs'!AJ$1:AJ159)-'Chem - ODS'!AE$15*10^6&lt;0,SUM('Chemicals Calcs'!AJ$2:AJ160)-'Chem - ODS'!AE$15*10^6&gt;0),SUM('Chemicals Calcs'!AJ$2:AJ160)-'Chem - ODS'!AE$15*10^6,'Chemicals Calcs'!AJ160))</f>
        <v>0</v>
      </c>
      <c r="AK160" s="210">
        <f ca="1">IF(SUM('Chemicals Calcs'!AK$2:AK160)-'Chem - ODS'!AF$15*10^6&lt;0,0,IF(AND(SUM('Chemicals Calcs'!AK$1:AK159)-'Chem - ODS'!AF$15*10^6&lt;0,SUM('Chemicals Calcs'!AK$2:AK160)-'Chem - ODS'!AF$15*10^6&gt;0),SUM('Chemicals Calcs'!AK$2:AK160)-'Chem - ODS'!AF$15*10^6,'Chemicals Calcs'!AK160))</f>
        <v>0</v>
      </c>
      <c r="AL160" s="210">
        <f ca="1">IF(SUM('Chemicals Calcs'!AL$2:AL160)-'Chem - ODS'!AG$15*10^6&lt;0,0,IF(AND(SUM('Chemicals Calcs'!AL$1:AL159)-'Chem - ODS'!AG$15*10^6&lt;0,SUM('Chemicals Calcs'!AL$2:AL160)-'Chem - ODS'!AG$15*10^6&gt;0),SUM('Chemicals Calcs'!AL$2:AL160)-'Chem - ODS'!AG$15*10^6,'Chemicals Calcs'!AL160))</f>
        <v>0</v>
      </c>
      <c r="AM160" s="210">
        <f ca="1">IF(SUM('Chemicals Calcs'!AM$2:AM160)-'Chem - ODS'!AH$15*10^6&lt;0,0,IF(AND(SUM('Chemicals Calcs'!AM$1:AM159)-'Chem - ODS'!AH$15*10^6&lt;0,SUM('Chemicals Calcs'!AM$2:AM160)-'Chem - ODS'!AH$15*10^6&gt;0),SUM('Chemicals Calcs'!AM$2:AM160)-'Chem - ODS'!AH$15*10^6,'Chemicals Calcs'!AM160))</f>
        <v>0</v>
      </c>
      <c r="AN160" s="210">
        <f ca="1">IF(SUM('Chemicals Calcs'!AN$2:AN160)-'Chem - ODS'!AI$15*10^6&lt;0,0,IF(AND(SUM('Chemicals Calcs'!AN$1:AN159)-'Chem - ODS'!AI$15*10^6&lt;0,SUM('Chemicals Calcs'!AN$2:AN160)-'Chem - ODS'!AI$15*10^6&gt;0),SUM('Chemicals Calcs'!AN$2:AN160)-'Chem - ODS'!AI$15*10^6,'Chemicals Calcs'!AN160))</f>
        <v>0</v>
      </c>
      <c r="AO160" s="210">
        <f ca="1">IF(SUM('Chemicals Calcs'!AO$2:AO160)-'Chem - ODS'!AJ$15*10^6&lt;0,0,IF(AND(SUM('Chemicals Calcs'!AO$1:AO159)-'Chem - ODS'!AJ$15*10^6&lt;0,SUM('Chemicals Calcs'!AO$2:AO160)-'Chem - ODS'!AJ$15*10^6&gt;0),SUM('Chemicals Calcs'!AO$2:AO160)-'Chem - ODS'!AJ$15*10^6,'Chemicals Calcs'!AO160))</f>
        <v>0</v>
      </c>
      <c r="AP160" s="210">
        <f ca="1">IF(SUM('Chemicals Calcs'!AP$2:AP160)-'Chem - ODS'!AK$15*10^6&lt;0,0,IF(AND(SUM('Chemicals Calcs'!AP$1:AP159)-'Chem - ODS'!AK$15*10^6&lt;0,SUM('Chemicals Calcs'!AP$2:AP160)-'Chem - ODS'!AK$15*10^6&gt;0),SUM('Chemicals Calcs'!AP$2:AP160)-'Chem - ODS'!AK$15*10^6,'Chemicals Calcs'!AP160))</f>
        <v>0</v>
      </c>
    </row>
    <row r="161" spans="1:42">
      <c r="A161" s="74">
        <v>550</v>
      </c>
      <c r="B161">
        <f ca="1">IF('Chemicals 2010'!$A169="CP",INDIRECT("'Chemicals 2010'!"&amp;'Country Selector'!$B$3&amp;ROW($A169))*10^12,0)</f>
        <v>0</v>
      </c>
      <c r="C161" s="90">
        <f t="shared" ca="1" si="8"/>
        <v>116775831279.50786</v>
      </c>
      <c r="D161" s="90">
        <f t="shared" ca="1" si="7"/>
        <v>233551662559.01572</v>
      </c>
      <c r="E161" s="90">
        <f t="shared" ca="1" si="7"/>
        <v>350327493838.52356</v>
      </c>
      <c r="F161" s="90">
        <f t="shared" ca="1" si="7"/>
        <v>467103325118.03143</v>
      </c>
      <c r="G161" s="210">
        <f ca="1">IF(SUM('Chemicals Calcs'!G$2:G161)-'Chem - ODS'!B$15*10^6&lt;0,0,IF(AND(SUM('Chemicals Calcs'!G$1:G160)-'Chem - ODS'!B$15*10^6&lt;0,SUM('Chemicals Calcs'!G$2:G161)-'Chem - ODS'!B$15*10^6&gt;0),SUM('Chemicals Calcs'!G$2:G161)-'Chem - ODS'!B$15*10^6,'Chemicals Calcs'!G161))</f>
        <v>583879156397.53931</v>
      </c>
      <c r="H161" s="210">
        <f ca="1">IF(SUM('Chemicals Calcs'!H$2:H161)-'Chem - ODS'!C$15*10^6&lt;0,0,IF(AND(SUM('Chemicals Calcs'!H$1:H160)-'Chem - ODS'!C$15*10^6&lt;0,SUM('Chemicals Calcs'!H$2:H161)-'Chem - ODS'!C$15*10^6&gt;0),SUM('Chemicals Calcs'!H$2:H161)-'Chem - ODS'!C$15*10^6,'Chemicals Calcs'!H161))</f>
        <v>700654987677.04712</v>
      </c>
      <c r="I161" s="210">
        <f ca="1">IF(SUM('Chemicals Calcs'!I$2:I161)-'Chem - ODS'!D$15*10^6&lt;0,0,IF(AND(SUM('Chemicals Calcs'!I$1:I160)-'Chem - ODS'!D$15*10^6&lt;0,SUM('Chemicals Calcs'!I$2:I161)-'Chem - ODS'!D$15*10^6&gt;0),SUM('Chemicals Calcs'!I$2:I161)-'Chem - ODS'!D$15*10^6,'Chemicals Calcs'!I161))</f>
        <v>817430818956.55505</v>
      </c>
      <c r="J161" s="210">
        <f ca="1">IF(SUM('Chemicals Calcs'!J$2:J161)-'Chem - ODS'!E$15*10^6&lt;0,0,IF(AND(SUM('Chemicals Calcs'!J$1:J160)-'Chem - ODS'!E$15*10^6&lt;0,SUM('Chemicals Calcs'!J$2:J161)-'Chem - ODS'!E$15*10^6&gt;0),SUM('Chemicals Calcs'!J$2:J161)-'Chem - ODS'!E$15*10^6,'Chemicals Calcs'!J161))</f>
        <v>934206650236.06287</v>
      </c>
      <c r="K161" s="210">
        <f ca="1">IF(SUM('Chemicals Calcs'!K$2:K161)-'Chem - ODS'!F$15*10^6&lt;0,0,IF(AND(SUM('Chemicals Calcs'!K$1:K160)-'Chem - ODS'!F$15*10^6&lt;0,SUM('Chemicals Calcs'!K$2:K161)-'Chem - ODS'!F$15*10^6&gt;0),SUM('Chemicals Calcs'!K$2:K161)-'Chem - ODS'!F$15*10^6,'Chemicals Calcs'!K161))</f>
        <v>1050982481515.5707</v>
      </c>
      <c r="L161" s="210">
        <f ca="1">IF(SUM('Chemicals Calcs'!L$2:L161)-'Chem - ODS'!G$15*10^6&lt;0,0,IF(AND(SUM('Chemicals Calcs'!L$1:L160)-'Chem - ODS'!G$15*10^6&lt;0,SUM('Chemicals Calcs'!L$2:L161)-'Chem - ODS'!G$15*10^6&gt;0),SUM('Chemicals Calcs'!L$2:L161)-'Chem - ODS'!G$15*10^6,'Chemicals Calcs'!L161))</f>
        <v>1167758312795.0786</v>
      </c>
      <c r="M161" s="210">
        <f ca="1">IF(SUM('Chemicals Calcs'!M$2:M161)-'Chem - ODS'!H$15*10^6&lt;0,0,IF(AND(SUM('Chemicals Calcs'!M$1:M160)-'Chem - ODS'!H$15*10^6&lt;0,SUM('Chemicals Calcs'!M$2:M161)-'Chem - ODS'!H$15*10^6&gt;0),SUM('Chemicals Calcs'!M$2:M161)-'Chem - ODS'!H$15*10^6,'Chemicals Calcs'!M161))</f>
        <v>1189826589866.2051</v>
      </c>
      <c r="N161" s="210">
        <f ca="1">IF(SUM('Chemicals Calcs'!N$2:N161)-'Chem - ODS'!I$15*10^6&lt;0,0,IF(AND(SUM('Chemicals Calcs'!N$1:N160)-'Chem - ODS'!I$15*10^6&lt;0,SUM('Chemicals Calcs'!N$2:N161)-'Chem - ODS'!I$15*10^6&gt;0),SUM('Chemicals Calcs'!N$2:N161)-'Chem - ODS'!I$15*10^6,'Chemicals Calcs'!N161))</f>
        <v>1211894866937.3315</v>
      </c>
      <c r="O161" s="210">
        <f ca="1">IF(SUM('Chemicals Calcs'!O$2:O161)-'Chem - ODS'!J$15*10^6&lt;0,0,IF(AND(SUM('Chemicals Calcs'!O$1:O160)-'Chem - ODS'!J$15*10^6&lt;0,SUM('Chemicals Calcs'!O$2:O161)-'Chem - ODS'!J$15*10^6&gt;0),SUM('Chemicals Calcs'!O$2:O161)-'Chem - ODS'!J$15*10^6,'Chemicals Calcs'!O161))</f>
        <v>1233963144008.458</v>
      </c>
      <c r="P161" s="210">
        <f ca="1">IF(SUM('Chemicals Calcs'!P$2:P161)-'Chem - ODS'!K$15*10^6&lt;0,0,IF(AND(SUM('Chemicals Calcs'!P$1:P160)-'Chem - ODS'!K$15*10^6&lt;0,SUM('Chemicals Calcs'!P$2:P161)-'Chem - ODS'!K$15*10^6&gt;0),SUM('Chemicals Calcs'!P$2:P161)-'Chem - ODS'!K$15*10^6,'Chemicals Calcs'!P161))</f>
        <v>1256031421079.5845</v>
      </c>
      <c r="Q161" s="210">
        <f ca="1">IF(SUM('Chemicals Calcs'!Q$2:Q161)-'Chem - ODS'!L$15*10^6&lt;0,0,IF(AND(SUM('Chemicals Calcs'!Q$1:Q160)-'Chem - ODS'!L$15*10^6&lt;0,SUM('Chemicals Calcs'!Q$2:Q161)-'Chem - ODS'!L$15*10^6&gt;0),SUM('Chemicals Calcs'!Q$2:Q161)-'Chem - ODS'!L$15*10^6,'Chemicals Calcs'!Q161))</f>
        <v>1278099698150.7109</v>
      </c>
      <c r="R161" s="210">
        <f ca="1">IF(SUM('Chemicals Calcs'!R$2:R161)-'Chem - ODS'!M$15*10^6&lt;0,0,IF(AND(SUM('Chemicals Calcs'!R$1:R160)-'Chem - ODS'!M$15*10^6&lt;0,SUM('Chemicals Calcs'!R$2:R161)-'Chem - ODS'!M$15*10^6&gt;0),SUM('Chemicals Calcs'!R$2:R161)-'Chem - ODS'!M$15*10^6,'Chemicals Calcs'!R161))</f>
        <v>1300167975221.8374</v>
      </c>
      <c r="S161" s="210">
        <f ca="1">IF(SUM('Chemicals Calcs'!S$2:S161)-'Chem - ODS'!N$15*10^6&lt;0,0,IF(AND(SUM('Chemicals Calcs'!S$1:S160)-'Chem - ODS'!N$15*10^6&lt;0,SUM('Chemicals Calcs'!S$2:S161)-'Chem - ODS'!N$15*10^6&gt;0),SUM('Chemicals Calcs'!S$2:S161)-'Chem - ODS'!N$15*10^6,'Chemicals Calcs'!S161))</f>
        <v>1322236252292.9639</v>
      </c>
      <c r="T161" s="210">
        <f ca="1">IF(SUM('Chemicals Calcs'!T$2:T161)-'Chem - ODS'!O$15*10^6&lt;0,0,IF(AND(SUM('Chemicals Calcs'!T$1:T160)-'Chem - ODS'!O$15*10^6&lt;0,SUM('Chemicals Calcs'!T$2:T161)-'Chem - ODS'!O$15*10^6&gt;0),SUM('Chemicals Calcs'!T$2:T161)-'Chem - ODS'!O$15*10^6,'Chemicals Calcs'!T161))</f>
        <v>1344304529364.0903</v>
      </c>
      <c r="U161" s="210">
        <f ca="1">IF(SUM('Chemicals Calcs'!U$2:U161)-'Chem - ODS'!P$15*10^6&lt;0,0,IF(AND(SUM('Chemicals Calcs'!U$1:U160)-'Chem - ODS'!P$15*10^6&lt;0,SUM('Chemicals Calcs'!U$2:U161)-'Chem - ODS'!P$15*10^6&gt;0),SUM('Chemicals Calcs'!U$2:U161)-'Chem - ODS'!P$15*10^6,'Chemicals Calcs'!U161))</f>
        <v>1366372806435.217</v>
      </c>
      <c r="V161" s="210">
        <f ca="1">IF(SUM('Chemicals Calcs'!V$2:V161)-'Chem - ODS'!Q$15*10^6&lt;0,0,IF(AND(SUM('Chemicals Calcs'!V$1:V160)-'Chem - ODS'!Q$15*10^6&lt;0,SUM('Chemicals Calcs'!V$2:V161)-'Chem - ODS'!Q$15*10^6&gt;0),SUM('Chemicals Calcs'!V$2:V161)-'Chem - ODS'!Q$15*10^6,'Chemicals Calcs'!V161))</f>
        <v>1388441083506.3435</v>
      </c>
      <c r="W161" s="210">
        <f ca="1">IF(SUM('Chemicals Calcs'!W$2:W161)-'Chem - ODS'!R$15*10^6&lt;0,0,IF(AND(SUM('Chemicals Calcs'!W$1:W160)-'Chem - ODS'!R$15*10^6&lt;0,SUM('Chemicals Calcs'!W$2:W161)-'Chem - ODS'!R$15*10^6&gt;0),SUM('Chemicals Calcs'!W$2:W161)-'Chem - ODS'!R$15*10^6,'Chemicals Calcs'!W161))</f>
        <v>1412745306600.074</v>
      </c>
      <c r="X161" s="210">
        <f ca="1">IF(SUM('Chemicals Calcs'!X$2:X161)-'Chem - ODS'!S$15*10^6&lt;0,0,IF(AND(SUM('Chemicals Calcs'!X$1:X160)-'Chem - ODS'!S$15*10^6&lt;0,SUM('Chemicals Calcs'!X$2:X161)-'Chem - ODS'!S$15*10^6&gt;0),SUM('Chemicals Calcs'!X$2:X161)-'Chem - ODS'!S$15*10^6,'Chemicals Calcs'!X161))</f>
        <v>1437049529693.8047</v>
      </c>
      <c r="Y161" s="210">
        <f ca="1">IF(SUM('Chemicals Calcs'!Y$2:Y161)-'Chem - ODS'!T$15*10^6&lt;0,0,IF(AND(SUM('Chemicals Calcs'!Y$1:Y160)-'Chem - ODS'!T$15*10^6&lt;0,SUM('Chemicals Calcs'!Y$2:Y161)-'Chem - ODS'!T$15*10^6&gt;0),SUM('Chemicals Calcs'!Y$2:Y161)-'Chem - ODS'!T$15*10^6,'Chemicals Calcs'!Y161))</f>
        <v>1461353752787.5352</v>
      </c>
      <c r="Z161" s="210">
        <f ca="1">IF(SUM('Chemicals Calcs'!Z$2:Z161)-'Chem - ODS'!U$15*10^6&lt;0,0,IF(AND(SUM('Chemicals Calcs'!Z$1:Z160)-'Chem - ODS'!U$15*10^6&lt;0,SUM('Chemicals Calcs'!Z$2:Z161)-'Chem - ODS'!U$15*10^6&gt;0),SUM('Chemicals Calcs'!Z$2:Z161)-'Chem - ODS'!U$15*10^6,'Chemicals Calcs'!Z161))</f>
        <v>1485657975881.2656</v>
      </c>
      <c r="AA161" s="210">
        <f ca="1">IF(SUM('Chemicals Calcs'!AA$2:AA161)-'Chem - ODS'!V$15*10^6&lt;0,0,IF(AND(SUM('Chemicals Calcs'!AA$1:AA160)-'Chem - ODS'!V$15*10^6&lt;0,SUM('Chemicals Calcs'!AA$2:AA161)-'Chem - ODS'!V$15*10^6&gt;0),SUM('Chemicals Calcs'!AA$2:AA161)-'Chem - ODS'!V$15*10^6,'Chemicals Calcs'!AA161))</f>
        <v>1509962198974.9961</v>
      </c>
      <c r="AB161" s="210">
        <f ca="1">IF(SUM('Chemicals Calcs'!AB$2:AB161)-'Chem - ODS'!W$15*10^6&lt;0,0,IF(AND(SUM('Chemicals Calcs'!AB$1:AB160)-'Chem - ODS'!W$15*10^6&lt;0,SUM('Chemicals Calcs'!AB$2:AB161)-'Chem - ODS'!W$15*10^6&gt;0),SUM('Chemicals Calcs'!AB$2:AB161)-'Chem - ODS'!W$15*10^6,'Chemicals Calcs'!AB161))</f>
        <v>1534266422068.7268</v>
      </c>
      <c r="AC161" s="210">
        <f ca="1">IF(SUM('Chemicals Calcs'!AC$2:AC161)-'Chem - ODS'!X$15*10^6&lt;0,0,IF(AND(SUM('Chemicals Calcs'!AC$1:AC160)-'Chem - ODS'!X$15*10^6&lt;0,SUM('Chemicals Calcs'!AC$2:AC161)-'Chem - ODS'!X$15*10^6&gt;0),SUM('Chemicals Calcs'!AC$2:AC161)-'Chem - ODS'!X$15*10^6,'Chemicals Calcs'!AC161))</f>
        <v>1558570645162.4573</v>
      </c>
      <c r="AD161" s="210">
        <f ca="1">IF(SUM('Chemicals Calcs'!AD$2:AD161)-'Chem - ODS'!Y$15*10^6&lt;0,0,IF(AND(SUM('Chemicals Calcs'!AD$1:AD160)-'Chem - ODS'!Y$15*10^6&lt;0,SUM('Chemicals Calcs'!AD$2:AD161)-'Chem - ODS'!Y$15*10^6&gt;0),SUM('Chemicals Calcs'!AD$2:AD161)-'Chem - ODS'!Y$15*10^6,'Chemicals Calcs'!AD161))</f>
        <v>1582874868256.1877</v>
      </c>
      <c r="AE161" s="210">
        <f ca="1">IF(SUM('Chemicals Calcs'!AE$2:AE161)-'Chem - ODS'!Z$15*10^6&lt;0,0,IF(AND(SUM('Chemicals Calcs'!AE$1:AE160)-'Chem - ODS'!Z$15*10^6&lt;0,SUM('Chemicals Calcs'!AE$2:AE161)-'Chem - ODS'!Z$15*10^6&gt;0),SUM('Chemicals Calcs'!AE$2:AE161)-'Chem - ODS'!Z$15*10^6,'Chemicals Calcs'!AE161))</f>
        <v>1607179091349.9185</v>
      </c>
      <c r="AF161" s="210">
        <f ca="1">IF(SUM('Chemicals Calcs'!AF$2:AF161)-'Chem - ODS'!AA$15*10^6&lt;0,0,IF(AND(SUM('Chemicals Calcs'!AF$1:AF160)-'Chem - ODS'!AA$15*10^6&lt;0,SUM('Chemicals Calcs'!AF$2:AF161)-'Chem - ODS'!AA$15*10^6&gt;0),SUM('Chemicals Calcs'!AF$2:AF161)-'Chem - ODS'!AA$15*10^6,'Chemicals Calcs'!AF161))</f>
        <v>1631483314443.6489</v>
      </c>
      <c r="AG161" s="210">
        <f ca="1">IF(SUM('Chemicals Calcs'!AG$2:AG161)-'Chem - ODS'!AB$15*10^6&lt;0,0,IF(AND(SUM('Chemicals Calcs'!AG$1:AG160)-'Chem - ODS'!AB$15*10^6&lt;0,SUM('Chemicals Calcs'!AG$2:AG161)-'Chem - ODS'!AB$15*10^6&gt;0),SUM('Chemicals Calcs'!AG$2:AG161)-'Chem - ODS'!AB$15*10^6,'Chemicals Calcs'!AG161))</f>
        <v>1655787537537.3794</v>
      </c>
      <c r="AH161" s="210">
        <f ca="1">IF(SUM('Chemicals Calcs'!AH$2:AH161)-'Chem - ODS'!AC$15*10^6&lt;0,0,IF(AND(SUM('Chemicals Calcs'!AH$1:AH160)-'Chem - ODS'!AC$15*10^6&lt;0,SUM('Chemicals Calcs'!AH$2:AH161)-'Chem - ODS'!AC$15*10^6&gt;0),SUM('Chemicals Calcs'!AH$2:AH161)-'Chem - ODS'!AC$15*10^6,'Chemicals Calcs'!AH161))</f>
        <v>1680091760631.1101</v>
      </c>
      <c r="AI161" s="210">
        <f ca="1">IF(SUM('Chemicals Calcs'!AI$2:AI161)-'Chem - ODS'!AD$15*10^6&lt;0,0,IF(AND(SUM('Chemicals Calcs'!AI$1:AI160)-'Chem - ODS'!AD$15*10^6&lt;0,SUM('Chemicals Calcs'!AI$2:AI161)-'Chem - ODS'!AD$15*10^6&gt;0),SUM('Chemicals Calcs'!AI$2:AI161)-'Chem - ODS'!AD$15*10^6,'Chemicals Calcs'!AI161))</f>
        <v>1704395983724.8406</v>
      </c>
      <c r="AJ161" s="210">
        <f ca="1">IF(SUM('Chemicals Calcs'!AJ$2:AJ161)-'Chem - ODS'!AE$15*10^6&lt;0,0,IF(AND(SUM('Chemicals Calcs'!AJ$1:AJ160)-'Chem - ODS'!AE$15*10^6&lt;0,SUM('Chemicals Calcs'!AJ$2:AJ161)-'Chem - ODS'!AE$15*10^6&gt;0),SUM('Chemicals Calcs'!AJ$2:AJ161)-'Chem - ODS'!AE$15*10^6,'Chemicals Calcs'!AJ161))</f>
        <v>1728700206818.571</v>
      </c>
      <c r="AK161" s="210">
        <f ca="1">IF(SUM('Chemicals Calcs'!AK$2:AK161)-'Chem - ODS'!AF$15*10^6&lt;0,0,IF(AND(SUM('Chemicals Calcs'!AK$1:AK160)-'Chem - ODS'!AF$15*10^6&lt;0,SUM('Chemicals Calcs'!AK$2:AK161)-'Chem - ODS'!AF$15*10^6&gt;0),SUM('Chemicals Calcs'!AK$2:AK161)-'Chem - ODS'!AF$15*10^6,'Chemicals Calcs'!AK161))</f>
        <v>1753004429912.3018</v>
      </c>
      <c r="AL161" s="210">
        <f ca="1">IF(SUM('Chemicals Calcs'!AL$2:AL161)-'Chem - ODS'!AG$15*10^6&lt;0,0,IF(AND(SUM('Chemicals Calcs'!AL$1:AL160)-'Chem - ODS'!AG$15*10^6&lt;0,SUM('Chemicals Calcs'!AL$2:AL161)-'Chem - ODS'!AG$15*10^6&gt;0),SUM('Chemicals Calcs'!AL$2:AL161)-'Chem - ODS'!AG$15*10^6,'Chemicals Calcs'!AL161))</f>
        <v>1777308653006.0322</v>
      </c>
      <c r="AM161" s="210">
        <f ca="1">IF(SUM('Chemicals Calcs'!AM$2:AM161)-'Chem - ODS'!AH$15*10^6&lt;0,0,IF(AND(SUM('Chemicals Calcs'!AM$1:AM160)-'Chem - ODS'!AH$15*10^6&lt;0,SUM('Chemicals Calcs'!AM$2:AM161)-'Chem - ODS'!AH$15*10^6&gt;0),SUM('Chemicals Calcs'!AM$2:AM161)-'Chem - ODS'!AH$15*10^6,'Chemicals Calcs'!AM161))</f>
        <v>1801612876099.7625</v>
      </c>
      <c r="AN161" s="210">
        <f ca="1">IF(SUM('Chemicals Calcs'!AN$2:AN161)-'Chem - ODS'!AI$15*10^6&lt;0,0,IF(AND(SUM('Chemicals Calcs'!AN$1:AN160)-'Chem - ODS'!AI$15*10^6&lt;0,SUM('Chemicals Calcs'!AN$2:AN161)-'Chem - ODS'!AI$15*10^6&gt;0),SUM('Chemicals Calcs'!AN$2:AN161)-'Chem - ODS'!AI$15*10^6,'Chemicals Calcs'!AN161))</f>
        <v>1825917099193.4932</v>
      </c>
      <c r="AO161" s="210">
        <f ca="1">IF(SUM('Chemicals Calcs'!AO$2:AO161)-'Chem - ODS'!AJ$15*10^6&lt;0,0,IF(AND(SUM('Chemicals Calcs'!AO$1:AO160)-'Chem - ODS'!AJ$15*10^6&lt;0,SUM('Chemicals Calcs'!AO$2:AO161)-'Chem - ODS'!AJ$15*10^6&gt;0),SUM('Chemicals Calcs'!AO$2:AO161)-'Chem - ODS'!AJ$15*10^6,'Chemicals Calcs'!AO161))</f>
        <v>1850221322287.2239</v>
      </c>
      <c r="AP161" s="210">
        <f ca="1">IF(SUM('Chemicals Calcs'!AP$2:AP161)-'Chem - ODS'!AK$15*10^6&lt;0,0,IF(AND(SUM('Chemicals Calcs'!AP$1:AP160)-'Chem - ODS'!AK$15*10^6&lt;0,SUM('Chemicals Calcs'!AP$2:AP161)-'Chem - ODS'!AK$15*10^6&gt;0),SUM('Chemicals Calcs'!AP$2:AP161)-'Chem - ODS'!AK$15*10^6,'Chemicals Calcs'!AP161))</f>
        <v>1874525545380.9543</v>
      </c>
    </row>
    <row r="162" spans="1:42">
      <c r="A162" s="74">
        <v>600</v>
      </c>
      <c r="B162">
        <f ca="1">IF('Chemicals 2010'!$A170="CP",INDIRECT("'Chemicals 2010'!"&amp;'Country Selector'!$B$3&amp;ROW($A170))*10^12,0)</f>
        <v>0</v>
      </c>
      <c r="C162" s="90">
        <f t="shared" ca="1" si="8"/>
        <v>0</v>
      </c>
      <c r="D162" s="90">
        <f t="shared" ca="1" si="7"/>
        <v>0</v>
      </c>
      <c r="E162" s="90">
        <f t="shared" ca="1" si="7"/>
        <v>0</v>
      </c>
      <c r="F162" s="90">
        <f t="shared" ca="1" si="7"/>
        <v>0</v>
      </c>
      <c r="G162" s="210">
        <f ca="1">IF(SUM('Chemicals Calcs'!G$2:G162)-'Chem - ODS'!B$15*10^6&lt;0,0,IF(AND(SUM('Chemicals Calcs'!G$1:G161)-'Chem - ODS'!B$15*10^6&lt;0,SUM('Chemicals Calcs'!G$2:G162)-'Chem - ODS'!B$15*10^6&gt;0),SUM('Chemicals Calcs'!G$2:G162)-'Chem - ODS'!B$15*10^6,'Chemicals Calcs'!G162))</f>
        <v>0</v>
      </c>
      <c r="H162" s="210">
        <f ca="1">IF(SUM('Chemicals Calcs'!H$2:H162)-'Chem - ODS'!C$15*10^6&lt;0,0,IF(AND(SUM('Chemicals Calcs'!H$1:H161)-'Chem - ODS'!C$15*10^6&lt;0,SUM('Chemicals Calcs'!H$2:H162)-'Chem - ODS'!C$15*10^6&gt;0),SUM('Chemicals Calcs'!H$2:H162)-'Chem - ODS'!C$15*10^6,'Chemicals Calcs'!H162))</f>
        <v>0</v>
      </c>
      <c r="I162" s="210">
        <f ca="1">IF(SUM('Chemicals Calcs'!I$2:I162)-'Chem - ODS'!D$15*10^6&lt;0,0,IF(AND(SUM('Chemicals Calcs'!I$1:I161)-'Chem - ODS'!D$15*10^6&lt;0,SUM('Chemicals Calcs'!I$2:I162)-'Chem - ODS'!D$15*10^6&gt;0),SUM('Chemicals Calcs'!I$2:I162)-'Chem - ODS'!D$15*10^6,'Chemicals Calcs'!I162))</f>
        <v>0</v>
      </c>
      <c r="J162" s="210">
        <f ca="1">IF(SUM('Chemicals Calcs'!J$2:J162)-'Chem - ODS'!E$15*10^6&lt;0,0,IF(AND(SUM('Chemicals Calcs'!J$1:J161)-'Chem - ODS'!E$15*10^6&lt;0,SUM('Chemicals Calcs'!J$2:J162)-'Chem - ODS'!E$15*10^6&gt;0),SUM('Chemicals Calcs'!J$2:J162)-'Chem - ODS'!E$15*10^6,'Chemicals Calcs'!J162))</f>
        <v>0</v>
      </c>
      <c r="K162" s="210">
        <f ca="1">IF(SUM('Chemicals Calcs'!K$2:K162)-'Chem - ODS'!F$15*10^6&lt;0,0,IF(AND(SUM('Chemicals Calcs'!K$1:K161)-'Chem - ODS'!F$15*10^6&lt;0,SUM('Chemicals Calcs'!K$2:K162)-'Chem - ODS'!F$15*10^6&gt;0),SUM('Chemicals Calcs'!K$2:K162)-'Chem - ODS'!F$15*10^6,'Chemicals Calcs'!K162))</f>
        <v>0</v>
      </c>
      <c r="L162" s="210">
        <f ca="1">IF(SUM('Chemicals Calcs'!L$2:L162)-'Chem - ODS'!G$15*10^6&lt;0,0,IF(AND(SUM('Chemicals Calcs'!L$1:L161)-'Chem - ODS'!G$15*10^6&lt;0,SUM('Chemicals Calcs'!L$2:L162)-'Chem - ODS'!G$15*10^6&gt;0),SUM('Chemicals Calcs'!L$2:L162)-'Chem - ODS'!G$15*10^6,'Chemicals Calcs'!L162))</f>
        <v>0</v>
      </c>
      <c r="M162" s="210">
        <f ca="1">IF(SUM('Chemicals Calcs'!M$2:M162)-'Chem - ODS'!H$15*10^6&lt;0,0,IF(AND(SUM('Chemicals Calcs'!M$1:M161)-'Chem - ODS'!H$15*10^6&lt;0,SUM('Chemicals Calcs'!M$2:M162)-'Chem - ODS'!H$15*10^6&gt;0),SUM('Chemicals Calcs'!M$2:M162)-'Chem - ODS'!H$15*10^6,'Chemicals Calcs'!M162))</f>
        <v>0</v>
      </c>
      <c r="N162" s="210">
        <f ca="1">IF(SUM('Chemicals Calcs'!N$2:N162)-'Chem - ODS'!I$15*10^6&lt;0,0,IF(AND(SUM('Chemicals Calcs'!N$1:N161)-'Chem - ODS'!I$15*10^6&lt;0,SUM('Chemicals Calcs'!N$2:N162)-'Chem - ODS'!I$15*10^6&gt;0),SUM('Chemicals Calcs'!N$2:N162)-'Chem - ODS'!I$15*10^6,'Chemicals Calcs'!N162))</f>
        <v>0</v>
      </c>
      <c r="O162" s="210">
        <f ca="1">IF(SUM('Chemicals Calcs'!O$2:O162)-'Chem - ODS'!J$15*10^6&lt;0,0,IF(AND(SUM('Chemicals Calcs'!O$1:O161)-'Chem - ODS'!J$15*10^6&lt;0,SUM('Chemicals Calcs'!O$2:O162)-'Chem - ODS'!J$15*10^6&gt;0),SUM('Chemicals Calcs'!O$2:O162)-'Chem - ODS'!J$15*10^6,'Chemicals Calcs'!O162))</f>
        <v>0</v>
      </c>
      <c r="P162" s="210">
        <f ca="1">IF(SUM('Chemicals Calcs'!P$2:P162)-'Chem - ODS'!K$15*10^6&lt;0,0,IF(AND(SUM('Chemicals Calcs'!P$1:P161)-'Chem - ODS'!K$15*10^6&lt;0,SUM('Chemicals Calcs'!P$2:P162)-'Chem - ODS'!K$15*10^6&gt;0),SUM('Chemicals Calcs'!P$2:P162)-'Chem - ODS'!K$15*10^6,'Chemicals Calcs'!P162))</f>
        <v>0</v>
      </c>
      <c r="Q162" s="210">
        <f ca="1">IF(SUM('Chemicals Calcs'!Q$2:Q162)-'Chem - ODS'!L$15*10^6&lt;0,0,IF(AND(SUM('Chemicals Calcs'!Q$1:Q161)-'Chem - ODS'!L$15*10^6&lt;0,SUM('Chemicals Calcs'!Q$2:Q162)-'Chem - ODS'!L$15*10^6&gt;0),SUM('Chemicals Calcs'!Q$2:Q162)-'Chem - ODS'!L$15*10^6,'Chemicals Calcs'!Q162))</f>
        <v>0</v>
      </c>
      <c r="R162" s="210">
        <f ca="1">IF(SUM('Chemicals Calcs'!R$2:R162)-'Chem - ODS'!M$15*10^6&lt;0,0,IF(AND(SUM('Chemicals Calcs'!R$1:R161)-'Chem - ODS'!M$15*10^6&lt;0,SUM('Chemicals Calcs'!R$2:R162)-'Chem - ODS'!M$15*10^6&gt;0),SUM('Chemicals Calcs'!R$2:R162)-'Chem - ODS'!M$15*10^6,'Chemicals Calcs'!R162))</f>
        <v>0</v>
      </c>
      <c r="S162" s="210">
        <f ca="1">IF(SUM('Chemicals Calcs'!S$2:S162)-'Chem - ODS'!N$15*10^6&lt;0,0,IF(AND(SUM('Chemicals Calcs'!S$1:S161)-'Chem - ODS'!N$15*10^6&lt;0,SUM('Chemicals Calcs'!S$2:S162)-'Chem - ODS'!N$15*10^6&gt;0),SUM('Chemicals Calcs'!S$2:S162)-'Chem - ODS'!N$15*10^6,'Chemicals Calcs'!S162))</f>
        <v>0</v>
      </c>
      <c r="T162" s="210">
        <f ca="1">IF(SUM('Chemicals Calcs'!T$2:T162)-'Chem - ODS'!O$15*10^6&lt;0,0,IF(AND(SUM('Chemicals Calcs'!T$1:T161)-'Chem - ODS'!O$15*10^6&lt;0,SUM('Chemicals Calcs'!T$2:T162)-'Chem - ODS'!O$15*10^6&gt;0),SUM('Chemicals Calcs'!T$2:T162)-'Chem - ODS'!O$15*10^6,'Chemicals Calcs'!T162))</f>
        <v>0</v>
      </c>
      <c r="U162" s="210">
        <f ca="1">IF(SUM('Chemicals Calcs'!U$2:U162)-'Chem - ODS'!P$15*10^6&lt;0,0,IF(AND(SUM('Chemicals Calcs'!U$1:U161)-'Chem - ODS'!P$15*10^6&lt;0,SUM('Chemicals Calcs'!U$2:U162)-'Chem - ODS'!P$15*10^6&gt;0),SUM('Chemicals Calcs'!U$2:U162)-'Chem - ODS'!P$15*10^6,'Chemicals Calcs'!U162))</f>
        <v>0</v>
      </c>
      <c r="V162" s="210">
        <f ca="1">IF(SUM('Chemicals Calcs'!V$2:V162)-'Chem - ODS'!Q$15*10^6&lt;0,0,IF(AND(SUM('Chemicals Calcs'!V$1:V161)-'Chem - ODS'!Q$15*10^6&lt;0,SUM('Chemicals Calcs'!V$2:V162)-'Chem - ODS'!Q$15*10^6&gt;0),SUM('Chemicals Calcs'!V$2:V162)-'Chem - ODS'!Q$15*10^6,'Chemicals Calcs'!V162))</f>
        <v>0</v>
      </c>
      <c r="W162" s="210">
        <f ca="1">IF(SUM('Chemicals Calcs'!W$2:W162)-'Chem - ODS'!R$15*10^6&lt;0,0,IF(AND(SUM('Chemicals Calcs'!W$1:W161)-'Chem - ODS'!R$15*10^6&lt;0,SUM('Chemicals Calcs'!W$2:W162)-'Chem - ODS'!R$15*10^6&gt;0),SUM('Chemicals Calcs'!W$2:W162)-'Chem - ODS'!R$15*10^6,'Chemicals Calcs'!W162))</f>
        <v>0</v>
      </c>
      <c r="X162" s="210">
        <f ca="1">IF(SUM('Chemicals Calcs'!X$2:X162)-'Chem - ODS'!S$15*10^6&lt;0,0,IF(AND(SUM('Chemicals Calcs'!X$1:X161)-'Chem - ODS'!S$15*10^6&lt;0,SUM('Chemicals Calcs'!X$2:X162)-'Chem - ODS'!S$15*10^6&gt;0),SUM('Chemicals Calcs'!X$2:X162)-'Chem - ODS'!S$15*10^6,'Chemicals Calcs'!X162))</f>
        <v>0</v>
      </c>
      <c r="Y162" s="210">
        <f ca="1">IF(SUM('Chemicals Calcs'!Y$2:Y162)-'Chem - ODS'!T$15*10^6&lt;0,0,IF(AND(SUM('Chemicals Calcs'!Y$1:Y161)-'Chem - ODS'!T$15*10^6&lt;0,SUM('Chemicals Calcs'!Y$2:Y162)-'Chem - ODS'!T$15*10^6&gt;0),SUM('Chemicals Calcs'!Y$2:Y162)-'Chem - ODS'!T$15*10^6,'Chemicals Calcs'!Y162))</f>
        <v>0</v>
      </c>
      <c r="Z162" s="210">
        <f ca="1">IF(SUM('Chemicals Calcs'!Z$2:Z162)-'Chem - ODS'!U$15*10^6&lt;0,0,IF(AND(SUM('Chemicals Calcs'!Z$1:Z161)-'Chem - ODS'!U$15*10^6&lt;0,SUM('Chemicals Calcs'!Z$2:Z162)-'Chem - ODS'!U$15*10^6&gt;0),SUM('Chemicals Calcs'!Z$2:Z162)-'Chem - ODS'!U$15*10^6,'Chemicals Calcs'!Z162))</f>
        <v>0</v>
      </c>
      <c r="AA162" s="210">
        <f ca="1">IF(SUM('Chemicals Calcs'!AA$2:AA162)-'Chem - ODS'!V$15*10^6&lt;0,0,IF(AND(SUM('Chemicals Calcs'!AA$1:AA161)-'Chem - ODS'!V$15*10^6&lt;0,SUM('Chemicals Calcs'!AA$2:AA162)-'Chem - ODS'!V$15*10^6&gt;0),SUM('Chemicals Calcs'!AA$2:AA162)-'Chem - ODS'!V$15*10^6,'Chemicals Calcs'!AA162))</f>
        <v>0</v>
      </c>
      <c r="AB162" s="210">
        <f ca="1">IF(SUM('Chemicals Calcs'!AB$2:AB162)-'Chem - ODS'!W$15*10^6&lt;0,0,IF(AND(SUM('Chemicals Calcs'!AB$1:AB161)-'Chem - ODS'!W$15*10^6&lt;0,SUM('Chemicals Calcs'!AB$2:AB162)-'Chem - ODS'!W$15*10^6&gt;0),SUM('Chemicals Calcs'!AB$2:AB162)-'Chem - ODS'!W$15*10^6,'Chemicals Calcs'!AB162))</f>
        <v>0</v>
      </c>
      <c r="AC162" s="210">
        <f ca="1">IF(SUM('Chemicals Calcs'!AC$2:AC162)-'Chem - ODS'!X$15*10^6&lt;0,0,IF(AND(SUM('Chemicals Calcs'!AC$1:AC161)-'Chem - ODS'!X$15*10^6&lt;0,SUM('Chemicals Calcs'!AC$2:AC162)-'Chem - ODS'!X$15*10^6&gt;0),SUM('Chemicals Calcs'!AC$2:AC162)-'Chem - ODS'!X$15*10^6,'Chemicals Calcs'!AC162))</f>
        <v>0</v>
      </c>
      <c r="AD162" s="210">
        <f ca="1">IF(SUM('Chemicals Calcs'!AD$2:AD162)-'Chem - ODS'!Y$15*10^6&lt;0,0,IF(AND(SUM('Chemicals Calcs'!AD$1:AD161)-'Chem - ODS'!Y$15*10^6&lt;0,SUM('Chemicals Calcs'!AD$2:AD162)-'Chem - ODS'!Y$15*10^6&gt;0),SUM('Chemicals Calcs'!AD$2:AD162)-'Chem - ODS'!Y$15*10^6,'Chemicals Calcs'!AD162))</f>
        <v>0</v>
      </c>
      <c r="AE162" s="210">
        <f ca="1">IF(SUM('Chemicals Calcs'!AE$2:AE162)-'Chem - ODS'!Z$15*10^6&lt;0,0,IF(AND(SUM('Chemicals Calcs'!AE$1:AE161)-'Chem - ODS'!Z$15*10^6&lt;0,SUM('Chemicals Calcs'!AE$2:AE162)-'Chem - ODS'!Z$15*10^6&gt;0),SUM('Chemicals Calcs'!AE$2:AE162)-'Chem - ODS'!Z$15*10^6,'Chemicals Calcs'!AE162))</f>
        <v>0</v>
      </c>
      <c r="AF162" s="210">
        <f ca="1">IF(SUM('Chemicals Calcs'!AF$2:AF162)-'Chem - ODS'!AA$15*10^6&lt;0,0,IF(AND(SUM('Chemicals Calcs'!AF$1:AF161)-'Chem - ODS'!AA$15*10^6&lt;0,SUM('Chemicals Calcs'!AF$2:AF162)-'Chem - ODS'!AA$15*10^6&gt;0),SUM('Chemicals Calcs'!AF$2:AF162)-'Chem - ODS'!AA$15*10^6,'Chemicals Calcs'!AF162))</f>
        <v>0</v>
      </c>
      <c r="AG162" s="210">
        <f ca="1">IF(SUM('Chemicals Calcs'!AG$2:AG162)-'Chem - ODS'!AB$15*10^6&lt;0,0,IF(AND(SUM('Chemicals Calcs'!AG$1:AG161)-'Chem - ODS'!AB$15*10^6&lt;0,SUM('Chemicals Calcs'!AG$2:AG162)-'Chem - ODS'!AB$15*10^6&gt;0),SUM('Chemicals Calcs'!AG$2:AG162)-'Chem - ODS'!AB$15*10^6,'Chemicals Calcs'!AG162))</f>
        <v>0</v>
      </c>
      <c r="AH162" s="210">
        <f ca="1">IF(SUM('Chemicals Calcs'!AH$2:AH162)-'Chem - ODS'!AC$15*10^6&lt;0,0,IF(AND(SUM('Chemicals Calcs'!AH$1:AH161)-'Chem - ODS'!AC$15*10^6&lt;0,SUM('Chemicals Calcs'!AH$2:AH162)-'Chem - ODS'!AC$15*10^6&gt;0),SUM('Chemicals Calcs'!AH$2:AH162)-'Chem - ODS'!AC$15*10^6,'Chemicals Calcs'!AH162))</f>
        <v>0</v>
      </c>
      <c r="AI162" s="210">
        <f ca="1">IF(SUM('Chemicals Calcs'!AI$2:AI162)-'Chem - ODS'!AD$15*10^6&lt;0,0,IF(AND(SUM('Chemicals Calcs'!AI$1:AI161)-'Chem - ODS'!AD$15*10^6&lt;0,SUM('Chemicals Calcs'!AI$2:AI162)-'Chem - ODS'!AD$15*10^6&gt;0),SUM('Chemicals Calcs'!AI$2:AI162)-'Chem - ODS'!AD$15*10^6,'Chemicals Calcs'!AI162))</f>
        <v>0</v>
      </c>
      <c r="AJ162" s="210">
        <f ca="1">IF(SUM('Chemicals Calcs'!AJ$2:AJ162)-'Chem - ODS'!AE$15*10^6&lt;0,0,IF(AND(SUM('Chemicals Calcs'!AJ$1:AJ161)-'Chem - ODS'!AE$15*10^6&lt;0,SUM('Chemicals Calcs'!AJ$2:AJ162)-'Chem - ODS'!AE$15*10^6&gt;0),SUM('Chemicals Calcs'!AJ$2:AJ162)-'Chem - ODS'!AE$15*10^6,'Chemicals Calcs'!AJ162))</f>
        <v>0</v>
      </c>
      <c r="AK162" s="210">
        <f ca="1">IF(SUM('Chemicals Calcs'!AK$2:AK162)-'Chem - ODS'!AF$15*10^6&lt;0,0,IF(AND(SUM('Chemicals Calcs'!AK$1:AK161)-'Chem - ODS'!AF$15*10^6&lt;0,SUM('Chemicals Calcs'!AK$2:AK162)-'Chem - ODS'!AF$15*10^6&gt;0),SUM('Chemicals Calcs'!AK$2:AK162)-'Chem - ODS'!AF$15*10^6,'Chemicals Calcs'!AK162))</f>
        <v>0</v>
      </c>
      <c r="AL162" s="210">
        <f ca="1">IF(SUM('Chemicals Calcs'!AL$2:AL162)-'Chem - ODS'!AG$15*10^6&lt;0,0,IF(AND(SUM('Chemicals Calcs'!AL$1:AL161)-'Chem - ODS'!AG$15*10^6&lt;0,SUM('Chemicals Calcs'!AL$2:AL162)-'Chem - ODS'!AG$15*10^6&gt;0),SUM('Chemicals Calcs'!AL$2:AL162)-'Chem - ODS'!AG$15*10^6,'Chemicals Calcs'!AL162))</f>
        <v>0</v>
      </c>
      <c r="AM162" s="210">
        <f ca="1">IF(SUM('Chemicals Calcs'!AM$2:AM162)-'Chem - ODS'!AH$15*10^6&lt;0,0,IF(AND(SUM('Chemicals Calcs'!AM$1:AM161)-'Chem - ODS'!AH$15*10^6&lt;0,SUM('Chemicals Calcs'!AM$2:AM162)-'Chem - ODS'!AH$15*10^6&gt;0),SUM('Chemicals Calcs'!AM$2:AM162)-'Chem - ODS'!AH$15*10^6,'Chemicals Calcs'!AM162))</f>
        <v>0</v>
      </c>
      <c r="AN162" s="210">
        <f ca="1">IF(SUM('Chemicals Calcs'!AN$2:AN162)-'Chem - ODS'!AI$15*10^6&lt;0,0,IF(AND(SUM('Chemicals Calcs'!AN$1:AN161)-'Chem - ODS'!AI$15*10^6&lt;0,SUM('Chemicals Calcs'!AN$2:AN162)-'Chem - ODS'!AI$15*10^6&gt;0),SUM('Chemicals Calcs'!AN$2:AN162)-'Chem - ODS'!AI$15*10^6,'Chemicals Calcs'!AN162))</f>
        <v>0</v>
      </c>
      <c r="AO162" s="210">
        <f ca="1">IF(SUM('Chemicals Calcs'!AO$2:AO162)-'Chem - ODS'!AJ$15*10^6&lt;0,0,IF(AND(SUM('Chemicals Calcs'!AO$1:AO161)-'Chem - ODS'!AJ$15*10^6&lt;0,SUM('Chemicals Calcs'!AO$2:AO162)-'Chem - ODS'!AJ$15*10^6&gt;0),SUM('Chemicals Calcs'!AO$2:AO162)-'Chem - ODS'!AJ$15*10^6,'Chemicals Calcs'!AO162))</f>
        <v>0</v>
      </c>
      <c r="AP162" s="210">
        <f ca="1">IF(SUM('Chemicals Calcs'!AP$2:AP162)-'Chem - ODS'!AK$15*10^6&lt;0,0,IF(AND(SUM('Chemicals Calcs'!AP$1:AP161)-'Chem - ODS'!AK$15*10^6&lt;0,SUM('Chemicals Calcs'!AP$2:AP162)-'Chem - ODS'!AK$15*10^6&gt;0),SUM('Chemicals Calcs'!AP$2:AP162)-'Chem - ODS'!AK$15*10^6,'Chemicals Calcs'!AP162))</f>
        <v>0</v>
      </c>
    </row>
    <row r="163" spans="1:42">
      <c r="A163" s="74">
        <v>650</v>
      </c>
      <c r="B163">
        <f ca="1">IF('Chemicals 2010'!$A171="CP",INDIRECT("'Chemicals 2010'!"&amp;'Country Selector'!$B$3&amp;ROW($A171))*10^12,0)</f>
        <v>0</v>
      </c>
      <c r="C163" s="90">
        <f t="shared" ca="1" si="8"/>
        <v>0</v>
      </c>
      <c r="D163" s="90">
        <f t="shared" ca="1" si="7"/>
        <v>0</v>
      </c>
      <c r="E163" s="90">
        <f t="shared" ca="1" si="7"/>
        <v>0</v>
      </c>
      <c r="F163" s="90">
        <f t="shared" ca="1" si="7"/>
        <v>0</v>
      </c>
      <c r="G163" s="210">
        <f ca="1">IF(SUM('Chemicals Calcs'!G$2:G163)-'Chem - ODS'!B$15*10^6&lt;0,0,IF(AND(SUM('Chemicals Calcs'!G$1:G162)-'Chem - ODS'!B$15*10^6&lt;0,SUM('Chemicals Calcs'!G$2:G163)-'Chem - ODS'!B$15*10^6&gt;0),SUM('Chemicals Calcs'!G$2:G163)-'Chem - ODS'!B$15*10^6,'Chemicals Calcs'!G163))</f>
        <v>0</v>
      </c>
      <c r="H163" s="210">
        <f ca="1">IF(SUM('Chemicals Calcs'!H$2:H163)-'Chem - ODS'!C$15*10^6&lt;0,0,IF(AND(SUM('Chemicals Calcs'!H$1:H162)-'Chem - ODS'!C$15*10^6&lt;0,SUM('Chemicals Calcs'!H$2:H163)-'Chem - ODS'!C$15*10^6&gt;0),SUM('Chemicals Calcs'!H$2:H163)-'Chem - ODS'!C$15*10^6,'Chemicals Calcs'!H163))</f>
        <v>0</v>
      </c>
      <c r="I163" s="210">
        <f ca="1">IF(SUM('Chemicals Calcs'!I$2:I163)-'Chem - ODS'!D$15*10^6&lt;0,0,IF(AND(SUM('Chemicals Calcs'!I$1:I162)-'Chem - ODS'!D$15*10^6&lt;0,SUM('Chemicals Calcs'!I$2:I163)-'Chem - ODS'!D$15*10^6&gt;0),SUM('Chemicals Calcs'!I$2:I163)-'Chem - ODS'!D$15*10^6,'Chemicals Calcs'!I163))</f>
        <v>0</v>
      </c>
      <c r="J163" s="210">
        <f ca="1">IF(SUM('Chemicals Calcs'!J$2:J163)-'Chem - ODS'!E$15*10^6&lt;0,0,IF(AND(SUM('Chemicals Calcs'!J$1:J162)-'Chem - ODS'!E$15*10^6&lt;0,SUM('Chemicals Calcs'!J$2:J163)-'Chem - ODS'!E$15*10^6&gt;0),SUM('Chemicals Calcs'!J$2:J163)-'Chem - ODS'!E$15*10^6,'Chemicals Calcs'!J163))</f>
        <v>0</v>
      </c>
      <c r="K163" s="210">
        <f ca="1">IF(SUM('Chemicals Calcs'!K$2:K163)-'Chem - ODS'!F$15*10^6&lt;0,0,IF(AND(SUM('Chemicals Calcs'!K$1:K162)-'Chem - ODS'!F$15*10^6&lt;0,SUM('Chemicals Calcs'!K$2:K163)-'Chem - ODS'!F$15*10^6&gt;0),SUM('Chemicals Calcs'!K$2:K163)-'Chem - ODS'!F$15*10^6,'Chemicals Calcs'!K163))</f>
        <v>0</v>
      </c>
      <c r="L163" s="210">
        <f ca="1">IF(SUM('Chemicals Calcs'!L$2:L163)-'Chem - ODS'!G$15*10^6&lt;0,0,IF(AND(SUM('Chemicals Calcs'!L$1:L162)-'Chem - ODS'!G$15*10^6&lt;0,SUM('Chemicals Calcs'!L$2:L163)-'Chem - ODS'!G$15*10^6&gt;0),SUM('Chemicals Calcs'!L$2:L163)-'Chem - ODS'!G$15*10^6,'Chemicals Calcs'!L163))</f>
        <v>0</v>
      </c>
      <c r="M163" s="210">
        <f ca="1">IF(SUM('Chemicals Calcs'!M$2:M163)-'Chem - ODS'!H$15*10^6&lt;0,0,IF(AND(SUM('Chemicals Calcs'!M$1:M162)-'Chem - ODS'!H$15*10^6&lt;0,SUM('Chemicals Calcs'!M$2:M163)-'Chem - ODS'!H$15*10^6&gt;0),SUM('Chemicals Calcs'!M$2:M163)-'Chem - ODS'!H$15*10^6,'Chemicals Calcs'!M163))</f>
        <v>0</v>
      </c>
      <c r="N163" s="210">
        <f ca="1">IF(SUM('Chemicals Calcs'!N$2:N163)-'Chem - ODS'!I$15*10^6&lt;0,0,IF(AND(SUM('Chemicals Calcs'!N$1:N162)-'Chem - ODS'!I$15*10^6&lt;0,SUM('Chemicals Calcs'!N$2:N163)-'Chem - ODS'!I$15*10^6&gt;0),SUM('Chemicals Calcs'!N$2:N163)-'Chem - ODS'!I$15*10^6,'Chemicals Calcs'!N163))</f>
        <v>0</v>
      </c>
      <c r="O163" s="210">
        <f ca="1">IF(SUM('Chemicals Calcs'!O$2:O163)-'Chem - ODS'!J$15*10^6&lt;0,0,IF(AND(SUM('Chemicals Calcs'!O$1:O162)-'Chem - ODS'!J$15*10^6&lt;0,SUM('Chemicals Calcs'!O$2:O163)-'Chem - ODS'!J$15*10^6&gt;0),SUM('Chemicals Calcs'!O$2:O163)-'Chem - ODS'!J$15*10^6,'Chemicals Calcs'!O163))</f>
        <v>0</v>
      </c>
      <c r="P163" s="210">
        <f ca="1">IF(SUM('Chemicals Calcs'!P$2:P163)-'Chem - ODS'!K$15*10^6&lt;0,0,IF(AND(SUM('Chemicals Calcs'!P$1:P162)-'Chem - ODS'!K$15*10^6&lt;0,SUM('Chemicals Calcs'!P$2:P163)-'Chem - ODS'!K$15*10^6&gt;0),SUM('Chemicals Calcs'!P$2:P163)-'Chem - ODS'!K$15*10^6,'Chemicals Calcs'!P163))</f>
        <v>0</v>
      </c>
      <c r="Q163" s="210">
        <f ca="1">IF(SUM('Chemicals Calcs'!Q$2:Q163)-'Chem - ODS'!L$15*10^6&lt;0,0,IF(AND(SUM('Chemicals Calcs'!Q$1:Q162)-'Chem - ODS'!L$15*10^6&lt;0,SUM('Chemicals Calcs'!Q$2:Q163)-'Chem - ODS'!L$15*10^6&gt;0),SUM('Chemicals Calcs'!Q$2:Q163)-'Chem - ODS'!L$15*10^6,'Chemicals Calcs'!Q163))</f>
        <v>0</v>
      </c>
      <c r="R163" s="210">
        <f ca="1">IF(SUM('Chemicals Calcs'!R$2:R163)-'Chem - ODS'!M$15*10^6&lt;0,0,IF(AND(SUM('Chemicals Calcs'!R$1:R162)-'Chem - ODS'!M$15*10^6&lt;0,SUM('Chemicals Calcs'!R$2:R163)-'Chem - ODS'!M$15*10^6&gt;0),SUM('Chemicals Calcs'!R$2:R163)-'Chem - ODS'!M$15*10^6,'Chemicals Calcs'!R163))</f>
        <v>0</v>
      </c>
      <c r="S163" s="210">
        <f ca="1">IF(SUM('Chemicals Calcs'!S$2:S163)-'Chem - ODS'!N$15*10^6&lt;0,0,IF(AND(SUM('Chemicals Calcs'!S$1:S162)-'Chem - ODS'!N$15*10^6&lt;0,SUM('Chemicals Calcs'!S$2:S163)-'Chem - ODS'!N$15*10^6&gt;0),SUM('Chemicals Calcs'!S$2:S163)-'Chem - ODS'!N$15*10^6,'Chemicals Calcs'!S163))</f>
        <v>0</v>
      </c>
      <c r="T163" s="210">
        <f ca="1">IF(SUM('Chemicals Calcs'!T$2:T163)-'Chem - ODS'!O$15*10^6&lt;0,0,IF(AND(SUM('Chemicals Calcs'!T$1:T162)-'Chem - ODS'!O$15*10^6&lt;0,SUM('Chemicals Calcs'!T$2:T163)-'Chem - ODS'!O$15*10^6&gt;0),SUM('Chemicals Calcs'!T$2:T163)-'Chem - ODS'!O$15*10^6,'Chemicals Calcs'!T163))</f>
        <v>0</v>
      </c>
      <c r="U163" s="210">
        <f ca="1">IF(SUM('Chemicals Calcs'!U$2:U163)-'Chem - ODS'!P$15*10^6&lt;0,0,IF(AND(SUM('Chemicals Calcs'!U$1:U162)-'Chem - ODS'!P$15*10^6&lt;0,SUM('Chemicals Calcs'!U$2:U163)-'Chem - ODS'!P$15*10^6&gt;0),SUM('Chemicals Calcs'!U$2:U163)-'Chem - ODS'!P$15*10^6,'Chemicals Calcs'!U163))</f>
        <v>0</v>
      </c>
      <c r="V163" s="210">
        <f ca="1">IF(SUM('Chemicals Calcs'!V$2:V163)-'Chem - ODS'!Q$15*10^6&lt;0,0,IF(AND(SUM('Chemicals Calcs'!V$1:V162)-'Chem - ODS'!Q$15*10^6&lt;0,SUM('Chemicals Calcs'!V$2:V163)-'Chem - ODS'!Q$15*10^6&gt;0),SUM('Chemicals Calcs'!V$2:V163)-'Chem - ODS'!Q$15*10^6,'Chemicals Calcs'!V163))</f>
        <v>0</v>
      </c>
      <c r="W163" s="210">
        <f ca="1">IF(SUM('Chemicals Calcs'!W$2:W163)-'Chem - ODS'!R$15*10^6&lt;0,0,IF(AND(SUM('Chemicals Calcs'!W$1:W162)-'Chem - ODS'!R$15*10^6&lt;0,SUM('Chemicals Calcs'!W$2:W163)-'Chem - ODS'!R$15*10^6&gt;0),SUM('Chemicals Calcs'!W$2:W163)-'Chem - ODS'!R$15*10^6,'Chemicals Calcs'!W163))</f>
        <v>0</v>
      </c>
      <c r="X163" s="210">
        <f ca="1">IF(SUM('Chemicals Calcs'!X$2:X163)-'Chem - ODS'!S$15*10^6&lt;0,0,IF(AND(SUM('Chemicals Calcs'!X$1:X162)-'Chem - ODS'!S$15*10^6&lt;0,SUM('Chemicals Calcs'!X$2:X163)-'Chem - ODS'!S$15*10^6&gt;0),SUM('Chemicals Calcs'!X$2:X163)-'Chem - ODS'!S$15*10^6,'Chemicals Calcs'!X163))</f>
        <v>0</v>
      </c>
      <c r="Y163" s="210">
        <f ca="1">IF(SUM('Chemicals Calcs'!Y$2:Y163)-'Chem - ODS'!T$15*10^6&lt;0,0,IF(AND(SUM('Chemicals Calcs'!Y$1:Y162)-'Chem - ODS'!T$15*10^6&lt;0,SUM('Chemicals Calcs'!Y$2:Y163)-'Chem - ODS'!T$15*10^6&gt;0),SUM('Chemicals Calcs'!Y$2:Y163)-'Chem - ODS'!T$15*10^6,'Chemicals Calcs'!Y163))</f>
        <v>0</v>
      </c>
      <c r="Z163" s="210">
        <f ca="1">IF(SUM('Chemicals Calcs'!Z$2:Z163)-'Chem - ODS'!U$15*10^6&lt;0,0,IF(AND(SUM('Chemicals Calcs'!Z$1:Z162)-'Chem - ODS'!U$15*10^6&lt;0,SUM('Chemicals Calcs'!Z$2:Z163)-'Chem - ODS'!U$15*10^6&gt;0),SUM('Chemicals Calcs'!Z$2:Z163)-'Chem - ODS'!U$15*10^6,'Chemicals Calcs'!Z163))</f>
        <v>0</v>
      </c>
      <c r="AA163" s="210">
        <f ca="1">IF(SUM('Chemicals Calcs'!AA$2:AA163)-'Chem - ODS'!V$15*10^6&lt;0,0,IF(AND(SUM('Chemicals Calcs'!AA$1:AA162)-'Chem - ODS'!V$15*10^6&lt;0,SUM('Chemicals Calcs'!AA$2:AA163)-'Chem - ODS'!V$15*10^6&gt;0),SUM('Chemicals Calcs'!AA$2:AA163)-'Chem - ODS'!V$15*10^6,'Chemicals Calcs'!AA163))</f>
        <v>0</v>
      </c>
      <c r="AB163" s="210">
        <f ca="1">IF(SUM('Chemicals Calcs'!AB$2:AB163)-'Chem - ODS'!W$15*10^6&lt;0,0,IF(AND(SUM('Chemicals Calcs'!AB$1:AB162)-'Chem - ODS'!W$15*10^6&lt;0,SUM('Chemicals Calcs'!AB$2:AB163)-'Chem - ODS'!W$15*10^6&gt;0),SUM('Chemicals Calcs'!AB$2:AB163)-'Chem - ODS'!W$15*10^6,'Chemicals Calcs'!AB163))</f>
        <v>0</v>
      </c>
      <c r="AC163" s="210">
        <f ca="1">IF(SUM('Chemicals Calcs'!AC$2:AC163)-'Chem - ODS'!X$15*10^6&lt;0,0,IF(AND(SUM('Chemicals Calcs'!AC$1:AC162)-'Chem - ODS'!X$15*10^6&lt;0,SUM('Chemicals Calcs'!AC$2:AC163)-'Chem - ODS'!X$15*10^6&gt;0),SUM('Chemicals Calcs'!AC$2:AC163)-'Chem - ODS'!X$15*10^6,'Chemicals Calcs'!AC163))</f>
        <v>0</v>
      </c>
      <c r="AD163" s="210">
        <f ca="1">IF(SUM('Chemicals Calcs'!AD$2:AD163)-'Chem - ODS'!Y$15*10^6&lt;0,0,IF(AND(SUM('Chemicals Calcs'!AD$1:AD162)-'Chem - ODS'!Y$15*10^6&lt;0,SUM('Chemicals Calcs'!AD$2:AD163)-'Chem - ODS'!Y$15*10^6&gt;0),SUM('Chemicals Calcs'!AD$2:AD163)-'Chem - ODS'!Y$15*10^6,'Chemicals Calcs'!AD163))</f>
        <v>0</v>
      </c>
      <c r="AE163" s="210">
        <f ca="1">IF(SUM('Chemicals Calcs'!AE$2:AE163)-'Chem - ODS'!Z$15*10^6&lt;0,0,IF(AND(SUM('Chemicals Calcs'!AE$1:AE162)-'Chem - ODS'!Z$15*10^6&lt;0,SUM('Chemicals Calcs'!AE$2:AE163)-'Chem - ODS'!Z$15*10^6&gt;0),SUM('Chemicals Calcs'!AE$2:AE163)-'Chem - ODS'!Z$15*10^6,'Chemicals Calcs'!AE163))</f>
        <v>0</v>
      </c>
      <c r="AF163" s="210">
        <f ca="1">IF(SUM('Chemicals Calcs'!AF$2:AF163)-'Chem - ODS'!AA$15*10^6&lt;0,0,IF(AND(SUM('Chemicals Calcs'!AF$1:AF162)-'Chem - ODS'!AA$15*10^6&lt;0,SUM('Chemicals Calcs'!AF$2:AF163)-'Chem - ODS'!AA$15*10^6&gt;0),SUM('Chemicals Calcs'!AF$2:AF163)-'Chem - ODS'!AA$15*10^6,'Chemicals Calcs'!AF163))</f>
        <v>0</v>
      </c>
      <c r="AG163" s="210">
        <f ca="1">IF(SUM('Chemicals Calcs'!AG$2:AG163)-'Chem - ODS'!AB$15*10^6&lt;0,0,IF(AND(SUM('Chemicals Calcs'!AG$1:AG162)-'Chem - ODS'!AB$15*10^6&lt;0,SUM('Chemicals Calcs'!AG$2:AG163)-'Chem - ODS'!AB$15*10^6&gt;0),SUM('Chemicals Calcs'!AG$2:AG163)-'Chem - ODS'!AB$15*10^6,'Chemicals Calcs'!AG163))</f>
        <v>0</v>
      </c>
      <c r="AH163" s="210">
        <f ca="1">IF(SUM('Chemicals Calcs'!AH$2:AH163)-'Chem - ODS'!AC$15*10^6&lt;0,0,IF(AND(SUM('Chemicals Calcs'!AH$1:AH162)-'Chem - ODS'!AC$15*10^6&lt;0,SUM('Chemicals Calcs'!AH$2:AH163)-'Chem - ODS'!AC$15*10^6&gt;0),SUM('Chemicals Calcs'!AH$2:AH163)-'Chem - ODS'!AC$15*10^6,'Chemicals Calcs'!AH163))</f>
        <v>0</v>
      </c>
      <c r="AI163" s="210">
        <f ca="1">IF(SUM('Chemicals Calcs'!AI$2:AI163)-'Chem - ODS'!AD$15*10^6&lt;0,0,IF(AND(SUM('Chemicals Calcs'!AI$1:AI162)-'Chem - ODS'!AD$15*10^6&lt;0,SUM('Chemicals Calcs'!AI$2:AI163)-'Chem - ODS'!AD$15*10^6&gt;0),SUM('Chemicals Calcs'!AI$2:AI163)-'Chem - ODS'!AD$15*10^6,'Chemicals Calcs'!AI163))</f>
        <v>0</v>
      </c>
      <c r="AJ163" s="210">
        <f ca="1">IF(SUM('Chemicals Calcs'!AJ$2:AJ163)-'Chem - ODS'!AE$15*10^6&lt;0,0,IF(AND(SUM('Chemicals Calcs'!AJ$1:AJ162)-'Chem - ODS'!AE$15*10^6&lt;0,SUM('Chemicals Calcs'!AJ$2:AJ163)-'Chem - ODS'!AE$15*10^6&gt;0),SUM('Chemicals Calcs'!AJ$2:AJ163)-'Chem - ODS'!AE$15*10^6,'Chemicals Calcs'!AJ163))</f>
        <v>0</v>
      </c>
      <c r="AK163" s="210">
        <f ca="1">IF(SUM('Chemicals Calcs'!AK$2:AK163)-'Chem - ODS'!AF$15*10^6&lt;0,0,IF(AND(SUM('Chemicals Calcs'!AK$1:AK162)-'Chem - ODS'!AF$15*10^6&lt;0,SUM('Chemicals Calcs'!AK$2:AK163)-'Chem - ODS'!AF$15*10^6&gt;0),SUM('Chemicals Calcs'!AK$2:AK163)-'Chem - ODS'!AF$15*10^6,'Chemicals Calcs'!AK163))</f>
        <v>0</v>
      </c>
      <c r="AL163" s="210">
        <f ca="1">IF(SUM('Chemicals Calcs'!AL$2:AL163)-'Chem - ODS'!AG$15*10^6&lt;0,0,IF(AND(SUM('Chemicals Calcs'!AL$1:AL162)-'Chem - ODS'!AG$15*10^6&lt;0,SUM('Chemicals Calcs'!AL$2:AL163)-'Chem - ODS'!AG$15*10^6&gt;0),SUM('Chemicals Calcs'!AL$2:AL163)-'Chem - ODS'!AG$15*10^6,'Chemicals Calcs'!AL163))</f>
        <v>0</v>
      </c>
      <c r="AM163" s="210">
        <f ca="1">IF(SUM('Chemicals Calcs'!AM$2:AM163)-'Chem - ODS'!AH$15*10^6&lt;0,0,IF(AND(SUM('Chemicals Calcs'!AM$1:AM162)-'Chem - ODS'!AH$15*10^6&lt;0,SUM('Chemicals Calcs'!AM$2:AM163)-'Chem - ODS'!AH$15*10^6&gt;0),SUM('Chemicals Calcs'!AM$2:AM163)-'Chem - ODS'!AH$15*10^6,'Chemicals Calcs'!AM163))</f>
        <v>0</v>
      </c>
      <c r="AN163" s="210">
        <f ca="1">IF(SUM('Chemicals Calcs'!AN$2:AN163)-'Chem - ODS'!AI$15*10^6&lt;0,0,IF(AND(SUM('Chemicals Calcs'!AN$1:AN162)-'Chem - ODS'!AI$15*10^6&lt;0,SUM('Chemicals Calcs'!AN$2:AN163)-'Chem - ODS'!AI$15*10^6&gt;0),SUM('Chemicals Calcs'!AN$2:AN163)-'Chem - ODS'!AI$15*10^6,'Chemicals Calcs'!AN163))</f>
        <v>0</v>
      </c>
      <c r="AO163" s="210">
        <f ca="1">IF(SUM('Chemicals Calcs'!AO$2:AO163)-'Chem - ODS'!AJ$15*10^6&lt;0,0,IF(AND(SUM('Chemicals Calcs'!AO$1:AO162)-'Chem - ODS'!AJ$15*10^6&lt;0,SUM('Chemicals Calcs'!AO$2:AO163)-'Chem - ODS'!AJ$15*10^6&gt;0),SUM('Chemicals Calcs'!AO$2:AO163)-'Chem - ODS'!AJ$15*10^6,'Chemicals Calcs'!AO163))</f>
        <v>0</v>
      </c>
      <c r="AP163" s="210">
        <f ca="1">IF(SUM('Chemicals Calcs'!AP$2:AP163)-'Chem - ODS'!AK$15*10^6&lt;0,0,IF(AND(SUM('Chemicals Calcs'!AP$1:AP162)-'Chem - ODS'!AK$15*10^6&lt;0,SUM('Chemicals Calcs'!AP$2:AP163)-'Chem - ODS'!AK$15*10^6&gt;0),SUM('Chemicals Calcs'!AP$2:AP163)-'Chem - ODS'!AK$15*10^6,'Chemicals Calcs'!AP163))</f>
        <v>0</v>
      </c>
    </row>
    <row r="164" spans="1:42">
      <c r="A164" s="74">
        <v>700</v>
      </c>
      <c r="B164">
        <f ca="1">IF('Chemicals 2010'!$A172="CP",INDIRECT("'Chemicals 2010'!"&amp;'Country Selector'!$B$3&amp;ROW($A172))*10^12,0)</f>
        <v>0</v>
      </c>
      <c r="C164" s="90">
        <f t="shared" ca="1" si="8"/>
        <v>0</v>
      </c>
      <c r="D164" s="90">
        <f t="shared" ca="1" si="7"/>
        <v>0</v>
      </c>
      <c r="E164" s="90">
        <f t="shared" ca="1" si="7"/>
        <v>0</v>
      </c>
      <c r="F164" s="90">
        <f t="shared" ca="1" si="7"/>
        <v>0</v>
      </c>
      <c r="G164" s="210">
        <f ca="1">IF(SUM('Chemicals Calcs'!G$2:G164)-'Chem - ODS'!B$15*10^6&lt;0,0,IF(AND(SUM('Chemicals Calcs'!G$1:G163)-'Chem - ODS'!B$15*10^6&lt;0,SUM('Chemicals Calcs'!G$2:G164)-'Chem - ODS'!B$15*10^6&gt;0),SUM('Chemicals Calcs'!G$2:G164)-'Chem - ODS'!B$15*10^6,'Chemicals Calcs'!G164))</f>
        <v>0</v>
      </c>
      <c r="H164" s="210">
        <f ca="1">IF(SUM('Chemicals Calcs'!H$2:H164)-'Chem - ODS'!C$15*10^6&lt;0,0,IF(AND(SUM('Chemicals Calcs'!H$1:H163)-'Chem - ODS'!C$15*10^6&lt;0,SUM('Chemicals Calcs'!H$2:H164)-'Chem - ODS'!C$15*10^6&gt;0),SUM('Chemicals Calcs'!H$2:H164)-'Chem - ODS'!C$15*10^6,'Chemicals Calcs'!H164))</f>
        <v>0</v>
      </c>
      <c r="I164" s="210">
        <f ca="1">IF(SUM('Chemicals Calcs'!I$2:I164)-'Chem - ODS'!D$15*10^6&lt;0,0,IF(AND(SUM('Chemicals Calcs'!I$1:I163)-'Chem - ODS'!D$15*10^6&lt;0,SUM('Chemicals Calcs'!I$2:I164)-'Chem - ODS'!D$15*10^6&gt;0),SUM('Chemicals Calcs'!I$2:I164)-'Chem - ODS'!D$15*10^6,'Chemicals Calcs'!I164))</f>
        <v>0</v>
      </c>
      <c r="J164" s="210">
        <f ca="1">IF(SUM('Chemicals Calcs'!J$2:J164)-'Chem - ODS'!E$15*10^6&lt;0,0,IF(AND(SUM('Chemicals Calcs'!J$1:J163)-'Chem - ODS'!E$15*10^6&lt;0,SUM('Chemicals Calcs'!J$2:J164)-'Chem - ODS'!E$15*10^6&gt;0),SUM('Chemicals Calcs'!J$2:J164)-'Chem - ODS'!E$15*10^6,'Chemicals Calcs'!J164))</f>
        <v>0</v>
      </c>
      <c r="K164" s="210">
        <f ca="1">IF(SUM('Chemicals Calcs'!K$2:K164)-'Chem - ODS'!F$15*10^6&lt;0,0,IF(AND(SUM('Chemicals Calcs'!K$1:K163)-'Chem - ODS'!F$15*10^6&lt;0,SUM('Chemicals Calcs'!K$2:K164)-'Chem - ODS'!F$15*10^6&gt;0),SUM('Chemicals Calcs'!K$2:K164)-'Chem - ODS'!F$15*10^6,'Chemicals Calcs'!K164))</f>
        <v>0</v>
      </c>
      <c r="L164" s="210">
        <f ca="1">IF(SUM('Chemicals Calcs'!L$2:L164)-'Chem - ODS'!G$15*10^6&lt;0,0,IF(AND(SUM('Chemicals Calcs'!L$1:L163)-'Chem - ODS'!G$15*10^6&lt;0,SUM('Chemicals Calcs'!L$2:L164)-'Chem - ODS'!G$15*10^6&gt;0),SUM('Chemicals Calcs'!L$2:L164)-'Chem - ODS'!G$15*10^6,'Chemicals Calcs'!L164))</f>
        <v>0</v>
      </c>
      <c r="M164" s="210">
        <f ca="1">IF(SUM('Chemicals Calcs'!M$2:M164)-'Chem - ODS'!H$15*10^6&lt;0,0,IF(AND(SUM('Chemicals Calcs'!M$1:M163)-'Chem - ODS'!H$15*10^6&lt;0,SUM('Chemicals Calcs'!M$2:M164)-'Chem - ODS'!H$15*10^6&gt;0),SUM('Chemicals Calcs'!M$2:M164)-'Chem - ODS'!H$15*10^6,'Chemicals Calcs'!M164))</f>
        <v>0</v>
      </c>
      <c r="N164" s="210">
        <f ca="1">IF(SUM('Chemicals Calcs'!N$2:N164)-'Chem - ODS'!I$15*10^6&lt;0,0,IF(AND(SUM('Chemicals Calcs'!N$1:N163)-'Chem - ODS'!I$15*10^6&lt;0,SUM('Chemicals Calcs'!N$2:N164)-'Chem - ODS'!I$15*10^6&gt;0),SUM('Chemicals Calcs'!N$2:N164)-'Chem - ODS'!I$15*10^6,'Chemicals Calcs'!N164))</f>
        <v>0</v>
      </c>
      <c r="O164" s="210">
        <f ca="1">IF(SUM('Chemicals Calcs'!O$2:O164)-'Chem - ODS'!J$15*10^6&lt;0,0,IF(AND(SUM('Chemicals Calcs'!O$1:O163)-'Chem - ODS'!J$15*10^6&lt;0,SUM('Chemicals Calcs'!O$2:O164)-'Chem - ODS'!J$15*10^6&gt;0),SUM('Chemicals Calcs'!O$2:O164)-'Chem - ODS'!J$15*10^6,'Chemicals Calcs'!O164))</f>
        <v>0</v>
      </c>
      <c r="P164" s="210">
        <f ca="1">IF(SUM('Chemicals Calcs'!P$2:P164)-'Chem - ODS'!K$15*10^6&lt;0,0,IF(AND(SUM('Chemicals Calcs'!P$1:P163)-'Chem - ODS'!K$15*10^6&lt;0,SUM('Chemicals Calcs'!P$2:P164)-'Chem - ODS'!K$15*10^6&gt;0),SUM('Chemicals Calcs'!P$2:P164)-'Chem - ODS'!K$15*10^6,'Chemicals Calcs'!P164))</f>
        <v>0</v>
      </c>
      <c r="Q164" s="210">
        <f ca="1">IF(SUM('Chemicals Calcs'!Q$2:Q164)-'Chem - ODS'!L$15*10^6&lt;0,0,IF(AND(SUM('Chemicals Calcs'!Q$1:Q163)-'Chem - ODS'!L$15*10^6&lt;0,SUM('Chemicals Calcs'!Q$2:Q164)-'Chem - ODS'!L$15*10^6&gt;0),SUM('Chemicals Calcs'!Q$2:Q164)-'Chem - ODS'!L$15*10^6,'Chemicals Calcs'!Q164))</f>
        <v>0</v>
      </c>
      <c r="R164" s="210">
        <f ca="1">IF(SUM('Chemicals Calcs'!R$2:R164)-'Chem - ODS'!M$15*10^6&lt;0,0,IF(AND(SUM('Chemicals Calcs'!R$1:R163)-'Chem - ODS'!M$15*10^6&lt;0,SUM('Chemicals Calcs'!R$2:R164)-'Chem - ODS'!M$15*10^6&gt;0),SUM('Chemicals Calcs'!R$2:R164)-'Chem - ODS'!M$15*10^6,'Chemicals Calcs'!R164))</f>
        <v>0</v>
      </c>
      <c r="S164" s="210">
        <f ca="1">IF(SUM('Chemicals Calcs'!S$2:S164)-'Chem - ODS'!N$15*10^6&lt;0,0,IF(AND(SUM('Chemicals Calcs'!S$1:S163)-'Chem - ODS'!N$15*10^6&lt;0,SUM('Chemicals Calcs'!S$2:S164)-'Chem - ODS'!N$15*10^6&gt;0),SUM('Chemicals Calcs'!S$2:S164)-'Chem - ODS'!N$15*10^6,'Chemicals Calcs'!S164))</f>
        <v>0</v>
      </c>
      <c r="T164" s="210">
        <f ca="1">IF(SUM('Chemicals Calcs'!T$2:T164)-'Chem - ODS'!O$15*10^6&lt;0,0,IF(AND(SUM('Chemicals Calcs'!T$1:T163)-'Chem - ODS'!O$15*10^6&lt;0,SUM('Chemicals Calcs'!T$2:T164)-'Chem - ODS'!O$15*10^6&gt;0),SUM('Chemicals Calcs'!T$2:T164)-'Chem - ODS'!O$15*10^6,'Chemicals Calcs'!T164))</f>
        <v>0</v>
      </c>
      <c r="U164" s="210">
        <f ca="1">IF(SUM('Chemicals Calcs'!U$2:U164)-'Chem - ODS'!P$15*10^6&lt;0,0,IF(AND(SUM('Chemicals Calcs'!U$1:U163)-'Chem - ODS'!P$15*10^6&lt;0,SUM('Chemicals Calcs'!U$2:U164)-'Chem - ODS'!P$15*10^6&gt;0),SUM('Chemicals Calcs'!U$2:U164)-'Chem - ODS'!P$15*10^6,'Chemicals Calcs'!U164))</f>
        <v>0</v>
      </c>
      <c r="V164" s="210">
        <f ca="1">IF(SUM('Chemicals Calcs'!V$2:V164)-'Chem - ODS'!Q$15*10^6&lt;0,0,IF(AND(SUM('Chemicals Calcs'!V$1:V163)-'Chem - ODS'!Q$15*10^6&lt;0,SUM('Chemicals Calcs'!V$2:V164)-'Chem - ODS'!Q$15*10^6&gt;0),SUM('Chemicals Calcs'!V$2:V164)-'Chem - ODS'!Q$15*10^6,'Chemicals Calcs'!V164))</f>
        <v>0</v>
      </c>
      <c r="W164" s="210">
        <f ca="1">IF(SUM('Chemicals Calcs'!W$2:W164)-'Chem - ODS'!R$15*10^6&lt;0,0,IF(AND(SUM('Chemicals Calcs'!W$1:W163)-'Chem - ODS'!R$15*10^6&lt;0,SUM('Chemicals Calcs'!W$2:W164)-'Chem - ODS'!R$15*10^6&gt;0),SUM('Chemicals Calcs'!W$2:W164)-'Chem - ODS'!R$15*10^6,'Chemicals Calcs'!W164))</f>
        <v>0</v>
      </c>
      <c r="X164" s="210">
        <f ca="1">IF(SUM('Chemicals Calcs'!X$2:X164)-'Chem - ODS'!S$15*10^6&lt;0,0,IF(AND(SUM('Chemicals Calcs'!X$1:X163)-'Chem - ODS'!S$15*10^6&lt;0,SUM('Chemicals Calcs'!X$2:X164)-'Chem - ODS'!S$15*10^6&gt;0),SUM('Chemicals Calcs'!X$2:X164)-'Chem - ODS'!S$15*10^6,'Chemicals Calcs'!X164))</f>
        <v>0</v>
      </c>
      <c r="Y164" s="210">
        <f ca="1">IF(SUM('Chemicals Calcs'!Y$2:Y164)-'Chem - ODS'!T$15*10^6&lt;0,0,IF(AND(SUM('Chemicals Calcs'!Y$1:Y163)-'Chem - ODS'!T$15*10^6&lt;0,SUM('Chemicals Calcs'!Y$2:Y164)-'Chem - ODS'!T$15*10^6&gt;0),SUM('Chemicals Calcs'!Y$2:Y164)-'Chem - ODS'!T$15*10^6,'Chemicals Calcs'!Y164))</f>
        <v>0</v>
      </c>
      <c r="Z164" s="210">
        <f ca="1">IF(SUM('Chemicals Calcs'!Z$2:Z164)-'Chem - ODS'!U$15*10^6&lt;0,0,IF(AND(SUM('Chemicals Calcs'!Z$1:Z163)-'Chem - ODS'!U$15*10^6&lt;0,SUM('Chemicals Calcs'!Z$2:Z164)-'Chem - ODS'!U$15*10^6&gt;0),SUM('Chemicals Calcs'!Z$2:Z164)-'Chem - ODS'!U$15*10^6,'Chemicals Calcs'!Z164))</f>
        <v>0</v>
      </c>
      <c r="AA164" s="210">
        <f ca="1">IF(SUM('Chemicals Calcs'!AA$2:AA164)-'Chem - ODS'!V$15*10^6&lt;0,0,IF(AND(SUM('Chemicals Calcs'!AA$1:AA163)-'Chem - ODS'!V$15*10^6&lt;0,SUM('Chemicals Calcs'!AA$2:AA164)-'Chem - ODS'!V$15*10^6&gt;0),SUM('Chemicals Calcs'!AA$2:AA164)-'Chem - ODS'!V$15*10^6,'Chemicals Calcs'!AA164))</f>
        <v>0</v>
      </c>
      <c r="AB164" s="210">
        <f ca="1">IF(SUM('Chemicals Calcs'!AB$2:AB164)-'Chem - ODS'!W$15*10^6&lt;0,0,IF(AND(SUM('Chemicals Calcs'!AB$1:AB163)-'Chem - ODS'!W$15*10^6&lt;0,SUM('Chemicals Calcs'!AB$2:AB164)-'Chem - ODS'!W$15*10^6&gt;0),SUM('Chemicals Calcs'!AB$2:AB164)-'Chem - ODS'!W$15*10^6,'Chemicals Calcs'!AB164))</f>
        <v>0</v>
      </c>
      <c r="AC164" s="210">
        <f ca="1">IF(SUM('Chemicals Calcs'!AC$2:AC164)-'Chem - ODS'!X$15*10^6&lt;0,0,IF(AND(SUM('Chemicals Calcs'!AC$1:AC163)-'Chem - ODS'!X$15*10^6&lt;0,SUM('Chemicals Calcs'!AC$2:AC164)-'Chem - ODS'!X$15*10^6&gt;0),SUM('Chemicals Calcs'!AC$2:AC164)-'Chem - ODS'!X$15*10^6,'Chemicals Calcs'!AC164))</f>
        <v>0</v>
      </c>
      <c r="AD164" s="210">
        <f ca="1">IF(SUM('Chemicals Calcs'!AD$2:AD164)-'Chem - ODS'!Y$15*10^6&lt;0,0,IF(AND(SUM('Chemicals Calcs'!AD$1:AD163)-'Chem - ODS'!Y$15*10^6&lt;0,SUM('Chemicals Calcs'!AD$2:AD164)-'Chem - ODS'!Y$15*10^6&gt;0),SUM('Chemicals Calcs'!AD$2:AD164)-'Chem - ODS'!Y$15*10^6,'Chemicals Calcs'!AD164))</f>
        <v>0</v>
      </c>
      <c r="AE164" s="210">
        <f ca="1">IF(SUM('Chemicals Calcs'!AE$2:AE164)-'Chem - ODS'!Z$15*10^6&lt;0,0,IF(AND(SUM('Chemicals Calcs'!AE$1:AE163)-'Chem - ODS'!Z$15*10^6&lt;0,SUM('Chemicals Calcs'!AE$2:AE164)-'Chem - ODS'!Z$15*10^6&gt;0),SUM('Chemicals Calcs'!AE$2:AE164)-'Chem - ODS'!Z$15*10^6,'Chemicals Calcs'!AE164))</f>
        <v>0</v>
      </c>
      <c r="AF164" s="210">
        <f ca="1">IF(SUM('Chemicals Calcs'!AF$2:AF164)-'Chem - ODS'!AA$15*10^6&lt;0,0,IF(AND(SUM('Chemicals Calcs'!AF$1:AF163)-'Chem - ODS'!AA$15*10^6&lt;0,SUM('Chemicals Calcs'!AF$2:AF164)-'Chem - ODS'!AA$15*10^6&gt;0),SUM('Chemicals Calcs'!AF$2:AF164)-'Chem - ODS'!AA$15*10^6,'Chemicals Calcs'!AF164))</f>
        <v>0</v>
      </c>
      <c r="AG164" s="210">
        <f ca="1">IF(SUM('Chemicals Calcs'!AG$2:AG164)-'Chem - ODS'!AB$15*10^6&lt;0,0,IF(AND(SUM('Chemicals Calcs'!AG$1:AG163)-'Chem - ODS'!AB$15*10^6&lt;0,SUM('Chemicals Calcs'!AG$2:AG164)-'Chem - ODS'!AB$15*10^6&gt;0),SUM('Chemicals Calcs'!AG$2:AG164)-'Chem - ODS'!AB$15*10^6,'Chemicals Calcs'!AG164))</f>
        <v>0</v>
      </c>
      <c r="AH164" s="210">
        <f ca="1">IF(SUM('Chemicals Calcs'!AH$2:AH164)-'Chem - ODS'!AC$15*10^6&lt;0,0,IF(AND(SUM('Chemicals Calcs'!AH$1:AH163)-'Chem - ODS'!AC$15*10^6&lt;0,SUM('Chemicals Calcs'!AH$2:AH164)-'Chem - ODS'!AC$15*10^6&gt;0),SUM('Chemicals Calcs'!AH$2:AH164)-'Chem - ODS'!AC$15*10^6,'Chemicals Calcs'!AH164))</f>
        <v>0</v>
      </c>
      <c r="AI164" s="210">
        <f ca="1">IF(SUM('Chemicals Calcs'!AI$2:AI164)-'Chem - ODS'!AD$15*10^6&lt;0,0,IF(AND(SUM('Chemicals Calcs'!AI$1:AI163)-'Chem - ODS'!AD$15*10^6&lt;0,SUM('Chemicals Calcs'!AI$2:AI164)-'Chem - ODS'!AD$15*10^6&gt;0),SUM('Chemicals Calcs'!AI$2:AI164)-'Chem - ODS'!AD$15*10^6,'Chemicals Calcs'!AI164))</f>
        <v>0</v>
      </c>
      <c r="AJ164" s="210">
        <f ca="1">IF(SUM('Chemicals Calcs'!AJ$2:AJ164)-'Chem - ODS'!AE$15*10^6&lt;0,0,IF(AND(SUM('Chemicals Calcs'!AJ$1:AJ163)-'Chem - ODS'!AE$15*10^6&lt;0,SUM('Chemicals Calcs'!AJ$2:AJ164)-'Chem - ODS'!AE$15*10^6&gt;0),SUM('Chemicals Calcs'!AJ$2:AJ164)-'Chem - ODS'!AE$15*10^6,'Chemicals Calcs'!AJ164))</f>
        <v>0</v>
      </c>
      <c r="AK164" s="210">
        <f ca="1">IF(SUM('Chemicals Calcs'!AK$2:AK164)-'Chem - ODS'!AF$15*10^6&lt;0,0,IF(AND(SUM('Chemicals Calcs'!AK$1:AK163)-'Chem - ODS'!AF$15*10^6&lt;0,SUM('Chemicals Calcs'!AK$2:AK164)-'Chem - ODS'!AF$15*10^6&gt;0),SUM('Chemicals Calcs'!AK$2:AK164)-'Chem - ODS'!AF$15*10^6,'Chemicals Calcs'!AK164))</f>
        <v>0</v>
      </c>
      <c r="AL164" s="210">
        <f ca="1">IF(SUM('Chemicals Calcs'!AL$2:AL164)-'Chem - ODS'!AG$15*10^6&lt;0,0,IF(AND(SUM('Chemicals Calcs'!AL$1:AL163)-'Chem - ODS'!AG$15*10^6&lt;0,SUM('Chemicals Calcs'!AL$2:AL164)-'Chem - ODS'!AG$15*10^6&gt;0),SUM('Chemicals Calcs'!AL$2:AL164)-'Chem - ODS'!AG$15*10^6,'Chemicals Calcs'!AL164))</f>
        <v>0</v>
      </c>
      <c r="AM164" s="210">
        <f ca="1">IF(SUM('Chemicals Calcs'!AM$2:AM164)-'Chem - ODS'!AH$15*10^6&lt;0,0,IF(AND(SUM('Chemicals Calcs'!AM$1:AM163)-'Chem - ODS'!AH$15*10^6&lt;0,SUM('Chemicals Calcs'!AM$2:AM164)-'Chem - ODS'!AH$15*10^6&gt;0),SUM('Chemicals Calcs'!AM$2:AM164)-'Chem - ODS'!AH$15*10^6,'Chemicals Calcs'!AM164))</f>
        <v>0</v>
      </c>
      <c r="AN164" s="210">
        <f ca="1">IF(SUM('Chemicals Calcs'!AN$2:AN164)-'Chem - ODS'!AI$15*10^6&lt;0,0,IF(AND(SUM('Chemicals Calcs'!AN$1:AN163)-'Chem - ODS'!AI$15*10^6&lt;0,SUM('Chemicals Calcs'!AN$2:AN164)-'Chem - ODS'!AI$15*10^6&gt;0),SUM('Chemicals Calcs'!AN$2:AN164)-'Chem - ODS'!AI$15*10^6,'Chemicals Calcs'!AN164))</f>
        <v>0</v>
      </c>
      <c r="AO164" s="210">
        <f ca="1">IF(SUM('Chemicals Calcs'!AO$2:AO164)-'Chem - ODS'!AJ$15*10^6&lt;0,0,IF(AND(SUM('Chemicals Calcs'!AO$1:AO163)-'Chem - ODS'!AJ$15*10^6&lt;0,SUM('Chemicals Calcs'!AO$2:AO164)-'Chem - ODS'!AJ$15*10^6&gt;0),SUM('Chemicals Calcs'!AO$2:AO164)-'Chem - ODS'!AJ$15*10^6,'Chemicals Calcs'!AO164))</f>
        <v>0</v>
      </c>
      <c r="AP164" s="210">
        <f ca="1">IF(SUM('Chemicals Calcs'!AP$2:AP164)-'Chem - ODS'!AK$15*10^6&lt;0,0,IF(AND(SUM('Chemicals Calcs'!AP$1:AP163)-'Chem - ODS'!AK$15*10^6&lt;0,SUM('Chemicals Calcs'!AP$2:AP164)-'Chem - ODS'!AK$15*10^6&gt;0),SUM('Chemicals Calcs'!AP$2:AP164)-'Chem - ODS'!AK$15*10^6,'Chemicals Calcs'!AP164))</f>
        <v>0</v>
      </c>
    </row>
    <row r="165" spans="1:42">
      <c r="A165" s="74">
        <v>750</v>
      </c>
      <c r="B165">
        <f ca="1">IF('Chemicals 2010'!$A173="CP",INDIRECT("'Chemicals 2010'!"&amp;'Country Selector'!$B$3&amp;ROW($A173))*10^12,0)</f>
        <v>0</v>
      </c>
      <c r="C165" s="90">
        <f t="shared" ca="1" si="8"/>
        <v>0</v>
      </c>
      <c r="D165" s="90">
        <f t="shared" ca="1" si="7"/>
        <v>0</v>
      </c>
      <c r="E165" s="90">
        <f t="shared" ca="1" si="7"/>
        <v>0</v>
      </c>
      <c r="F165" s="90">
        <f t="shared" ca="1" si="7"/>
        <v>0</v>
      </c>
      <c r="G165" s="210">
        <f ca="1">IF(SUM('Chemicals Calcs'!G$2:G165)-'Chem - ODS'!B$15*10^6&lt;0,0,IF(AND(SUM('Chemicals Calcs'!G$1:G164)-'Chem - ODS'!B$15*10^6&lt;0,SUM('Chemicals Calcs'!G$2:G165)-'Chem - ODS'!B$15*10^6&gt;0),SUM('Chemicals Calcs'!G$2:G165)-'Chem - ODS'!B$15*10^6,'Chemicals Calcs'!G165))</f>
        <v>0</v>
      </c>
      <c r="H165" s="210">
        <f ca="1">IF(SUM('Chemicals Calcs'!H$2:H165)-'Chem - ODS'!C$15*10^6&lt;0,0,IF(AND(SUM('Chemicals Calcs'!H$1:H164)-'Chem - ODS'!C$15*10^6&lt;0,SUM('Chemicals Calcs'!H$2:H165)-'Chem - ODS'!C$15*10^6&gt;0),SUM('Chemicals Calcs'!H$2:H165)-'Chem - ODS'!C$15*10^6,'Chemicals Calcs'!H165))</f>
        <v>0</v>
      </c>
      <c r="I165" s="210">
        <f ca="1">IF(SUM('Chemicals Calcs'!I$2:I165)-'Chem - ODS'!D$15*10^6&lt;0,0,IF(AND(SUM('Chemicals Calcs'!I$1:I164)-'Chem - ODS'!D$15*10^6&lt;0,SUM('Chemicals Calcs'!I$2:I165)-'Chem - ODS'!D$15*10^6&gt;0),SUM('Chemicals Calcs'!I$2:I165)-'Chem - ODS'!D$15*10^6,'Chemicals Calcs'!I165))</f>
        <v>0</v>
      </c>
      <c r="J165" s="210">
        <f ca="1">IF(SUM('Chemicals Calcs'!J$2:J165)-'Chem - ODS'!E$15*10^6&lt;0,0,IF(AND(SUM('Chemicals Calcs'!J$1:J164)-'Chem - ODS'!E$15*10^6&lt;0,SUM('Chemicals Calcs'!J$2:J165)-'Chem - ODS'!E$15*10^6&gt;0),SUM('Chemicals Calcs'!J$2:J165)-'Chem - ODS'!E$15*10^6,'Chemicals Calcs'!J165))</f>
        <v>0</v>
      </c>
      <c r="K165" s="210">
        <f ca="1">IF(SUM('Chemicals Calcs'!K$2:K165)-'Chem - ODS'!F$15*10^6&lt;0,0,IF(AND(SUM('Chemicals Calcs'!K$1:K164)-'Chem - ODS'!F$15*10^6&lt;0,SUM('Chemicals Calcs'!K$2:K165)-'Chem - ODS'!F$15*10^6&gt;0),SUM('Chemicals Calcs'!K$2:K165)-'Chem - ODS'!F$15*10^6,'Chemicals Calcs'!K165))</f>
        <v>0</v>
      </c>
      <c r="L165" s="210">
        <f ca="1">IF(SUM('Chemicals Calcs'!L$2:L165)-'Chem - ODS'!G$15*10^6&lt;0,0,IF(AND(SUM('Chemicals Calcs'!L$1:L164)-'Chem - ODS'!G$15*10^6&lt;0,SUM('Chemicals Calcs'!L$2:L165)-'Chem - ODS'!G$15*10^6&gt;0),SUM('Chemicals Calcs'!L$2:L165)-'Chem - ODS'!G$15*10^6,'Chemicals Calcs'!L165))</f>
        <v>0</v>
      </c>
      <c r="M165" s="210">
        <f ca="1">IF(SUM('Chemicals Calcs'!M$2:M165)-'Chem - ODS'!H$15*10^6&lt;0,0,IF(AND(SUM('Chemicals Calcs'!M$1:M164)-'Chem - ODS'!H$15*10^6&lt;0,SUM('Chemicals Calcs'!M$2:M165)-'Chem - ODS'!H$15*10^6&gt;0),SUM('Chemicals Calcs'!M$2:M165)-'Chem - ODS'!H$15*10^6,'Chemicals Calcs'!M165))</f>
        <v>0</v>
      </c>
      <c r="N165" s="210">
        <f ca="1">IF(SUM('Chemicals Calcs'!N$2:N165)-'Chem - ODS'!I$15*10^6&lt;0,0,IF(AND(SUM('Chemicals Calcs'!N$1:N164)-'Chem - ODS'!I$15*10^6&lt;0,SUM('Chemicals Calcs'!N$2:N165)-'Chem - ODS'!I$15*10^6&gt;0),SUM('Chemicals Calcs'!N$2:N165)-'Chem - ODS'!I$15*10^6,'Chemicals Calcs'!N165))</f>
        <v>0</v>
      </c>
      <c r="O165" s="210">
        <f ca="1">IF(SUM('Chemicals Calcs'!O$2:O165)-'Chem - ODS'!J$15*10^6&lt;0,0,IF(AND(SUM('Chemicals Calcs'!O$1:O164)-'Chem - ODS'!J$15*10^6&lt;0,SUM('Chemicals Calcs'!O$2:O165)-'Chem - ODS'!J$15*10^6&gt;0),SUM('Chemicals Calcs'!O$2:O165)-'Chem - ODS'!J$15*10^6,'Chemicals Calcs'!O165))</f>
        <v>0</v>
      </c>
      <c r="P165" s="210">
        <f ca="1">IF(SUM('Chemicals Calcs'!P$2:P165)-'Chem - ODS'!K$15*10^6&lt;0,0,IF(AND(SUM('Chemicals Calcs'!P$1:P164)-'Chem - ODS'!K$15*10^6&lt;0,SUM('Chemicals Calcs'!P$2:P165)-'Chem - ODS'!K$15*10^6&gt;0),SUM('Chemicals Calcs'!P$2:P165)-'Chem - ODS'!K$15*10^6,'Chemicals Calcs'!P165))</f>
        <v>0</v>
      </c>
      <c r="Q165" s="210">
        <f ca="1">IF(SUM('Chemicals Calcs'!Q$2:Q165)-'Chem - ODS'!L$15*10^6&lt;0,0,IF(AND(SUM('Chemicals Calcs'!Q$1:Q164)-'Chem - ODS'!L$15*10^6&lt;0,SUM('Chemicals Calcs'!Q$2:Q165)-'Chem - ODS'!L$15*10^6&gt;0),SUM('Chemicals Calcs'!Q$2:Q165)-'Chem - ODS'!L$15*10^6,'Chemicals Calcs'!Q165))</f>
        <v>0</v>
      </c>
      <c r="R165" s="210">
        <f ca="1">IF(SUM('Chemicals Calcs'!R$2:R165)-'Chem - ODS'!M$15*10^6&lt;0,0,IF(AND(SUM('Chemicals Calcs'!R$1:R164)-'Chem - ODS'!M$15*10^6&lt;0,SUM('Chemicals Calcs'!R$2:R165)-'Chem - ODS'!M$15*10^6&gt;0),SUM('Chemicals Calcs'!R$2:R165)-'Chem - ODS'!M$15*10^6,'Chemicals Calcs'!R165))</f>
        <v>0</v>
      </c>
      <c r="S165" s="210">
        <f ca="1">IF(SUM('Chemicals Calcs'!S$2:S165)-'Chem - ODS'!N$15*10^6&lt;0,0,IF(AND(SUM('Chemicals Calcs'!S$1:S164)-'Chem - ODS'!N$15*10^6&lt;0,SUM('Chemicals Calcs'!S$2:S165)-'Chem - ODS'!N$15*10^6&gt;0),SUM('Chemicals Calcs'!S$2:S165)-'Chem - ODS'!N$15*10^6,'Chemicals Calcs'!S165))</f>
        <v>0</v>
      </c>
      <c r="T165" s="210">
        <f ca="1">IF(SUM('Chemicals Calcs'!T$2:T165)-'Chem - ODS'!O$15*10^6&lt;0,0,IF(AND(SUM('Chemicals Calcs'!T$1:T164)-'Chem - ODS'!O$15*10^6&lt;0,SUM('Chemicals Calcs'!T$2:T165)-'Chem - ODS'!O$15*10^6&gt;0),SUM('Chemicals Calcs'!T$2:T165)-'Chem - ODS'!O$15*10^6,'Chemicals Calcs'!T165))</f>
        <v>0</v>
      </c>
      <c r="U165" s="210">
        <f ca="1">IF(SUM('Chemicals Calcs'!U$2:U165)-'Chem - ODS'!P$15*10^6&lt;0,0,IF(AND(SUM('Chemicals Calcs'!U$1:U164)-'Chem - ODS'!P$15*10^6&lt;0,SUM('Chemicals Calcs'!U$2:U165)-'Chem - ODS'!P$15*10^6&gt;0),SUM('Chemicals Calcs'!U$2:U165)-'Chem - ODS'!P$15*10^6,'Chemicals Calcs'!U165))</f>
        <v>0</v>
      </c>
      <c r="V165" s="210">
        <f ca="1">IF(SUM('Chemicals Calcs'!V$2:V165)-'Chem - ODS'!Q$15*10^6&lt;0,0,IF(AND(SUM('Chemicals Calcs'!V$1:V164)-'Chem - ODS'!Q$15*10^6&lt;0,SUM('Chemicals Calcs'!V$2:V165)-'Chem - ODS'!Q$15*10^6&gt;0),SUM('Chemicals Calcs'!V$2:V165)-'Chem - ODS'!Q$15*10^6,'Chemicals Calcs'!V165))</f>
        <v>0</v>
      </c>
      <c r="W165" s="210">
        <f ca="1">IF(SUM('Chemicals Calcs'!W$2:W165)-'Chem - ODS'!R$15*10^6&lt;0,0,IF(AND(SUM('Chemicals Calcs'!W$1:W164)-'Chem - ODS'!R$15*10^6&lt;0,SUM('Chemicals Calcs'!W$2:W165)-'Chem - ODS'!R$15*10^6&gt;0),SUM('Chemicals Calcs'!W$2:W165)-'Chem - ODS'!R$15*10^6,'Chemicals Calcs'!W165))</f>
        <v>0</v>
      </c>
      <c r="X165" s="210">
        <f ca="1">IF(SUM('Chemicals Calcs'!X$2:X165)-'Chem - ODS'!S$15*10^6&lt;0,0,IF(AND(SUM('Chemicals Calcs'!X$1:X164)-'Chem - ODS'!S$15*10^6&lt;0,SUM('Chemicals Calcs'!X$2:X165)-'Chem - ODS'!S$15*10^6&gt;0),SUM('Chemicals Calcs'!X$2:X165)-'Chem - ODS'!S$15*10^6,'Chemicals Calcs'!X165))</f>
        <v>0</v>
      </c>
      <c r="Y165" s="210">
        <f ca="1">IF(SUM('Chemicals Calcs'!Y$2:Y165)-'Chem - ODS'!T$15*10^6&lt;0,0,IF(AND(SUM('Chemicals Calcs'!Y$1:Y164)-'Chem - ODS'!T$15*10^6&lt;0,SUM('Chemicals Calcs'!Y$2:Y165)-'Chem - ODS'!T$15*10^6&gt;0),SUM('Chemicals Calcs'!Y$2:Y165)-'Chem - ODS'!T$15*10^6,'Chemicals Calcs'!Y165))</f>
        <v>0</v>
      </c>
      <c r="Z165" s="210">
        <f ca="1">IF(SUM('Chemicals Calcs'!Z$2:Z165)-'Chem - ODS'!U$15*10^6&lt;0,0,IF(AND(SUM('Chemicals Calcs'!Z$1:Z164)-'Chem - ODS'!U$15*10^6&lt;0,SUM('Chemicals Calcs'!Z$2:Z165)-'Chem - ODS'!U$15*10^6&gt;0),SUM('Chemicals Calcs'!Z$2:Z165)-'Chem - ODS'!U$15*10^6,'Chemicals Calcs'!Z165))</f>
        <v>0</v>
      </c>
      <c r="AA165" s="210">
        <f ca="1">IF(SUM('Chemicals Calcs'!AA$2:AA165)-'Chem - ODS'!V$15*10^6&lt;0,0,IF(AND(SUM('Chemicals Calcs'!AA$1:AA164)-'Chem - ODS'!V$15*10^6&lt;0,SUM('Chemicals Calcs'!AA$2:AA165)-'Chem - ODS'!V$15*10^6&gt;0),SUM('Chemicals Calcs'!AA$2:AA165)-'Chem - ODS'!V$15*10^6,'Chemicals Calcs'!AA165))</f>
        <v>0</v>
      </c>
      <c r="AB165" s="210">
        <f ca="1">IF(SUM('Chemicals Calcs'!AB$2:AB165)-'Chem - ODS'!W$15*10^6&lt;0,0,IF(AND(SUM('Chemicals Calcs'!AB$1:AB164)-'Chem - ODS'!W$15*10^6&lt;0,SUM('Chemicals Calcs'!AB$2:AB165)-'Chem - ODS'!W$15*10^6&gt;0),SUM('Chemicals Calcs'!AB$2:AB165)-'Chem - ODS'!W$15*10^6,'Chemicals Calcs'!AB165))</f>
        <v>0</v>
      </c>
      <c r="AC165" s="210">
        <f ca="1">IF(SUM('Chemicals Calcs'!AC$2:AC165)-'Chem - ODS'!X$15*10^6&lt;0,0,IF(AND(SUM('Chemicals Calcs'!AC$1:AC164)-'Chem - ODS'!X$15*10^6&lt;0,SUM('Chemicals Calcs'!AC$2:AC165)-'Chem - ODS'!X$15*10^6&gt;0),SUM('Chemicals Calcs'!AC$2:AC165)-'Chem - ODS'!X$15*10^6,'Chemicals Calcs'!AC165))</f>
        <v>0</v>
      </c>
      <c r="AD165" s="210">
        <f ca="1">IF(SUM('Chemicals Calcs'!AD$2:AD165)-'Chem - ODS'!Y$15*10^6&lt;0,0,IF(AND(SUM('Chemicals Calcs'!AD$1:AD164)-'Chem - ODS'!Y$15*10^6&lt;0,SUM('Chemicals Calcs'!AD$2:AD165)-'Chem - ODS'!Y$15*10^6&gt;0),SUM('Chemicals Calcs'!AD$2:AD165)-'Chem - ODS'!Y$15*10^6,'Chemicals Calcs'!AD165))</f>
        <v>0</v>
      </c>
      <c r="AE165" s="210">
        <f ca="1">IF(SUM('Chemicals Calcs'!AE$2:AE165)-'Chem - ODS'!Z$15*10^6&lt;0,0,IF(AND(SUM('Chemicals Calcs'!AE$1:AE164)-'Chem - ODS'!Z$15*10^6&lt;0,SUM('Chemicals Calcs'!AE$2:AE165)-'Chem - ODS'!Z$15*10^6&gt;0),SUM('Chemicals Calcs'!AE$2:AE165)-'Chem - ODS'!Z$15*10^6,'Chemicals Calcs'!AE165))</f>
        <v>0</v>
      </c>
      <c r="AF165" s="210">
        <f ca="1">IF(SUM('Chemicals Calcs'!AF$2:AF165)-'Chem - ODS'!AA$15*10^6&lt;0,0,IF(AND(SUM('Chemicals Calcs'!AF$1:AF164)-'Chem - ODS'!AA$15*10^6&lt;0,SUM('Chemicals Calcs'!AF$2:AF165)-'Chem - ODS'!AA$15*10^6&gt;0),SUM('Chemicals Calcs'!AF$2:AF165)-'Chem - ODS'!AA$15*10^6,'Chemicals Calcs'!AF165))</f>
        <v>0</v>
      </c>
      <c r="AG165" s="210">
        <f ca="1">IF(SUM('Chemicals Calcs'!AG$2:AG165)-'Chem - ODS'!AB$15*10^6&lt;0,0,IF(AND(SUM('Chemicals Calcs'!AG$1:AG164)-'Chem - ODS'!AB$15*10^6&lt;0,SUM('Chemicals Calcs'!AG$2:AG165)-'Chem - ODS'!AB$15*10^6&gt;0),SUM('Chemicals Calcs'!AG$2:AG165)-'Chem - ODS'!AB$15*10^6,'Chemicals Calcs'!AG165))</f>
        <v>0</v>
      </c>
      <c r="AH165" s="210">
        <f ca="1">IF(SUM('Chemicals Calcs'!AH$2:AH165)-'Chem - ODS'!AC$15*10^6&lt;0,0,IF(AND(SUM('Chemicals Calcs'!AH$1:AH164)-'Chem - ODS'!AC$15*10^6&lt;0,SUM('Chemicals Calcs'!AH$2:AH165)-'Chem - ODS'!AC$15*10^6&gt;0),SUM('Chemicals Calcs'!AH$2:AH165)-'Chem - ODS'!AC$15*10^6,'Chemicals Calcs'!AH165))</f>
        <v>0</v>
      </c>
      <c r="AI165" s="210">
        <f ca="1">IF(SUM('Chemicals Calcs'!AI$2:AI165)-'Chem - ODS'!AD$15*10^6&lt;0,0,IF(AND(SUM('Chemicals Calcs'!AI$1:AI164)-'Chem - ODS'!AD$15*10^6&lt;0,SUM('Chemicals Calcs'!AI$2:AI165)-'Chem - ODS'!AD$15*10^6&gt;0),SUM('Chemicals Calcs'!AI$2:AI165)-'Chem - ODS'!AD$15*10^6,'Chemicals Calcs'!AI165))</f>
        <v>0</v>
      </c>
      <c r="AJ165" s="210">
        <f ca="1">IF(SUM('Chemicals Calcs'!AJ$2:AJ165)-'Chem - ODS'!AE$15*10^6&lt;0,0,IF(AND(SUM('Chemicals Calcs'!AJ$1:AJ164)-'Chem - ODS'!AE$15*10^6&lt;0,SUM('Chemicals Calcs'!AJ$2:AJ165)-'Chem - ODS'!AE$15*10^6&gt;0),SUM('Chemicals Calcs'!AJ$2:AJ165)-'Chem - ODS'!AE$15*10^6,'Chemicals Calcs'!AJ165))</f>
        <v>0</v>
      </c>
      <c r="AK165" s="210">
        <f ca="1">IF(SUM('Chemicals Calcs'!AK$2:AK165)-'Chem - ODS'!AF$15*10^6&lt;0,0,IF(AND(SUM('Chemicals Calcs'!AK$1:AK164)-'Chem - ODS'!AF$15*10^6&lt;0,SUM('Chemicals Calcs'!AK$2:AK165)-'Chem - ODS'!AF$15*10^6&gt;0),SUM('Chemicals Calcs'!AK$2:AK165)-'Chem - ODS'!AF$15*10^6,'Chemicals Calcs'!AK165))</f>
        <v>0</v>
      </c>
      <c r="AL165" s="210">
        <f ca="1">IF(SUM('Chemicals Calcs'!AL$2:AL165)-'Chem - ODS'!AG$15*10^6&lt;0,0,IF(AND(SUM('Chemicals Calcs'!AL$1:AL164)-'Chem - ODS'!AG$15*10^6&lt;0,SUM('Chemicals Calcs'!AL$2:AL165)-'Chem - ODS'!AG$15*10^6&gt;0),SUM('Chemicals Calcs'!AL$2:AL165)-'Chem - ODS'!AG$15*10^6,'Chemicals Calcs'!AL165))</f>
        <v>0</v>
      </c>
      <c r="AM165" s="210">
        <f ca="1">IF(SUM('Chemicals Calcs'!AM$2:AM165)-'Chem - ODS'!AH$15*10^6&lt;0,0,IF(AND(SUM('Chemicals Calcs'!AM$1:AM164)-'Chem - ODS'!AH$15*10^6&lt;0,SUM('Chemicals Calcs'!AM$2:AM165)-'Chem - ODS'!AH$15*10^6&gt;0),SUM('Chemicals Calcs'!AM$2:AM165)-'Chem - ODS'!AH$15*10^6,'Chemicals Calcs'!AM165))</f>
        <v>0</v>
      </c>
      <c r="AN165" s="210">
        <f ca="1">IF(SUM('Chemicals Calcs'!AN$2:AN165)-'Chem - ODS'!AI$15*10^6&lt;0,0,IF(AND(SUM('Chemicals Calcs'!AN$1:AN164)-'Chem - ODS'!AI$15*10^6&lt;0,SUM('Chemicals Calcs'!AN$2:AN165)-'Chem - ODS'!AI$15*10^6&gt;0),SUM('Chemicals Calcs'!AN$2:AN165)-'Chem - ODS'!AI$15*10^6,'Chemicals Calcs'!AN165))</f>
        <v>0</v>
      </c>
      <c r="AO165" s="210">
        <f ca="1">IF(SUM('Chemicals Calcs'!AO$2:AO165)-'Chem - ODS'!AJ$15*10^6&lt;0,0,IF(AND(SUM('Chemicals Calcs'!AO$1:AO164)-'Chem - ODS'!AJ$15*10^6&lt;0,SUM('Chemicals Calcs'!AO$2:AO165)-'Chem - ODS'!AJ$15*10^6&gt;0),SUM('Chemicals Calcs'!AO$2:AO165)-'Chem - ODS'!AJ$15*10^6,'Chemicals Calcs'!AO165))</f>
        <v>0</v>
      </c>
      <c r="AP165" s="210">
        <f ca="1">IF(SUM('Chemicals Calcs'!AP$2:AP165)-'Chem - ODS'!AK$15*10^6&lt;0,0,IF(AND(SUM('Chemicals Calcs'!AP$1:AP164)-'Chem - ODS'!AK$15*10^6&lt;0,SUM('Chemicals Calcs'!AP$2:AP165)-'Chem - ODS'!AK$15*10^6&gt;0),SUM('Chemicals Calcs'!AP$2:AP165)-'Chem - ODS'!AK$15*10^6,'Chemicals Calcs'!AP165))</f>
        <v>0</v>
      </c>
    </row>
    <row r="166" spans="1:42">
      <c r="A166" s="74">
        <v>800</v>
      </c>
      <c r="B166">
        <f ca="1">IF('Chemicals 2010'!$A174="CP",INDIRECT("'Chemicals 2010'!"&amp;'Country Selector'!$B$3&amp;ROW($A174))*10^12,0)</f>
        <v>0</v>
      </c>
      <c r="C166" s="90">
        <f t="shared" ca="1" si="8"/>
        <v>0</v>
      </c>
      <c r="D166" s="90">
        <f t="shared" ca="1" si="7"/>
        <v>0</v>
      </c>
      <c r="E166" s="90">
        <f t="shared" ca="1" si="7"/>
        <v>0</v>
      </c>
      <c r="F166" s="90">
        <f t="shared" ca="1" si="7"/>
        <v>0</v>
      </c>
      <c r="G166" s="210">
        <f ca="1">IF(SUM('Chemicals Calcs'!G$2:G166)-'Chem - ODS'!B$15*10^6&lt;0,0,IF(AND(SUM('Chemicals Calcs'!G$1:G165)-'Chem - ODS'!B$15*10^6&lt;0,SUM('Chemicals Calcs'!G$2:G166)-'Chem - ODS'!B$15*10^6&gt;0),SUM('Chemicals Calcs'!G$2:G166)-'Chem - ODS'!B$15*10^6,'Chemicals Calcs'!G166))</f>
        <v>0</v>
      </c>
      <c r="H166" s="210">
        <f ca="1">IF(SUM('Chemicals Calcs'!H$2:H166)-'Chem - ODS'!C$15*10^6&lt;0,0,IF(AND(SUM('Chemicals Calcs'!H$1:H165)-'Chem - ODS'!C$15*10^6&lt;0,SUM('Chemicals Calcs'!H$2:H166)-'Chem - ODS'!C$15*10^6&gt;0),SUM('Chemicals Calcs'!H$2:H166)-'Chem - ODS'!C$15*10^6,'Chemicals Calcs'!H166))</f>
        <v>0</v>
      </c>
      <c r="I166" s="210">
        <f ca="1">IF(SUM('Chemicals Calcs'!I$2:I166)-'Chem - ODS'!D$15*10^6&lt;0,0,IF(AND(SUM('Chemicals Calcs'!I$1:I165)-'Chem - ODS'!D$15*10^6&lt;0,SUM('Chemicals Calcs'!I$2:I166)-'Chem - ODS'!D$15*10^6&gt;0),SUM('Chemicals Calcs'!I$2:I166)-'Chem - ODS'!D$15*10^6,'Chemicals Calcs'!I166))</f>
        <v>0</v>
      </c>
      <c r="J166" s="210">
        <f ca="1">IF(SUM('Chemicals Calcs'!J$2:J166)-'Chem - ODS'!E$15*10^6&lt;0,0,IF(AND(SUM('Chemicals Calcs'!J$1:J165)-'Chem - ODS'!E$15*10^6&lt;0,SUM('Chemicals Calcs'!J$2:J166)-'Chem - ODS'!E$15*10^6&gt;0),SUM('Chemicals Calcs'!J$2:J166)-'Chem - ODS'!E$15*10^6,'Chemicals Calcs'!J166))</f>
        <v>0</v>
      </c>
      <c r="K166" s="210">
        <f ca="1">IF(SUM('Chemicals Calcs'!K$2:K166)-'Chem - ODS'!F$15*10^6&lt;0,0,IF(AND(SUM('Chemicals Calcs'!K$1:K165)-'Chem - ODS'!F$15*10^6&lt;0,SUM('Chemicals Calcs'!K$2:K166)-'Chem - ODS'!F$15*10^6&gt;0),SUM('Chemicals Calcs'!K$2:K166)-'Chem - ODS'!F$15*10^6,'Chemicals Calcs'!K166))</f>
        <v>0</v>
      </c>
      <c r="L166" s="210">
        <f ca="1">IF(SUM('Chemicals Calcs'!L$2:L166)-'Chem - ODS'!G$15*10^6&lt;0,0,IF(AND(SUM('Chemicals Calcs'!L$1:L165)-'Chem - ODS'!G$15*10^6&lt;0,SUM('Chemicals Calcs'!L$2:L166)-'Chem - ODS'!G$15*10^6&gt;0),SUM('Chemicals Calcs'!L$2:L166)-'Chem - ODS'!G$15*10^6,'Chemicals Calcs'!L166))</f>
        <v>0</v>
      </c>
      <c r="M166" s="210">
        <f ca="1">IF(SUM('Chemicals Calcs'!M$2:M166)-'Chem - ODS'!H$15*10^6&lt;0,0,IF(AND(SUM('Chemicals Calcs'!M$1:M165)-'Chem - ODS'!H$15*10^6&lt;0,SUM('Chemicals Calcs'!M$2:M166)-'Chem - ODS'!H$15*10^6&gt;0),SUM('Chemicals Calcs'!M$2:M166)-'Chem - ODS'!H$15*10^6,'Chemicals Calcs'!M166))</f>
        <v>0</v>
      </c>
      <c r="N166" s="210">
        <f ca="1">IF(SUM('Chemicals Calcs'!N$2:N166)-'Chem - ODS'!I$15*10^6&lt;0,0,IF(AND(SUM('Chemicals Calcs'!N$1:N165)-'Chem - ODS'!I$15*10^6&lt;0,SUM('Chemicals Calcs'!N$2:N166)-'Chem - ODS'!I$15*10^6&gt;0),SUM('Chemicals Calcs'!N$2:N166)-'Chem - ODS'!I$15*10^6,'Chemicals Calcs'!N166))</f>
        <v>0</v>
      </c>
      <c r="O166" s="210">
        <f ca="1">IF(SUM('Chemicals Calcs'!O$2:O166)-'Chem - ODS'!J$15*10^6&lt;0,0,IF(AND(SUM('Chemicals Calcs'!O$1:O165)-'Chem - ODS'!J$15*10^6&lt;0,SUM('Chemicals Calcs'!O$2:O166)-'Chem - ODS'!J$15*10^6&gt;0),SUM('Chemicals Calcs'!O$2:O166)-'Chem - ODS'!J$15*10^6,'Chemicals Calcs'!O166))</f>
        <v>0</v>
      </c>
      <c r="P166" s="210">
        <f ca="1">IF(SUM('Chemicals Calcs'!P$2:P166)-'Chem - ODS'!K$15*10^6&lt;0,0,IF(AND(SUM('Chemicals Calcs'!P$1:P165)-'Chem - ODS'!K$15*10^6&lt;0,SUM('Chemicals Calcs'!P$2:P166)-'Chem - ODS'!K$15*10^6&gt;0),SUM('Chemicals Calcs'!P$2:P166)-'Chem - ODS'!K$15*10^6,'Chemicals Calcs'!P166))</f>
        <v>0</v>
      </c>
      <c r="Q166" s="210">
        <f ca="1">IF(SUM('Chemicals Calcs'!Q$2:Q166)-'Chem - ODS'!L$15*10^6&lt;0,0,IF(AND(SUM('Chemicals Calcs'!Q$1:Q165)-'Chem - ODS'!L$15*10^6&lt;0,SUM('Chemicals Calcs'!Q$2:Q166)-'Chem - ODS'!L$15*10^6&gt;0),SUM('Chemicals Calcs'!Q$2:Q166)-'Chem - ODS'!L$15*10^6,'Chemicals Calcs'!Q166))</f>
        <v>0</v>
      </c>
      <c r="R166" s="210">
        <f ca="1">IF(SUM('Chemicals Calcs'!R$2:R166)-'Chem - ODS'!M$15*10^6&lt;0,0,IF(AND(SUM('Chemicals Calcs'!R$1:R165)-'Chem - ODS'!M$15*10^6&lt;0,SUM('Chemicals Calcs'!R$2:R166)-'Chem - ODS'!M$15*10^6&gt;0),SUM('Chemicals Calcs'!R$2:R166)-'Chem - ODS'!M$15*10^6,'Chemicals Calcs'!R166))</f>
        <v>0</v>
      </c>
      <c r="S166" s="210">
        <f ca="1">IF(SUM('Chemicals Calcs'!S$2:S166)-'Chem - ODS'!N$15*10^6&lt;0,0,IF(AND(SUM('Chemicals Calcs'!S$1:S165)-'Chem - ODS'!N$15*10^6&lt;0,SUM('Chemicals Calcs'!S$2:S166)-'Chem - ODS'!N$15*10^6&gt;0),SUM('Chemicals Calcs'!S$2:S166)-'Chem - ODS'!N$15*10^6,'Chemicals Calcs'!S166))</f>
        <v>0</v>
      </c>
      <c r="T166" s="210">
        <f ca="1">IF(SUM('Chemicals Calcs'!T$2:T166)-'Chem - ODS'!O$15*10^6&lt;0,0,IF(AND(SUM('Chemicals Calcs'!T$1:T165)-'Chem - ODS'!O$15*10^6&lt;0,SUM('Chemicals Calcs'!T$2:T166)-'Chem - ODS'!O$15*10^6&gt;0),SUM('Chemicals Calcs'!T$2:T166)-'Chem - ODS'!O$15*10^6,'Chemicals Calcs'!T166))</f>
        <v>0</v>
      </c>
      <c r="U166" s="210">
        <f ca="1">IF(SUM('Chemicals Calcs'!U$2:U166)-'Chem - ODS'!P$15*10^6&lt;0,0,IF(AND(SUM('Chemicals Calcs'!U$1:U165)-'Chem - ODS'!P$15*10^6&lt;0,SUM('Chemicals Calcs'!U$2:U166)-'Chem - ODS'!P$15*10^6&gt;0),SUM('Chemicals Calcs'!U$2:U166)-'Chem - ODS'!P$15*10^6,'Chemicals Calcs'!U166))</f>
        <v>0</v>
      </c>
      <c r="V166" s="210">
        <f ca="1">IF(SUM('Chemicals Calcs'!V$2:V166)-'Chem - ODS'!Q$15*10^6&lt;0,0,IF(AND(SUM('Chemicals Calcs'!V$1:V165)-'Chem - ODS'!Q$15*10^6&lt;0,SUM('Chemicals Calcs'!V$2:V166)-'Chem - ODS'!Q$15*10^6&gt;0),SUM('Chemicals Calcs'!V$2:V166)-'Chem - ODS'!Q$15*10^6,'Chemicals Calcs'!V166))</f>
        <v>0</v>
      </c>
      <c r="W166" s="210">
        <f ca="1">IF(SUM('Chemicals Calcs'!W$2:W166)-'Chem - ODS'!R$15*10^6&lt;0,0,IF(AND(SUM('Chemicals Calcs'!W$1:W165)-'Chem - ODS'!R$15*10^6&lt;0,SUM('Chemicals Calcs'!W$2:W166)-'Chem - ODS'!R$15*10^6&gt;0),SUM('Chemicals Calcs'!W$2:W166)-'Chem - ODS'!R$15*10^6,'Chemicals Calcs'!W166))</f>
        <v>0</v>
      </c>
      <c r="X166" s="210">
        <f ca="1">IF(SUM('Chemicals Calcs'!X$2:X166)-'Chem - ODS'!S$15*10^6&lt;0,0,IF(AND(SUM('Chemicals Calcs'!X$1:X165)-'Chem - ODS'!S$15*10^6&lt;0,SUM('Chemicals Calcs'!X$2:X166)-'Chem - ODS'!S$15*10^6&gt;0),SUM('Chemicals Calcs'!X$2:X166)-'Chem - ODS'!S$15*10^6,'Chemicals Calcs'!X166))</f>
        <v>0</v>
      </c>
      <c r="Y166" s="210">
        <f ca="1">IF(SUM('Chemicals Calcs'!Y$2:Y166)-'Chem - ODS'!T$15*10^6&lt;0,0,IF(AND(SUM('Chemicals Calcs'!Y$1:Y165)-'Chem - ODS'!T$15*10^6&lt;0,SUM('Chemicals Calcs'!Y$2:Y166)-'Chem - ODS'!T$15*10^6&gt;0),SUM('Chemicals Calcs'!Y$2:Y166)-'Chem - ODS'!T$15*10^6,'Chemicals Calcs'!Y166))</f>
        <v>0</v>
      </c>
      <c r="Z166" s="210">
        <f ca="1">IF(SUM('Chemicals Calcs'!Z$2:Z166)-'Chem - ODS'!U$15*10^6&lt;0,0,IF(AND(SUM('Chemicals Calcs'!Z$1:Z165)-'Chem - ODS'!U$15*10^6&lt;0,SUM('Chemicals Calcs'!Z$2:Z166)-'Chem - ODS'!U$15*10^6&gt;0),SUM('Chemicals Calcs'!Z$2:Z166)-'Chem - ODS'!U$15*10^6,'Chemicals Calcs'!Z166))</f>
        <v>0</v>
      </c>
      <c r="AA166" s="210">
        <f ca="1">IF(SUM('Chemicals Calcs'!AA$2:AA166)-'Chem - ODS'!V$15*10^6&lt;0,0,IF(AND(SUM('Chemicals Calcs'!AA$1:AA165)-'Chem - ODS'!V$15*10^6&lt;0,SUM('Chemicals Calcs'!AA$2:AA166)-'Chem - ODS'!V$15*10^6&gt;0),SUM('Chemicals Calcs'!AA$2:AA166)-'Chem - ODS'!V$15*10^6,'Chemicals Calcs'!AA166))</f>
        <v>0</v>
      </c>
      <c r="AB166" s="210">
        <f ca="1">IF(SUM('Chemicals Calcs'!AB$2:AB166)-'Chem - ODS'!W$15*10^6&lt;0,0,IF(AND(SUM('Chemicals Calcs'!AB$1:AB165)-'Chem - ODS'!W$15*10^6&lt;0,SUM('Chemicals Calcs'!AB$2:AB166)-'Chem - ODS'!W$15*10^6&gt;0),SUM('Chemicals Calcs'!AB$2:AB166)-'Chem - ODS'!W$15*10^6,'Chemicals Calcs'!AB166))</f>
        <v>0</v>
      </c>
      <c r="AC166" s="210">
        <f ca="1">IF(SUM('Chemicals Calcs'!AC$2:AC166)-'Chem - ODS'!X$15*10^6&lt;0,0,IF(AND(SUM('Chemicals Calcs'!AC$1:AC165)-'Chem - ODS'!X$15*10^6&lt;0,SUM('Chemicals Calcs'!AC$2:AC166)-'Chem - ODS'!X$15*10^6&gt;0),SUM('Chemicals Calcs'!AC$2:AC166)-'Chem - ODS'!X$15*10^6,'Chemicals Calcs'!AC166))</f>
        <v>0</v>
      </c>
      <c r="AD166" s="210">
        <f ca="1">IF(SUM('Chemicals Calcs'!AD$2:AD166)-'Chem - ODS'!Y$15*10^6&lt;0,0,IF(AND(SUM('Chemicals Calcs'!AD$1:AD165)-'Chem - ODS'!Y$15*10^6&lt;0,SUM('Chemicals Calcs'!AD$2:AD166)-'Chem - ODS'!Y$15*10^6&gt;0),SUM('Chemicals Calcs'!AD$2:AD166)-'Chem - ODS'!Y$15*10^6,'Chemicals Calcs'!AD166))</f>
        <v>0</v>
      </c>
      <c r="AE166" s="210">
        <f ca="1">IF(SUM('Chemicals Calcs'!AE$2:AE166)-'Chem - ODS'!Z$15*10^6&lt;0,0,IF(AND(SUM('Chemicals Calcs'!AE$1:AE165)-'Chem - ODS'!Z$15*10^6&lt;0,SUM('Chemicals Calcs'!AE$2:AE166)-'Chem - ODS'!Z$15*10^6&gt;0),SUM('Chemicals Calcs'!AE$2:AE166)-'Chem - ODS'!Z$15*10^6,'Chemicals Calcs'!AE166))</f>
        <v>0</v>
      </c>
      <c r="AF166" s="210">
        <f ca="1">IF(SUM('Chemicals Calcs'!AF$2:AF166)-'Chem - ODS'!AA$15*10^6&lt;0,0,IF(AND(SUM('Chemicals Calcs'!AF$1:AF165)-'Chem - ODS'!AA$15*10^6&lt;0,SUM('Chemicals Calcs'!AF$2:AF166)-'Chem - ODS'!AA$15*10^6&gt;0),SUM('Chemicals Calcs'!AF$2:AF166)-'Chem - ODS'!AA$15*10^6,'Chemicals Calcs'!AF166))</f>
        <v>0</v>
      </c>
      <c r="AG166" s="210">
        <f ca="1">IF(SUM('Chemicals Calcs'!AG$2:AG166)-'Chem - ODS'!AB$15*10^6&lt;0,0,IF(AND(SUM('Chemicals Calcs'!AG$1:AG165)-'Chem - ODS'!AB$15*10^6&lt;0,SUM('Chemicals Calcs'!AG$2:AG166)-'Chem - ODS'!AB$15*10^6&gt;0),SUM('Chemicals Calcs'!AG$2:AG166)-'Chem - ODS'!AB$15*10^6,'Chemicals Calcs'!AG166))</f>
        <v>0</v>
      </c>
      <c r="AH166" s="210">
        <f ca="1">IF(SUM('Chemicals Calcs'!AH$2:AH166)-'Chem - ODS'!AC$15*10^6&lt;0,0,IF(AND(SUM('Chemicals Calcs'!AH$1:AH165)-'Chem - ODS'!AC$15*10^6&lt;0,SUM('Chemicals Calcs'!AH$2:AH166)-'Chem - ODS'!AC$15*10^6&gt;0),SUM('Chemicals Calcs'!AH$2:AH166)-'Chem - ODS'!AC$15*10^6,'Chemicals Calcs'!AH166))</f>
        <v>0</v>
      </c>
      <c r="AI166" s="210">
        <f ca="1">IF(SUM('Chemicals Calcs'!AI$2:AI166)-'Chem - ODS'!AD$15*10^6&lt;0,0,IF(AND(SUM('Chemicals Calcs'!AI$1:AI165)-'Chem - ODS'!AD$15*10^6&lt;0,SUM('Chemicals Calcs'!AI$2:AI166)-'Chem - ODS'!AD$15*10^6&gt;0),SUM('Chemicals Calcs'!AI$2:AI166)-'Chem - ODS'!AD$15*10^6,'Chemicals Calcs'!AI166))</f>
        <v>0</v>
      </c>
      <c r="AJ166" s="210">
        <f ca="1">IF(SUM('Chemicals Calcs'!AJ$2:AJ166)-'Chem - ODS'!AE$15*10^6&lt;0,0,IF(AND(SUM('Chemicals Calcs'!AJ$1:AJ165)-'Chem - ODS'!AE$15*10^6&lt;0,SUM('Chemicals Calcs'!AJ$2:AJ166)-'Chem - ODS'!AE$15*10^6&gt;0),SUM('Chemicals Calcs'!AJ$2:AJ166)-'Chem - ODS'!AE$15*10^6,'Chemicals Calcs'!AJ166))</f>
        <v>0</v>
      </c>
      <c r="AK166" s="210">
        <f ca="1">IF(SUM('Chemicals Calcs'!AK$2:AK166)-'Chem - ODS'!AF$15*10^6&lt;0,0,IF(AND(SUM('Chemicals Calcs'!AK$1:AK165)-'Chem - ODS'!AF$15*10^6&lt;0,SUM('Chemicals Calcs'!AK$2:AK166)-'Chem - ODS'!AF$15*10^6&gt;0),SUM('Chemicals Calcs'!AK$2:AK166)-'Chem - ODS'!AF$15*10^6,'Chemicals Calcs'!AK166))</f>
        <v>0</v>
      </c>
      <c r="AL166" s="210">
        <f ca="1">IF(SUM('Chemicals Calcs'!AL$2:AL166)-'Chem - ODS'!AG$15*10^6&lt;0,0,IF(AND(SUM('Chemicals Calcs'!AL$1:AL165)-'Chem - ODS'!AG$15*10^6&lt;0,SUM('Chemicals Calcs'!AL$2:AL166)-'Chem - ODS'!AG$15*10^6&gt;0),SUM('Chemicals Calcs'!AL$2:AL166)-'Chem - ODS'!AG$15*10^6,'Chemicals Calcs'!AL166))</f>
        <v>0</v>
      </c>
      <c r="AM166" s="210">
        <f ca="1">IF(SUM('Chemicals Calcs'!AM$2:AM166)-'Chem - ODS'!AH$15*10^6&lt;0,0,IF(AND(SUM('Chemicals Calcs'!AM$1:AM165)-'Chem - ODS'!AH$15*10^6&lt;0,SUM('Chemicals Calcs'!AM$2:AM166)-'Chem - ODS'!AH$15*10^6&gt;0),SUM('Chemicals Calcs'!AM$2:AM166)-'Chem - ODS'!AH$15*10^6,'Chemicals Calcs'!AM166))</f>
        <v>0</v>
      </c>
      <c r="AN166" s="210">
        <f ca="1">IF(SUM('Chemicals Calcs'!AN$2:AN166)-'Chem - ODS'!AI$15*10^6&lt;0,0,IF(AND(SUM('Chemicals Calcs'!AN$1:AN165)-'Chem - ODS'!AI$15*10^6&lt;0,SUM('Chemicals Calcs'!AN$2:AN166)-'Chem - ODS'!AI$15*10^6&gt;0),SUM('Chemicals Calcs'!AN$2:AN166)-'Chem - ODS'!AI$15*10^6,'Chemicals Calcs'!AN166))</f>
        <v>0</v>
      </c>
      <c r="AO166" s="210">
        <f ca="1">IF(SUM('Chemicals Calcs'!AO$2:AO166)-'Chem - ODS'!AJ$15*10^6&lt;0,0,IF(AND(SUM('Chemicals Calcs'!AO$1:AO165)-'Chem - ODS'!AJ$15*10^6&lt;0,SUM('Chemicals Calcs'!AO$2:AO166)-'Chem - ODS'!AJ$15*10^6&gt;0),SUM('Chemicals Calcs'!AO$2:AO166)-'Chem - ODS'!AJ$15*10^6,'Chemicals Calcs'!AO166))</f>
        <v>0</v>
      </c>
      <c r="AP166" s="210">
        <f ca="1">IF(SUM('Chemicals Calcs'!AP$2:AP166)-'Chem - ODS'!AK$15*10^6&lt;0,0,IF(AND(SUM('Chemicals Calcs'!AP$1:AP165)-'Chem - ODS'!AK$15*10^6&lt;0,SUM('Chemicals Calcs'!AP$2:AP166)-'Chem - ODS'!AK$15*10^6&gt;0),SUM('Chemicals Calcs'!AP$2:AP166)-'Chem - ODS'!AK$15*10^6,'Chemicals Calcs'!AP166))</f>
        <v>0</v>
      </c>
    </row>
    <row r="167" spans="1:42">
      <c r="A167" s="74">
        <v>850</v>
      </c>
      <c r="B167">
        <f ca="1">IF('Chemicals 2010'!$A175="CP",INDIRECT("'Chemicals 2010'!"&amp;'Country Selector'!$B$3&amp;ROW($A175))*10^12,0)</f>
        <v>0</v>
      </c>
      <c r="C167" s="90">
        <f t="shared" ca="1" si="8"/>
        <v>0</v>
      </c>
      <c r="D167" s="90">
        <f t="shared" ca="1" si="7"/>
        <v>0</v>
      </c>
      <c r="E167" s="90">
        <f t="shared" ca="1" si="7"/>
        <v>0</v>
      </c>
      <c r="F167" s="90">
        <f t="shared" ca="1" si="7"/>
        <v>0</v>
      </c>
      <c r="G167" s="210">
        <f ca="1">IF(SUM('Chemicals Calcs'!G$2:G167)-'Chem - ODS'!B$15*10^6&lt;0,0,IF(AND(SUM('Chemicals Calcs'!G$1:G166)-'Chem - ODS'!B$15*10^6&lt;0,SUM('Chemicals Calcs'!G$2:G167)-'Chem - ODS'!B$15*10^6&gt;0),SUM('Chemicals Calcs'!G$2:G167)-'Chem - ODS'!B$15*10^6,'Chemicals Calcs'!G167))</f>
        <v>0</v>
      </c>
      <c r="H167" s="210">
        <f ca="1">IF(SUM('Chemicals Calcs'!H$2:H167)-'Chem - ODS'!C$15*10^6&lt;0,0,IF(AND(SUM('Chemicals Calcs'!H$1:H166)-'Chem - ODS'!C$15*10^6&lt;0,SUM('Chemicals Calcs'!H$2:H167)-'Chem - ODS'!C$15*10^6&gt;0),SUM('Chemicals Calcs'!H$2:H167)-'Chem - ODS'!C$15*10^6,'Chemicals Calcs'!H167))</f>
        <v>0</v>
      </c>
      <c r="I167" s="210">
        <f ca="1">IF(SUM('Chemicals Calcs'!I$2:I167)-'Chem - ODS'!D$15*10^6&lt;0,0,IF(AND(SUM('Chemicals Calcs'!I$1:I166)-'Chem - ODS'!D$15*10^6&lt;0,SUM('Chemicals Calcs'!I$2:I167)-'Chem - ODS'!D$15*10^6&gt;0),SUM('Chemicals Calcs'!I$2:I167)-'Chem - ODS'!D$15*10^6,'Chemicals Calcs'!I167))</f>
        <v>0</v>
      </c>
      <c r="J167" s="210">
        <f ca="1">IF(SUM('Chemicals Calcs'!J$2:J167)-'Chem - ODS'!E$15*10^6&lt;0,0,IF(AND(SUM('Chemicals Calcs'!J$1:J166)-'Chem - ODS'!E$15*10^6&lt;0,SUM('Chemicals Calcs'!J$2:J167)-'Chem - ODS'!E$15*10^6&gt;0),SUM('Chemicals Calcs'!J$2:J167)-'Chem - ODS'!E$15*10^6,'Chemicals Calcs'!J167))</f>
        <v>0</v>
      </c>
      <c r="K167" s="210">
        <f ca="1">IF(SUM('Chemicals Calcs'!K$2:K167)-'Chem - ODS'!F$15*10^6&lt;0,0,IF(AND(SUM('Chemicals Calcs'!K$1:K166)-'Chem - ODS'!F$15*10^6&lt;0,SUM('Chemicals Calcs'!K$2:K167)-'Chem - ODS'!F$15*10^6&gt;0),SUM('Chemicals Calcs'!K$2:K167)-'Chem - ODS'!F$15*10^6,'Chemicals Calcs'!K167))</f>
        <v>0</v>
      </c>
      <c r="L167" s="210">
        <f ca="1">IF(SUM('Chemicals Calcs'!L$2:L167)-'Chem - ODS'!G$15*10^6&lt;0,0,IF(AND(SUM('Chemicals Calcs'!L$1:L166)-'Chem - ODS'!G$15*10^6&lt;0,SUM('Chemicals Calcs'!L$2:L167)-'Chem - ODS'!G$15*10^6&gt;0),SUM('Chemicals Calcs'!L$2:L167)-'Chem - ODS'!G$15*10^6,'Chemicals Calcs'!L167))</f>
        <v>0</v>
      </c>
      <c r="M167" s="210">
        <f ca="1">IF(SUM('Chemicals Calcs'!M$2:M167)-'Chem - ODS'!H$15*10^6&lt;0,0,IF(AND(SUM('Chemicals Calcs'!M$1:M166)-'Chem - ODS'!H$15*10^6&lt;0,SUM('Chemicals Calcs'!M$2:M167)-'Chem - ODS'!H$15*10^6&gt;0),SUM('Chemicals Calcs'!M$2:M167)-'Chem - ODS'!H$15*10^6,'Chemicals Calcs'!M167))</f>
        <v>0</v>
      </c>
      <c r="N167" s="210">
        <f ca="1">IF(SUM('Chemicals Calcs'!N$2:N167)-'Chem - ODS'!I$15*10^6&lt;0,0,IF(AND(SUM('Chemicals Calcs'!N$1:N166)-'Chem - ODS'!I$15*10^6&lt;0,SUM('Chemicals Calcs'!N$2:N167)-'Chem - ODS'!I$15*10^6&gt;0),SUM('Chemicals Calcs'!N$2:N167)-'Chem - ODS'!I$15*10^6,'Chemicals Calcs'!N167))</f>
        <v>0</v>
      </c>
      <c r="O167" s="210">
        <f ca="1">IF(SUM('Chemicals Calcs'!O$2:O167)-'Chem - ODS'!J$15*10^6&lt;0,0,IF(AND(SUM('Chemicals Calcs'!O$1:O166)-'Chem - ODS'!J$15*10^6&lt;0,SUM('Chemicals Calcs'!O$2:O167)-'Chem - ODS'!J$15*10^6&gt;0),SUM('Chemicals Calcs'!O$2:O167)-'Chem - ODS'!J$15*10^6,'Chemicals Calcs'!O167))</f>
        <v>0</v>
      </c>
      <c r="P167" s="210">
        <f ca="1">IF(SUM('Chemicals Calcs'!P$2:P167)-'Chem - ODS'!K$15*10^6&lt;0,0,IF(AND(SUM('Chemicals Calcs'!P$1:P166)-'Chem - ODS'!K$15*10^6&lt;0,SUM('Chemicals Calcs'!P$2:P167)-'Chem - ODS'!K$15*10^6&gt;0),SUM('Chemicals Calcs'!P$2:P167)-'Chem - ODS'!K$15*10^6,'Chemicals Calcs'!P167))</f>
        <v>0</v>
      </c>
      <c r="Q167" s="210">
        <f ca="1">IF(SUM('Chemicals Calcs'!Q$2:Q167)-'Chem - ODS'!L$15*10^6&lt;0,0,IF(AND(SUM('Chemicals Calcs'!Q$1:Q166)-'Chem - ODS'!L$15*10^6&lt;0,SUM('Chemicals Calcs'!Q$2:Q167)-'Chem - ODS'!L$15*10^6&gt;0),SUM('Chemicals Calcs'!Q$2:Q167)-'Chem - ODS'!L$15*10^6,'Chemicals Calcs'!Q167))</f>
        <v>0</v>
      </c>
      <c r="R167" s="210">
        <f ca="1">IF(SUM('Chemicals Calcs'!R$2:R167)-'Chem - ODS'!M$15*10^6&lt;0,0,IF(AND(SUM('Chemicals Calcs'!R$1:R166)-'Chem - ODS'!M$15*10^6&lt;0,SUM('Chemicals Calcs'!R$2:R167)-'Chem - ODS'!M$15*10^6&gt;0),SUM('Chemicals Calcs'!R$2:R167)-'Chem - ODS'!M$15*10^6,'Chemicals Calcs'!R167))</f>
        <v>0</v>
      </c>
      <c r="S167" s="210">
        <f ca="1">IF(SUM('Chemicals Calcs'!S$2:S167)-'Chem - ODS'!N$15*10^6&lt;0,0,IF(AND(SUM('Chemicals Calcs'!S$1:S166)-'Chem - ODS'!N$15*10^6&lt;0,SUM('Chemicals Calcs'!S$2:S167)-'Chem - ODS'!N$15*10^6&gt;0),SUM('Chemicals Calcs'!S$2:S167)-'Chem - ODS'!N$15*10^6,'Chemicals Calcs'!S167))</f>
        <v>0</v>
      </c>
      <c r="T167" s="210">
        <f ca="1">IF(SUM('Chemicals Calcs'!T$2:T167)-'Chem - ODS'!O$15*10^6&lt;0,0,IF(AND(SUM('Chemicals Calcs'!T$1:T166)-'Chem - ODS'!O$15*10^6&lt;0,SUM('Chemicals Calcs'!T$2:T167)-'Chem - ODS'!O$15*10^6&gt;0),SUM('Chemicals Calcs'!T$2:T167)-'Chem - ODS'!O$15*10^6,'Chemicals Calcs'!T167))</f>
        <v>0</v>
      </c>
      <c r="U167" s="210">
        <f ca="1">IF(SUM('Chemicals Calcs'!U$2:U167)-'Chem - ODS'!P$15*10^6&lt;0,0,IF(AND(SUM('Chemicals Calcs'!U$1:U166)-'Chem - ODS'!P$15*10^6&lt;0,SUM('Chemicals Calcs'!U$2:U167)-'Chem - ODS'!P$15*10^6&gt;0),SUM('Chemicals Calcs'!U$2:U167)-'Chem - ODS'!P$15*10^6,'Chemicals Calcs'!U167))</f>
        <v>0</v>
      </c>
      <c r="V167" s="210">
        <f ca="1">IF(SUM('Chemicals Calcs'!V$2:V167)-'Chem - ODS'!Q$15*10^6&lt;0,0,IF(AND(SUM('Chemicals Calcs'!V$1:V166)-'Chem - ODS'!Q$15*10^6&lt;0,SUM('Chemicals Calcs'!V$2:V167)-'Chem - ODS'!Q$15*10^6&gt;0),SUM('Chemicals Calcs'!V$2:V167)-'Chem - ODS'!Q$15*10^6,'Chemicals Calcs'!V167))</f>
        <v>0</v>
      </c>
      <c r="W167" s="210">
        <f ca="1">IF(SUM('Chemicals Calcs'!W$2:W167)-'Chem - ODS'!R$15*10^6&lt;0,0,IF(AND(SUM('Chemicals Calcs'!W$1:W166)-'Chem - ODS'!R$15*10^6&lt;0,SUM('Chemicals Calcs'!W$2:W167)-'Chem - ODS'!R$15*10^6&gt;0),SUM('Chemicals Calcs'!W$2:W167)-'Chem - ODS'!R$15*10^6,'Chemicals Calcs'!W167))</f>
        <v>0</v>
      </c>
      <c r="X167" s="210">
        <f ca="1">IF(SUM('Chemicals Calcs'!X$2:X167)-'Chem - ODS'!S$15*10^6&lt;0,0,IF(AND(SUM('Chemicals Calcs'!X$1:X166)-'Chem - ODS'!S$15*10^6&lt;0,SUM('Chemicals Calcs'!X$2:X167)-'Chem - ODS'!S$15*10^6&gt;0),SUM('Chemicals Calcs'!X$2:X167)-'Chem - ODS'!S$15*10^6,'Chemicals Calcs'!X167))</f>
        <v>0</v>
      </c>
      <c r="Y167" s="210">
        <f ca="1">IF(SUM('Chemicals Calcs'!Y$2:Y167)-'Chem - ODS'!T$15*10^6&lt;0,0,IF(AND(SUM('Chemicals Calcs'!Y$1:Y166)-'Chem - ODS'!T$15*10^6&lt;0,SUM('Chemicals Calcs'!Y$2:Y167)-'Chem - ODS'!T$15*10^6&gt;0),SUM('Chemicals Calcs'!Y$2:Y167)-'Chem - ODS'!T$15*10^6,'Chemicals Calcs'!Y167))</f>
        <v>0</v>
      </c>
      <c r="Z167" s="210">
        <f ca="1">IF(SUM('Chemicals Calcs'!Z$2:Z167)-'Chem - ODS'!U$15*10^6&lt;0,0,IF(AND(SUM('Chemicals Calcs'!Z$1:Z166)-'Chem - ODS'!U$15*10^6&lt;0,SUM('Chemicals Calcs'!Z$2:Z167)-'Chem - ODS'!U$15*10^6&gt;0),SUM('Chemicals Calcs'!Z$2:Z167)-'Chem - ODS'!U$15*10^6,'Chemicals Calcs'!Z167))</f>
        <v>0</v>
      </c>
      <c r="AA167" s="210">
        <f ca="1">IF(SUM('Chemicals Calcs'!AA$2:AA167)-'Chem - ODS'!V$15*10^6&lt;0,0,IF(AND(SUM('Chemicals Calcs'!AA$1:AA166)-'Chem - ODS'!V$15*10^6&lt;0,SUM('Chemicals Calcs'!AA$2:AA167)-'Chem - ODS'!V$15*10^6&gt;0),SUM('Chemicals Calcs'!AA$2:AA167)-'Chem - ODS'!V$15*10^6,'Chemicals Calcs'!AA167))</f>
        <v>0</v>
      </c>
      <c r="AB167" s="210">
        <f ca="1">IF(SUM('Chemicals Calcs'!AB$2:AB167)-'Chem - ODS'!W$15*10^6&lt;0,0,IF(AND(SUM('Chemicals Calcs'!AB$1:AB166)-'Chem - ODS'!W$15*10^6&lt;0,SUM('Chemicals Calcs'!AB$2:AB167)-'Chem - ODS'!W$15*10^6&gt;0),SUM('Chemicals Calcs'!AB$2:AB167)-'Chem - ODS'!W$15*10^6,'Chemicals Calcs'!AB167))</f>
        <v>0</v>
      </c>
      <c r="AC167" s="210">
        <f ca="1">IF(SUM('Chemicals Calcs'!AC$2:AC167)-'Chem - ODS'!X$15*10^6&lt;0,0,IF(AND(SUM('Chemicals Calcs'!AC$1:AC166)-'Chem - ODS'!X$15*10^6&lt;0,SUM('Chemicals Calcs'!AC$2:AC167)-'Chem - ODS'!X$15*10^6&gt;0),SUM('Chemicals Calcs'!AC$2:AC167)-'Chem - ODS'!X$15*10^6,'Chemicals Calcs'!AC167))</f>
        <v>0</v>
      </c>
      <c r="AD167" s="210">
        <f ca="1">IF(SUM('Chemicals Calcs'!AD$2:AD167)-'Chem - ODS'!Y$15*10^6&lt;0,0,IF(AND(SUM('Chemicals Calcs'!AD$1:AD166)-'Chem - ODS'!Y$15*10^6&lt;0,SUM('Chemicals Calcs'!AD$2:AD167)-'Chem - ODS'!Y$15*10^6&gt;0),SUM('Chemicals Calcs'!AD$2:AD167)-'Chem - ODS'!Y$15*10^6,'Chemicals Calcs'!AD167))</f>
        <v>0</v>
      </c>
      <c r="AE167" s="210">
        <f ca="1">IF(SUM('Chemicals Calcs'!AE$2:AE167)-'Chem - ODS'!Z$15*10^6&lt;0,0,IF(AND(SUM('Chemicals Calcs'!AE$1:AE166)-'Chem - ODS'!Z$15*10^6&lt;0,SUM('Chemicals Calcs'!AE$2:AE167)-'Chem - ODS'!Z$15*10^6&gt;0),SUM('Chemicals Calcs'!AE$2:AE167)-'Chem - ODS'!Z$15*10^6,'Chemicals Calcs'!AE167))</f>
        <v>0</v>
      </c>
      <c r="AF167" s="210">
        <f ca="1">IF(SUM('Chemicals Calcs'!AF$2:AF167)-'Chem - ODS'!AA$15*10^6&lt;0,0,IF(AND(SUM('Chemicals Calcs'!AF$1:AF166)-'Chem - ODS'!AA$15*10^6&lt;0,SUM('Chemicals Calcs'!AF$2:AF167)-'Chem - ODS'!AA$15*10^6&gt;0),SUM('Chemicals Calcs'!AF$2:AF167)-'Chem - ODS'!AA$15*10^6,'Chemicals Calcs'!AF167))</f>
        <v>0</v>
      </c>
      <c r="AG167" s="210">
        <f ca="1">IF(SUM('Chemicals Calcs'!AG$2:AG167)-'Chem - ODS'!AB$15*10^6&lt;0,0,IF(AND(SUM('Chemicals Calcs'!AG$1:AG166)-'Chem - ODS'!AB$15*10^6&lt;0,SUM('Chemicals Calcs'!AG$2:AG167)-'Chem - ODS'!AB$15*10^6&gt;0),SUM('Chemicals Calcs'!AG$2:AG167)-'Chem - ODS'!AB$15*10^6,'Chemicals Calcs'!AG167))</f>
        <v>0</v>
      </c>
      <c r="AH167" s="210">
        <f ca="1">IF(SUM('Chemicals Calcs'!AH$2:AH167)-'Chem - ODS'!AC$15*10^6&lt;0,0,IF(AND(SUM('Chemicals Calcs'!AH$1:AH166)-'Chem - ODS'!AC$15*10^6&lt;0,SUM('Chemicals Calcs'!AH$2:AH167)-'Chem - ODS'!AC$15*10^6&gt;0),SUM('Chemicals Calcs'!AH$2:AH167)-'Chem - ODS'!AC$15*10^6,'Chemicals Calcs'!AH167))</f>
        <v>0</v>
      </c>
      <c r="AI167" s="210">
        <f ca="1">IF(SUM('Chemicals Calcs'!AI$2:AI167)-'Chem - ODS'!AD$15*10^6&lt;0,0,IF(AND(SUM('Chemicals Calcs'!AI$1:AI166)-'Chem - ODS'!AD$15*10^6&lt;0,SUM('Chemicals Calcs'!AI$2:AI167)-'Chem - ODS'!AD$15*10^6&gt;0),SUM('Chemicals Calcs'!AI$2:AI167)-'Chem - ODS'!AD$15*10^6,'Chemicals Calcs'!AI167))</f>
        <v>0</v>
      </c>
      <c r="AJ167" s="210">
        <f ca="1">IF(SUM('Chemicals Calcs'!AJ$2:AJ167)-'Chem - ODS'!AE$15*10^6&lt;0,0,IF(AND(SUM('Chemicals Calcs'!AJ$1:AJ166)-'Chem - ODS'!AE$15*10^6&lt;0,SUM('Chemicals Calcs'!AJ$2:AJ167)-'Chem - ODS'!AE$15*10^6&gt;0),SUM('Chemicals Calcs'!AJ$2:AJ167)-'Chem - ODS'!AE$15*10^6,'Chemicals Calcs'!AJ167))</f>
        <v>0</v>
      </c>
      <c r="AK167" s="210">
        <f ca="1">IF(SUM('Chemicals Calcs'!AK$2:AK167)-'Chem - ODS'!AF$15*10^6&lt;0,0,IF(AND(SUM('Chemicals Calcs'!AK$1:AK166)-'Chem - ODS'!AF$15*10^6&lt;0,SUM('Chemicals Calcs'!AK$2:AK167)-'Chem - ODS'!AF$15*10^6&gt;0),SUM('Chemicals Calcs'!AK$2:AK167)-'Chem - ODS'!AF$15*10^6,'Chemicals Calcs'!AK167))</f>
        <v>0</v>
      </c>
      <c r="AL167" s="210">
        <f ca="1">IF(SUM('Chemicals Calcs'!AL$2:AL167)-'Chem - ODS'!AG$15*10^6&lt;0,0,IF(AND(SUM('Chemicals Calcs'!AL$1:AL166)-'Chem - ODS'!AG$15*10^6&lt;0,SUM('Chemicals Calcs'!AL$2:AL167)-'Chem - ODS'!AG$15*10^6&gt;0),SUM('Chemicals Calcs'!AL$2:AL167)-'Chem - ODS'!AG$15*10^6,'Chemicals Calcs'!AL167))</f>
        <v>0</v>
      </c>
      <c r="AM167" s="210">
        <f ca="1">IF(SUM('Chemicals Calcs'!AM$2:AM167)-'Chem - ODS'!AH$15*10^6&lt;0,0,IF(AND(SUM('Chemicals Calcs'!AM$1:AM166)-'Chem - ODS'!AH$15*10^6&lt;0,SUM('Chemicals Calcs'!AM$2:AM167)-'Chem - ODS'!AH$15*10^6&gt;0),SUM('Chemicals Calcs'!AM$2:AM167)-'Chem - ODS'!AH$15*10^6,'Chemicals Calcs'!AM167))</f>
        <v>0</v>
      </c>
      <c r="AN167" s="210">
        <f ca="1">IF(SUM('Chemicals Calcs'!AN$2:AN167)-'Chem - ODS'!AI$15*10^6&lt;0,0,IF(AND(SUM('Chemicals Calcs'!AN$1:AN166)-'Chem - ODS'!AI$15*10^6&lt;0,SUM('Chemicals Calcs'!AN$2:AN167)-'Chem - ODS'!AI$15*10^6&gt;0),SUM('Chemicals Calcs'!AN$2:AN167)-'Chem - ODS'!AI$15*10^6,'Chemicals Calcs'!AN167))</f>
        <v>0</v>
      </c>
      <c r="AO167" s="210">
        <f ca="1">IF(SUM('Chemicals Calcs'!AO$2:AO167)-'Chem - ODS'!AJ$15*10^6&lt;0,0,IF(AND(SUM('Chemicals Calcs'!AO$1:AO166)-'Chem - ODS'!AJ$15*10^6&lt;0,SUM('Chemicals Calcs'!AO$2:AO167)-'Chem - ODS'!AJ$15*10^6&gt;0),SUM('Chemicals Calcs'!AO$2:AO167)-'Chem - ODS'!AJ$15*10^6,'Chemicals Calcs'!AO167))</f>
        <v>0</v>
      </c>
      <c r="AP167" s="210">
        <f ca="1">IF(SUM('Chemicals Calcs'!AP$2:AP167)-'Chem - ODS'!AK$15*10^6&lt;0,0,IF(AND(SUM('Chemicals Calcs'!AP$1:AP166)-'Chem - ODS'!AK$15*10^6&lt;0,SUM('Chemicals Calcs'!AP$2:AP167)-'Chem - ODS'!AK$15*10^6&gt;0),SUM('Chemicals Calcs'!AP$2:AP167)-'Chem - ODS'!AK$15*10^6,'Chemicals Calcs'!AP167))</f>
        <v>0</v>
      </c>
    </row>
    <row r="168" spans="1:42">
      <c r="A168" s="74">
        <v>900</v>
      </c>
      <c r="B168">
        <f ca="1">IF('Chemicals 2010'!$A176="CP",INDIRECT("'Chemicals 2010'!"&amp;'Country Selector'!$B$3&amp;ROW($A176))*10^12,0)</f>
        <v>0</v>
      </c>
      <c r="C168" s="90">
        <f t="shared" ca="1" si="8"/>
        <v>0</v>
      </c>
      <c r="D168" s="90">
        <f t="shared" ca="1" si="7"/>
        <v>0</v>
      </c>
      <c r="E168" s="90">
        <f t="shared" ca="1" si="7"/>
        <v>0</v>
      </c>
      <c r="F168" s="90">
        <f t="shared" ca="1" si="7"/>
        <v>0</v>
      </c>
      <c r="G168" s="210">
        <f ca="1">IF(SUM('Chemicals Calcs'!G$2:G168)-'Chem - ODS'!B$15*10^6&lt;0,0,IF(AND(SUM('Chemicals Calcs'!G$1:G167)-'Chem - ODS'!B$15*10^6&lt;0,SUM('Chemicals Calcs'!G$2:G168)-'Chem - ODS'!B$15*10^6&gt;0),SUM('Chemicals Calcs'!G$2:G168)-'Chem - ODS'!B$15*10^6,'Chemicals Calcs'!G168))</f>
        <v>0</v>
      </c>
      <c r="H168" s="210">
        <f ca="1">IF(SUM('Chemicals Calcs'!H$2:H168)-'Chem - ODS'!C$15*10^6&lt;0,0,IF(AND(SUM('Chemicals Calcs'!H$1:H167)-'Chem - ODS'!C$15*10^6&lt;0,SUM('Chemicals Calcs'!H$2:H168)-'Chem - ODS'!C$15*10^6&gt;0),SUM('Chemicals Calcs'!H$2:H168)-'Chem - ODS'!C$15*10^6,'Chemicals Calcs'!H168))</f>
        <v>0</v>
      </c>
      <c r="I168" s="210">
        <f ca="1">IF(SUM('Chemicals Calcs'!I$2:I168)-'Chem - ODS'!D$15*10^6&lt;0,0,IF(AND(SUM('Chemicals Calcs'!I$1:I167)-'Chem - ODS'!D$15*10^6&lt;0,SUM('Chemicals Calcs'!I$2:I168)-'Chem - ODS'!D$15*10^6&gt;0),SUM('Chemicals Calcs'!I$2:I168)-'Chem - ODS'!D$15*10^6,'Chemicals Calcs'!I168))</f>
        <v>0</v>
      </c>
      <c r="J168" s="210">
        <f ca="1">IF(SUM('Chemicals Calcs'!J$2:J168)-'Chem - ODS'!E$15*10^6&lt;0,0,IF(AND(SUM('Chemicals Calcs'!J$1:J167)-'Chem - ODS'!E$15*10^6&lt;0,SUM('Chemicals Calcs'!J$2:J168)-'Chem - ODS'!E$15*10^6&gt;0),SUM('Chemicals Calcs'!J$2:J168)-'Chem - ODS'!E$15*10^6,'Chemicals Calcs'!J168))</f>
        <v>0</v>
      </c>
      <c r="K168" s="210">
        <f ca="1">IF(SUM('Chemicals Calcs'!K$2:K168)-'Chem - ODS'!F$15*10^6&lt;0,0,IF(AND(SUM('Chemicals Calcs'!K$1:K167)-'Chem - ODS'!F$15*10^6&lt;0,SUM('Chemicals Calcs'!K$2:K168)-'Chem - ODS'!F$15*10^6&gt;0),SUM('Chemicals Calcs'!K$2:K168)-'Chem - ODS'!F$15*10^6,'Chemicals Calcs'!K168))</f>
        <v>0</v>
      </c>
      <c r="L168" s="210">
        <f ca="1">IF(SUM('Chemicals Calcs'!L$2:L168)-'Chem - ODS'!G$15*10^6&lt;0,0,IF(AND(SUM('Chemicals Calcs'!L$1:L167)-'Chem - ODS'!G$15*10^6&lt;0,SUM('Chemicals Calcs'!L$2:L168)-'Chem - ODS'!G$15*10^6&gt;0),SUM('Chemicals Calcs'!L$2:L168)-'Chem - ODS'!G$15*10^6,'Chemicals Calcs'!L168))</f>
        <v>0</v>
      </c>
      <c r="M168" s="210">
        <f ca="1">IF(SUM('Chemicals Calcs'!M$2:M168)-'Chem - ODS'!H$15*10^6&lt;0,0,IF(AND(SUM('Chemicals Calcs'!M$1:M167)-'Chem - ODS'!H$15*10^6&lt;0,SUM('Chemicals Calcs'!M$2:M168)-'Chem - ODS'!H$15*10^6&gt;0),SUM('Chemicals Calcs'!M$2:M168)-'Chem - ODS'!H$15*10^6,'Chemicals Calcs'!M168))</f>
        <v>0</v>
      </c>
      <c r="N168" s="210">
        <f ca="1">IF(SUM('Chemicals Calcs'!N$2:N168)-'Chem - ODS'!I$15*10^6&lt;0,0,IF(AND(SUM('Chemicals Calcs'!N$1:N167)-'Chem - ODS'!I$15*10^6&lt;0,SUM('Chemicals Calcs'!N$2:N168)-'Chem - ODS'!I$15*10^6&gt;0),SUM('Chemicals Calcs'!N$2:N168)-'Chem - ODS'!I$15*10^6,'Chemicals Calcs'!N168))</f>
        <v>0</v>
      </c>
      <c r="O168" s="210">
        <f ca="1">IF(SUM('Chemicals Calcs'!O$2:O168)-'Chem - ODS'!J$15*10^6&lt;0,0,IF(AND(SUM('Chemicals Calcs'!O$1:O167)-'Chem - ODS'!J$15*10^6&lt;0,SUM('Chemicals Calcs'!O$2:O168)-'Chem - ODS'!J$15*10^6&gt;0),SUM('Chemicals Calcs'!O$2:O168)-'Chem - ODS'!J$15*10^6,'Chemicals Calcs'!O168))</f>
        <v>0</v>
      </c>
      <c r="P168" s="210">
        <f ca="1">IF(SUM('Chemicals Calcs'!P$2:P168)-'Chem - ODS'!K$15*10^6&lt;0,0,IF(AND(SUM('Chemicals Calcs'!P$1:P167)-'Chem - ODS'!K$15*10^6&lt;0,SUM('Chemicals Calcs'!P$2:P168)-'Chem - ODS'!K$15*10^6&gt;0),SUM('Chemicals Calcs'!P$2:P168)-'Chem - ODS'!K$15*10^6,'Chemicals Calcs'!P168))</f>
        <v>0</v>
      </c>
      <c r="Q168" s="210">
        <f ca="1">IF(SUM('Chemicals Calcs'!Q$2:Q168)-'Chem - ODS'!L$15*10^6&lt;0,0,IF(AND(SUM('Chemicals Calcs'!Q$1:Q167)-'Chem - ODS'!L$15*10^6&lt;0,SUM('Chemicals Calcs'!Q$2:Q168)-'Chem - ODS'!L$15*10^6&gt;0),SUM('Chemicals Calcs'!Q$2:Q168)-'Chem - ODS'!L$15*10^6,'Chemicals Calcs'!Q168))</f>
        <v>0</v>
      </c>
      <c r="R168" s="210">
        <f ca="1">IF(SUM('Chemicals Calcs'!R$2:R168)-'Chem - ODS'!M$15*10^6&lt;0,0,IF(AND(SUM('Chemicals Calcs'!R$1:R167)-'Chem - ODS'!M$15*10^6&lt;0,SUM('Chemicals Calcs'!R$2:R168)-'Chem - ODS'!M$15*10^6&gt;0),SUM('Chemicals Calcs'!R$2:R168)-'Chem - ODS'!M$15*10^6,'Chemicals Calcs'!R168))</f>
        <v>0</v>
      </c>
      <c r="S168" s="210">
        <f ca="1">IF(SUM('Chemicals Calcs'!S$2:S168)-'Chem - ODS'!N$15*10^6&lt;0,0,IF(AND(SUM('Chemicals Calcs'!S$1:S167)-'Chem - ODS'!N$15*10^6&lt;0,SUM('Chemicals Calcs'!S$2:S168)-'Chem - ODS'!N$15*10^6&gt;0),SUM('Chemicals Calcs'!S$2:S168)-'Chem - ODS'!N$15*10^6,'Chemicals Calcs'!S168))</f>
        <v>0</v>
      </c>
      <c r="T168" s="210">
        <f ca="1">IF(SUM('Chemicals Calcs'!T$2:T168)-'Chem - ODS'!O$15*10^6&lt;0,0,IF(AND(SUM('Chemicals Calcs'!T$1:T167)-'Chem - ODS'!O$15*10^6&lt;0,SUM('Chemicals Calcs'!T$2:T168)-'Chem - ODS'!O$15*10^6&gt;0),SUM('Chemicals Calcs'!T$2:T168)-'Chem - ODS'!O$15*10^6,'Chemicals Calcs'!T168))</f>
        <v>0</v>
      </c>
      <c r="U168" s="210">
        <f ca="1">IF(SUM('Chemicals Calcs'!U$2:U168)-'Chem - ODS'!P$15*10^6&lt;0,0,IF(AND(SUM('Chemicals Calcs'!U$1:U167)-'Chem - ODS'!P$15*10^6&lt;0,SUM('Chemicals Calcs'!U$2:U168)-'Chem - ODS'!P$15*10^6&gt;0),SUM('Chemicals Calcs'!U$2:U168)-'Chem - ODS'!P$15*10^6,'Chemicals Calcs'!U168))</f>
        <v>0</v>
      </c>
      <c r="V168" s="210">
        <f ca="1">IF(SUM('Chemicals Calcs'!V$2:V168)-'Chem - ODS'!Q$15*10^6&lt;0,0,IF(AND(SUM('Chemicals Calcs'!V$1:V167)-'Chem - ODS'!Q$15*10^6&lt;0,SUM('Chemicals Calcs'!V$2:V168)-'Chem - ODS'!Q$15*10^6&gt;0),SUM('Chemicals Calcs'!V$2:V168)-'Chem - ODS'!Q$15*10^6,'Chemicals Calcs'!V168))</f>
        <v>0</v>
      </c>
      <c r="W168" s="210">
        <f ca="1">IF(SUM('Chemicals Calcs'!W$2:W168)-'Chem - ODS'!R$15*10^6&lt;0,0,IF(AND(SUM('Chemicals Calcs'!W$1:W167)-'Chem - ODS'!R$15*10^6&lt;0,SUM('Chemicals Calcs'!W$2:W168)-'Chem - ODS'!R$15*10^6&gt;0),SUM('Chemicals Calcs'!W$2:W168)-'Chem - ODS'!R$15*10^6,'Chemicals Calcs'!W168))</f>
        <v>0</v>
      </c>
      <c r="X168" s="210">
        <f ca="1">IF(SUM('Chemicals Calcs'!X$2:X168)-'Chem - ODS'!S$15*10^6&lt;0,0,IF(AND(SUM('Chemicals Calcs'!X$1:X167)-'Chem - ODS'!S$15*10^6&lt;0,SUM('Chemicals Calcs'!X$2:X168)-'Chem - ODS'!S$15*10^6&gt;0),SUM('Chemicals Calcs'!X$2:X168)-'Chem - ODS'!S$15*10^6,'Chemicals Calcs'!X168))</f>
        <v>0</v>
      </c>
      <c r="Y168" s="210">
        <f ca="1">IF(SUM('Chemicals Calcs'!Y$2:Y168)-'Chem - ODS'!T$15*10^6&lt;0,0,IF(AND(SUM('Chemicals Calcs'!Y$1:Y167)-'Chem - ODS'!T$15*10^6&lt;0,SUM('Chemicals Calcs'!Y$2:Y168)-'Chem - ODS'!T$15*10^6&gt;0),SUM('Chemicals Calcs'!Y$2:Y168)-'Chem - ODS'!T$15*10^6,'Chemicals Calcs'!Y168))</f>
        <v>0</v>
      </c>
      <c r="Z168" s="210">
        <f ca="1">IF(SUM('Chemicals Calcs'!Z$2:Z168)-'Chem - ODS'!U$15*10^6&lt;0,0,IF(AND(SUM('Chemicals Calcs'!Z$1:Z167)-'Chem - ODS'!U$15*10^6&lt;0,SUM('Chemicals Calcs'!Z$2:Z168)-'Chem - ODS'!U$15*10^6&gt;0),SUM('Chemicals Calcs'!Z$2:Z168)-'Chem - ODS'!U$15*10^6,'Chemicals Calcs'!Z168))</f>
        <v>0</v>
      </c>
      <c r="AA168" s="210">
        <f ca="1">IF(SUM('Chemicals Calcs'!AA$2:AA168)-'Chem - ODS'!V$15*10^6&lt;0,0,IF(AND(SUM('Chemicals Calcs'!AA$1:AA167)-'Chem - ODS'!V$15*10^6&lt;0,SUM('Chemicals Calcs'!AA$2:AA168)-'Chem - ODS'!V$15*10^6&gt;0),SUM('Chemicals Calcs'!AA$2:AA168)-'Chem - ODS'!V$15*10^6,'Chemicals Calcs'!AA168))</f>
        <v>0</v>
      </c>
      <c r="AB168" s="210">
        <f ca="1">IF(SUM('Chemicals Calcs'!AB$2:AB168)-'Chem - ODS'!W$15*10^6&lt;0,0,IF(AND(SUM('Chemicals Calcs'!AB$1:AB167)-'Chem - ODS'!W$15*10^6&lt;0,SUM('Chemicals Calcs'!AB$2:AB168)-'Chem - ODS'!W$15*10^6&gt;0),SUM('Chemicals Calcs'!AB$2:AB168)-'Chem - ODS'!W$15*10^6,'Chemicals Calcs'!AB168))</f>
        <v>0</v>
      </c>
      <c r="AC168" s="210">
        <f ca="1">IF(SUM('Chemicals Calcs'!AC$2:AC168)-'Chem - ODS'!X$15*10^6&lt;0,0,IF(AND(SUM('Chemicals Calcs'!AC$1:AC167)-'Chem - ODS'!X$15*10^6&lt;0,SUM('Chemicals Calcs'!AC$2:AC168)-'Chem - ODS'!X$15*10^6&gt;0),SUM('Chemicals Calcs'!AC$2:AC168)-'Chem - ODS'!X$15*10^6,'Chemicals Calcs'!AC168))</f>
        <v>0</v>
      </c>
      <c r="AD168" s="210">
        <f ca="1">IF(SUM('Chemicals Calcs'!AD$2:AD168)-'Chem - ODS'!Y$15*10^6&lt;0,0,IF(AND(SUM('Chemicals Calcs'!AD$1:AD167)-'Chem - ODS'!Y$15*10^6&lt;0,SUM('Chemicals Calcs'!AD$2:AD168)-'Chem - ODS'!Y$15*10^6&gt;0),SUM('Chemicals Calcs'!AD$2:AD168)-'Chem - ODS'!Y$15*10^6,'Chemicals Calcs'!AD168))</f>
        <v>0</v>
      </c>
      <c r="AE168" s="210">
        <f ca="1">IF(SUM('Chemicals Calcs'!AE$2:AE168)-'Chem - ODS'!Z$15*10^6&lt;0,0,IF(AND(SUM('Chemicals Calcs'!AE$1:AE167)-'Chem - ODS'!Z$15*10^6&lt;0,SUM('Chemicals Calcs'!AE$2:AE168)-'Chem - ODS'!Z$15*10^6&gt;0),SUM('Chemicals Calcs'!AE$2:AE168)-'Chem - ODS'!Z$15*10^6,'Chemicals Calcs'!AE168))</f>
        <v>0</v>
      </c>
      <c r="AF168" s="210">
        <f ca="1">IF(SUM('Chemicals Calcs'!AF$2:AF168)-'Chem - ODS'!AA$15*10^6&lt;0,0,IF(AND(SUM('Chemicals Calcs'!AF$1:AF167)-'Chem - ODS'!AA$15*10^6&lt;0,SUM('Chemicals Calcs'!AF$2:AF168)-'Chem - ODS'!AA$15*10^6&gt;0),SUM('Chemicals Calcs'!AF$2:AF168)-'Chem - ODS'!AA$15*10^6,'Chemicals Calcs'!AF168))</f>
        <v>0</v>
      </c>
      <c r="AG168" s="210">
        <f ca="1">IF(SUM('Chemicals Calcs'!AG$2:AG168)-'Chem - ODS'!AB$15*10^6&lt;0,0,IF(AND(SUM('Chemicals Calcs'!AG$1:AG167)-'Chem - ODS'!AB$15*10^6&lt;0,SUM('Chemicals Calcs'!AG$2:AG168)-'Chem - ODS'!AB$15*10^6&gt;0),SUM('Chemicals Calcs'!AG$2:AG168)-'Chem - ODS'!AB$15*10^6,'Chemicals Calcs'!AG168))</f>
        <v>0</v>
      </c>
      <c r="AH168" s="210">
        <f ca="1">IF(SUM('Chemicals Calcs'!AH$2:AH168)-'Chem - ODS'!AC$15*10^6&lt;0,0,IF(AND(SUM('Chemicals Calcs'!AH$1:AH167)-'Chem - ODS'!AC$15*10^6&lt;0,SUM('Chemicals Calcs'!AH$2:AH168)-'Chem - ODS'!AC$15*10^6&gt;0),SUM('Chemicals Calcs'!AH$2:AH168)-'Chem - ODS'!AC$15*10^6,'Chemicals Calcs'!AH168))</f>
        <v>0</v>
      </c>
      <c r="AI168" s="210">
        <f ca="1">IF(SUM('Chemicals Calcs'!AI$2:AI168)-'Chem - ODS'!AD$15*10^6&lt;0,0,IF(AND(SUM('Chemicals Calcs'!AI$1:AI167)-'Chem - ODS'!AD$15*10^6&lt;0,SUM('Chemicals Calcs'!AI$2:AI168)-'Chem - ODS'!AD$15*10^6&gt;0),SUM('Chemicals Calcs'!AI$2:AI168)-'Chem - ODS'!AD$15*10^6,'Chemicals Calcs'!AI168))</f>
        <v>0</v>
      </c>
      <c r="AJ168" s="210">
        <f ca="1">IF(SUM('Chemicals Calcs'!AJ$2:AJ168)-'Chem - ODS'!AE$15*10^6&lt;0,0,IF(AND(SUM('Chemicals Calcs'!AJ$1:AJ167)-'Chem - ODS'!AE$15*10^6&lt;0,SUM('Chemicals Calcs'!AJ$2:AJ168)-'Chem - ODS'!AE$15*10^6&gt;0),SUM('Chemicals Calcs'!AJ$2:AJ168)-'Chem - ODS'!AE$15*10^6,'Chemicals Calcs'!AJ168))</f>
        <v>0</v>
      </c>
      <c r="AK168" s="210">
        <f ca="1">IF(SUM('Chemicals Calcs'!AK$2:AK168)-'Chem - ODS'!AF$15*10^6&lt;0,0,IF(AND(SUM('Chemicals Calcs'!AK$1:AK167)-'Chem - ODS'!AF$15*10^6&lt;0,SUM('Chemicals Calcs'!AK$2:AK168)-'Chem - ODS'!AF$15*10^6&gt;0),SUM('Chemicals Calcs'!AK$2:AK168)-'Chem - ODS'!AF$15*10^6,'Chemicals Calcs'!AK168))</f>
        <v>0</v>
      </c>
      <c r="AL168" s="210">
        <f ca="1">IF(SUM('Chemicals Calcs'!AL$2:AL168)-'Chem - ODS'!AG$15*10^6&lt;0,0,IF(AND(SUM('Chemicals Calcs'!AL$1:AL167)-'Chem - ODS'!AG$15*10^6&lt;0,SUM('Chemicals Calcs'!AL$2:AL168)-'Chem - ODS'!AG$15*10^6&gt;0),SUM('Chemicals Calcs'!AL$2:AL168)-'Chem - ODS'!AG$15*10^6,'Chemicals Calcs'!AL168))</f>
        <v>0</v>
      </c>
      <c r="AM168" s="210">
        <f ca="1">IF(SUM('Chemicals Calcs'!AM$2:AM168)-'Chem - ODS'!AH$15*10^6&lt;0,0,IF(AND(SUM('Chemicals Calcs'!AM$1:AM167)-'Chem - ODS'!AH$15*10^6&lt;0,SUM('Chemicals Calcs'!AM$2:AM168)-'Chem - ODS'!AH$15*10^6&gt;0),SUM('Chemicals Calcs'!AM$2:AM168)-'Chem - ODS'!AH$15*10^6,'Chemicals Calcs'!AM168))</f>
        <v>0</v>
      </c>
      <c r="AN168" s="210">
        <f ca="1">IF(SUM('Chemicals Calcs'!AN$2:AN168)-'Chem - ODS'!AI$15*10^6&lt;0,0,IF(AND(SUM('Chemicals Calcs'!AN$1:AN167)-'Chem - ODS'!AI$15*10^6&lt;0,SUM('Chemicals Calcs'!AN$2:AN168)-'Chem - ODS'!AI$15*10^6&gt;0),SUM('Chemicals Calcs'!AN$2:AN168)-'Chem - ODS'!AI$15*10^6,'Chemicals Calcs'!AN168))</f>
        <v>0</v>
      </c>
      <c r="AO168" s="210">
        <f ca="1">IF(SUM('Chemicals Calcs'!AO$2:AO168)-'Chem - ODS'!AJ$15*10^6&lt;0,0,IF(AND(SUM('Chemicals Calcs'!AO$1:AO167)-'Chem - ODS'!AJ$15*10^6&lt;0,SUM('Chemicals Calcs'!AO$2:AO168)-'Chem - ODS'!AJ$15*10^6&gt;0),SUM('Chemicals Calcs'!AO$2:AO168)-'Chem - ODS'!AJ$15*10^6,'Chemicals Calcs'!AO168))</f>
        <v>0</v>
      </c>
      <c r="AP168" s="210">
        <f ca="1">IF(SUM('Chemicals Calcs'!AP$2:AP168)-'Chem - ODS'!AK$15*10^6&lt;0,0,IF(AND(SUM('Chemicals Calcs'!AP$1:AP167)-'Chem - ODS'!AK$15*10^6&lt;0,SUM('Chemicals Calcs'!AP$2:AP168)-'Chem - ODS'!AK$15*10^6&gt;0),SUM('Chemicals Calcs'!AP$2:AP168)-'Chem - ODS'!AK$15*10^6,'Chemicals Calcs'!AP168))</f>
        <v>0</v>
      </c>
    </row>
    <row r="169" spans="1:42">
      <c r="A169" s="74">
        <v>950</v>
      </c>
      <c r="B169">
        <f ca="1">IF('Chemicals 2010'!$A177="CP",INDIRECT("'Chemicals 2010'!"&amp;'Country Selector'!$B$3&amp;ROW($A177))*10^12,0)</f>
        <v>0</v>
      </c>
      <c r="C169" s="90">
        <f t="shared" ca="1" si="8"/>
        <v>0</v>
      </c>
      <c r="D169" s="90">
        <f t="shared" ca="1" si="7"/>
        <v>0</v>
      </c>
      <c r="E169" s="90">
        <f t="shared" ca="1" si="7"/>
        <v>0</v>
      </c>
      <c r="F169" s="90">
        <f t="shared" ca="1" si="7"/>
        <v>0</v>
      </c>
      <c r="G169" s="210">
        <f ca="1">IF(SUM('Chemicals Calcs'!G$2:G169)-'Chem - ODS'!B$15*10^6&lt;0,0,IF(AND(SUM('Chemicals Calcs'!G$1:G168)-'Chem - ODS'!B$15*10^6&lt;0,SUM('Chemicals Calcs'!G$2:G169)-'Chem - ODS'!B$15*10^6&gt;0),SUM('Chemicals Calcs'!G$2:G169)-'Chem - ODS'!B$15*10^6,'Chemicals Calcs'!G169))</f>
        <v>0</v>
      </c>
      <c r="H169" s="210">
        <f ca="1">IF(SUM('Chemicals Calcs'!H$2:H169)-'Chem - ODS'!C$15*10^6&lt;0,0,IF(AND(SUM('Chemicals Calcs'!H$1:H168)-'Chem - ODS'!C$15*10^6&lt;0,SUM('Chemicals Calcs'!H$2:H169)-'Chem - ODS'!C$15*10^6&gt;0),SUM('Chemicals Calcs'!H$2:H169)-'Chem - ODS'!C$15*10^6,'Chemicals Calcs'!H169))</f>
        <v>0</v>
      </c>
      <c r="I169" s="210">
        <f ca="1">IF(SUM('Chemicals Calcs'!I$2:I169)-'Chem - ODS'!D$15*10^6&lt;0,0,IF(AND(SUM('Chemicals Calcs'!I$1:I168)-'Chem - ODS'!D$15*10^6&lt;0,SUM('Chemicals Calcs'!I$2:I169)-'Chem - ODS'!D$15*10^6&gt;0),SUM('Chemicals Calcs'!I$2:I169)-'Chem - ODS'!D$15*10^6,'Chemicals Calcs'!I169))</f>
        <v>0</v>
      </c>
      <c r="J169" s="210">
        <f ca="1">IF(SUM('Chemicals Calcs'!J$2:J169)-'Chem - ODS'!E$15*10^6&lt;0,0,IF(AND(SUM('Chemicals Calcs'!J$1:J168)-'Chem - ODS'!E$15*10^6&lt;0,SUM('Chemicals Calcs'!J$2:J169)-'Chem - ODS'!E$15*10^6&gt;0),SUM('Chemicals Calcs'!J$2:J169)-'Chem - ODS'!E$15*10^6,'Chemicals Calcs'!J169))</f>
        <v>0</v>
      </c>
      <c r="K169" s="210">
        <f ca="1">IF(SUM('Chemicals Calcs'!K$2:K169)-'Chem - ODS'!F$15*10^6&lt;0,0,IF(AND(SUM('Chemicals Calcs'!K$1:K168)-'Chem - ODS'!F$15*10^6&lt;0,SUM('Chemicals Calcs'!K$2:K169)-'Chem - ODS'!F$15*10^6&gt;0),SUM('Chemicals Calcs'!K$2:K169)-'Chem - ODS'!F$15*10^6,'Chemicals Calcs'!K169))</f>
        <v>0</v>
      </c>
      <c r="L169" s="210">
        <f ca="1">IF(SUM('Chemicals Calcs'!L$2:L169)-'Chem - ODS'!G$15*10^6&lt;0,0,IF(AND(SUM('Chemicals Calcs'!L$1:L168)-'Chem - ODS'!G$15*10^6&lt;0,SUM('Chemicals Calcs'!L$2:L169)-'Chem - ODS'!G$15*10^6&gt;0),SUM('Chemicals Calcs'!L$2:L169)-'Chem - ODS'!G$15*10^6,'Chemicals Calcs'!L169))</f>
        <v>0</v>
      </c>
      <c r="M169" s="210">
        <f ca="1">IF(SUM('Chemicals Calcs'!M$2:M169)-'Chem - ODS'!H$15*10^6&lt;0,0,IF(AND(SUM('Chemicals Calcs'!M$1:M168)-'Chem - ODS'!H$15*10^6&lt;0,SUM('Chemicals Calcs'!M$2:M169)-'Chem - ODS'!H$15*10^6&gt;0),SUM('Chemicals Calcs'!M$2:M169)-'Chem - ODS'!H$15*10^6,'Chemicals Calcs'!M169))</f>
        <v>0</v>
      </c>
      <c r="N169" s="210">
        <f ca="1">IF(SUM('Chemicals Calcs'!N$2:N169)-'Chem - ODS'!I$15*10^6&lt;0,0,IF(AND(SUM('Chemicals Calcs'!N$1:N168)-'Chem - ODS'!I$15*10^6&lt;0,SUM('Chemicals Calcs'!N$2:N169)-'Chem - ODS'!I$15*10^6&gt;0),SUM('Chemicals Calcs'!N$2:N169)-'Chem - ODS'!I$15*10^6,'Chemicals Calcs'!N169))</f>
        <v>0</v>
      </c>
      <c r="O169" s="210">
        <f ca="1">IF(SUM('Chemicals Calcs'!O$2:O169)-'Chem - ODS'!J$15*10^6&lt;0,0,IF(AND(SUM('Chemicals Calcs'!O$1:O168)-'Chem - ODS'!J$15*10^6&lt;0,SUM('Chemicals Calcs'!O$2:O169)-'Chem - ODS'!J$15*10^6&gt;0),SUM('Chemicals Calcs'!O$2:O169)-'Chem - ODS'!J$15*10^6,'Chemicals Calcs'!O169))</f>
        <v>0</v>
      </c>
      <c r="P169" s="210">
        <f ca="1">IF(SUM('Chemicals Calcs'!P$2:P169)-'Chem - ODS'!K$15*10^6&lt;0,0,IF(AND(SUM('Chemicals Calcs'!P$1:P168)-'Chem - ODS'!K$15*10^6&lt;0,SUM('Chemicals Calcs'!P$2:P169)-'Chem - ODS'!K$15*10^6&gt;0),SUM('Chemicals Calcs'!P$2:P169)-'Chem - ODS'!K$15*10^6,'Chemicals Calcs'!P169))</f>
        <v>0</v>
      </c>
      <c r="Q169" s="210">
        <f ca="1">IF(SUM('Chemicals Calcs'!Q$2:Q169)-'Chem - ODS'!L$15*10^6&lt;0,0,IF(AND(SUM('Chemicals Calcs'!Q$1:Q168)-'Chem - ODS'!L$15*10^6&lt;0,SUM('Chemicals Calcs'!Q$2:Q169)-'Chem - ODS'!L$15*10^6&gt;0),SUM('Chemicals Calcs'!Q$2:Q169)-'Chem - ODS'!L$15*10^6,'Chemicals Calcs'!Q169))</f>
        <v>0</v>
      </c>
      <c r="R169" s="210">
        <f ca="1">IF(SUM('Chemicals Calcs'!R$2:R169)-'Chem - ODS'!M$15*10^6&lt;0,0,IF(AND(SUM('Chemicals Calcs'!R$1:R168)-'Chem - ODS'!M$15*10^6&lt;0,SUM('Chemicals Calcs'!R$2:R169)-'Chem - ODS'!M$15*10^6&gt;0),SUM('Chemicals Calcs'!R$2:R169)-'Chem - ODS'!M$15*10^6,'Chemicals Calcs'!R169))</f>
        <v>0</v>
      </c>
      <c r="S169" s="210">
        <f ca="1">IF(SUM('Chemicals Calcs'!S$2:S169)-'Chem - ODS'!N$15*10^6&lt;0,0,IF(AND(SUM('Chemicals Calcs'!S$1:S168)-'Chem - ODS'!N$15*10^6&lt;0,SUM('Chemicals Calcs'!S$2:S169)-'Chem - ODS'!N$15*10^6&gt;0),SUM('Chemicals Calcs'!S$2:S169)-'Chem - ODS'!N$15*10^6,'Chemicals Calcs'!S169))</f>
        <v>0</v>
      </c>
      <c r="T169" s="210">
        <f ca="1">IF(SUM('Chemicals Calcs'!T$2:T169)-'Chem - ODS'!O$15*10^6&lt;0,0,IF(AND(SUM('Chemicals Calcs'!T$1:T168)-'Chem - ODS'!O$15*10^6&lt;0,SUM('Chemicals Calcs'!T$2:T169)-'Chem - ODS'!O$15*10^6&gt;0),SUM('Chemicals Calcs'!T$2:T169)-'Chem - ODS'!O$15*10^6,'Chemicals Calcs'!T169))</f>
        <v>0</v>
      </c>
      <c r="U169" s="210">
        <f ca="1">IF(SUM('Chemicals Calcs'!U$2:U169)-'Chem - ODS'!P$15*10^6&lt;0,0,IF(AND(SUM('Chemicals Calcs'!U$1:U168)-'Chem - ODS'!P$15*10^6&lt;0,SUM('Chemicals Calcs'!U$2:U169)-'Chem - ODS'!P$15*10^6&gt;0),SUM('Chemicals Calcs'!U$2:U169)-'Chem - ODS'!P$15*10^6,'Chemicals Calcs'!U169))</f>
        <v>0</v>
      </c>
      <c r="V169" s="210">
        <f ca="1">IF(SUM('Chemicals Calcs'!V$2:V169)-'Chem - ODS'!Q$15*10^6&lt;0,0,IF(AND(SUM('Chemicals Calcs'!V$1:V168)-'Chem - ODS'!Q$15*10^6&lt;0,SUM('Chemicals Calcs'!V$2:V169)-'Chem - ODS'!Q$15*10^6&gt;0),SUM('Chemicals Calcs'!V$2:V169)-'Chem - ODS'!Q$15*10^6,'Chemicals Calcs'!V169))</f>
        <v>0</v>
      </c>
      <c r="W169" s="210">
        <f ca="1">IF(SUM('Chemicals Calcs'!W$2:W169)-'Chem - ODS'!R$15*10^6&lt;0,0,IF(AND(SUM('Chemicals Calcs'!W$1:W168)-'Chem - ODS'!R$15*10^6&lt;0,SUM('Chemicals Calcs'!W$2:W169)-'Chem - ODS'!R$15*10^6&gt;0),SUM('Chemicals Calcs'!W$2:W169)-'Chem - ODS'!R$15*10^6,'Chemicals Calcs'!W169))</f>
        <v>0</v>
      </c>
      <c r="X169" s="210">
        <f ca="1">IF(SUM('Chemicals Calcs'!X$2:X169)-'Chem - ODS'!S$15*10^6&lt;0,0,IF(AND(SUM('Chemicals Calcs'!X$1:X168)-'Chem - ODS'!S$15*10^6&lt;0,SUM('Chemicals Calcs'!X$2:X169)-'Chem - ODS'!S$15*10^6&gt;0),SUM('Chemicals Calcs'!X$2:X169)-'Chem - ODS'!S$15*10^6,'Chemicals Calcs'!X169))</f>
        <v>0</v>
      </c>
      <c r="Y169" s="210">
        <f ca="1">IF(SUM('Chemicals Calcs'!Y$2:Y169)-'Chem - ODS'!T$15*10^6&lt;0,0,IF(AND(SUM('Chemicals Calcs'!Y$1:Y168)-'Chem - ODS'!T$15*10^6&lt;0,SUM('Chemicals Calcs'!Y$2:Y169)-'Chem - ODS'!T$15*10^6&gt;0),SUM('Chemicals Calcs'!Y$2:Y169)-'Chem - ODS'!T$15*10^6,'Chemicals Calcs'!Y169))</f>
        <v>0</v>
      </c>
      <c r="Z169" s="210">
        <f ca="1">IF(SUM('Chemicals Calcs'!Z$2:Z169)-'Chem - ODS'!U$15*10^6&lt;0,0,IF(AND(SUM('Chemicals Calcs'!Z$1:Z168)-'Chem - ODS'!U$15*10^6&lt;0,SUM('Chemicals Calcs'!Z$2:Z169)-'Chem - ODS'!U$15*10^6&gt;0),SUM('Chemicals Calcs'!Z$2:Z169)-'Chem - ODS'!U$15*10^6,'Chemicals Calcs'!Z169))</f>
        <v>0</v>
      </c>
      <c r="AA169" s="210">
        <f ca="1">IF(SUM('Chemicals Calcs'!AA$2:AA169)-'Chem - ODS'!V$15*10^6&lt;0,0,IF(AND(SUM('Chemicals Calcs'!AA$1:AA168)-'Chem - ODS'!V$15*10^6&lt;0,SUM('Chemicals Calcs'!AA$2:AA169)-'Chem - ODS'!V$15*10^6&gt;0),SUM('Chemicals Calcs'!AA$2:AA169)-'Chem - ODS'!V$15*10^6,'Chemicals Calcs'!AA169))</f>
        <v>0</v>
      </c>
      <c r="AB169" s="210">
        <f ca="1">IF(SUM('Chemicals Calcs'!AB$2:AB169)-'Chem - ODS'!W$15*10^6&lt;0,0,IF(AND(SUM('Chemicals Calcs'!AB$1:AB168)-'Chem - ODS'!W$15*10^6&lt;0,SUM('Chemicals Calcs'!AB$2:AB169)-'Chem - ODS'!W$15*10^6&gt;0),SUM('Chemicals Calcs'!AB$2:AB169)-'Chem - ODS'!W$15*10^6,'Chemicals Calcs'!AB169))</f>
        <v>0</v>
      </c>
      <c r="AC169" s="210">
        <f ca="1">IF(SUM('Chemicals Calcs'!AC$2:AC169)-'Chem - ODS'!X$15*10^6&lt;0,0,IF(AND(SUM('Chemicals Calcs'!AC$1:AC168)-'Chem - ODS'!X$15*10^6&lt;0,SUM('Chemicals Calcs'!AC$2:AC169)-'Chem - ODS'!X$15*10^6&gt;0),SUM('Chemicals Calcs'!AC$2:AC169)-'Chem - ODS'!X$15*10^6,'Chemicals Calcs'!AC169))</f>
        <v>0</v>
      </c>
      <c r="AD169" s="210">
        <f ca="1">IF(SUM('Chemicals Calcs'!AD$2:AD169)-'Chem - ODS'!Y$15*10^6&lt;0,0,IF(AND(SUM('Chemicals Calcs'!AD$1:AD168)-'Chem - ODS'!Y$15*10^6&lt;0,SUM('Chemicals Calcs'!AD$2:AD169)-'Chem - ODS'!Y$15*10^6&gt;0),SUM('Chemicals Calcs'!AD$2:AD169)-'Chem - ODS'!Y$15*10^6,'Chemicals Calcs'!AD169))</f>
        <v>0</v>
      </c>
      <c r="AE169" s="210">
        <f ca="1">IF(SUM('Chemicals Calcs'!AE$2:AE169)-'Chem - ODS'!Z$15*10^6&lt;0,0,IF(AND(SUM('Chemicals Calcs'!AE$1:AE168)-'Chem - ODS'!Z$15*10^6&lt;0,SUM('Chemicals Calcs'!AE$2:AE169)-'Chem - ODS'!Z$15*10^6&gt;0),SUM('Chemicals Calcs'!AE$2:AE169)-'Chem - ODS'!Z$15*10^6,'Chemicals Calcs'!AE169))</f>
        <v>0</v>
      </c>
      <c r="AF169" s="210">
        <f ca="1">IF(SUM('Chemicals Calcs'!AF$2:AF169)-'Chem - ODS'!AA$15*10^6&lt;0,0,IF(AND(SUM('Chemicals Calcs'!AF$1:AF168)-'Chem - ODS'!AA$15*10^6&lt;0,SUM('Chemicals Calcs'!AF$2:AF169)-'Chem - ODS'!AA$15*10^6&gt;0),SUM('Chemicals Calcs'!AF$2:AF169)-'Chem - ODS'!AA$15*10^6,'Chemicals Calcs'!AF169))</f>
        <v>0</v>
      </c>
      <c r="AG169" s="210">
        <f ca="1">IF(SUM('Chemicals Calcs'!AG$2:AG169)-'Chem - ODS'!AB$15*10^6&lt;0,0,IF(AND(SUM('Chemicals Calcs'!AG$1:AG168)-'Chem - ODS'!AB$15*10^6&lt;0,SUM('Chemicals Calcs'!AG$2:AG169)-'Chem - ODS'!AB$15*10^6&gt;0),SUM('Chemicals Calcs'!AG$2:AG169)-'Chem - ODS'!AB$15*10^6,'Chemicals Calcs'!AG169))</f>
        <v>0</v>
      </c>
      <c r="AH169" s="210">
        <f ca="1">IF(SUM('Chemicals Calcs'!AH$2:AH169)-'Chem - ODS'!AC$15*10^6&lt;0,0,IF(AND(SUM('Chemicals Calcs'!AH$1:AH168)-'Chem - ODS'!AC$15*10^6&lt;0,SUM('Chemicals Calcs'!AH$2:AH169)-'Chem - ODS'!AC$15*10^6&gt;0),SUM('Chemicals Calcs'!AH$2:AH169)-'Chem - ODS'!AC$15*10^6,'Chemicals Calcs'!AH169))</f>
        <v>0</v>
      </c>
      <c r="AI169" s="210">
        <f ca="1">IF(SUM('Chemicals Calcs'!AI$2:AI169)-'Chem - ODS'!AD$15*10^6&lt;0,0,IF(AND(SUM('Chemicals Calcs'!AI$1:AI168)-'Chem - ODS'!AD$15*10^6&lt;0,SUM('Chemicals Calcs'!AI$2:AI169)-'Chem - ODS'!AD$15*10^6&gt;0),SUM('Chemicals Calcs'!AI$2:AI169)-'Chem - ODS'!AD$15*10^6,'Chemicals Calcs'!AI169))</f>
        <v>0</v>
      </c>
      <c r="AJ169" s="210">
        <f ca="1">IF(SUM('Chemicals Calcs'!AJ$2:AJ169)-'Chem - ODS'!AE$15*10^6&lt;0,0,IF(AND(SUM('Chemicals Calcs'!AJ$1:AJ168)-'Chem - ODS'!AE$15*10^6&lt;0,SUM('Chemicals Calcs'!AJ$2:AJ169)-'Chem - ODS'!AE$15*10^6&gt;0),SUM('Chemicals Calcs'!AJ$2:AJ169)-'Chem - ODS'!AE$15*10^6,'Chemicals Calcs'!AJ169))</f>
        <v>0</v>
      </c>
      <c r="AK169" s="210">
        <f ca="1">IF(SUM('Chemicals Calcs'!AK$2:AK169)-'Chem - ODS'!AF$15*10^6&lt;0,0,IF(AND(SUM('Chemicals Calcs'!AK$1:AK168)-'Chem - ODS'!AF$15*10^6&lt;0,SUM('Chemicals Calcs'!AK$2:AK169)-'Chem - ODS'!AF$15*10^6&gt;0),SUM('Chemicals Calcs'!AK$2:AK169)-'Chem - ODS'!AF$15*10^6,'Chemicals Calcs'!AK169))</f>
        <v>0</v>
      </c>
      <c r="AL169" s="210">
        <f ca="1">IF(SUM('Chemicals Calcs'!AL$2:AL169)-'Chem - ODS'!AG$15*10^6&lt;0,0,IF(AND(SUM('Chemicals Calcs'!AL$1:AL168)-'Chem - ODS'!AG$15*10^6&lt;0,SUM('Chemicals Calcs'!AL$2:AL169)-'Chem - ODS'!AG$15*10^6&gt;0),SUM('Chemicals Calcs'!AL$2:AL169)-'Chem - ODS'!AG$15*10^6,'Chemicals Calcs'!AL169))</f>
        <v>0</v>
      </c>
      <c r="AM169" s="210">
        <f ca="1">IF(SUM('Chemicals Calcs'!AM$2:AM169)-'Chem - ODS'!AH$15*10^6&lt;0,0,IF(AND(SUM('Chemicals Calcs'!AM$1:AM168)-'Chem - ODS'!AH$15*10^6&lt;0,SUM('Chemicals Calcs'!AM$2:AM169)-'Chem - ODS'!AH$15*10^6&gt;0),SUM('Chemicals Calcs'!AM$2:AM169)-'Chem - ODS'!AH$15*10^6,'Chemicals Calcs'!AM169))</f>
        <v>0</v>
      </c>
      <c r="AN169" s="210">
        <f ca="1">IF(SUM('Chemicals Calcs'!AN$2:AN169)-'Chem - ODS'!AI$15*10^6&lt;0,0,IF(AND(SUM('Chemicals Calcs'!AN$1:AN168)-'Chem - ODS'!AI$15*10^6&lt;0,SUM('Chemicals Calcs'!AN$2:AN169)-'Chem - ODS'!AI$15*10^6&gt;0),SUM('Chemicals Calcs'!AN$2:AN169)-'Chem - ODS'!AI$15*10^6,'Chemicals Calcs'!AN169))</f>
        <v>0</v>
      </c>
      <c r="AO169" s="210">
        <f ca="1">IF(SUM('Chemicals Calcs'!AO$2:AO169)-'Chem - ODS'!AJ$15*10^6&lt;0,0,IF(AND(SUM('Chemicals Calcs'!AO$1:AO168)-'Chem - ODS'!AJ$15*10^6&lt;0,SUM('Chemicals Calcs'!AO$2:AO169)-'Chem - ODS'!AJ$15*10^6&gt;0),SUM('Chemicals Calcs'!AO$2:AO169)-'Chem - ODS'!AJ$15*10^6,'Chemicals Calcs'!AO169))</f>
        <v>0</v>
      </c>
      <c r="AP169" s="210">
        <f ca="1">IF(SUM('Chemicals Calcs'!AP$2:AP169)-'Chem - ODS'!AK$15*10^6&lt;0,0,IF(AND(SUM('Chemicals Calcs'!AP$1:AP168)-'Chem - ODS'!AK$15*10^6&lt;0,SUM('Chemicals Calcs'!AP$2:AP169)-'Chem - ODS'!AK$15*10^6&gt;0),SUM('Chemicals Calcs'!AP$2:AP169)-'Chem - ODS'!AK$15*10^6,'Chemicals Calcs'!AP169))</f>
        <v>0</v>
      </c>
    </row>
    <row r="170" spans="1:42">
      <c r="A170" s="74">
        <v>1000</v>
      </c>
      <c r="B170">
        <f ca="1">IF('Chemicals 2010'!$A178="CP",INDIRECT("'Chemicals 2010'!"&amp;'Country Selector'!$B$3&amp;ROW($A178))*10^12,0)</f>
        <v>0</v>
      </c>
      <c r="C170" s="90">
        <f t="shared" ca="1" si="8"/>
        <v>0</v>
      </c>
      <c r="D170" s="90">
        <f t="shared" ca="1" si="7"/>
        <v>0</v>
      </c>
      <c r="E170" s="90">
        <f t="shared" ca="1" si="7"/>
        <v>0</v>
      </c>
      <c r="F170" s="90">
        <f t="shared" ca="1" si="7"/>
        <v>0</v>
      </c>
      <c r="G170" s="210">
        <f ca="1">IF(SUM('Chemicals Calcs'!G$2:G170)-'Chem - ODS'!B$15*10^6&lt;0,0,IF(AND(SUM('Chemicals Calcs'!G$1:G169)-'Chem - ODS'!B$15*10^6&lt;0,SUM('Chemicals Calcs'!G$2:G170)-'Chem - ODS'!B$15*10^6&gt;0),SUM('Chemicals Calcs'!G$2:G170)-'Chem - ODS'!B$15*10^6,'Chemicals Calcs'!G170))</f>
        <v>0</v>
      </c>
      <c r="H170" s="210">
        <f ca="1">IF(SUM('Chemicals Calcs'!H$2:H170)-'Chem - ODS'!C$15*10^6&lt;0,0,IF(AND(SUM('Chemicals Calcs'!H$1:H169)-'Chem - ODS'!C$15*10^6&lt;0,SUM('Chemicals Calcs'!H$2:H170)-'Chem - ODS'!C$15*10^6&gt;0),SUM('Chemicals Calcs'!H$2:H170)-'Chem - ODS'!C$15*10^6,'Chemicals Calcs'!H170))</f>
        <v>0</v>
      </c>
      <c r="I170" s="210">
        <f ca="1">IF(SUM('Chemicals Calcs'!I$2:I170)-'Chem - ODS'!D$15*10^6&lt;0,0,IF(AND(SUM('Chemicals Calcs'!I$1:I169)-'Chem - ODS'!D$15*10^6&lt;0,SUM('Chemicals Calcs'!I$2:I170)-'Chem - ODS'!D$15*10^6&gt;0),SUM('Chemicals Calcs'!I$2:I170)-'Chem - ODS'!D$15*10^6,'Chemicals Calcs'!I170))</f>
        <v>0</v>
      </c>
      <c r="J170" s="210">
        <f ca="1">IF(SUM('Chemicals Calcs'!J$2:J170)-'Chem - ODS'!E$15*10^6&lt;0,0,IF(AND(SUM('Chemicals Calcs'!J$1:J169)-'Chem - ODS'!E$15*10^6&lt;0,SUM('Chemicals Calcs'!J$2:J170)-'Chem - ODS'!E$15*10^6&gt;0),SUM('Chemicals Calcs'!J$2:J170)-'Chem - ODS'!E$15*10^6,'Chemicals Calcs'!J170))</f>
        <v>0</v>
      </c>
      <c r="K170" s="210">
        <f ca="1">IF(SUM('Chemicals Calcs'!K$2:K170)-'Chem - ODS'!F$15*10^6&lt;0,0,IF(AND(SUM('Chemicals Calcs'!K$1:K169)-'Chem - ODS'!F$15*10^6&lt;0,SUM('Chemicals Calcs'!K$2:K170)-'Chem - ODS'!F$15*10^6&gt;0),SUM('Chemicals Calcs'!K$2:K170)-'Chem - ODS'!F$15*10^6,'Chemicals Calcs'!K170))</f>
        <v>0</v>
      </c>
      <c r="L170" s="210">
        <f ca="1">IF(SUM('Chemicals Calcs'!L$2:L170)-'Chem - ODS'!G$15*10^6&lt;0,0,IF(AND(SUM('Chemicals Calcs'!L$1:L169)-'Chem - ODS'!G$15*10^6&lt;0,SUM('Chemicals Calcs'!L$2:L170)-'Chem - ODS'!G$15*10^6&gt;0),SUM('Chemicals Calcs'!L$2:L170)-'Chem - ODS'!G$15*10^6,'Chemicals Calcs'!L170))</f>
        <v>0</v>
      </c>
      <c r="M170" s="210">
        <f ca="1">IF(SUM('Chemicals Calcs'!M$2:M170)-'Chem - ODS'!H$15*10^6&lt;0,0,IF(AND(SUM('Chemicals Calcs'!M$1:M169)-'Chem - ODS'!H$15*10^6&lt;0,SUM('Chemicals Calcs'!M$2:M170)-'Chem - ODS'!H$15*10^6&gt;0),SUM('Chemicals Calcs'!M$2:M170)-'Chem - ODS'!H$15*10^6,'Chemicals Calcs'!M170))</f>
        <v>0</v>
      </c>
      <c r="N170" s="210">
        <f ca="1">IF(SUM('Chemicals Calcs'!N$2:N170)-'Chem - ODS'!I$15*10^6&lt;0,0,IF(AND(SUM('Chemicals Calcs'!N$1:N169)-'Chem - ODS'!I$15*10^6&lt;0,SUM('Chemicals Calcs'!N$2:N170)-'Chem - ODS'!I$15*10^6&gt;0),SUM('Chemicals Calcs'!N$2:N170)-'Chem - ODS'!I$15*10^6,'Chemicals Calcs'!N170))</f>
        <v>0</v>
      </c>
      <c r="O170" s="210">
        <f ca="1">IF(SUM('Chemicals Calcs'!O$2:O170)-'Chem - ODS'!J$15*10^6&lt;0,0,IF(AND(SUM('Chemicals Calcs'!O$1:O169)-'Chem - ODS'!J$15*10^6&lt;0,SUM('Chemicals Calcs'!O$2:O170)-'Chem - ODS'!J$15*10^6&gt;0),SUM('Chemicals Calcs'!O$2:O170)-'Chem - ODS'!J$15*10^6,'Chemicals Calcs'!O170))</f>
        <v>0</v>
      </c>
      <c r="P170" s="210">
        <f ca="1">IF(SUM('Chemicals Calcs'!P$2:P170)-'Chem - ODS'!K$15*10^6&lt;0,0,IF(AND(SUM('Chemicals Calcs'!P$1:P169)-'Chem - ODS'!K$15*10^6&lt;0,SUM('Chemicals Calcs'!P$2:P170)-'Chem - ODS'!K$15*10^6&gt;0),SUM('Chemicals Calcs'!P$2:P170)-'Chem - ODS'!K$15*10^6,'Chemicals Calcs'!P170))</f>
        <v>0</v>
      </c>
      <c r="Q170" s="210">
        <f ca="1">IF(SUM('Chemicals Calcs'!Q$2:Q170)-'Chem - ODS'!L$15*10^6&lt;0,0,IF(AND(SUM('Chemicals Calcs'!Q$1:Q169)-'Chem - ODS'!L$15*10^6&lt;0,SUM('Chemicals Calcs'!Q$2:Q170)-'Chem - ODS'!L$15*10^6&gt;0),SUM('Chemicals Calcs'!Q$2:Q170)-'Chem - ODS'!L$15*10^6,'Chemicals Calcs'!Q170))</f>
        <v>0</v>
      </c>
      <c r="R170" s="210">
        <f ca="1">IF(SUM('Chemicals Calcs'!R$2:R170)-'Chem - ODS'!M$15*10^6&lt;0,0,IF(AND(SUM('Chemicals Calcs'!R$1:R169)-'Chem - ODS'!M$15*10^6&lt;0,SUM('Chemicals Calcs'!R$2:R170)-'Chem - ODS'!M$15*10^6&gt;0),SUM('Chemicals Calcs'!R$2:R170)-'Chem - ODS'!M$15*10^6,'Chemicals Calcs'!R170))</f>
        <v>0</v>
      </c>
      <c r="S170" s="210">
        <f ca="1">IF(SUM('Chemicals Calcs'!S$2:S170)-'Chem - ODS'!N$15*10^6&lt;0,0,IF(AND(SUM('Chemicals Calcs'!S$1:S169)-'Chem - ODS'!N$15*10^6&lt;0,SUM('Chemicals Calcs'!S$2:S170)-'Chem - ODS'!N$15*10^6&gt;0),SUM('Chemicals Calcs'!S$2:S170)-'Chem - ODS'!N$15*10^6,'Chemicals Calcs'!S170))</f>
        <v>0</v>
      </c>
      <c r="T170" s="210">
        <f ca="1">IF(SUM('Chemicals Calcs'!T$2:T170)-'Chem - ODS'!O$15*10^6&lt;0,0,IF(AND(SUM('Chemicals Calcs'!T$1:T169)-'Chem - ODS'!O$15*10^6&lt;0,SUM('Chemicals Calcs'!T$2:T170)-'Chem - ODS'!O$15*10^6&gt;0),SUM('Chemicals Calcs'!T$2:T170)-'Chem - ODS'!O$15*10^6,'Chemicals Calcs'!T170))</f>
        <v>0</v>
      </c>
      <c r="U170" s="210">
        <f ca="1">IF(SUM('Chemicals Calcs'!U$2:U170)-'Chem - ODS'!P$15*10^6&lt;0,0,IF(AND(SUM('Chemicals Calcs'!U$1:U169)-'Chem - ODS'!P$15*10^6&lt;0,SUM('Chemicals Calcs'!U$2:U170)-'Chem - ODS'!P$15*10^6&gt;0),SUM('Chemicals Calcs'!U$2:U170)-'Chem - ODS'!P$15*10^6,'Chemicals Calcs'!U170))</f>
        <v>0</v>
      </c>
      <c r="V170" s="210">
        <f ca="1">IF(SUM('Chemicals Calcs'!V$2:V170)-'Chem - ODS'!Q$15*10^6&lt;0,0,IF(AND(SUM('Chemicals Calcs'!V$1:V169)-'Chem - ODS'!Q$15*10^6&lt;0,SUM('Chemicals Calcs'!V$2:V170)-'Chem - ODS'!Q$15*10^6&gt;0),SUM('Chemicals Calcs'!V$2:V170)-'Chem - ODS'!Q$15*10^6,'Chemicals Calcs'!V170))</f>
        <v>0</v>
      </c>
      <c r="W170" s="210">
        <f ca="1">IF(SUM('Chemicals Calcs'!W$2:W170)-'Chem - ODS'!R$15*10^6&lt;0,0,IF(AND(SUM('Chemicals Calcs'!W$1:W169)-'Chem - ODS'!R$15*10^6&lt;0,SUM('Chemicals Calcs'!W$2:W170)-'Chem - ODS'!R$15*10^6&gt;0),SUM('Chemicals Calcs'!W$2:W170)-'Chem - ODS'!R$15*10^6,'Chemicals Calcs'!W170))</f>
        <v>0</v>
      </c>
      <c r="X170" s="210">
        <f ca="1">IF(SUM('Chemicals Calcs'!X$2:X170)-'Chem - ODS'!S$15*10^6&lt;0,0,IF(AND(SUM('Chemicals Calcs'!X$1:X169)-'Chem - ODS'!S$15*10^6&lt;0,SUM('Chemicals Calcs'!X$2:X170)-'Chem - ODS'!S$15*10^6&gt;0),SUM('Chemicals Calcs'!X$2:X170)-'Chem - ODS'!S$15*10^6,'Chemicals Calcs'!X170))</f>
        <v>0</v>
      </c>
      <c r="Y170" s="210">
        <f ca="1">IF(SUM('Chemicals Calcs'!Y$2:Y170)-'Chem - ODS'!T$15*10^6&lt;0,0,IF(AND(SUM('Chemicals Calcs'!Y$1:Y169)-'Chem - ODS'!T$15*10^6&lt;0,SUM('Chemicals Calcs'!Y$2:Y170)-'Chem - ODS'!T$15*10^6&gt;0),SUM('Chemicals Calcs'!Y$2:Y170)-'Chem - ODS'!T$15*10^6,'Chemicals Calcs'!Y170))</f>
        <v>0</v>
      </c>
      <c r="Z170" s="210">
        <f ca="1">IF(SUM('Chemicals Calcs'!Z$2:Z170)-'Chem - ODS'!U$15*10^6&lt;0,0,IF(AND(SUM('Chemicals Calcs'!Z$1:Z169)-'Chem - ODS'!U$15*10^6&lt;0,SUM('Chemicals Calcs'!Z$2:Z170)-'Chem - ODS'!U$15*10^6&gt;0),SUM('Chemicals Calcs'!Z$2:Z170)-'Chem - ODS'!U$15*10^6,'Chemicals Calcs'!Z170))</f>
        <v>0</v>
      </c>
      <c r="AA170" s="210">
        <f ca="1">IF(SUM('Chemicals Calcs'!AA$2:AA170)-'Chem - ODS'!V$15*10^6&lt;0,0,IF(AND(SUM('Chemicals Calcs'!AA$1:AA169)-'Chem - ODS'!V$15*10^6&lt;0,SUM('Chemicals Calcs'!AA$2:AA170)-'Chem - ODS'!V$15*10^6&gt;0),SUM('Chemicals Calcs'!AA$2:AA170)-'Chem - ODS'!V$15*10^6,'Chemicals Calcs'!AA170))</f>
        <v>0</v>
      </c>
      <c r="AB170" s="210">
        <f ca="1">IF(SUM('Chemicals Calcs'!AB$2:AB170)-'Chem - ODS'!W$15*10^6&lt;0,0,IF(AND(SUM('Chemicals Calcs'!AB$1:AB169)-'Chem - ODS'!W$15*10^6&lt;0,SUM('Chemicals Calcs'!AB$2:AB170)-'Chem - ODS'!W$15*10^6&gt;0),SUM('Chemicals Calcs'!AB$2:AB170)-'Chem - ODS'!W$15*10^6,'Chemicals Calcs'!AB170))</f>
        <v>0</v>
      </c>
      <c r="AC170" s="210">
        <f ca="1">IF(SUM('Chemicals Calcs'!AC$2:AC170)-'Chem - ODS'!X$15*10^6&lt;0,0,IF(AND(SUM('Chemicals Calcs'!AC$1:AC169)-'Chem - ODS'!X$15*10^6&lt;0,SUM('Chemicals Calcs'!AC$2:AC170)-'Chem - ODS'!X$15*10^6&gt;0),SUM('Chemicals Calcs'!AC$2:AC170)-'Chem - ODS'!X$15*10^6,'Chemicals Calcs'!AC170))</f>
        <v>0</v>
      </c>
      <c r="AD170" s="210">
        <f ca="1">IF(SUM('Chemicals Calcs'!AD$2:AD170)-'Chem - ODS'!Y$15*10^6&lt;0,0,IF(AND(SUM('Chemicals Calcs'!AD$1:AD169)-'Chem - ODS'!Y$15*10^6&lt;0,SUM('Chemicals Calcs'!AD$2:AD170)-'Chem - ODS'!Y$15*10^6&gt;0),SUM('Chemicals Calcs'!AD$2:AD170)-'Chem - ODS'!Y$15*10^6,'Chemicals Calcs'!AD170))</f>
        <v>0</v>
      </c>
      <c r="AE170" s="210">
        <f ca="1">IF(SUM('Chemicals Calcs'!AE$2:AE170)-'Chem - ODS'!Z$15*10^6&lt;0,0,IF(AND(SUM('Chemicals Calcs'!AE$1:AE169)-'Chem - ODS'!Z$15*10^6&lt;0,SUM('Chemicals Calcs'!AE$2:AE170)-'Chem - ODS'!Z$15*10^6&gt;0),SUM('Chemicals Calcs'!AE$2:AE170)-'Chem - ODS'!Z$15*10^6,'Chemicals Calcs'!AE170))</f>
        <v>0</v>
      </c>
      <c r="AF170" s="210">
        <f ca="1">IF(SUM('Chemicals Calcs'!AF$2:AF170)-'Chem - ODS'!AA$15*10^6&lt;0,0,IF(AND(SUM('Chemicals Calcs'!AF$1:AF169)-'Chem - ODS'!AA$15*10^6&lt;0,SUM('Chemicals Calcs'!AF$2:AF170)-'Chem - ODS'!AA$15*10^6&gt;0),SUM('Chemicals Calcs'!AF$2:AF170)-'Chem - ODS'!AA$15*10^6,'Chemicals Calcs'!AF170))</f>
        <v>0</v>
      </c>
      <c r="AG170" s="210">
        <f ca="1">IF(SUM('Chemicals Calcs'!AG$2:AG170)-'Chem - ODS'!AB$15*10^6&lt;0,0,IF(AND(SUM('Chemicals Calcs'!AG$1:AG169)-'Chem - ODS'!AB$15*10^6&lt;0,SUM('Chemicals Calcs'!AG$2:AG170)-'Chem - ODS'!AB$15*10^6&gt;0),SUM('Chemicals Calcs'!AG$2:AG170)-'Chem - ODS'!AB$15*10^6,'Chemicals Calcs'!AG170))</f>
        <v>0</v>
      </c>
      <c r="AH170" s="210">
        <f ca="1">IF(SUM('Chemicals Calcs'!AH$2:AH170)-'Chem - ODS'!AC$15*10^6&lt;0,0,IF(AND(SUM('Chemicals Calcs'!AH$1:AH169)-'Chem - ODS'!AC$15*10^6&lt;0,SUM('Chemicals Calcs'!AH$2:AH170)-'Chem - ODS'!AC$15*10^6&gt;0),SUM('Chemicals Calcs'!AH$2:AH170)-'Chem - ODS'!AC$15*10^6,'Chemicals Calcs'!AH170))</f>
        <v>0</v>
      </c>
      <c r="AI170" s="210">
        <f ca="1">IF(SUM('Chemicals Calcs'!AI$2:AI170)-'Chem - ODS'!AD$15*10^6&lt;0,0,IF(AND(SUM('Chemicals Calcs'!AI$1:AI169)-'Chem - ODS'!AD$15*10^6&lt;0,SUM('Chemicals Calcs'!AI$2:AI170)-'Chem - ODS'!AD$15*10^6&gt;0),SUM('Chemicals Calcs'!AI$2:AI170)-'Chem - ODS'!AD$15*10^6,'Chemicals Calcs'!AI170))</f>
        <v>0</v>
      </c>
      <c r="AJ170" s="210">
        <f ca="1">IF(SUM('Chemicals Calcs'!AJ$2:AJ170)-'Chem - ODS'!AE$15*10^6&lt;0,0,IF(AND(SUM('Chemicals Calcs'!AJ$1:AJ169)-'Chem - ODS'!AE$15*10^6&lt;0,SUM('Chemicals Calcs'!AJ$2:AJ170)-'Chem - ODS'!AE$15*10^6&gt;0),SUM('Chemicals Calcs'!AJ$2:AJ170)-'Chem - ODS'!AE$15*10^6,'Chemicals Calcs'!AJ170))</f>
        <v>0</v>
      </c>
      <c r="AK170" s="210">
        <f ca="1">IF(SUM('Chemicals Calcs'!AK$2:AK170)-'Chem - ODS'!AF$15*10^6&lt;0,0,IF(AND(SUM('Chemicals Calcs'!AK$1:AK169)-'Chem - ODS'!AF$15*10^6&lt;0,SUM('Chemicals Calcs'!AK$2:AK170)-'Chem - ODS'!AF$15*10^6&gt;0),SUM('Chemicals Calcs'!AK$2:AK170)-'Chem - ODS'!AF$15*10^6,'Chemicals Calcs'!AK170))</f>
        <v>0</v>
      </c>
      <c r="AL170" s="210">
        <f ca="1">IF(SUM('Chemicals Calcs'!AL$2:AL170)-'Chem - ODS'!AG$15*10^6&lt;0,0,IF(AND(SUM('Chemicals Calcs'!AL$1:AL169)-'Chem - ODS'!AG$15*10^6&lt;0,SUM('Chemicals Calcs'!AL$2:AL170)-'Chem - ODS'!AG$15*10^6&gt;0),SUM('Chemicals Calcs'!AL$2:AL170)-'Chem - ODS'!AG$15*10^6,'Chemicals Calcs'!AL170))</f>
        <v>0</v>
      </c>
      <c r="AM170" s="210">
        <f ca="1">IF(SUM('Chemicals Calcs'!AM$2:AM170)-'Chem - ODS'!AH$15*10^6&lt;0,0,IF(AND(SUM('Chemicals Calcs'!AM$1:AM169)-'Chem - ODS'!AH$15*10^6&lt;0,SUM('Chemicals Calcs'!AM$2:AM170)-'Chem - ODS'!AH$15*10^6&gt;0),SUM('Chemicals Calcs'!AM$2:AM170)-'Chem - ODS'!AH$15*10^6,'Chemicals Calcs'!AM170))</f>
        <v>0</v>
      </c>
      <c r="AN170" s="210">
        <f ca="1">IF(SUM('Chemicals Calcs'!AN$2:AN170)-'Chem - ODS'!AI$15*10^6&lt;0,0,IF(AND(SUM('Chemicals Calcs'!AN$1:AN169)-'Chem - ODS'!AI$15*10^6&lt;0,SUM('Chemicals Calcs'!AN$2:AN170)-'Chem - ODS'!AI$15*10^6&gt;0),SUM('Chemicals Calcs'!AN$2:AN170)-'Chem - ODS'!AI$15*10^6,'Chemicals Calcs'!AN170))</f>
        <v>0</v>
      </c>
      <c r="AO170" s="210">
        <f ca="1">IF(SUM('Chemicals Calcs'!AO$2:AO170)-'Chem - ODS'!AJ$15*10^6&lt;0,0,IF(AND(SUM('Chemicals Calcs'!AO$1:AO169)-'Chem - ODS'!AJ$15*10^6&lt;0,SUM('Chemicals Calcs'!AO$2:AO170)-'Chem - ODS'!AJ$15*10^6&gt;0),SUM('Chemicals Calcs'!AO$2:AO170)-'Chem - ODS'!AJ$15*10^6,'Chemicals Calcs'!AO170))</f>
        <v>0</v>
      </c>
      <c r="AP170" s="210">
        <f ca="1">IF(SUM('Chemicals Calcs'!AP$2:AP170)-'Chem - ODS'!AK$15*10^6&lt;0,0,IF(AND(SUM('Chemicals Calcs'!AP$1:AP169)-'Chem - ODS'!AK$15*10^6&lt;0,SUM('Chemicals Calcs'!AP$2:AP170)-'Chem - ODS'!AK$15*10^6&gt;0),SUM('Chemicals Calcs'!AP$2:AP170)-'Chem - ODS'!AK$15*10^6,'Chemicals Calcs'!AP170))</f>
        <v>0</v>
      </c>
    </row>
    <row r="171" spans="1:42">
      <c r="A171" s="74">
        <v>1500</v>
      </c>
      <c r="B171">
        <f ca="1">IF('Chemicals 2010'!$A179="CP",INDIRECT("'Chemicals 2010'!"&amp;'Country Selector'!$B$3&amp;ROW($A179))*10^12,0)</f>
        <v>0</v>
      </c>
      <c r="C171" s="90">
        <f t="shared" ca="1" si="8"/>
        <v>0</v>
      </c>
      <c r="D171" s="90">
        <f t="shared" ca="1" si="7"/>
        <v>0</v>
      </c>
      <c r="E171" s="90">
        <f t="shared" ca="1" si="7"/>
        <v>0</v>
      </c>
      <c r="F171" s="90">
        <f t="shared" ca="1" si="7"/>
        <v>0</v>
      </c>
      <c r="G171" s="210">
        <f ca="1">IF(SUM('Chemicals Calcs'!G$2:G171)-'Chem - ODS'!B$15*10^6&lt;0,0,IF(AND(SUM('Chemicals Calcs'!G$1:G170)-'Chem - ODS'!B$15*10^6&lt;0,SUM('Chemicals Calcs'!G$2:G171)-'Chem - ODS'!B$15*10^6&gt;0),SUM('Chemicals Calcs'!G$2:G171)-'Chem - ODS'!B$15*10^6,'Chemicals Calcs'!G171))</f>
        <v>0</v>
      </c>
      <c r="H171" s="210">
        <f ca="1">IF(SUM('Chemicals Calcs'!H$2:H171)-'Chem - ODS'!C$15*10^6&lt;0,0,IF(AND(SUM('Chemicals Calcs'!H$1:H170)-'Chem - ODS'!C$15*10^6&lt;0,SUM('Chemicals Calcs'!H$2:H171)-'Chem - ODS'!C$15*10^6&gt;0),SUM('Chemicals Calcs'!H$2:H171)-'Chem - ODS'!C$15*10^6,'Chemicals Calcs'!H171))</f>
        <v>0</v>
      </c>
      <c r="I171" s="210">
        <f ca="1">IF(SUM('Chemicals Calcs'!I$2:I171)-'Chem - ODS'!D$15*10^6&lt;0,0,IF(AND(SUM('Chemicals Calcs'!I$1:I170)-'Chem - ODS'!D$15*10^6&lt;0,SUM('Chemicals Calcs'!I$2:I171)-'Chem - ODS'!D$15*10^6&gt;0),SUM('Chemicals Calcs'!I$2:I171)-'Chem - ODS'!D$15*10^6,'Chemicals Calcs'!I171))</f>
        <v>0</v>
      </c>
      <c r="J171" s="210">
        <f ca="1">IF(SUM('Chemicals Calcs'!J$2:J171)-'Chem - ODS'!E$15*10^6&lt;0,0,IF(AND(SUM('Chemicals Calcs'!J$1:J170)-'Chem - ODS'!E$15*10^6&lt;0,SUM('Chemicals Calcs'!J$2:J171)-'Chem - ODS'!E$15*10^6&gt;0),SUM('Chemicals Calcs'!J$2:J171)-'Chem - ODS'!E$15*10^6,'Chemicals Calcs'!J171))</f>
        <v>0</v>
      </c>
      <c r="K171" s="210">
        <f ca="1">IF(SUM('Chemicals Calcs'!K$2:K171)-'Chem - ODS'!F$15*10^6&lt;0,0,IF(AND(SUM('Chemicals Calcs'!K$1:K170)-'Chem - ODS'!F$15*10^6&lt;0,SUM('Chemicals Calcs'!K$2:K171)-'Chem - ODS'!F$15*10^6&gt;0),SUM('Chemicals Calcs'!K$2:K171)-'Chem - ODS'!F$15*10^6,'Chemicals Calcs'!K171))</f>
        <v>0</v>
      </c>
      <c r="L171" s="210">
        <f ca="1">IF(SUM('Chemicals Calcs'!L$2:L171)-'Chem - ODS'!G$15*10^6&lt;0,0,IF(AND(SUM('Chemicals Calcs'!L$1:L170)-'Chem - ODS'!G$15*10^6&lt;0,SUM('Chemicals Calcs'!L$2:L171)-'Chem - ODS'!G$15*10^6&gt;0),SUM('Chemicals Calcs'!L$2:L171)-'Chem - ODS'!G$15*10^6,'Chemicals Calcs'!L171))</f>
        <v>0</v>
      </c>
      <c r="M171" s="210">
        <f ca="1">IF(SUM('Chemicals Calcs'!M$2:M171)-'Chem - ODS'!H$15*10^6&lt;0,0,IF(AND(SUM('Chemicals Calcs'!M$1:M170)-'Chem - ODS'!H$15*10^6&lt;0,SUM('Chemicals Calcs'!M$2:M171)-'Chem - ODS'!H$15*10^6&gt;0),SUM('Chemicals Calcs'!M$2:M171)-'Chem - ODS'!H$15*10^6,'Chemicals Calcs'!M171))</f>
        <v>0</v>
      </c>
      <c r="N171" s="210">
        <f ca="1">IF(SUM('Chemicals Calcs'!N$2:N171)-'Chem - ODS'!I$15*10^6&lt;0,0,IF(AND(SUM('Chemicals Calcs'!N$1:N170)-'Chem - ODS'!I$15*10^6&lt;0,SUM('Chemicals Calcs'!N$2:N171)-'Chem - ODS'!I$15*10^6&gt;0),SUM('Chemicals Calcs'!N$2:N171)-'Chem - ODS'!I$15*10^6,'Chemicals Calcs'!N171))</f>
        <v>0</v>
      </c>
      <c r="O171" s="210">
        <f ca="1">IF(SUM('Chemicals Calcs'!O$2:O171)-'Chem - ODS'!J$15*10^6&lt;0,0,IF(AND(SUM('Chemicals Calcs'!O$1:O170)-'Chem - ODS'!J$15*10^6&lt;0,SUM('Chemicals Calcs'!O$2:O171)-'Chem - ODS'!J$15*10^6&gt;0),SUM('Chemicals Calcs'!O$2:O171)-'Chem - ODS'!J$15*10^6,'Chemicals Calcs'!O171))</f>
        <v>0</v>
      </c>
      <c r="P171" s="210">
        <f ca="1">IF(SUM('Chemicals Calcs'!P$2:P171)-'Chem - ODS'!K$15*10^6&lt;0,0,IF(AND(SUM('Chemicals Calcs'!P$1:P170)-'Chem - ODS'!K$15*10^6&lt;0,SUM('Chemicals Calcs'!P$2:P171)-'Chem - ODS'!K$15*10^6&gt;0),SUM('Chemicals Calcs'!P$2:P171)-'Chem - ODS'!K$15*10^6,'Chemicals Calcs'!P171))</f>
        <v>0</v>
      </c>
      <c r="Q171" s="210">
        <f ca="1">IF(SUM('Chemicals Calcs'!Q$2:Q171)-'Chem - ODS'!L$15*10^6&lt;0,0,IF(AND(SUM('Chemicals Calcs'!Q$1:Q170)-'Chem - ODS'!L$15*10^6&lt;0,SUM('Chemicals Calcs'!Q$2:Q171)-'Chem - ODS'!L$15*10^6&gt;0),SUM('Chemicals Calcs'!Q$2:Q171)-'Chem - ODS'!L$15*10^6,'Chemicals Calcs'!Q171))</f>
        <v>0</v>
      </c>
      <c r="R171" s="210">
        <f ca="1">IF(SUM('Chemicals Calcs'!R$2:R171)-'Chem - ODS'!M$15*10^6&lt;0,0,IF(AND(SUM('Chemicals Calcs'!R$1:R170)-'Chem - ODS'!M$15*10^6&lt;0,SUM('Chemicals Calcs'!R$2:R171)-'Chem - ODS'!M$15*10^6&gt;0),SUM('Chemicals Calcs'!R$2:R171)-'Chem - ODS'!M$15*10^6,'Chemicals Calcs'!R171))</f>
        <v>0</v>
      </c>
      <c r="S171" s="210">
        <f ca="1">IF(SUM('Chemicals Calcs'!S$2:S171)-'Chem - ODS'!N$15*10^6&lt;0,0,IF(AND(SUM('Chemicals Calcs'!S$1:S170)-'Chem - ODS'!N$15*10^6&lt;0,SUM('Chemicals Calcs'!S$2:S171)-'Chem - ODS'!N$15*10^6&gt;0),SUM('Chemicals Calcs'!S$2:S171)-'Chem - ODS'!N$15*10^6,'Chemicals Calcs'!S171))</f>
        <v>0</v>
      </c>
      <c r="T171" s="210">
        <f ca="1">IF(SUM('Chemicals Calcs'!T$2:T171)-'Chem - ODS'!O$15*10^6&lt;0,0,IF(AND(SUM('Chemicals Calcs'!T$1:T170)-'Chem - ODS'!O$15*10^6&lt;0,SUM('Chemicals Calcs'!T$2:T171)-'Chem - ODS'!O$15*10^6&gt;0),SUM('Chemicals Calcs'!T$2:T171)-'Chem - ODS'!O$15*10^6,'Chemicals Calcs'!T171))</f>
        <v>0</v>
      </c>
      <c r="U171" s="210">
        <f ca="1">IF(SUM('Chemicals Calcs'!U$2:U171)-'Chem - ODS'!P$15*10^6&lt;0,0,IF(AND(SUM('Chemicals Calcs'!U$1:U170)-'Chem - ODS'!P$15*10^6&lt;0,SUM('Chemicals Calcs'!U$2:U171)-'Chem - ODS'!P$15*10^6&gt;0),SUM('Chemicals Calcs'!U$2:U171)-'Chem - ODS'!P$15*10^6,'Chemicals Calcs'!U171))</f>
        <v>0</v>
      </c>
      <c r="V171" s="210">
        <f ca="1">IF(SUM('Chemicals Calcs'!V$2:V171)-'Chem - ODS'!Q$15*10^6&lt;0,0,IF(AND(SUM('Chemicals Calcs'!V$1:V170)-'Chem - ODS'!Q$15*10^6&lt;0,SUM('Chemicals Calcs'!V$2:V171)-'Chem - ODS'!Q$15*10^6&gt;0),SUM('Chemicals Calcs'!V$2:V171)-'Chem - ODS'!Q$15*10^6,'Chemicals Calcs'!V171))</f>
        <v>0</v>
      </c>
      <c r="W171" s="210">
        <f ca="1">IF(SUM('Chemicals Calcs'!W$2:W171)-'Chem - ODS'!R$15*10^6&lt;0,0,IF(AND(SUM('Chemicals Calcs'!W$1:W170)-'Chem - ODS'!R$15*10^6&lt;0,SUM('Chemicals Calcs'!W$2:W171)-'Chem - ODS'!R$15*10^6&gt;0),SUM('Chemicals Calcs'!W$2:W171)-'Chem - ODS'!R$15*10^6,'Chemicals Calcs'!W171))</f>
        <v>0</v>
      </c>
      <c r="X171" s="210">
        <f ca="1">IF(SUM('Chemicals Calcs'!X$2:X171)-'Chem - ODS'!S$15*10^6&lt;0,0,IF(AND(SUM('Chemicals Calcs'!X$1:X170)-'Chem - ODS'!S$15*10^6&lt;0,SUM('Chemicals Calcs'!X$2:X171)-'Chem - ODS'!S$15*10^6&gt;0),SUM('Chemicals Calcs'!X$2:X171)-'Chem - ODS'!S$15*10^6,'Chemicals Calcs'!X171))</f>
        <v>0</v>
      </c>
      <c r="Y171" s="210">
        <f ca="1">IF(SUM('Chemicals Calcs'!Y$2:Y171)-'Chem - ODS'!T$15*10^6&lt;0,0,IF(AND(SUM('Chemicals Calcs'!Y$1:Y170)-'Chem - ODS'!T$15*10^6&lt;0,SUM('Chemicals Calcs'!Y$2:Y171)-'Chem - ODS'!T$15*10^6&gt;0),SUM('Chemicals Calcs'!Y$2:Y171)-'Chem - ODS'!T$15*10^6,'Chemicals Calcs'!Y171))</f>
        <v>0</v>
      </c>
      <c r="Z171" s="210">
        <f ca="1">IF(SUM('Chemicals Calcs'!Z$2:Z171)-'Chem - ODS'!U$15*10^6&lt;0,0,IF(AND(SUM('Chemicals Calcs'!Z$1:Z170)-'Chem - ODS'!U$15*10^6&lt;0,SUM('Chemicals Calcs'!Z$2:Z171)-'Chem - ODS'!U$15*10^6&gt;0),SUM('Chemicals Calcs'!Z$2:Z171)-'Chem - ODS'!U$15*10^6,'Chemicals Calcs'!Z171))</f>
        <v>0</v>
      </c>
      <c r="AA171" s="210">
        <f ca="1">IF(SUM('Chemicals Calcs'!AA$2:AA171)-'Chem - ODS'!V$15*10^6&lt;0,0,IF(AND(SUM('Chemicals Calcs'!AA$1:AA170)-'Chem - ODS'!V$15*10^6&lt;0,SUM('Chemicals Calcs'!AA$2:AA171)-'Chem - ODS'!V$15*10^6&gt;0),SUM('Chemicals Calcs'!AA$2:AA171)-'Chem - ODS'!V$15*10^6,'Chemicals Calcs'!AA171))</f>
        <v>0</v>
      </c>
      <c r="AB171" s="210">
        <f ca="1">IF(SUM('Chemicals Calcs'!AB$2:AB171)-'Chem - ODS'!W$15*10^6&lt;0,0,IF(AND(SUM('Chemicals Calcs'!AB$1:AB170)-'Chem - ODS'!W$15*10^6&lt;0,SUM('Chemicals Calcs'!AB$2:AB171)-'Chem - ODS'!W$15*10^6&gt;0),SUM('Chemicals Calcs'!AB$2:AB171)-'Chem - ODS'!W$15*10^6,'Chemicals Calcs'!AB171))</f>
        <v>0</v>
      </c>
      <c r="AC171" s="210">
        <f ca="1">IF(SUM('Chemicals Calcs'!AC$2:AC171)-'Chem - ODS'!X$15*10^6&lt;0,0,IF(AND(SUM('Chemicals Calcs'!AC$1:AC170)-'Chem - ODS'!X$15*10^6&lt;0,SUM('Chemicals Calcs'!AC$2:AC171)-'Chem - ODS'!X$15*10^6&gt;0),SUM('Chemicals Calcs'!AC$2:AC171)-'Chem - ODS'!X$15*10^6,'Chemicals Calcs'!AC171))</f>
        <v>0</v>
      </c>
      <c r="AD171" s="210">
        <f ca="1">IF(SUM('Chemicals Calcs'!AD$2:AD171)-'Chem - ODS'!Y$15*10^6&lt;0,0,IF(AND(SUM('Chemicals Calcs'!AD$1:AD170)-'Chem - ODS'!Y$15*10^6&lt;0,SUM('Chemicals Calcs'!AD$2:AD171)-'Chem - ODS'!Y$15*10^6&gt;0),SUM('Chemicals Calcs'!AD$2:AD171)-'Chem - ODS'!Y$15*10^6,'Chemicals Calcs'!AD171))</f>
        <v>0</v>
      </c>
      <c r="AE171" s="210">
        <f ca="1">IF(SUM('Chemicals Calcs'!AE$2:AE171)-'Chem - ODS'!Z$15*10^6&lt;0,0,IF(AND(SUM('Chemicals Calcs'!AE$1:AE170)-'Chem - ODS'!Z$15*10^6&lt;0,SUM('Chemicals Calcs'!AE$2:AE171)-'Chem - ODS'!Z$15*10^6&gt;0),SUM('Chemicals Calcs'!AE$2:AE171)-'Chem - ODS'!Z$15*10^6,'Chemicals Calcs'!AE171))</f>
        <v>0</v>
      </c>
      <c r="AF171" s="210">
        <f ca="1">IF(SUM('Chemicals Calcs'!AF$2:AF171)-'Chem - ODS'!AA$15*10^6&lt;0,0,IF(AND(SUM('Chemicals Calcs'!AF$1:AF170)-'Chem - ODS'!AA$15*10^6&lt;0,SUM('Chemicals Calcs'!AF$2:AF171)-'Chem - ODS'!AA$15*10^6&gt;0),SUM('Chemicals Calcs'!AF$2:AF171)-'Chem - ODS'!AA$15*10^6,'Chemicals Calcs'!AF171))</f>
        <v>0</v>
      </c>
      <c r="AG171" s="210">
        <f ca="1">IF(SUM('Chemicals Calcs'!AG$2:AG171)-'Chem - ODS'!AB$15*10^6&lt;0,0,IF(AND(SUM('Chemicals Calcs'!AG$1:AG170)-'Chem - ODS'!AB$15*10^6&lt;0,SUM('Chemicals Calcs'!AG$2:AG171)-'Chem - ODS'!AB$15*10^6&gt;0),SUM('Chemicals Calcs'!AG$2:AG171)-'Chem - ODS'!AB$15*10^6,'Chemicals Calcs'!AG171))</f>
        <v>0</v>
      </c>
      <c r="AH171" s="210">
        <f ca="1">IF(SUM('Chemicals Calcs'!AH$2:AH171)-'Chem - ODS'!AC$15*10^6&lt;0,0,IF(AND(SUM('Chemicals Calcs'!AH$1:AH170)-'Chem - ODS'!AC$15*10^6&lt;0,SUM('Chemicals Calcs'!AH$2:AH171)-'Chem - ODS'!AC$15*10^6&gt;0),SUM('Chemicals Calcs'!AH$2:AH171)-'Chem - ODS'!AC$15*10^6,'Chemicals Calcs'!AH171))</f>
        <v>0</v>
      </c>
      <c r="AI171" s="210">
        <f ca="1">IF(SUM('Chemicals Calcs'!AI$2:AI171)-'Chem - ODS'!AD$15*10^6&lt;0,0,IF(AND(SUM('Chemicals Calcs'!AI$1:AI170)-'Chem - ODS'!AD$15*10^6&lt;0,SUM('Chemicals Calcs'!AI$2:AI171)-'Chem - ODS'!AD$15*10^6&gt;0),SUM('Chemicals Calcs'!AI$2:AI171)-'Chem - ODS'!AD$15*10^6,'Chemicals Calcs'!AI171))</f>
        <v>0</v>
      </c>
      <c r="AJ171" s="210">
        <f ca="1">IF(SUM('Chemicals Calcs'!AJ$2:AJ171)-'Chem - ODS'!AE$15*10^6&lt;0,0,IF(AND(SUM('Chemicals Calcs'!AJ$1:AJ170)-'Chem - ODS'!AE$15*10^6&lt;0,SUM('Chemicals Calcs'!AJ$2:AJ171)-'Chem - ODS'!AE$15*10^6&gt;0),SUM('Chemicals Calcs'!AJ$2:AJ171)-'Chem - ODS'!AE$15*10^6,'Chemicals Calcs'!AJ171))</f>
        <v>0</v>
      </c>
      <c r="AK171" s="210">
        <f ca="1">IF(SUM('Chemicals Calcs'!AK$2:AK171)-'Chem - ODS'!AF$15*10^6&lt;0,0,IF(AND(SUM('Chemicals Calcs'!AK$1:AK170)-'Chem - ODS'!AF$15*10^6&lt;0,SUM('Chemicals Calcs'!AK$2:AK171)-'Chem - ODS'!AF$15*10^6&gt;0),SUM('Chemicals Calcs'!AK$2:AK171)-'Chem - ODS'!AF$15*10^6,'Chemicals Calcs'!AK171))</f>
        <v>0</v>
      </c>
      <c r="AL171" s="210">
        <f ca="1">IF(SUM('Chemicals Calcs'!AL$2:AL171)-'Chem - ODS'!AG$15*10^6&lt;0,0,IF(AND(SUM('Chemicals Calcs'!AL$1:AL170)-'Chem - ODS'!AG$15*10^6&lt;0,SUM('Chemicals Calcs'!AL$2:AL171)-'Chem - ODS'!AG$15*10^6&gt;0),SUM('Chemicals Calcs'!AL$2:AL171)-'Chem - ODS'!AG$15*10^6,'Chemicals Calcs'!AL171))</f>
        <v>0</v>
      </c>
      <c r="AM171" s="210">
        <f ca="1">IF(SUM('Chemicals Calcs'!AM$2:AM171)-'Chem - ODS'!AH$15*10^6&lt;0,0,IF(AND(SUM('Chemicals Calcs'!AM$1:AM170)-'Chem - ODS'!AH$15*10^6&lt;0,SUM('Chemicals Calcs'!AM$2:AM171)-'Chem - ODS'!AH$15*10^6&gt;0),SUM('Chemicals Calcs'!AM$2:AM171)-'Chem - ODS'!AH$15*10^6,'Chemicals Calcs'!AM171))</f>
        <v>0</v>
      </c>
      <c r="AN171" s="210">
        <f ca="1">IF(SUM('Chemicals Calcs'!AN$2:AN171)-'Chem - ODS'!AI$15*10^6&lt;0,0,IF(AND(SUM('Chemicals Calcs'!AN$1:AN170)-'Chem - ODS'!AI$15*10^6&lt;0,SUM('Chemicals Calcs'!AN$2:AN171)-'Chem - ODS'!AI$15*10^6&gt;0),SUM('Chemicals Calcs'!AN$2:AN171)-'Chem - ODS'!AI$15*10^6,'Chemicals Calcs'!AN171))</f>
        <v>0</v>
      </c>
      <c r="AO171" s="210">
        <f ca="1">IF(SUM('Chemicals Calcs'!AO$2:AO171)-'Chem - ODS'!AJ$15*10^6&lt;0,0,IF(AND(SUM('Chemicals Calcs'!AO$1:AO170)-'Chem - ODS'!AJ$15*10^6&lt;0,SUM('Chemicals Calcs'!AO$2:AO171)-'Chem - ODS'!AJ$15*10^6&gt;0),SUM('Chemicals Calcs'!AO$2:AO171)-'Chem - ODS'!AJ$15*10^6,'Chemicals Calcs'!AO171))</f>
        <v>0</v>
      </c>
      <c r="AP171" s="210">
        <f ca="1">IF(SUM('Chemicals Calcs'!AP$2:AP171)-'Chem - ODS'!AK$15*10^6&lt;0,0,IF(AND(SUM('Chemicals Calcs'!AP$1:AP170)-'Chem - ODS'!AK$15*10^6&lt;0,SUM('Chemicals Calcs'!AP$2:AP171)-'Chem - ODS'!AK$15*10^6&gt;0),SUM('Chemicals Calcs'!AP$2:AP171)-'Chem - ODS'!AK$15*10^6,'Chemicals Calcs'!AP171))</f>
        <v>0</v>
      </c>
    </row>
    <row r="172" spans="1:42">
      <c r="A172" s="74">
        <v>2000</v>
      </c>
      <c r="B172">
        <f ca="1">IF('Chemicals 2010'!$A180="CP",INDIRECT("'Chemicals 2010'!"&amp;'Country Selector'!$B$3&amp;ROW($A180))*10^12,0)</f>
        <v>0</v>
      </c>
      <c r="C172" s="90">
        <f t="shared" ca="1" si="8"/>
        <v>0</v>
      </c>
      <c r="D172" s="90">
        <f t="shared" ca="1" si="7"/>
        <v>0</v>
      </c>
      <c r="E172" s="90">
        <f t="shared" ca="1" si="7"/>
        <v>0</v>
      </c>
      <c r="F172" s="90">
        <f t="shared" ca="1" si="7"/>
        <v>0</v>
      </c>
      <c r="G172" s="210">
        <f ca="1">IF(SUM('Chemicals Calcs'!G$2:G172)-'Chem - ODS'!B$15*10^6&lt;0,0,IF(AND(SUM('Chemicals Calcs'!G$1:G171)-'Chem - ODS'!B$15*10^6&lt;0,SUM('Chemicals Calcs'!G$2:G172)-'Chem - ODS'!B$15*10^6&gt;0),SUM('Chemicals Calcs'!G$2:G172)-'Chem - ODS'!B$15*10^6,'Chemicals Calcs'!G172))</f>
        <v>0</v>
      </c>
      <c r="H172" s="210">
        <f ca="1">IF(SUM('Chemicals Calcs'!H$2:H172)-'Chem - ODS'!C$15*10^6&lt;0,0,IF(AND(SUM('Chemicals Calcs'!H$1:H171)-'Chem - ODS'!C$15*10^6&lt;0,SUM('Chemicals Calcs'!H$2:H172)-'Chem - ODS'!C$15*10^6&gt;0),SUM('Chemicals Calcs'!H$2:H172)-'Chem - ODS'!C$15*10^6,'Chemicals Calcs'!H172))</f>
        <v>0</v>
      </c>
      <c r="I172" s="210">
        <f ca="1">IF(SUM('Chemicals Calcs'!I$2:I172)-'Chem - ODS'!D$15*10^6&lt;0,0,IF(AND(SUM('Chemicals Calcs'!I$1:I171)-'Chem - ODS'!D$15*10^6&lt;0,SUM('Chemicals Calcs'!I$2:I172)-'Chem - ODS'!D$15*10^6&gt;0),SUM('Chemicals Calcs'!I$2:I172)-'Chem - ODS'!D$15*10^6,'Chemicals Calcs'!I172))</f>
        <v>0</v>
      </c>
      <c r="J172" s="210">
        <f ca="1">IF(SUM('Chemicals Calcs'!J$2:J172)-'Chem - ODS'!E$15*10^6&lt;0,0,IF(AND(SUM('Chemicals Calcs'!J$1:J171)-'Chem - ODS'!E$15*10^6&lt;0,SUM('Chemicals Calcs'!J$2:J172)-'Chem - ODS'!E$15*10^6&gt;0),SUM('Chemicals Calcs'!J$2:J172)-'Chem - ODS'!E$15*10^6,'Chemicals Calcs'!J172))</f>
        <v>0</v>
      </c>
      <c r="K172" s="210">
        <f ca="1">IF(SUM('Chemicals Calcs'!K$2:K172)-'Chem - ODS'!F$15*10^6&lt;0,0,IF(AND(SUM('Chemicals Calcs'!K$1:K171)-'Chem - ODS'!F$15*10^6&lt;0,SUM('Chemicals Calcs'!K$2:K172)-'Chem - ODS'!F$15*10^6&gt;0),SUM('Chemicals Calcs'!K$2:K172)-'Chem - ODS'!F$15*10^6,'Chemicals Calcs'!K172))</f>
        <v>0</v>
      </c>
      <c r="L172" s="210">
        <f ca="1">IF(SUM('Chemicals Calcs'!L$2:L172)-'Chem - ODS'!G$15*10^6&lt;0,0,IF(AND(SUM('Chemicals Calcs'!L$1:L171)-'Chem - ODS'!G$15*10^6&lt;0,SUM('Chemicals Calcs'!L$2:L172)-'Chem - ODS'!G$15*10^6&gt;0),SUM('Chemicals Calcs'!L$2:L172)-'Chem - ODS'!G$15*10^6,'Chemicals Calcs'!L172))</f>
        <v>0</v>
      </c>
      <c r="M172" s="210">
        <f ca="1">IF(SUM('Chemicals Calcs'!M$2:M172)-'Chem - ODS'!H$15*10^6&lt;0,0,IF(AND(SUM('Chemicals Calcs'!M$1:M171)-'Chem - ODS'!H$15*10^6&lt;0,SUM('Chemicals Calcs'!M$2:M172)-'Chem - ODS'!H$15*10^6&gt;0),SUM('Chemicals Calcs'!M$2:M172)-'Chem - ODS'!H$15*10^6,'Chemicals Calcs'!M172))</f>
        <v>0</v>
      </c>
      <c r="N172" s="210">
        <f ca="1">IF(SUM('Chemicals Calcs'!N$2:N172)-'Chem - ODS'!I$15*10^6&lt;0,0,IF(AND(SUM('Chemicals Calcs'!N$1:N171)-'Chem - ODS'!I$15*10^6&lt;0,SUM('Chemicals Calcs'!N$2:N172)-'Chem - ODS'!I$15*10^6&gt;0),SUM('Chemicals Calcs'!N$2:N172)-'Chem - ODS'!I$15*10^6,'Chemicals Calcs'!N172))</f>
        <v>0</v>
      </c>
      <c r="O172" s="210">
        <f ca="1">IF(SUM('Chemicals Calcs'!O$2:O172)-'Chem - ODS'!J$15*10^6&lt;0,0,IF(AND(SUM('Chemicals Calcs'!O$1:O171)-'Chem - ODS'!J$15*10^6&lt;0,SUM('Chemicals Calcs'!O$2:O172)-'Chem - ODS'!J$15*10^6&gt;0),SUM('Chemicals Calcs'!O$2:O172)-'Chem - ODS'!J$15*10^6,'Chemicals Calcs'!O172))</f>
        <v>0</v>
      </c>
      <c r="P172" s="210">
        <f ca="1">IF(SUM('Chemicals Calcs'!P$2:P172)-'Chem - ODS'!K$15*10^6&lt;0,0,IF(AND(SUM('Chemicals Calcs'!P$1:P171)-'Chem - ODS'!K$15*10^6&lt;0,SUM('Chemicals Calcs'!P$2:P172)-'Chem - ODS'!K$15*10^6&gt;0),SUM('Chemicals Calcs'!P$2:P172)-'Chem - ODS'!K$15*10^6,'Chemicals Calcs'!P172))</f>
        <v>0</v>
      </c>
      <c r="Q172" s="210">
        <f ca="1">IF(SUM('Chemicals Calcs'!Q$2:Q172)-'Chem - ODS'!L$15*10^6&lt;0,0,IF(AND(SUM('Chemicals Calcs'!Q$1:Q171)-'Chem - ODS'!L$15*10^6&lt;0,SUM('Chemicals Calcs'!Q$2:Q172)-'Chem - ODS'!L$15*10^6&gt;0),SUM('Chemicals Calcs'!Q$2:Q172)-'Chem - ODS'!L$15*10^6,'Chemicals Calcs'!Q172))</f>
        <v>0</v>
      </c>
      <c r="R172" s="210">
        <f ca="1">IF(SUM('Chemicals Calcs'!R$2:R172)-'Chem - ODS'!M$15*10^6&lt;0,0,IF(AND(SUM('Chemicals Calcs'!R$1:R171)-'Chem - ODS'!M$15*10^6&lt;0,SUM('Chemicals Calcs'!R$2:R172)-'Chem - ODS'!M$15*10^6&gt;0),SUM('Chemicals Calcs'!R$2:R172)-'Chem - ODS'!M$15*10^6,'Chemicals Calcs'!R172))</f>
        <v>0</v>
      </c>
      <c r="S172" s="210">
        <f ca="1">IF(SUM('Chemicals Calcs'!S$2:S172)-'Chem - ODS'!N$15*10^6&lt;0,0,IF(AND(SUM('Chemicals Calcs'!S$1:S171)-'Chem - ODS'!N$15*10^6&lt;0,SUM('Chemicals Calcs'!S$2:S172)-'Chem - ODS'!N$15*10^6&gt;0),SUM('Chemicals Calcs'!S$2:S172)-'Chem - ODS'!N$15*10^6,'Chemicals Calcs'!S172))</f>
        <v>0</v>
      </c>
      <c r="T172" s="210">
        <f ca="1">IF(SUM('Chemicals Calcs'!T$2:T172)-'Chem - ODS'!O$15*10^6&lt;0,0,IF(AND(SUM('Chemicals Calcs'!T$1:T171)-'Chem - ODS'!O$15*10^6&lt;0,SUM('Chemicals Calcs'!T$2:T172)-'Chem - ODS'!O$15*10^6&gt;0),SUM('Chemicals Calcs'!T$2:T172)-'Chem - ODS'!O$15*10^6,'Chemicals Calcs'!T172))</f>
        <v>0</v>
      </c>
      <c r="U172" s="210">
        <f ca="1">IF(SUM('Chemicals Calcs'!U$2:U172)-'Chem - ODS'!P$15*10^6&lt;0,0,IF(AND(SUM('Chemicals Calcs'!U$1:U171)-'Chem - ODS'!P$15*10^6&lt;0,SUM('Chemicals Calcs'!U$2:U172)-'Chem - ODS'!P$15*10^6&gt;0),SUM('Chemicals Calcs'!U$2:U172)-'Chem - ODS'!P$15*10^6,'Chemicals Calcs'!U172))</f>
        <v>0</v>
      </c>
      <c r="V172" s="210">
        <f ca="1">IF(SUM('Chemicals Calcs'!V$2:V172)-'Chem - ODS'!Q$15*10^6&lt;0,0,IF(AND(SUM('Chemicals Calcs'!V$1:V171)-'Chem - ODS'!Q$15*10^6&lt;0,SUM('Chemicals Calcs'!V$2:V172)-'Chem - ODS'!Q$15*10^6&gt;0),SUM('Chemicals Calcs'!V$2:V172)-'Chem - ODS'!Q$15*10^6,'Chemicals Calcs'!V172))</f>
        <v>0</v>
      </c>
      <c r="W172" s="210">
        <f ca="1">IF(SUM('Chemicals Calcs'!W$2:W172)-'Chem - ODS'!R$15*10^6&lt;0,0,IF(AND(SUM('Chemicals Calcs'!W$1:W171)-'Chem - ODS'!R$15*10^6&lt;0,SUM('Chemicals Calcs'!W$2:W172)-'Chem - ODS'!R$15*10^6&gt;0),SUM('Chemicals Calcs'!W$2:W172)-'Chem - ODS'!R$15*10^6,'Chemicals Calcs'!W172))</f>
        <v>0</v>
      </c>
      <c r="X172" s="210">
        <f ca="1">IF(SUM('Chemicals Calcs'!X$2:X172)-'Chem - ODS'!S$15*10^6&lt;0,0,IF(AND(SUM('Chemicals Calcs'!X$1:X171)-'Chem - ODS'!S$15*10^6&lt;0,SUM('Chemicals Calcs'!X$2:X172)-'Chem - ODS'!S$15*10^6&gt;0),SUM('Chemicals Calcs'!X$2:X172)-'Chem - ODS'!S$15*10^6,'Chemicals Calcs'!X172))</f>
        <v>0</v>
      </c>
      <c r="Y172" s="210">
        <f ca="1">IF(SUM('Chemicals Calcs'!Y$2:Y172)-'Chem - ODS'!T$15*10^6&lt;0,0,IF(AND(SUM('Chemicals Calcs'!Y$1:Y171)-'Chem - ODS'!T$15*10^6&lt;0,SUM('Chemicals Calcs'!Y$2:Y172)-'Chem - ODS'!T$15*10^6&gt;0),SUM('Chemicals Calcs'!Y$2:Y172)-'Chem - ODS'!T$15*10^6,'Chemicals Calcs'!Y172))</f>
        <v>0</v>
      </c>
      <c r="Z172" s="210">
        <f ca="1">IF(SUM('Chemicals Calcs'!Z$2:Z172)-'Chem - ODS'!U$15*10^6&lt;0,0,IF(AND(SUM('Chemicals Calcs'!Z$1:Z171)-'Chem - ODS'!U$15*10^6&lt;0,SUM('Chemicals Calcs'!Z$2:Z172)-'Chem - ODS'!U$15*10^6&gt;0),SUM('Chemicals Calcs'!Z$2:Z172)-'Chem - ODS'!U$15*10^6,'Chemicals Calcs'!Z172))</f>
        <v>0</v>
      </c>
      <c r="AA172" s="210">
        <f ca="1">IF(SUM('Chemicals Calcs'!AA$2:AA172)-'Chem - ODS'!V$15*10^6&lt;0,0,IF(AND(SUM('Chemicals Calcs'!AA$1:AA171)-'Chem - ODS'!V$15*10^6&lt;0,SUM('Chemicals Calcs'!AA$2:AA172)-'Chem - ODS'!V$15*10^6&gt;0),SUM('Chemicals Calcs'!AA$2:AA172)-'Chem - ODS'!V$15*10^6,'Chemicals Calcs'!AA172))</f>
        <v>0</v>
      </c>
      <c r="AB172" s="210">
        <f ca="1">IF(SUM('Chemicals Calcs'!AB$2:AB172)-'Chem - ODS'!W$15*10^6&lt;0,0,IF(AND(SUM('Chemicals Calcs'!AB$1:AB171)-'Chem - ODS'!W$15*10^6&lt;0,SUM('Chemicals Calcs'!AB$2:AB172)-'Chem - ODS'!W$15*10^6&gt;0),SUM('Chemicals Calcs'!AB$2:AB172)-'Chem - ODS'!W$15*10^6,'Chemicals Calcs'!AB172))</f>
        <v>0</v>
      </c>
      <c r="AC172" s="210">
        <f ca="1">IF(SUM('Chemicals Calcs'!AC$2:AC172)-'Chem - ODS'!X$15*10^6&lt;0,0,IF(AND(SUM('Chemicals Calcs'!AC$1:AC171)-'Chem - ODS'!X$15*10^6&lt;0,SUM('Chemicals Calcs'!AC$2:AC172)-'Chem - ODS'!X$15*10^6&gt;0),SUM('Chemicals Calcs'!AC$2:AC172)-'Chem - ODS'!X$15*10^6,'Chemicals Calcs'!AC172))</f>
        <v>0</v>
      </c>
      <c r="AD172" s="210">
        <f ca="1">IF(SUM('Chemicals Calcs'!AD$2:AD172)-'Chem - ODS'!Y$15*10^6&lt;0,0,IF(AND(SUM('Chemicals Calcs'!AD$1:AD171)-'Chem - ODS'!Y$15*10^6&lt;0,SUM('Chemicals Calcs'!AD$2:AD172)-'Chem - ODS'!Y$15*10^6&gt;0),SUM('Chemicals Calcs'!AD$2:AD172)-'Chem - ODS'!Y$15*10^6,'Chemicals Calcs'!AD172))</f>
        <v>0</v>
      </c>
      <c r="AE172" s="210">
        <f ca="1">IF(SUM('Chemicals Calcs'!AE$2:AE172)-'Chem - ODS'!Z$15*10^6&lt;0,0,IF(AND(SUM('Chemicals Calcs'!AE$1:AE171)-'Chem - ODS'!Z$15*10^6&lt;0,SUM('Chemicals Calcs'!AE$2:AE172)-'Chem - ODS'!Z$15*10^6&gt;0),SUM('Chemicals Calcs'!AE$2:AE172)-'Chem - ODS'!Z$15*10^6,'Chemicals Calcs'!AE172))</f>
        <v>0</v>
      </c>
      <c r="AF172" s="210">
        <f ca="1">IF(SUM('Chemicals Calcs'!AF$2:AF172)-'Chem - ODS'!AA$15*10^6&lt;0,0,IF(AND(SUM('Chemicals Calcs'!AF$1:AF171)-'Chem - ODS'!AA$15*10^6&lt;0,SUM('Chemicals Calcs'!AF$2:AF172)-'Chem - ODS'!AA$15*10^6&gt;0),SUM('Chemicals Calcs'!AF$2:AF172)-'Chem - ODS'!AA$15*10^6,'Chemicals Calcs'!AF172))</f>
        <v>0</v>
      </c>
      <c r="AG172" s="210">
        <f ca="1">IF(SUM('Chemicals Calcs'!AG$2:AG172)-'Chem - ODS'!AB$15*10^6&lt;0,0,IF(AND(SUM('Chemicals Calcs'!AG$1:AG171)-'Chem - ODS'!AB$15*10^6&lt;0,SUM('Chemicals Calcs'!AG$2:AG172)-'Chem - ODS'!AB$15*10^6&gt;0),SUM('Chemicals Calcs'!AG$2:AG172)-'Chem - ODS'!AB$15*10^6,'Chemicals Calcs'!AG172))</f>
        <v>0</v>
      </c>
      <c r="AH172" s="210">
        <f ca="1">IF(SUM('Chemicals Calcs'!AH$2:AH172)-'Chem - ODS'!AC$15*10^6&lt;0,0,IF(AND(SUM('Chemicals Calcs'!AH$1:AH171)-'Chem - ODS'!AC$15*10^6&lt;0,SUM('Chemicals Calcs'!AH$2:AH172)-'Chem - ODS'!AC$15*10^6&gt;0),SUM('Chemicals Calcs'!AH$2:AH172)-'Chem - ODS'!AC$15*10^6,'Chemicals Calcs'!AH172))</f>
        <v>0</v>
      </c>
      <c r="AI172" s="210">
        <f ca="1">IF(SUM('Chemicals Calcs'!AI$2:AI172)-'Chem - ODS'!AD$15*10^6&lt;0,0,IF(AND(SUM('Chemicals Calcs'!AI$1:AI171)-'Chem - ODS'!AD$15*10^6&lt;0,SUM('Chemicals Calcs'!AI$2:AI172)-'Chem - ODS'!AD$15*10^6&gt;0),SUM('Chemicals Calcs'!AI$2:AI172)-'Chem - ODS'!AD$15*10^6,'Chemicals Calcs'!AI172))</f>
        <v>0</v>
      </c>
      <c r="AJ172" s="210">
        <f ca="1">IF(SUM('Chemicals Calcs'!AJ$2:AJ172)-'Chem - ODS'!AE$15*10^6&lt;0,0,IF(AND(SUM('Chemicals Calcs'!AJ$1:AJ171)-'Chem - ODS'!AE$15*10^6&lt;0,SUM('Chemicals Calcs'!AJ$2:AJ172)-'Chem - ODS'!AE$15*10^6&gt;0),SUM('Chemicals Calcs'!AJ$2:AJ172)-'Chem - ODS'!AE$15*10^6,'Chemicals Calcs'!AJ172))</f>
        <v>0</v>
      </c>
      <c r="AK172" s="210">
        <f ca="1">IF(SUM('Chemicals Calcs'!AK$2:AK172)-'Chem - ODS'!AF$15*10^6&lt;0,0,IF(AND(SUM('Chemicals Calcs'!AK$1:AK171)-'Chem - ODS'!AF$15*10^6&lt;0,SUM('Chemicals Calcs'!AK$2:AK172)-'Chem - ODS'!AF$15*10^6&gt;0),SUM('Chemicals Calcs'!AK$2:AK172)-'Chem - ODS'!AF$15*10^6,'Chemicals Calcs'!AK172))</f>
        <v>0</v>
      </c>
      <c r="AL172" s="210">
        <f ca="1">IF(SUM('Chemicals Calcs'!AL$2:AL172)-'Chem - ODS'!AG$15*10^6&lt;0,0,IF(AND(SUM('Chemicals Calcs'!AL$1:AL171)-'Chem - ODS'!AG$15*10^6&lt;0,SUM('Chemicals Calcs'!AL$2:AL172)-'Chem - ODS'!AG$15*10^6&gt;0),SUM('Chemicals Calcs'!AL$2:AL172)-'Chem - ODS'!AG$15*10^6,'Chemicals Calcs'!AL172))</f>
        <v>0</v>
      </c>
      <c r="AM172" s="210">
        <f ca="1">IF(SUM('Chemicals Calcs'!AM$2:AM172)-'Chem - ODS'!AH$15*10^6&lt;0,0,IF(AND(SUM('Chemicals Calcs'!AM$1:AM171)-'Chem - ODS'!AH$15*10^6&lt;0,SUM('Chemicals Calcs'!AM$2:AM172)-'Chem - ODS'!AH$15*10^6&gt;0),SUM('Chemicals Calcs'!AM$2:AM172)-'Chem - ODS'!AH$15*10^6,'Chemicals Calcs'!AM172))</f>
        <v>0</v>
      </c>
      <c r="AN172" s="210">
        <f ca="1">IF(SUM('Chemicals Calcs'!AN$2:AN172)-'Chem - ODS'!AI$15*10^6&lt;0,0,IF(AND(SUM('Chemicals Calcs'!AN$1:AN171)-'Chem - ODS'!AI$15*10^6&lt;0,SUM('Chemicals Calcs'!AN$2:AN172)-'Chem - ODS'!AI$15*10^6&gt;0),SUM('Chemicals Calcs'!AN$2:AN172)-'Chem - ODS'!AI$15*10^6,'Chemicals Calcs'!AN172))</f>
        <v>0</v>
      </c>
      <c r="AO172" s="210">
        <f ca="1">IF(SUM('Chemicals Calcs'!AO$2:AO172)-'Chem - ODS'!AJ$15*10^6&lt;0,0,IF(AND(SUM('Chemicals Calcs'!AO$1:AO171)-'Chem - ODS'!AJ$15*10^6&lt;0,SUM('Chemicals Calcs'!AO$2:AO172)-'Chem - ODS'!AJ$15*10^6&gt;0),SUM('Chemicals Calcs'!AO$2:AO172)-'Chem - ODS'!AJ$15*10^6,'Chemicals Calcs'!AO172))</f>
        <v>0</v>
      </c>
      <c r="AP172" s="210">
        <f ca="1">IF(SUM('Chemicals Calcs'!AP$2:AP172)-'Chem - ODS'!AK$15*10^6&lt;0,0,IF(AND(SUM('Chemicals Calcs'!AP$1:AP171)-'Chem - ODS'!AK$15*10^6&lt;0,SUM('Chemicals Calcs'!AP$2:AP172)-'Chem - ODS'!AK$15*10^6&gt;0),SUM('Chemicals Calcs'!AP$2:AP172)-'Chem - ODS'!AK$15*10^6,'Chemicals Calcs'!AP172))</f>
        <v>0</v>
      </c>
    </row>
    <row r="173" spans="1:42">
      <c r="A173" s="74">
        <v>3000</v>
      </c>
      <c r="B173">
        <f ca="1">IF('Chemicals 2010'!$A181="CP",INDIRECT("'Chemicals 2010'!"&amp;'Country Selector'!$B$3&amp;ROW($A181))*10^12,0)</f>
        <v>0</v>
      </c>
      <c r="C173" s="90">
        <f t="shared" ca="1" si="8"/>
        <v>0</v>
      </c>
      <c r="D173" s="90">
        <f t="shared" ca="1" si="7"/>
        <v>0</v>
      </c>
      <c r="E173" s="90">
        <f t="shared" ca="1" si="7"/>
        <v>0</v>
      </c>
      <c r="F173" s="90">
        <f t="shared" ca="1" si="7"/>
        <v>0</v>
      </c>
      <c r="G173" s="210">
        <f ca="1">IF(SUM('Chemicals Calcs'!G$2:G173)-'Chem - ODS'!B$15*10^6&lt;0,0,IF(AND(SUM('Chemicals Calcs'!G$1:G172)-'Chem - ODS'!B$15*10^6&lt;0,SUM('Chemicals Calcs'!G$2:G173)-'Chem - ODS'!B$15*10^6&gt;0),SUM('Chemicals Calcs'!G$2:G173)-'Chem - ODS'!B$15*10^6,'Chemicals Calcs'!G173))</f>
        <v>0</v>
      </c>
      <c r="H173" s="210">
        <f ca="1">IF(SUM('Chemicals Calcs'!H$2:H173)-'Chem - ODS'!C$15*10^6&lt;0,0,IF(AND(SUM('Chemicals Calcs'!H$1:H172)-'Chem - ODS'!C$15*10^6&lt;0,SUM('Chemicals Calcs'!H$2:H173)-'Chem - ODS'!C$15*10^6&gt;0),SUM('Chemicals Calcs'!H$2:H173)-'Chem - ODS'!C$15*10^6,'Chemicals Calcs'!H173))</f>
        <v>0</v>
      </c>
      <c r="I173" s="210">
        <f ca="1">IF(SUM('Chemicals Calcs'!I$2:I173)-'Chem - ODS'!D$15*10^6&lt;0,0,IF(AND(SUM('Chemicals Calcs'!I$1:I172)-'Chem - ODS'!D$15*10^6&lt;0,SUM('Chemicals Calcs'!I$2:I173)-'Chem - ODS'!D$15*10^6&gt;0),SUM('Chemicals Calcs'!I$2:I173)-'Chem - ODS'!D$15*10^6,'Chemicals Calcs'!I173))</f>
        <v>0</v>
      </c>
      <c r="J173" s="210">
        <f ca="1">IF(SUM('Chemicals Calcs'!J$2:J173)-'Chem - ODS'!E$15*10^6&lt;0,0,IF(AND(SUM('Chemicals Calcs'!J$1:J172)-'Chem - ODS'!E$15*10^6&lt;0,SUM('Chemicals Calcs'!J$2:J173)-'Chem - ODS'!E$15*10^6&gt;0),SUM('Chemicals Calcs'!J$2:J173)-'Chem - ODS'!E$15*10^6,'Chemicals Calcs'!J173))</f>
        <v>0</v>
      </c>
      <c r="K173" s="210">
        <f ca="1">IF(SUM('Chemicals Calcs'!K$2:K173)-'Chem - ODS'!F$15*10^6&lt;0,0,IF(AND(SUM('Chemicals Calcs'!K$1:K172)-'Chem - ODS'!F$15*10^6&lt;0,SUM('Chemicals Calcs'!K$2:K173)-'Chem - ODS'!F$15*10^6&gt;0),SUM('Chemicals Calcs'!K$2:K173)-'Chem - ODS'!F$15*10^6,'Chemicals Calcs'!K173))</f>
        <v>0</v>
      </c>
      <c r="L173" s="210">
        <f ca="1">IF(SUM('Chemicals Calcs'!L$2:L173)-'Chem - ODS'!G$15*10^6&lt;0,0,IF(AND(SUM('Chemicals Calcs'!L$1:L172)-'Chem - ODS'!G$15*10^6&lt;0,SUM('Chemicals Calcs'!L$2:L173)-'Chem - ODS'!G$15*10^6&gt;0),SUM('Chemicals Calcs'!L$2:L173)-'Chem - ODS'!G$15*10^6,'Chemicals Calcs'!L173))</f>
        <v>0</v>
      </c>
      <c r="M173" s="210">
        <f ca="1">IF(SUM('Chemicals Calcs'!M$2:M173)-'Chem - ODS'!H$15*10^6&lt;0,0,IF(AND(SUM('Chemicals Calcs'!M$1:M172)-'Chem - ODS'!H$15*10^6&lt;0,SUM('Chemicals Calcs'!M$2:M173)-'Chem - ODS'!H$15*10^6&gt;0),SUM('Chemicals Calcs'!M$2:M173)-'Chem - ODS'!H$15*10^6,'Chemicals Calcs'!M173))</f>
        <v>0</v>
      </c>
      <c r="N173" s="210">
        <f ca="1">IF(SUM('Chemicals Calcs'!N$2:N173)-'Chem - ODS'!I$15*10^6&lt;0,0,IF(AND(SUM('Chemicals Calcs'!N$1:N172)-'Chem - ODS'!I$15*10^6&lt;0,SUM('Chemicals Calcs'!N$2:N173)-'Chem - ODS'!I$15*10^6&gt;0),SUM('Chemicals Calcs'!N$2:N173)-'Chem - ODS'!I$15*10^6,'Chemicals Calcs'!N173))</f>
        <v>0</v>
      </c>
      <c r="O173" s="210">
        <f ca="1">IF(SUM('Chemicals Calcs'!O$2:O173)-'Chem - ODS'!J$15*10^6&lt;0,0,IF(AND(SUM('Chemicals Calcs'!O$1:O172)-'Chem - ODS'!J$15*10^6&lt;0,SUM('Chemicals Calcs'!O$2:O173)-'Chem - ODS'!J$15*10^6&gt;0),SUM('Chemicals Calcs'!O$2:O173)-'Chem - ODS'!J$15*10^6,'Chemicals Calcs'!O173))</f>
        <v>0</v>
      </c>
      <c r="P173" s="210">
        <f ca="1">IF(SUM('Chemicals Calcs'!P$2:P173)-'Chem - ODS'!K$15*10^6&lt;0,0,IF(AND(SUM('Chemicals Calcs'!P$1:P172)-'Chem - ODS'!K$15*10^6&lt;0,SUM('Chemicals Calcs'!P$2:P173)-'Chem - ODS'!K$15*10^6&gt;0),SUM('Chemicals Calcs'!P$2:P173)-'Chem - ODS'!K$15*10^6,'Chemicals Calcs'!P173))</f>
        <v>0</v>
      </c>
      <c r="Q173" s="210">
        <f ca="1">IF(SUM('Chemicals Calcs'!Q$2:Q173)-'Chem - ODS'!L$15*10^6&lt;0,0,IF(AND(SUM('Chemicals Calcs'!Q$1:Q172)-'Chem - ODS'!L$15*10^6&lt;0,SUM('Chemicals Calcs'!Q$2:Q173)-'Chem - ODS'!L$15*10^6&gt;0),SUM('Chemicals Calcs'!Q$2:Q173)-'Chem - ODS'!L$15*10^6,'Chemicals Calcs'!Q173))</f>
        <v>0</v>
      </c>
      <c r="R173" s="210">
        <f ca="1">IF(SUM('Chemicals Calcs'!R$2:R173)-'Chem - ODS'!M$15*10^6&lt;0,0,IF(AND(SUM('Chemicals Calcs'!R$1:R172)-'Chem - ODS'!M$15*10^6&lt;0,SUM('Chemicals Calcs'!R$2:R173)-'Chem - ODS'!M$15*10^6&gt;0),SUM('Chemicals Calcs'!R$2:R173)-'Chem - ODS'!M$15*10^6,'Chemicals Calcs'!R173))</f>
        <v>0</v>
      </c>
      <c r="S173" s="210">
        <f ca="1">IF(SUM('Chemicals Calcs'!S$2:S173)-'Chem - ODS'!N$15*10^6&lt;0,0,IF(AND(SUM('Chemicals Calcs'!S$1:S172)-'Chem - ODS'!N$15*10^6&lt;0,SUM('Chemicals Calcs'!S$2:S173)-'Chem - ODS'!N$15*10^6&gt;0),SUM('Chemicals Calcs'!S$2:S173)-'Chem - ODS'!N$15*10^6,'Chemicals Calcs'!S173))</f>
        <v>0</v>
      </c>
      <c r="T173" s="210">
        <f ca="1">IF(SUM('Chemicals Calcs'!T$2:T173)-'Chem - ODS'!O$15*10^6&lt;0,0,IF(AND(SUM('Chemicals Calcs'!T$1:T172)-'Chem - ODS'!O$15*10^6&lt;0,SUM('Chemicals Calcs'!T$2:T173)-'Chem - ODS'!O$15*10^6&gt;0),SUM('Chemicals Calcs'!T$2:T173)-'Chem - ODS'!O$15*10^6,'Chemicals Calcs'!T173))</f>
        <v>0</v>
      </c>
      <c r="U173" s="210">
        <f ca="1">IF(SUM('Chemicals Calcs'!U$2:U173)-'Chem - ODS'!P$15*10^6&lt;0,0,IF(AND(SUM('Chemicals Calcs'!U$1:U172)-'Chem - ODS'!P$15*10^6&lt;0,SUM('Chemicals Calcs'!U$2:U173)-'Chem - ODS'!P$15*10^6&gt;0),SUM('Chemicals Calcs'!U$2:U173)-'Chem - ODS'!P$15*10^6,'Chemicals Calcs'!U173))</f>
        <v>0</v>
      </c>
      <c r="V173" s="210">
        <f ca="1">IF(SUM('Chemicals Calcs'!V$2:V173)-'Chem - ODS'!Q$15*10^6&lt;0,0,IF(AND(SUM('Chemicals Calcs'!V$1:V172)-'Chem - ODS'!Q$15*10^6&lt;0,SUM('Chemicals Calcs'!V$2:V173)-'Chem - ODS'!Q$15*10^6&gt;0),SUM('Chemicals Calcs'!V$2:V173)-'Chem - ODS'!Q$15*10^6,'Chemicals Calcs'!V173))</f>
        <v>0</v>
      </c>
      <c r="W173" s="210">
        <f ca="1">IF(SUM('Chemicals Calcs'!W$2:W173)-'Chem - ODS'!R$15*10^6&lt;0,0,IF(AND(SUM('Chemicals Calcs'!W$1:W172)-'Chem - ODS'!R$15*10^6&lt;0,SUM('Chemicals Calcs'!W$2:W173)-'Chem - ODS'!R$15*10^6&gt;0),SUM('Chemicals Calcs'!W$2:W173)-'Chem - ODS'!R$15*10^6,'Chemicals Calcs'!W173))</f>
        <v>0</v>
      </c>
      <c r="X173" s="210">
        <f ca="1">IF(SUM('Chemicals Calcs'!X$2:X173)-'Chem - ODS'!S$15*10^6&lt;0,0,IF(AND(SUM('Chemicals Calcs'!X$1:X172)-'Chem - ODS'!S$15*10^6&lt;0,SUM('Chemicals Calcs'!X$2:X173)-'Chem - ODS'!S$15*10^6&gt;0),SUM('Chemicals Calcs'!X$2:X173)-'Chem - ODS'!S$15*10^6,'Chemicals Calcs'!X173))</f>
        <v>0</v>
      </c>
      <c r="Y173" s="210">
        <f ca="1">IF(SUM('Chemicals Calcs'!Y$2:Y173)-'Chem - ODS'!T$15*10^6&lt;0,0,IF(AND(SUM('Chemicals Calcs'!Y$1:Y172)-'Chem - ODS'!T$15*10^6&lt;0,SUM('Chemicals Calcs'!Y$2:Y173)-'Chem - ODS'!T$15*10^6&gt;0),SUM('Chemicals Calcs'!Y$2:Y173)-'Chem - ODS'!T$15*10^6,'Chemicals Calcs'!Y173))</f>
        <v>0</v>
      </c>
      <c r="Z173" s="210">
        <f ca="1">IF(SUM('Chemicals Calcs'!Z$2:Z173)-'Chem - ODS'!U$15*10^6&lt;0,0,IF(AND(SUM('Chemicals Calcs'!Z$1:Z172)-'Chem - ODS'!U$15*10^6&lt;0,SUM('Chemicals Calcs'!Z$2:Z173)-'Chem - ODS'!U$15*10^6&gt;0),SUM('Chemicals Calcs'!Z$2:Z173)-'Chem - ODS'!U$15*10^6,'Chemicals Calcs'!Z173))</f>
        <v>0</v>
      </c>
      <c r="AA173" s="210">
        <f ca="1">IF(SUM('Chemicals Calcs'!AA$2:AA173)-'Chem - ODS'!V$15*10^6&lt;0,0,IF(AND(SUM('Chemicals Calcs'!AA$1:AA172)-'Chem - ODS'!V$15*10^6&lt;0,SUM('Chemicals Calcs'!AA$2:AA173)-'Chem - ODS'!V$15*10^6&gt;0),SUM('Chemicals Calcs'!AA$2:AA173)-'Chem - ODS'!V$15*10^6,'Chemicals Calcs'!AA173))</f>
        <v>0</v>
      </c>
      <c r="AB173" s="210">
        <f ca="1">IF(SUM('Chemicals Calcs'!AB$2:AB173)-'Chem - ODS'!W$15*10^6&lt;0,0,IF(AND(SUM('Chemicals Calcs'!AB$1:AB172)-'Chem - ODS'!W$15*10^6&lt;0,SUM('Chemicals Calcs'!AB$2:AB173)-'Chem - ODS'!W$15*10^6&gt;0),SUM('Chemicals Calcs'!AB$2:AB173)-'Chem - ODS'!W$15*10^6,'Chemicals Calcs'!AB173))</f>
        <v>0</v>
      </c>
      <c r="AC173" s="210">
        <f ca="1">IF(SUM('Chemicals Calcs'!AC$2:AC173)-'Chem - ODS'!X$15*10^6&lt;0,0,IF(AND(SUM('Chemicals Calcs'!AC$1:AC172)-'Chem - ODS'!X$15*10^6&lt;0,SUM('Chemicals Calcs'!AC$2:AC173)-'Chem - ODS'!X$15*10^6&gt;0),SUM('Chemicals Calcs'!AC$2:AC173)-'Chem - ODS'!X$15*10^6,'Chemicals Calcs'!AC173))</f>
        <v>0</v>
      </c>
      <c r="AD173" s="210">
        <f ca="1">IF(SUM('Chemicals Calcs'!AD$2:AD173)-'Chem - ODS'!Y$15*10^6&lt;0,0,IF(AND(SUM('Chemicals Calcs'!AD$1:AD172)-'Chem - ODS'!Y$15*10^6&lt;0,SUM('Chemicals Calcs'!AD$2:AD173)-'Chem - ODS'!Y$15*10^6&gt;0),SUM('Chemicals Calcs'!AD$2:AD173)-'Chem - ODS'!Y$15*10^6,'Chemicals Calcs'!AD173))</f>
        <v>0</v>
      </c>
      <c r="AE173" s="210">
        <f ca="1">IF(SUM('Chemicals Calcs'!AE$2:AE173)-'Chem - ODS'!Z$15*10^6&lt;0,0,IF(AND(SUM('Chemicals Calcs'!AE$1:AE172)-'Chem - ODS'!Z$15*10^6&lt;0,SUM('Chemicals Calcs'!AE$2:AE173)-'Chem - ODS'!Z$15*10^6&gt;0),SUM('Chemicals Calcs'!AE$2:AE173)-'Chem - ODS'!Z$15*10^6,'Chemicals Calcs'!AE173))</f>
        <v>0</v>
      </c>
      <c r="AF173" s="210">
        <f ca="1">IF(SUM('Chemicals Calcs'!AF$2:AF173)-'Chem - ODS'!AA$15*10^6&lt;0,0,IF(AND(SUM('Chemicals Calcs'!AF$1:AF172)-'Chem - ODS'!AA$15*10^6&lt;0,SUM('Chemicals Calcs'!AF$2:AF173)-'Chem - ODS'!AA$15*10^6&gt;0),SUM('Chemicals Calcs'!AF$2:AF173)-'Chem - ODS'!AA$15*10^6,'Chemicals Calcs'!AF173))</f>
        <v>0</v>
      </c>
      <c r="AG173" s="210">
        <f ca="1">IF(SUM('Chemicals Calcs'!AG$2:AG173)-'Chem - ODS'!AB$15*10^6&lt;0,0,IF(AND(SUM('Chemicals Calcs'!AG$1:AG172)-'Chem - ODS'!AB$15*10^6&lt;0,SUM('Chemicals Calcs'!AG$2:AG173)-'Chem - ODS'!AB$15*10^6&gt;0),SUM('Chemicals Calcs'!AG$2:AG173)-'Chem - ODS'!AB$15*10^6,'Chemicals Calcs'!AG173))</f>
        <v>0</v>
      </c>
      <c r="AH173" s="210">
        <f ca="1">IF(SUM('Chemicals Calcs'!AH$2:AH173)-'Chem - ODS'!AC$15*10^6&lt;0,0,IF(AND(SUM('Chemicals Calcs'!AH$1:AH172)-'Chem - ODS'!AC$15*10^6&lt;0,SUM('Chemicals Calcs'!AH$2:AH173)-'Chem - ODS'!AC$15*10^6&gt;0),SUM('Chemicals Calcs'!AH$2:AH173)-'Chem - ODS'!AC$15*10^6,'Chemicals Calcs'!AH173))</f>
        <v>0</v>
      </c>
      <c r="AI173" s="210">
        <f ca="1">IF(SUM('Chemicals Calcs'!AI$2:AI173)-'Chem - ODS'!AD$15*10^6&lt;0,0,IF(AND(SUM('Chemicals Calcs'!AI$1:AI172)-'Chem - ODS'!AD$15*10^6&lt;0,SUM('Chemicals Calcs'!AI$2:AI173)-'Chem - ODS'!AD$15*10^6&gt;0),SUM('Chemicals Calcs'!AI$2:AI173)-'Chem - ODS'!AD$15*10^6,'Chemicals Calcs'!AI173))</f>
        <v>0</v>
      </c>
      <c r="AJ173" s="210">
        <f ca="1">IF(SUM('Chemicals Calcs'!AJ$2:AJ173)-'Chem - ODS'!AE$15*10^6&lt;0,0,IF(AND(SUM('Chemicals Calcs'!AJ$1:AJ172)-'Chem - ODS'!AE$15*10^6&lt;0,SUM('Chemicals Calcs'!AJ$2:AJ173)-'Chem - ODS'!AE$15*10^6&gt;0),SUM('Chemicals Calcs'!AJ$2:AJ173)-'Chem - ODS'!AE$15*10^6,'Chemicals Calcs'!AJ173))</f>
        <v>0</v>
      </c>
      <c r="AK173" s="210">
        <f ca="1">IF(SUM('Chemicals Calcs'!AK$2:AK173)-'Chem - ODS'!AF$15*10^6&lt;0,0,IF(AND(SUM('Chemicals Calcs'!AK$1:AK172)-'Chem - ODS'!AF$15*10^6&lt;0,SUM('Chemicals Calcs'!AK$2:AK173)-'Chem - ODS'!AF$15*10^6&gt;0),SUM('Chemicals Calcs'!AK$2:AK173)-'Chem - ODS'!AF$15*10^6,'Chemicals Calcs'!AK173))</f>
        <v>0</v>
      </c>
      <c r="AL173" s="210">
        <f ca="1">IF(SUM('Chemicals Calcs'!AL$2:AL173)-'Chem - ODS'!AG$15*10^6&lt;0,0,IF(AND(SUM('Chemicals Calcs'!AL$1:AL172)-'Chem - ODS'!AG$15*10^6&lt;0,SUM('Chemicals Calcs'!AL$2:AL173)-'Chem - ODS'!AG$15*10^6&gt;0),SUM('Chemicals Calcs'!AL$2:AL173)-'Chem - ODS'!AG$15*10^6,'Chemicals Calcs'!AL173))</f>
        <v>0</v>
      </c>
      <c r="AM173" s="210">
        <f ca="1">IF(SUM('Chemicals Calcs'!AM$2:AM173)-'Chem - ODS'!AH$15*10^6&lt;0,0,IF(AND(SUM('Chemicals Calcs'!AM$1:AM172)-'Chem - ODS'!AH$15*10^6&lt;0,SUM('Chemicals Calcs'!AM$2:AM173)-'Chem - ODS'!AH$15*10^6&gt;0),SUM('Chemicals Calcs'!AM$2:AM173)-'Chem - ODS'!AH$15*10^6,'Chemicals Calcs'!AM173))</f>
        <v>0</v>
      </c>
      <c r="AN173" s="210">
        <f ca="1">IF(SUM('Chemicals Calcs'!AN$2:AN173)-'Chem - ODS'!AI$15*10^6&lt;0,0,IF(AND(SUM('Chemicals Calcs'!AN$1:AN172)-'Chem - ODS'!AI$15*10^6&lt;0,SUM('Chemicals Calcs'!AN$2:AN173)-'Chem - ODS'!AI$15*10^6&gt;0),SUM('Chemicals Calcs'!AN$2:AN173)-'Chem - ODS'!AI$15*10^6,'Chemicals Calcs'!AN173))</f>
        <v>0</v>
      </c>
      <c r="AO173" s="210">
        <f ca="1">IF(SUM('Chemicals Calcs'!AO$2:AO173)-'Chem - ODS'!AJ$15*10^6&lt;0,0,IF(AND(SUM('Chemicals Calcs'!AO$1:AO172)-'Chem - ODS'!AJ$15*10^6&lt;0,SUM('Chemicals Calcs'!AO$2:AO173)-'Chem - ODS'!AJ$15*10^6&gt;0),SUM('Chemicals Calcs'!AO$2:AO173)-'Chem - ODS'!AJ$15*10^6,'Chemicals Calcs'!AO173))</f>
        <v>0</v>
      </c>
      <c r="AP173" s="210">
        <f ca="1">IF(SUM('Chemicals Calcs'!AP$2:AP173)-'Chem - ODS'!AK$15*10^6&lt;0,0,IF(AND(SUM('Chemicals Calcs'!AP$1:AP172)-'Chem - ODS'!AK$15*10^6&lt;0,SUM('Chemicals Calcs'!AP$2:AP173)-'Chem - ODS'!AK$15*10^6&gt;0),SUM('Chemicals Calcs'!AP$2:AP173)-'Chem - ODS'!AK$15*10^6,'Chemicals Calcs'!AP173))</f>
        <v>0</v>
      </c>
    </row>
    <row r="174" spans="1:42">
      <c r="A174" s="74">
        <v>5000</v>
      </c>
      <c r="B174">
        <f ca="1">IF('Chemicals 2010'!$A182="CP",INDIRECT("'Chemicals 2010'!"&amp;'Country Selector'!$B$3&amp;ROW($A182))*10^12,0)</f>
        <v>0</v>
      </c>
      <c r="C174" s="90">
        <f t="shared" ca="1" si="8"/>
        <v>0</v>
      </c>
      <c r="D174" s="90">
        <f t="shared" ca="1" si="7"/>
        <v>0</v>
      </c>
      <c r="E174" s="90">
        <f t="shared" ca="1" si="7"/>
        <v>0</v>
      </c>
      <c r="F174" s="90">
        <f t="shared" ca="1" si="7"/>
        <v>0</v>
      </c>
      <c r="G174" s="210">
        <f ca="1">IF(SUM('Chemicals Calcs'!G$2:G174)-'Chem - ODS'!B$15*10^6&lt;0,0,IF(AND(SUM('Chemicals Calcs'!G$1:G173)-'Chem - ODS'!B$15*10^6&lt;0,SUM('Chemicals Calcs'!G$2:G174)-'Chem - ODS'!B$15*10^6&gt;0),SUM('Chemicals Calcs'!G$2:G174)-'Chem - ODS'!B$15*10^6,'Chemicals Calcs'!G174))</f>
        <v>0</v>
      </c>
      <c r="H174" s="210">
        <f ca="1">IF(SUM('Chemicals Calcs'!H$2:H174)-'Chem - ODS'!C$15*10^6&lt;0,0,IF(AND(SUM('Chemicals Calcs'!H$1:H173)-'Chem - ODS'!C$15*10^6&lt;0,SUM('Chemicals Calcs'!H$2:H174)-'Chem - ODS'!C$15*10^6&gt;0),SUM('Chemicals Calcs'!H$2:H174)-'Chem - ODS'!C$15*10^6,'Chemicals Calcs'!H174))</f>
        <v>0</v>
      </c>
      <c r="I174" s="210">
        <f ca="1">IF(SUM('Chemicals Calcs'!I$2:I174)-'Chem - ODS'!D$15*10^6&lt;0,0,IF(AND(SUM('Chemicals Calcs'!I$1:I173)-'Chem - ODS'!D$15*10^6&lt;0,SUM('Chemicals Calcs'!I$2:I174)-'Chem - ODS'!D$15*10^6&gt;0),SUM('Chemicals Calcs'!I$2:I174)-'Chem - ODS'!D$15*10^6,'Chemicals Calcs'!I174))</f>
        <v>0</v>
      </c>
      <c r="J174" s="210">
        <f ca="1">IF(SUM('Chemicals Calcs'!J$2:J174)-'Chem - ODS'!E$15*10^6&lt;0,0,IF(AND(SUM('Chemicals Calcs'!J$1:J173)-'Chem - ODS'!E$15*10^6&lt;0,SUM('Chemicals Calcs'!J$2:J174)-'Chem - ODS'!E$15*10^6&gt;0),SUM('Chemicals Calcs'!J$2:J174)-'Chem - ODS'!E$15*10^6,'Chemicals Calcs'!J174))</f>
        <v>0</v>
      </c>
      <c r="K174" s="210">
        <f ca="1">IF(SUM('Chemicals Calcs'!K$2:K174)-'Chem - ODS'!F$15*10^6&lt;0,0,IF(AND(SUM('Chemicals Calcs'!K$1:K173)-'Chem - ODS'!F$15*10^6&lt;0,SUM('Chemicals Calcs'!K$2:K174)-'Chem - ODS'!F$15*10^6&gt;0),SUM('Chemicals Calcs'!K$2:K174)-'Chem - ODS'!F$15*10^6,'Chemicals Calcs'!K174))</f>
        <v>0</v>
      </c>
      <c r="L174" s="210">
        <f ca="1">IF(SUM('Chemicals Calcs'!L$2:L174)-'Chem - ODS'!G$15*10^6&lt;0,0,IF(AND(SUM('Chemicals Calcs'!L$1:L173)-'Chem - ODS'!G$15*10^6&lt;0,SUM('Chemicals Calcs'!L$2:L174)-'Chem - ODS'!G$15*10^6&gt;0),SUM('Chemicals Calcs'!L$2:L174)-'Chem - ODS'!G$15*10^6,'Chemicals Calcs'!L174))</f>
        <v>0</v>
      </c>
      <c r="M174" s="210">
        <f ca="1">IF(SUM('Chemicals Calcs'!M$2:M174)-'Chem - ODS'!H$15*10^6&lt;0,0,IF(AND(SUM('Chemicals Calcs'!M$1:M173)-'Chem - ODS'!H$15*10^6&lt;0,SUM('Chemicals Calcs'!M$2:M174)-'Chem - ODS'!H$15*10^6&gt;0),SUM('Chemicals Calcs'!M$2:M174)-'Chem - ODS'!H$15*10^6,'Chemicals Calcs'!M174))</f>
        <v>0</v>
      </c>
      <c r="N174" s="210">
        <f ca="1">IF(SUM('Chemicals Calcs'!N$2:N174)-'Chem - ODS'!I$15*10^6&lt;0,0,IF(AND(SUM('Chemicals Calcs'!N$1:N173)-'Chem - ODS'!I$15*10^6&lt;0,SUM('Chemicals Calcs'!N$2:N174)-'Chem - ODS'!I$15*10^6&gt;0),SUM('Chemicals Calcs'!N$2:N174)-'Chem - ODS'!I$15*10^6,'Chemicals Calcs'!N174))</f>
        <v>0</v>
      </c>
      <c r="O174" s="210">
        <f ca="1">IF(SUM('Chemicals Calcs'!O$2:O174)-'Chem - ODS'!J$15*10^6&lt;0,0,IF(AND(SUM('Chemicals Calcs'!O$1:O173)-'Chem - ODS'!J$15*10^6&lt;0,SUM('Chemicals Calcs'!O$2:O174)-'Chem - ODS'!J$15*10^6&gt;0),SUM('Chemicals Calcs'!O$2:O174)-'Chem - ODS'!J$15*10^6,'Chemicals Calcs'!O174))</f>
        <v>0</v>
      </c>
      <c r="P174" s="210">
        <f ca="1">IF(SUM('Chemicals Calcs'!P$2:P174)-'Chem - ODS'!K$15*10^6&lt;0,0,IF(AND(SUM('Chemicals Calcs'!P$1:P173)-'Chem - ODS'!K$15*10^6&lt;0,SUM('Chemicals Calcs'!P$2:P174)-'Chem - ODS'!K$15*10^6&gt;0),SUM('Chemicals Calcs'!P$2:P174)-'Chem - ODS'!K$15*10^6,'Chemicals Calcs'!P174))</f>
        <v>0</v>
      </c>
      <c r="Q174" s="210">
        <f ca="1">IF(SUM('Chemicals Calcs'!Q$2:Q174)-'Chem - ODS'!L$15*10^6&lt;0,0,IF(AND(SUM('Chemicals Calcs'!Q$1:Q173)-'Chem - ODS'!L$15*10^6&lt;0,SUM('Chemicals Calcs'!Q$2:Q174)-'Chem - ODS'!L$15*10^6&gt;0),SUM('Chemicals Calcs'!Q$2:Q174)-'Chem - ODS'!L$15*10^6,'Chemicals Calcs'!Q174))</f>
        <v>0</v>
      </c>
      <c r="R174" s="210">
        <f ca="1">IF(SUM('Chemicals Calcs'!R$2:R174)-'Chem - ODS'!M$15*10^6&lt;0,0,IF(AND(SUM('Chemicals Calcs'!R$1:R173)-'Chem - ODS'!M$15*10^6&lt;0,SUM('Chemicals Calcs'!R$2:R174)-'Chem - ODS'!M$15*10^6&gt;0),SUM('Chemicals Calcs'!R$2:R174)-'Chem - ODS'!M$15*10^6,'Chemicals Calcs'!R174))</f>
        <v>0</v>
      </c>
      <c r="S174" s="210">
        <f ca="1">IF(SUM('Chemicals Calcs'!S$2:S174)-'Chem - ODS'!N$15*10^6&lt;0,0,IF(AND(SUM('Chemicals Calcs'!S$1:S173)-'Chem - ODS'!N$15*10^6&lt;0,SUM('Chemicals Calcs'!S$2:S174)-'Chem - ODS'!N$15*10^6&gt;0),SUM('Chemicals Calcs'!S$2:S174)-'Chem - ODS'!N$15*10^6,'Chemicals Calcs'!S174))</f>
        <v>0</v>
      </c>
      <c r="T174" s="210">
        <f ca="1">IF(SUM('Chemicals Calcs'!T$2:T174)-'Chem - ODS'!O$15*10^6&lt;0,0,IF(AND(SUM('Chemicals Calcs'!T$1:T173)-'Chem - ODS'!O$15*10^6&lt;0,SUM('Chemicals Calcs'!T$2:T174)-'Chem - ODS'!O$15*10^6&gt;0),SUM('Chemicals Calcs'!T$2:T174)-'Chem - ODS'!O$15*10^6,'Chemicals Calcs'!T174))</f>
        <v>0</v>
      </c>
      <c r="U174" s="210">
        <f ca="1">IF(SUM('Chemicals Calcs'!U$2:U174)-'Chem - ODS'!P$15*10^6&lt;0,0,IF(AND(SUM('Chemicals Calcs'!U$1:U173)-'Chem - ODS'!P$15*10^6&lt;0,SUM('Chemicals Calcs'!U$2:U174)-'Chem - ODS'!P$15*10^6&gt;0),SUM('Chemicals Calcs'!U$2:U174)-'Chem - ODS'!P$15*10^6,'Chemicals Calcs'!U174))</f>
        <v>0</v>
      </c>
      <c r="V174" s="210">
        <f ca="1">IF(SUM('Chemicals Calcs'!V$2:V174)-'Chem - ODS'!Q$15*10^6&lt;0,0,IF(AND(SUM('Chemicals Calcs'!V$1:V173)-'Chem - ODS'!Q$15*10^6&lt;0,SUM('Chemicals Calcs'!V$2:V174)-'Chem - ODS'!Q$15*10^6&gt;0),SUM('Chemicals Calcs'!V$2:V174)-'Chem - ODS'!Q$15*10^6,'Chemicals Calcs'!V174))</f>
        <v>0</v>
      </c>
      <c r="W174" s="210">
        <f ca="1">IF(SUM('Chemicals Calcs'!W$2:W174)-'Chem - ODS'!R$15*10^6&lt;0,0,IF(AND(SUM('Chemicals Calcs'!W$1:W173)-'Chem - ODS'!R$15*10^6&lt;0,SUM('Chemicals Calcs'!W$2:W174)-'Chem - ODS'!R$15*10^6&gt;0),SUM('Chemicals Calcs'!W$2:W174)-'Chem - ODS'!R$15*10^6,'Chemicals Calcs'!W174))</f>
        <v>0</v>
      </c>
      <c r="X174" s="210">
        <f ca="1">IF(SUM('Chemicals Calcs'!X$2:X174)-'Chem - ODS'!S$15*10^6&lt;0,0,IF(AND(SUM('Chemicals Calcs'!X$1:X173)-'Chem - ODS'!S$15*10^6&lt;0,SUM('Chemicals Calcs'!X$2:X174)-'Chem - ODS'!S$15*10^6&gt;0),SUM('Chemicals Calcs'!X$2:X174)-'Chem - ODS'!S$15*10^6,'Chemicals Calcs'!X174))</f>
        <v>0</v>
      </c>
      <c r="Y174" s="210">
        <f ca="1">IF(SUM('Chemicals Calcs'!Y$2:Y174)-'Chem - ODS'!T$15*10^6&lt;0,0,IF(AND(SUM('Chemicals Calcs'!Y$1:Y173)-'Chem - ODS'!T$15*10^6&lt;0,SUM('Chemicals Calcs'!Y$2:Y174)-'Chem - ODS'!T$15*10^6&gt;0),SUM('Chemicals Calcs'!Y$2:Y174)-'Chem - ODS'!T$15*10^6,'Chemicals Calcs'!Y174))</f>
        <v>0</v>
      </c>
      <c r="Z174" s="210">
        <f ca="1">IF(SUM('Chemicals Calcs'!Z$2:Z174)-'Chem - ODS'!U$15*10^6&lt;0,0,IF(AND(SUM('Chemicals Calcs'!Z$1:Z173)-'Chem - ODS'!U$15*10^6&lt;0,SUM('Chemicals Calcs'!Z$2:Z174)-'Chem - ODS'!U$15*10^6&gt;0),SUM('Chemicals Calcs'!Z$2:Z174)-'Chem - ODS'!U$15*10^6,'Chemicals Calcs'!Z174))</f>
        <v>0</v>
      </c>
      <c r="AA174" s="210">
        <f ca="1">IF(SUM('Chemicals Calcs'!AA$2:AA174)-'Chem - ODS'!V$15*10^6&lt;0,0,IF(AND(SUM('Chemicals Calcs'!AA$1:AA173)-'Chem - ODS'!V$15*10^6&lt;0,SUM('Chemicals Calcs'!AA$2:AA174)-'Chem - ODS'!V$15*10^6&gt;0),SUM('Chemicals Calcs'!AA$2:AA174)-'Chem - ODS'!V$15*10^6,'Chemicals Calcs'!AA174))</f>
        <v>0</v>
      </c>
      <c r="AB174" s="210">
        <f ca="1">IF(SUM('Chemicals Calcs'!AB$2:AB174)-'Chem - ODS'!W$15*10^6&lt;0,0,IF(AND(SUM('Chemicals Calcs'!AB$1:AB173)-'Chem - ODS'!W$15*10^6&lt;0,SUM('Chemicals Calcs'!AB$2:AB174)-'Chem - ODS'!W$15*10^6&gt;0),SUM('Chemicals Calcs'!AB$2:AB174)-'Chem - ODS'!W$15*10^6,'Chemicals Calcs'!AB174))</f>
        <v>0</v>
      </c>
      <c r="AC174" s="210">
        <f ca="1">IF(SUM('Chemicals Calcs'!AC$2:AC174)-'Chem - ODS'!X$15*10^6&lt;0,0,IF(AND(SUM('Chemicals Calcs'!AC$1:AC173)-'Chem - ODS'!X$15*10^6&lt;0,SUM('Chemicals Calcs'!AC$2:AC174)-'Chem - ODS'!X$15*10^6&gt;0),SUM('Chemicals Calcs'!AC$2:AC174)-'Chem - ODS'!X$15*10^6,'Chemicals Calcs'!AC174))</f>
        <v>0</v>
      </c>
      <c r="AD174" s="210">
        <f ca="1">IF(SUM('Chemicals Calcs'!AD$2:AD174)-'Chem - ODS'!Y$15*10^6&lt;0,0,IF(AND(SUM('Chemicals Calcs'!AD$1:AD173)-'Chem - ODS'!Y$15*10^6&lt;0,SUM('Chemicals Calcs'!AD$2:AD174)-'Chem - ODS'!Y$15*10^6&gt;0),SUM('Chemicals Calcs'!AD$2:AD174)-'Chem - ODS'!Y$15*10^6,'Chemicals Calcs'!AD174))</f>
        <v>0</v>
      </c>
      <c r="AE174" s="210">
        <f ca="1">IF(SUM('Chemicals Calcs'!AE$2:AE174)-'Chem - ODS'!Z$15*10^6&lt;0,0,IF(AND(SUM('Chemicals Calcs'!AE$1:AE173)-'Chem - ODS'!Z$15*10^6&lt;0,SUM('Chemicals Calcs'!AE$2:AE174)-'Chem - ODS'!Z$15*10^6&gt;0),SUM('Chemicals Calcs'!AE$2:AE174)-'Chem - ODS'!Z$15*10^6,'Chemicals Calcs'!AE174))</f>
        <v>0</v>
      </c>
      <c r="AF174" s="210">
        <f ca="1">IF(SUM('Chemicals Calcs'!AF$2:AF174)-'Chem - ODS'!AA$15*10^6&lt;0,0,IF(AND(SUM('Chemicals Calcs'!AF$1:AF173)-'Chem - ODS'!AA$15*10^6&lt;0,SUM('Chemicals Calcs'!AF$2:AF174)-'Chem - ODS'!AA$15*10^6&gt;0),SUM('Chemicals Calcs'!AF$2:AF174)-'Chem - ODS'!AA$15*10^6,'Chemicals Calcs'!AF174))</f>
        <v>0</v>
      </c>
      <c r="AG174" s="210">
        <f ca="1">IF(SUM('Chemicals Calcs'!AG$2:AG174)-'Chem - ODS'!AB$15*10^6&lt;0,0,IF(AND(SUM('Chemicals Calcs'!AG$1:AG173)-'Chem - ODS'!AB$15*10^6&lt;0,SUM('Chemicals Calcs'!AG$2:AG174)-'Chem - ODS'!AB$15*10^6&gt;0),SUM('Chemicals Calcs'!AG$2:AG174)-'Chem - ODS'!AB$15*10^6,'Chemicals Calcs'!AG174))</f>
        <v>0</v>
      </c>
      <c r="AH174" s="210">
        <f ca="1">IF(SUM('Chemicals Calcs'!AH$2:AH174)-'Chem - ODS'!AC$15*10^6&lt;0,0,IF(AND(SUM('Chemicals Calcs'!AH$1:AH173)-'Chem - ODS'!AC$15*10^6&lt;0,SUM('Chemicals Calcs'!AH$2:AH174)-'Chem - ODS'!AC$15*10^6&gt;0),SUM('Chemicals Calcs'!AH$2:AH174)-'Chem - ODS'!AC$15*10^6,'Chemicals Calcs'!AH174))</f>
        <v>0</v>
      </c>
      <c r="AI174" s="210">
        <f ca="1">IF(SUM('Chemicals Calcs'!AI$2:AI174)-'Chem - ODS'!AD$15*10^6&lt;0,0,IF(AND(SUM('Chemicals Calcs'!AI$1:AI173)-'Chem - ODS'!AD$15*10^6&lt;0,SUM('Chemicals Calcs'!AI$2:AI174)-'Chem - ODS'!AD$15*10^6&gt;0),SUM('Chemicals Calcs'!AI$2:AI174)-'Chem - ODS'!AD$15*10^6,'Chemicals Calcs'!AI174))</f>
        <v>0</v>
      </c>
      <c r="AJ174" s="210">
        <f ca="1">IF(SUM('Chemicals Calcs'!AJ$2:AJ174)-'Chem - ODS'!AE$15*10^6&lt;0,0,IF(AND(SUM('Chemicals Calcs'!AJ$1:AJ173)-'Chem - ODS'!AE$15*10^6&lt;0,SUM('Chemicals Calcs'!AJ$2:AJ174)-'Chem - ODS'!AE$15*10^6&gt;0),SUM('Chemicals Calcs'!AJ$2:AJ174)-'Chem - ODS'!AE$15*10^6,'Chemicals Calcs'!AJ174))</f>
        <v>0</v>
      </c>
      <c r="AK174" s="210">
        <f ca="1">IF(SUM('Chemicals Calcs'!AK$2:AK174)-'Chem - ODS'!AF$15*10^6&lt;0,0,IF(AND(SUM('Chemicals Calcs'!AK$1:AK173)-'Chem - ODS'!AF$15*10^6&lt;0,SUM('Chemicals Calcs'!AK$2:AK174)-'Chem - ODS'!AF$15*10^6&gt;0),SUM('Chemicals Calcs'!AK$2:AK174)-'Chem - ODS'!AF$15*10^6,'Chemicals Calcs'!AK174))</f>
        <v>0</v>
      </c>
      <c r="AL174" s="210">
        <f ca="1">IF(SUM('Chemicals Calcs'!AL$2:AL174)-'Chem - ODS'!AG$15*10^6&lt;0,0,IF(AND(SUM('Chemicals Calcs'!AL$1:AL173)-'Chem - ODS'!AG$15*10^6&lt;0,SUM('Chemicals Calcs'!AL$2:AL174)-'Chem - ODS'!AG$15*10^6&gt;0),SUM('Chemicals Calcs'!AL$2:AL174)-'Chem - ODS'!AG$15*10^6,'Chemicals Calcs'!AL174))</f>
        <v>0</v>
      </c>
      <c r="AM174" s="210">
        <f ca="1">IF(SUM('Chemicals Calcs'!AM$2:AM174)-'Chem - ODS'!AH$15*10^6&lt;0,0,IF(AND(SUM('Chemicals Calcs'!AM$1:AM173)-'Chem - ODS'!AH$15*10^6&lt;0,SUM('Chemicals Calcs'!AM$2:AM174)-'Chem - ODS'!AH$15*10^6&gt;0),SUM('Chemicals Calcs'!AM$2:AM174)-'Chem - ODS'!AH$15*10^6,'Chemicals Calcs'!AM174))</f>
        <v>0</v>
      </c>
      <c r="AN174" s="210">
        <f ca="1">IF(SUM('Chemicals Calcs'!AN$2:AN174)-'Chem - ODS'!AI$15*10^6&lt;0,0,IF(AND(SUM('Chemicals Calcs'!AN$1:AN173)-'Chem - ODS'!AI$15*10^6&lt;0,SUM('Chemicals Calcs'!AN$2:AN174)-'Chem - ODS'!AI$15*10^6&gt;0),SUM('Chemicals Calcs'!AN$2:AN174)-'Chem - ODS'!AI$15*10^6,'Chemicals Calcs'!AN174))</f>
        <v>0</v>
      </c>
      <c r="AO174" s="210">
        <f ca="1">IF(SUM('Chemicals Calcs'!AO$2:AO174)-'Chem - ODS'!AJ$15*10^6&lt;0,0,IF(AND(SUM('Chemicals Calcs'!AO$1:AO173)-'Chem - ODS'!AJ$15*10^6&lt;0,SUM('Chemicals Calcs'!AO$2:AO174)-'Chem - ODS'!AJ$15*10^6&gt;0),SUM('Chemicals Calcs'!AO$2:AO174)-'Chem - ODS'!AJ$15*10^6,'Chemicals Calcs'!AO174))</f>
        <v>0</v>
      </c>
      <c r="AP174" s="210">
        <f ca="1">IF(SUM('Chemicals Calcs'!AP$2:AP174)-'Chem - ODS'!AK$15*10^6&lt;0,0,IF(AND(SUM('Chemicals Calcs'!AP$1:AP173)-'Chem - ODS'!AK$15*10^6&lt;0,SUM('Chemicals Calcs'!AP$2:AP174)-'Chem - ODS'!AK$15*10^6&gt;0),SUM('Chemicals Calcs'!AP$2:AP174)-'Chem - ODS'!AK$15*10^6,'Chemicals Calcs'!AP174))</f>
        <v>0</v>
      </c>
    </row>
    <row r="175" spans="1:42">
      <c r="A175" s="74">
        <v>10000</v>
      </c>
      <c r="B175">
        <f ca="1">IF('Chemicals 2010'!$A183="CP",INDIRECT("'Chemicals 2010'!"&amp;'Country Selector'!$B$3&amp;ROW($A183))*10^12,0)</f>
        <v>0</v>
      </c>
      <c r="C175" s="90">
        <f t="shared" ca="1" si="8"/>
        <v>0</v>
      </c>
      <c r="D175" s="90">
        <f t="shared" ca="1" si="7"/>
        <v>0</v>
      </c>
      <c r="E175" s="90">
        <f t="shared" ca="1" si="7"/>
        <v>0</v>
      </c>
      <c r="F175" s="90">
        <f t="shared" ca="1" si="7"/>
        <v>0</v>
      </c>
      <c r="G175" s="210">
        <f ca="1">IF(SUM('Chemicals Calcs'!G$2:G175)-'Chem - ODS'!B$15*10^6&lt;0,0,IF(AND(SUM('Chemicals Calcs'!G$1:G174)-'Chem - ODS'!B$15*10^6&lt;0,SUM('Chemicals Calcs'!G$2:G175)-'Chem - ODS'!B$15*10^6&gt;0),SUM('Chemicals Calcs'!G$2:G175)-'Chem - ODS'!B$15*10^6,'Chemicals Calcs'!G175))</f>
        <v>0</v>
      </c>
      <c r="H175" s="210">
        <f ca="1">IF(SUM('Chemicals Calcs'!H$2:H175)-'Chem - ODS'!C$15*10^6&lt;0,0,IF(AND(SUM('Chemicals Calcs'!H$1:H174)-'Chem - ODS'!C$15*10^6&lt;0,SUM('Chemicals Calcs'!H$2:H175)-'Chem - ODS'!C$15*10^6&gt;0),SUM('Chemicals Calcs'!H$2:H175)-'Chem - ODS'!C$15*10^6,'Chemicals Calcs'!H175))</f>
        <v>0</v>
      </c>
      <c r="I175" s="210">
        <f ca="1">IF(SUM('Chemicals Calcs'!I$2:I175)-'Chem - ODS'!D$15*10^6&lt;0,0,IF(AND(SUM('Chemicals Calcs'!I$1:I174)-'Chem - ODS'!D$15*10^6&lt;0,SUM('Chemicals Calcs'!I$2:I175)-'Chem - ODS'!D$15*10^6&gt;0),SUM('Chemicals Calcs'!I$2:I175)-'Chem - ODS'!D$15*10^6,'Chemicals Calcs'!I175))</f>
        <v>0</v>
      </c>
      <c r="J175" s="210">
        <f ca="1">IF(SUM('Chemicals Calcs'!J$2:J175)-'Chem - ODS'!E$15*10^6&lt;0,0,IF(AND(SUM('Chemicals Calcs'!J$1:J174)-'Chem - ODS'!E$15*10^6&lt;0,SUM('Chemicals Calcs'!J$2:J175)-'Chem - ODS'!E$15*10^6&gt;0),SUM('Chemicals Calcs'!J$2:J175)-'Chem - ODS'!E$15*10^6,'Chemicals Calcs'!J175))</f>
        <v>0</v>
      </c>
      <c r="K175" s="210">
        <f ca="1">IF(SUM('Chemicals Calcs'!K$2:K175)-'Chem - ODS'!F$15*10^6&lt;0,0,IF(AND(SUM('Chemicals Calcs'!K$1:K174)-'Chem - ODS'!F$15*10^6&lt;0,SUM('Chemicals Calcs'!K$2:K175)-'Chem - ODS'!F$15*10^6&gt;0),SUM('Chemicals Calcs'!K$2:K175)-'Chem - ODS'!F$15*10^6,'Chemicals Calcs'!K175))</f>
        <v>0</v>
      </c>
      <c r="L175" s="210">
        <f ca="1">IF(SUM('Chemicals Calcs'!L$2:L175)-'Chem - ODS'!G$15*10^6&lt;0,0,IF(AND(SUM('Chemicals Calcs'!L$1:L174)-'Chem - ODS'!G$15*10^6&lt;0,SUM('Chemicals Calcs'!L$2:L175)-'Chem - ODS'!G$15*10^6&gt;0),SUM('Chemicals Calcs'!L$2:L175)-'Chem - ODS'!G$15*10^6,'Chemicals Calcs'!L175))</f>
        <v>0</v>
      </c>
      <c r="M175" s="210">
        <f ca="1">IF(SUM('Chemicals Calcs'!M$2:M175)-'Chem - ODS'!H$15*10^6&lt;0,0,IF(AND(SUM('Chemicals Calcs'!M$1:M174)-'Chem - ODS'!H$15*10^6&lt;0,SUM('Chemicals Calcs'!M$2:M175)-'Chem - ODS'!H$15*10^6&gt;0),SUM('Chemicals Calcs'!M$2:M175)-'Chem - ODS'!H$15*10^6,'Chemicals Calcs'!M175))</f>
        <v>0</v>
      </c>
      <c r="N175" s="210">
        <f ca="1">IF(SUM('Chemicals Calcs'!N$2:N175)-'Chem - ODS'!I$15*10^6&lt;0,0,IF(AND(SUM('Chemicals Calcs'!N$1:N174)-'Chem - ODS'!I$15*10^6&lt;0,SUM('Chemicals Calcs'!N$2:N175)-'Chem - ODS'!I$15*10^6&gt;0),SUM('Chemicals Calcs'!N$2:N175)-'Chem - ODS'!I$15*10^6,'Chemicals Calcs'!N175))</f>
        <v>0</v>
      </c>
      <c r="O175" s="210">
        <f ca="1">IF(SUM('Chemicals Calcs'!O$2:O175)-'Chem - ODS'!J$15*10^6&lt;0,0,IF(AND(SUM('Chemicals Calcs'!O$1:O174)-'Chem - ODS'!J$15*10^6&lt;0,SUM('Chemicals Calcs'!O$2:O175)-'Chem - ODS'!J$15*10^6&gt;0),SUM('Chemicals Calcs'!O$2:O175)-'Chem - ODS'!J$15*10^6,'Chemicals Calcs'!O175))</f>
        <v>0</v>
      </c>
      <c r="P175" s="210">
        <f ca="1">IF(SUM('Chemicals Calcs'!P$2:P175)-'Chem - ODS'!K$15*10^6&lt;0,0,IF(AND(SUM('Chemicals Calcs'!P$1:P174)-'Chem - ODS'!K$15*10^6&lt;0,SUM('Chemicals Calcs'!P$2:P175)-'Chem - ODS'!K$15*10^6&gt;0),SUM('Chemicals Calcs'!P$2:P175)-'Chem - ODS'!K$15*10^6,'Chemicals Calcs'!P175))</f>
        <v>0</v>
      </c>
      <c r="Q175" s="210">
        <f ca="1">IF(SUM('Chemicals Calcs'!Q$2:Q175)-'Chem - ODS'!L$15*10^6&lt;0,0,IF(AND(SUM('Chemicals Calcs'!Q$1:Q174)-'Chem - ODS'!L$15*10^6&lt;0,SUM('Chemicals Calcs'!Q$2:Q175)-'Chem - ODS'!L$15*10^6&gt;0),SUM('Chemicals Calcs'!Q$2:Q175)-'Chem - ODS'!L$15*10^6,'Chemicals Calcs'!Q175))</f>
        <v>0</v>
      </c>
      <c r="R175" s="210">
        <f ca="1">IF(SUM('Chemicals Calcs'!R$2:R175)-'Chem - ODS'!M$15*10^6&lt;0,0,IF(AND(SUM('Chemicals Calcs'!R$1:R174)-'Chem - ODS'!M$15*10^6&lt;0,SUM('Chemicals Calcs'!R$2:R175)-'Chem - ODS'!M$15*10^6&gt;0),SUM('Chemicals Calcs'!R$2:R175)-'Chem - ODS'!M$15*10^6,'Chemicals Calcs'!R175))</f>
        <v>0</v>
      </c>
      <c r="S175" s="210">
        <f ca="1">IF(SUM('Chemicals Calcs'!S$2:S175)-'Chem - ODS'!N$15*10^6&lt;0,0,IF(AND(SUM('Chemicals Calcs'!S$1:S174)-'Chem - ODS'!N$15*10^6&lt;0,SUM('Chemicals Calcs'!S$2:S175)-'Chem - ODS'!N$15*10^6&gt;0),SUM('Chemicals Calcs'!S$2:S175)-'Chem - ODS'!N$15*10^6,'Chemicals Calcs'!S175))</f>
        <v>0</v>
      </c>
      <c r="T175" s="210">
        <f ca="1">IF(SUM('Chemicals Calcs'!T$2:T175)-'Chem - ODS'!O$15*10^6&lt;0,0,IF(AND(SUM('Chemicals Calcs'!T$1:T174)-'Chem - ODS'!O$15*10^6&lt;0,SUM('Chemicals Calcs'!T$2:T175)-'Chem - ODS'!O$15*10^6&gt;0),SUM('Chemicals Calcs'!T$2:T175)-'Chem - ODS'!O$15*10^6,'Chemicals Calcs'!T175))</f>
        <v>0</v>
      </c>
      <c r="U175" s="210">
        <f ca="1">IF(SUM('Chemicals Calcs'!U$2:U175)-'Chem - ODS'!P$15*10^6&lt;0,0,IF(AND(SUM('Chemicals Calcs'!U$1:U174)-'Chem - ODS'!P$15*10^6&lt;0,SUM('Chemicals Calcs'!U$2:U175)-'Chem - ODS'!P$15*10^6&gt;0),SUM('Chemicals Calcs'!U$2:U175)-'Chem - ODS'!P$15*10^6,'Chemicals Calcs'!U175))</f>
        <v>0</v>
      </c>
      <c r="V175" s="210">
        <f ca="1">IF(SUM('Chemicals Calcs'!V$2:V175)-'Chem - ODS'!Q$15*10^6&lt;0,0,IF(AND(SUM('Chemicals Calcs'!V$1:V174)-'Chem - ODS'!Q$15*10^6&lt;0,SUM('Chemicals Calcs'!V$2:V175)-'Chem - ODS'!Q$15*10^6&gt;0),SUM('Chemicals Calcs'!V$2:V175)-'Chem - ODS'!Q$15*10^6,'Chemicals Calcs'!V175))</f>
        <v>0</v>
      </c>
      <c r="W175" s="210">
        <f ca="1">IF(SUM('Chemicals Calcs'!W$2:W175)-'Chem - ODS'!R$15*10^6&lt;0,0,IF(AND(SUM('Chemicals Calcs'!W$1:W174)-'Chem - ODS'!R$15*10^6&lt;0,SUM('Chemicals Calcs'!W$2:W175)-'Chem - ODS'!R$15*10^6&gt;0),SUM('Chemicals Calcs'!W$2:W175)-'Chem - ODS'!R$15*10^6,'Chemicals Calcs'!W175))</f>
        <v>0</v>
      </c>
      <c r="X175" s="210">
        <f ca="1">IF(SUM('Chemicals Calcs'!X$2:X175)-'Chem - ODS'!S$15*10^6&lt;0,0,IF(AND(SUM('Chemicals Calcs'!X$1:X174)-'Chem - ODS'!S$15*10^6&lt;0,SUM('Chemicals Calcs'!X$2:X175)-'Chem - ODS'!S$15*10^6&gt;0),SUM('Chemicals Calcs'!X$2:X175)-'Chem - ODS'!S$15*10^6,'Chemicals Calcs'!X175))</f>
        <v>0</v>
      </c>
      <c r="Y175" s="210">
        <f ca="1">IF(SUM('Chemicals Calcs'!Y$2:Y175)-'Chem - ODS'!T$15*10^6&lt;0,0,IF(AND(SUM('Chemicals Calcs'!Y$1:Y174)-'Chem - ODS'!T$15*10^6&lt;0,SUM('Chemicals Calcs'!Y$2:Y175)-'Chem - ODS'!T$15*10^6&gt;0),SUM('Chemicals Calcs'!Y$2:Y175)-'Chem - ODS'!T$15*10^6,'Chemicals Calcs'!Y175))</f>
        <v>0</v>
      </c>
      <c r="Z175" s="210">
        <f ca="1">IF(SUM('Chemicals Calcs'!Z$2:Z175)-'Chem - ODS'!U$15*10^6&lt;0,0,IF(AND(SUM('Chemicals Calcs'!Z$1:Z174)-'Chem - ODS'!U$15*10^6&lt;0,SUM('Chemicals Calcs'!Z$2:Z175)-'Chem - ODS'!U$15*10^6&gt;0),SUM('Chemicals Calcs'!Z$2:Z175)-'Chem - ODS'!U$15*10^6,'Chemicals Calcs'!Z175))</f>
        <v>0</v>
      </c>
      <c r="AA175" s="210">
        <f ca="1">IF(SUM('Chemicals Calcs'!AA$2:AA175)-'Chem - ODS'!V$15*10^6&lt;0,0,IF(AND(SUM('Chemicals Calcs'!AA$1:AA174)-'Chem - ODS'!V$15*10^6&lt;0,SUM('Chemicals Calcs'!AA$2:AA175)-'Chem - ODS'!V$15*10^6&gt;0),SUM('Chemicals Calcs'!AA$2:AA175)-'Chem - ODS'!V$15*10^6,'Chemicals Calcs'!AA175))</f>
        <v>0</v>
      </c>
      <c r="AB175" s="210">
        <f ca="1">IF(SUM('Chemicals Calcs'!AB$2:AB175)-'Chem - ODS'!W$15*10^6&lt;0,0,IF(AND(SUM('Chemicals Calcs'!AB$1:AB174)-'Chem - ODS'!W$15*10^6&lt;0,SUM('Chemicals Calcs'!AB$2:AB175)-'Chem - ODS'!W$15*10^6&gt;0),SUM('Chemicals Calcs'!AB$2:AB175)-'Chem - ODS'!W$15*10^6,'Chemicals Calcs'!AB175))</f>
        <v>0</v>
      </c>
      <c r="AC175" s="210">
        <f ca="1">IF(SUM('Chemicals Calcs'!AC$2:AC175)-'Chem - ODS'!X$15*10^6&lt;0,0,IF(AND(SUM('Chemicals Calcs'!AC$1:AC174)-'Chem - ODS'!X$15*10^6&lt;0,SUM('Chemicals Calcs'!AC$2:AC175)-'Chem - ODS'!X$15*10^6&gt;0),SUM('Chemicals Calcs'!AC$2:AC175)-'Chem - ODS'!X$15*10^6,'Chemicals Calcs'!AC175))</f>
        <v>0</v>
      </c>
      <c r="AD175" s="210">
        <f ca="1">IF(SUM('Chemicals Calcs'!AD$2:AD175)-'Chem - ODS'!Y$15*10^6&lt;0,0,IF(AND(SUM('Chemicals Calcs'!AD$1:AD174)-'Chem - ODS'!Y$15*10^6&lt;0,SUM('Chemicals Calcs'!AD$2:AD175)-'Chem - ODS'!Y$15*10^6&gt;0),SUM('Chemicals Calcs'!AD$2:AD175)-'Chem - ODS'!Y$15*10^6,'Chemicals Calcs'!AD175))</f>
        <v>0</v>
      </c>
      <c r="AE175" s="210">
        <f ca="1">IF(SUM('Chemicals Calcs'!AE$2:AE175)-'Chem - ODS'!Z$15*10^6&lt;0,0,IF(AND(SUM('Chemicals Calcs'!AE$1:AE174)-'Chem - ODS'!Z$15*10^6&lt;0,SUM('Chemicals Calcs'!AE$2:AE175)-'Chem - ODS'!Z$15*10^6&gt;0),SUM('Chemicals Calcs'!AE$2:AE175)-'Chem - ODS'!Z$15*10^6,'Chemicals Calcs'!AE175))</f>
        <v>0</v>
      </c>
      <c r="AF175" s="210">
        <f ca="1">IF(SUM('Chemicals Calcs'!AF$2:AF175)-'Chem - ODS'!AA$15*10^6&lt;0,0,IF(AND(SUM('Chemicals Calcs'!AF$1:AF174)-'Chem - ODS'!AA$15*10^6&lt;0,SUM('Chemicals Calcs'!AF$2:AF175)-'Chem - ODS'!AA$15*10^6&gt;0),SUM('Chemicals Calcs'!AF$2:AF175)-'Chem - ODS'!AA$15*10^6,'Chemicals Calcs'!AF175))</f>
        <v>0</v>
      </c>
      <c r="AG175" s="210">
        <f ca="1">IF(SUM('Chemicals Calcs'!AG$2:AG175)-'Chem - ODS'!AB$15*10^6&lt;0,0,IF(AND(SUM('Chemicals Calcs'!AG$1:AG174)-'Chem - ODS'!AB$15*10^6&lt;0,SUM('Chemicals Calcs'!AG$2:AG175)-'Chem - ODS'!AB$15*10^6&gt;0),SUM('Chemicals Calcs'!AG$2:AG175)-'Chem - ODS'!AB$15*10^6,'Chemicals Calcs'!AG175))</f>
        <v>0</v>
      </c>
      <c r="AH175" s="210">
        <f ca="1">IF(SUM('Chemicals Calcs'!AH$2:AH175)-'Chem - ODS'!AC$15*10^6&lt;0,0,IF(AND(SUM('Chemicals Calcs'!AH$1:AH174)-'Chem - ODS'!AC$15*10^6&lt;0,SUM('Chemicals Calcs'!AH$2:AH175)-'Chem - ODS'!AC$15*10^6&gt;0),SUM('Chemicals Calcs'!AH$2:AH175)-'Chem - ODS'!AC$15*10^6,'Chemicals Calcs'!AH175))</f>
        <v>0</v>
      </c>
      <c r="AI175" s="210">
        <f ca="1">IF(SUM('Chemicals Calcs'!AI$2:AI175)-'Chem - ODS'!AD$15*10^6&lt;0,0,IF(AND(SUM('Chemicals Calcs'!AI$1:AI174)-'Chem - ODS'!AD$15*10^6&lt;0,SUM('Chemicals Calcs'!AI$2:AI175)-'Chem - ODS'!AD$15*10^6&gt;0),SUM('Chemicals Calcs'!AI$2:AI175)-'Chem - ODS'!AD$15*10^6,'Chemicals Calcs'!AI175))</f>
        <v>0</v>
      </c>
      <c r="AJ175" s="210">
        <f ca="1">IF(SUM('Chemicals Calcs'!AJ$2:AJ175)-'Chem - ODS'!AE$15*10^6&lt;0,0,IF(AND(SUM('Chemicals Calcs'!AJ$1:AJ174)-'Chem - ODS'!AE$15*10^6&lt;0,SUM('Chemicals Calcs'!AJ$2:AJ175)-'Chem - ODS'!AE$15*10^6&gt;0),SUM('Chemicals Calcs'!AJ$2:AJ175)-'Chem - ODS'!AE$15*10^6,'Chemicals Calcs'!AJ175))</f>
        <v>0</v>
      </c>
      <c r="AK175" s="210">
        <f ca="1">IF(SUM('Chemicals Calcs'!AK$2:AK175)-'Chem - ODS'!AF$15*10^6&lt;0,0,IF(AND(SUM('Chemicals Calcs'!AK$1:AK174)-'Chem - ODS'!AF$15*10^6&lt;0,SUM('Chemicals Calcs'!AK$2:AK175)-'Chem - ODS'!AF$15*10^6&gt;0),SUM('Chemicals Calcs'!AK$2:AK175)-'Chem - ODS'!AF$15*10^6,'Chemicals Calcs'!AK175))</f>
        <v>0</v>
      </c>
      <c r="AL175" s="210">
        <f ca="1">IF(SUM('Chemicals Calcs'!AL$2:AL175)-'Chem - ODS'!AG$15*10^6&lt;0,0,IF(AND(SUM('Chemicals Calcs'!AL$1:AL174)-'Chem - ODS'!AG$15*10^6&lt;0,SUM('Chemicals Calcs'!AL$2:AL175)-'Chem - ODS'!AG$15*10^6&gt;0),SUM('Chemicals Calcs'!AL$2:AL175)-'Chem - ODS'!AG$15*10^6,'Chemicals Calcs'!AL175))</f>
        <v>0</v>
      </c>
      <c r="AM175" s="210">
        <f ca="1">IF(SUM('Chemicals Calcs'!AM$2:AM175)-'Chem - ODS'!AH$15*10^6&lt;0,0,IF(AND(SUM('Chemicals Calcs'!AM$1:AM174)-'Chem - ODS'!AH$15*10^6&lt;0,SUM('Chemicals Calcs'!AM$2:AM175)-'Chem - ODS'!AH$15*10^6&gt;0),SUM('Chemicals Calcs'!AM$2:AM175)-'Chem - ODS'!AH$15*10^6,'Chemicals Calcs'!AM175))</f>
        <v>0</v>
      </c>
      <c r="AN175" s="210">
        <f ca="1">IF(SUM('Chemicals Calcs'!AN$2:AN175)-'Chem - ODS'!AI$15*10^6&lt;0,0,IF(AND(SUM('Chemicals Calcs'!AN$1:AN174)-'Chem - ODS'!AI$15*10^6&lt;0,SUM('Chemicals Calcs'!AN$2:AN175)-'Chem - ODS'!AI$15*10^6&gt;0),SUM('Chemicals Calcs'!AN$2:AN175)-'Chem - ODS'!AI$15*10^6,'Chemicals Calcs'!AN175))</f>
        <v>0</v>
      </c>
      <c r="AO175" s="210">
        <f ca="1">IF(SUM('Chemicals Calcs'!AO$2:AO175)-'Chem - ODS'!AJ$15*10^6&lt;0,0,IF(AND(SUM('Chemicals Calcs'!AO$1:AO174)-'Chem - ODS'!AJ$15*10^6&lt;0,SUM('Chemicals Calcs'!AO$2:AO175)-'Chem - ODS'!AJ$15*10^6&gt;0),SUM('Chemicals Calcs'!AO$2:AO175)-'Chem - ODS'!AJ$15*10^6,'Chemicals Calcs'!AO175))</f>
        <v>0</v>
      </c>
      <c r="AP175" s="210">
        <f ca="1">IF(SUM('Chemicals Calcs'!AP$2:AP175)-'Chem - ODS'!AK$15*10^6&lt;0,0,IF(AND(SUM('Chemicals Calcs'!AP$1:AP174)-'Chem - ODS'!AK$15*10^6&lt;0,SUM('Chemicals Calcs'!AP$2:AP175)-'Chem - ODS'!AK$15*10^6&gt;0),SUM('Chemicals Calcs'!AP$2:AP175)-'Chem - ODS'!AK$15*10^6,'Chemicals Calcs'!AP175))</f>
        <v>0</v>
      </c>
    </row>
    <row r="176" spans="1:42">
      <c r="A176" s="74">
        <v>100000</v>
      </c>
      <c r="B176">
        <f ca="1">IF('Chemicals 2010'!$A184="CP",INDIRECT("'Chemicals 2010'!"&amp;'Country Selector'!$B$3&amp;ROW($A184))*10^12,0)</f>
        <v>0</v>
      </c>
      <c r="C176" s="90">
        <f t="shared" ca="1" si="8"/>
        <v>0</v>
      </c>
      <c r="D176" s="90">
        <f t="shared" ca="1" si="7"/>
        <v>0</v>
      </c>
      <c r="E176" s="90">
        <f t="shared" ca="1" si="7"/>
        <v>0</v>
      </c>
      <c r="F176" s="90">
        <f t="shared" ca="1" si="7"/>
        <v>0</v>
      </c>
      <c r="G176" s="210">
        <f ca="1">IF(SUM('Chemicals Calcs'!G$2:G176)-'Chem - ODS'!B$15*10^6&lt;0,0,IF(AND(SUM('Chemicals Calcs'!G$1:G175)-'Chem - ODS'!B$15*10^6&lt;0,SUM('Chemicals Calcs'!G$2:G176)-'Chem - ODS'!B$15*10^6&gt;0),SUM('Chemicals Calcs'!G$2:G176)-'Chem - ODS'!B$15*10^6,'Chemicals Calcs'!G176))</f>
        <v>0</v>
      </c>
      <c r="H176" s="210">
        <f ca="1">IF(SUM('Chemicals Calcs'!H$2:H176)-'Chem - ODS'!C$15*10^6&lt;0,0,IF(AND(SUM('Chemicals Calcs'!H$1:H175)-'Chem - ODS'!C$15*10^6&lt;0,SUM('Chemicals Calcs'!H$2:H176)-'Chem - ODS'!C$15*10^6&gt;0),SUM('Chemicals Calcs'!H$2:H176)-'Chem - ODS'!C$15*10^6,'Chemicals Calcs'!H176))</f>
        <v>0</v>
      </c>
      <c r="I176" s="210">
        <f ca="1">IF(SUM('Chemicals Calcs'!I$2:I176)-'Chem - ODS'!D$15*10^6&lt;0,0,IF(AND(SUM('Chemicals Calcs'!I$1:I175)-'Chem - ODS'!D$15*10^6&lt;0,SUM('Chemicals Calcs'!I$2:I176)-'Chem - ODS'!D$15*10^6&gt;0),SUM('Chemicals Calcs'!I$2:I176)-'Chem - ODS'!D$15*10^6,'Chemicals Calcs'!I176))</f>
        <v>0</v>
      </c>
      <c r="J176" s="210">
        <f ca="1">IF(SUM('Chemicals Calcs'!J$2:J176)-'Chem - ODS'!E$15*10^6&lt;0,0,IF(AND(SUM('Chemicals Calcs'!J$1:J175)-'Chem - ODS'!E$15*10^6&lt;0,SUM('Chemicals Calcs'!J$2:J176)-'Chem - ODS'!E$15*10^6&gt;0),SUM('Chemicals Calcs'!J$2:J176)-'Chem - ODS'!E$15*10^6,'Chemicals Calcs'!J176))</f>
        <v>0</v>
      </c>
      <c r="K176" s="210">
        <f ca="1">IF(SUM('Chemicals Calcs'!K$2:K176)-'Chem - ODS'!F$15*10^6&lt;0,0,IF(AND(SUM('Chemicals Calcs'!K$1:K175)-'Chem - ODS'!F$15*10^6&lt;0,SUM('Chemicals Calcs'!K$2:K176)-'Chem - ODS'!F$15*10^6&gt;0),SUM('Chemicals Calcs'!K$2:K176)-'Chem - ODS'!F$15*10^6,'Chemicals Calcs'!K176))</f>
        <v>0</v>
      </c>
      <c r="L176" s="210">
        <f ca="1">IF(SUM('Chemicals Calcs'!L$2:L176)-'Chem - ODS'!G$15*10^6&lt;0,0,IF(AND(SUM('Chemicals Calcs'!L$1:L175)-'Chem - ODS'!G$15*10^6&lt;0,SUM('Chemicals Calcs'!L$2:L176)-'Chem - ODS'!G$15*10^6&gt;0),SUM('Chemicals Calcs'!L$2:L176)-'Chem - ODS'!G$15*10^6,'Chemicals Calcs'!L176))</f>
        <v>0</v>
      </c>
      <c r="M176" s="210">
        <f ca="1">IF(SUM('Chemicals Calcs'!M$2:M176)-'Chem - ODS'!H$15*10^6&lt;0,0,IF(AND(SUM('Chemicals Calcs'!M$1:M175)-'Chem - ODS'!H$15*10^6&lt;0,SUM('Chemicals Calcs'!M$2:M176)-'Chem - ODS'!H$15*10^6&gt;0),SUM('Chemicals Calcs'!M$2:M176)-'Chem - ODS'!H$15*10^6,'Chemicals Calcs'!M176))</f>
        <v>0</v>
      </c>
      <c r="N176" s="210">
        <f ca="1">IF(SUM('Chemicals Calcs'!N$2:N176)-'Chem - ODS'!I$15*10^6&lt;0,0,IF(AND(SUM('Chemicals Calcs'!N$1:N175)-'Chem - ODS'!I$15*10^6&lt;0,SUM('Chemicals Calcs'!N$2:N176)-'Chem - ODS'!I$15*10^6&gt;0),SUM('Chemicals Calcs'!N$2:N176)-'Chem - ODS'!I$15*10^6,'Chemicals Calcs'!N176))</f>
        <v>0</v>
      </c>
      <c r="O176" s="210">
        <f ca="1">IF(SUM('Chemicals Calcs'!O$2:O176)-'Chem - ODS'!J$15*10^6&lt;0,0,IF(AND(SUM('Chemicals Calcs'!O$1:O175)-'Chem - ODS'!J$15*10^6&lt;0,SUM('Chemicals Calcs'!O$2:O176)-'Chem - ODS'!J$15*10^6&gt;0),SUM('Chemicals Calcs'!O$2:O176)-'Chem - ODS'!J$15*10^6,'Chemicals Calcs'!O176))</f>
        <v>0</v>
      </c>
      <c r="P176" s="210">
        <f ca="1">IF(SUM('Chemicals Calcs'!P$2:P176)-'Chem - ODS'!K$15*10^6&lt;0,0,IF(AND(SUM('Chemicals Calcs'!P$1:P175)-'Chem - ODS'!K$15*10^6&lt;0,SUM('Chemicals Calcs'!P$2:P176)-'Chem - ODS'!K$15*10^6&gt;0),SUM('Chemicals Calcs'!P$2:P176)-'Chem - ODS'!K$15*10^6,'Chemicals Calcs'!P176))</f>
        <v>0</v>
      </c>
      <c r="Q176" s="210">
        <f ca="1">IF(SUM('Chemicals Calcs'!Q$2:Q176)-'Chem - ODS'!L$15*10^6&lt;0,0,IF(AND(SUM('Chemicals Calcs'!Q$1:Q175)-'Chem - ODS'!L$15*10^6&lt;0,SUM('Chemicals Calcs'!Q$2:Q176)-'Chem - ODS'!L$15*10^6&gt;0),SUM('Chemicals Calcs'!Q$2:Q176)-'Chem - ODS'!L$15*10^6,'Chemicals Calcs'!Q176))</f>
        <v>0</v>
      </c>
      <c r="R176" s="210">
        <f ca="1">IF(SUM('Chemicals Calcs'!R$2:R176)-'Chem - ODS'!M$15*10^6&lt;0,0,IF(AND(SUM('Chemicals Calcs'!R$1:R175)-'Chem - ODS'!M$15*10^6&lt;0,SUM('Chemicals Calcs'!R$2:R176)-'Chem - ODS'!M$15*10^6&gt;0),SUM('Chemicals Calcs'!R$2:R176)-'Chem - ODS'!M$15*10^6,'Chemicals Calcs'!R176))</f>
        <v>0</v>
      </c>
      <c r="S176" s="210">
        <f ca="1">IF(SUM('Chemicals Calcs'!S$2:S176)-'Chem - ODS'!N$15*10^6&lt;0,0,IF(AND(SUM('Chemicals Calcs'!S$1:S175)-'Chem - ODS'!N$15*10^6&lt;0,SUM('Chemicals Calcs'!S$2:S176)-'Chem - ODS'!N$15*10^6&gt;0),SUM('Chemicals Calcs'!S$2:S176)-'Chem - ODS'!N$15*10^6,'Chemicals Calcs'!S176))</f>
        <v>0</v>
      </c>
      <c r="T176" s="210">
        <f ca="1">IF(SUM('Chemicals Calcs'!T$2:T176)-'Chem - ODS'!O$15*10^6&lt;0,0,IF(AND(SUM('Chemicals Calcs'!T$1:T175)-'Chem - ODS'!O$15*10^6&lt;0,SUM('Chemicals Calcs'!T$2:T176)-'Chem - ODS'!O$15*10^6&gt;0),SUM('Chemicals Calcs'!T$2:T176)-'Chem - ODS'!O$15*10^6,'Chemicals Calcs'!T176))</f>
        <v>0</v>
      </c>
      <c r="U176" s="210">
        <f ca="1">IF(SUM('Chemicals Calcs'!U$2:U176)-'Chem - ODS'!P$15*10^6&lt;0,0,IF(AND(SUM('Chemicals Calcs'!U$1:U175)-'Chem - ODS'!P$15*10^6&lt;0,SUM('Chemicals Calcs'!U$2:U176)-'Chem - ODS'!P$15*10^6&gt;0),SUM('Chemicals Calcs'!U$2:U176)-'Chem - ODS'!P$15*10^6,'Chemicals Calcs'!U176))</f>
        <v>0</v>
      </c>
      <c r="V176" s="210">
        <f ca="1">IF(SUM('Chemicals Calcs'!V$2:V176)-'Chem - ODS'!Q$15*10^6&lt;0,0,IF(AND(SUM('Chemicals Calcs'!V$1:V175)-'Chem - ODS'!Q$15*10^6&lt;0,SUM('Chemicals Calcs'!V$2:V176)-'Chem - ODS'!Q$15*10^6&gt;0),SUM('Chemicals Calcs'!V$2:V176)-'Chem - ODS'!Q$15*10^6,'Chemicals Calcs'!V176))</f>
        <v>0</v>
      </c>
      <c r="W176" s="210">
        <f ca="1">IF(SUM('Chemicals Calcs'!W$2:W176)-'Chem - ODS'!R$15*10^6&lt;0,0,IF(AND(SUM('Chemicals Calcs'!W$1:W175)-'Chem - ODS'!R$15*10^6&lt;0,SUM('Chemicals Calcs'!W$2:W176)-'Chem - ODS'!R$15*10^6&gt;0),SUM('Chemicals Calcs'!W$2:W176)-'Chem - ODS'!R$15*10^6,'Chemicals Calcs'!W176))</f>
        <v>0</v>
      </c>
      <c r="X176" s="210">
        <f ca="1">IF(SUM('Chemicals Calcs'!X$2:X176)-'Chem - ODS'!S$15*10^6&lt;0,0,IF(AND(SUM('Chemicals Calcs'!X$1:X175)-'Chem - ODS'!S$15*10^6&lt;0,SUM('Chemicals Calcs'!X$2:X176)-'Chem - ODS'!S$15*10^6&gt;0),SUM('Chemicals Calcs'!X$2:X176)-'Chem - ODS'!S$15*10^6,'Chemicals Calcs'!X176))</f>
        <v>0</v>
      </c>
      <c r="Y176" s="210">
        <f ca="1">IF(SUM('Chemicals Calcs'!Y$2:Y176)-'Chem - ODS'!T$15*10^6&lt;0,0,IF(AND(SUM('Chemicals Calcs'!Y$1:Y175)-'Chem - ODS'!T$15*10^6&lt;0,SUM('Chemicals Calcs'!Y$2:Y176)-'Chem - ODS'!T$15*10^6&gt;0),SUM('Chemicals Calcs'!Y$2:Y176)-'Chem - ODS'!T$15*10^6,'Chemicals Calcs'!Y176))</f>
        <v>0</v>
      </c>
      <c r="Z176" s="210">
        <f ca="1">IF(SUM('Chemicals Calcs'!Z$2:Z176)-'Chem - ODS'!U$15*10^6&lt;0,0,IF(AND(SUM('Chemicals Calcs'!Z$1:Z175)-'Chem - ODS'!U$15*10^6&lt;0,SUM('Chemicals Calcs'!Z$2:Z176)-'Chem - ODS'!U$15*10^6&gt;0),SUM('Chemicals Calcs'!Z$2:Z176)-'Chem - ODS'!U$15*10^6,'Chemicals Calcs'!Z176))</f>
        <v>0</v>
      </c>
      <c r="AA176" s="210">
        <f ca="1">IF(SUM('Chemicals Calcs'!AA$2:AA176)-'Chem - ODS'!V$15*10^6&lt;0,0,IF(AND(SUM('Chemicals Calcs'!AA$1:AA175)-'Chem - ODS'!V$15*10^6&lt;0,SUM('Chemicals Calcs'!AA$2:AA176)-'Chem - ODS'!V$15*10^6&gt;0),SUM('Chemicals Calcs'!AA$2:AA176)-'Chem - ODS'!V$15*10^6,'Chemicals Calcs'!AA176))</f>
        <v>0</v>
      </c>
      <c r="AB176" s="210">
        <f ca="1">IF(SUM('Chemicals Calcs'!AB$2:AB176)-'Chem - ODS'!W$15*10^6&lt;0,0,IF(AND(SUM('Chemicals Calcs'!AB$1:AB175)-'Chem - ODS'!W$15*10^6&lt;0,SUM('Chemicals Calcs'!AB$2:AB176)-'Chem - ODS'!W$15*10^6&gt;0),SUM('Chemicals Calcs'!AB$2:AB176)-'Chem - ODS'!W$15*10^6,'Chemicals Calcs'!AB176))</f>
        <v>0</v>
      </c>
      <c r="AC176" s="210">
        <f ca="1">IF(SUM('Chemicals Calcs'!AC$2:AC176)-'Chem - ODS'!X$15*10^6&lt;0,0,IF(AND(SUM('Chemicals Calcs'!AC$1:AC175)-'Chem - ODS'!X$15*10^6&lt;0,SUM('Chemicals Calcs'!AC$2:AC176)-'Chem - ODS'!X$15*10^6&gt;0),SUM('Chemicals Calcs'!AC$2:AC176)-'Chem - ODS'!X$15*10^6,'Chemicals Calcs'!AC176))</f>
        <v>0</v>
      </c>
      <c r="AD176" s="210">
        <f ca="1">IF(SUM('Chemicals Calcs'!AD$2:AD176)-'Chem - ODS'!Y$15*10^6&lt;0,0,IF(AND(SUM('Chemicals Calcs'!AD$1:AD175)-'Chem - ODS'!Y$15*10^6&lt;0,SUM('Chemicals Calcs'!AD$2:AD176)-'Chem - ODS'!Y$15*10^6&gt;0),SUM('Chemicals Calcs'!AD$2:AD176)-'Chem - ODS'!Y$15*10^6,'Chemicals Calcs'!AD176))</f>
        <v>0</v>
      </c>
      <c r="AE176" s="210">
        <f ca="1">IF(SUM('Chemicals Calcs'!AE$2:AE176)-'Chem - ODS'!Z$15*10^6&lt;0,0,IF(AND(SUM('Chemicals Calcs'!AE$1:AE175)-'Chem - ODS'!Z$15*10^6&lt;0,SUM('Chemicals Calcs'!AE$2:AE176)-'Chem - ODS'!Z$15*10^6&gt;0),SUM('Chemicals Calcs'!AE$2:AE176)-'Chem - ODS'!Z$15*10^6,'Chemicals Calcs'!AE176))</f>
        <v>0</v>
      </c>
      <c r="AF176" s="210">
        <f ca="1">IF(SUM('Chemicals Calcs'!AF$2:AF176)-'Chem - ODS'!AA$15*10^6&lt;0,0,IF(AND(SUM('Chemicals Calcs'!AF$1:AF175)-'Chem - ODS'!AA$15*10^6&lt;0,SUM('Chemicals Calcs'!AF$2:AF176)-'Chem - ODS'!AA$15*10^6&gt;0),SUM('Chemicals Calcs'!AF$2:AF176)-'Chem - ODS'!AA$15*10^6,'Chemicals Calcs'!AF176))</f>
        <v>0</v>
      </c>
      <c r="AG176" s="210">
        <f ca="1">IF(SUM('Chemicals Calcs'!AG$2:AG176)-'Chem - ODS'!AB$15*10^6&lt;0,0,IF(AND(SUM('Chemicals Calcs'!AG$1:AG175)-'Chem - ODS'!AB$15*10^6&lt;0,SUM('Chemicals Calcs'!AG$2:AG176)-'Chem - ODS'!AB$15*10^6&gt;0),SUM('Chemicals Calcs'!AG$2:AG176)-'Chem - ODS'!AB$15*10^6,'Chemicals Calcs'!AG176))</f>
        <v>0</v>
      </c>
      <c r="AH176" s="210">
        <f ca="1">IF(SUM('Chemicals Calcs'!AH$2:AH176)-'Chem - ODS'!AC$15*10^6&lt;0,0,IF(AND(SUM('Chemicals Calcs'!AH$1:AH175)-'Chem - ODS'!AC$15*10^6&lt;0,SUM('Chemicals Calcs'!AH$2:AH176)-'Chem - ODS'!AC$15*10^6&gt;0),SUM('Chemicals Calcs'!AH$2:AH176)-'Chem - ODS'!AC$15*10^6,'Chemicals Calcs'!AH176))</f>
        <v>0</v>
      </c>
      <c r="AI176" s="210">
        <f ca="1">IF(SUM('Chemicals Calcs'!AI$2:AI176)-'Chem - ODS'!AD$15*10^6&lt;0,0,IF(AND(SUM('Chemicals Calcs'!AI$1:AI175)-'Chem - ODS'!AD$15*10^6&lt;0,SUM('Chemicals Calcs'!AI$2:AI176)-'Chem - ODS'!AD$15*10^6&gt;0),SUM('Chemicals Calcs'!AI$2:AI176)-'Chem - ODS'!AD$15*10^6,'Chemicals Calcs'!AI176))</f>
        <v>0</v>
      </c>
      <c r="AJ176" s="210">
        <f ca="1">IF(SUM('Chemicals Calcs'!AJ$2:AJ176)-'Chem - ODS'!AE$15*10^6&lt;0,0,IF(AND(SUM('Chemicals Calcs'!AJ$1:AJ175)-'Chem - ODS'!AE$15*10^6&lt;0,SUM('Chemicals Calcs'!AJ$2:AJ176)-'Chem - ODS'!AE$15*10^6&gt;0),SUM('Chemicals Calcs'!AJ$2:AJ176)-'Chem - ODS'!AE$15*10^6,'Chemicals Calcs'!AJ176))</f>
        <v>0</v>
      </c>
      <c r="AK176" s="210">
        <f ca="1">IF(SUM('Chemicals Calcs'!AK$2:AK176)-'Chem - ODS'!AF$15*10^6&lt;0,0,IF(AND(SUM('Chemicals Calcs'!AK$1:AK175)-'Chem - ODS'!AF$15*10^6&lt;0,SUM('Chemicals Calcs'!AK$2:AK176)-'Chem - ODS'!AF$15*10^6&gt;0),SUM('Chemicals Calcs'!AK$2:AK176)-'Chem - ODS'!AF$15*10^6,'Chemicals Calcs'!AK176))</f>
        <v>0</v>
      </c>
      <c r="AL176" s="210">
        <f ca="1">IF(SUM('Chemicals Calcs'!AL$2:AL176)-'Chem - ODS'!AG$15*10^6&lt;0,0,IF(AND(SUM('Chemicals Calcs'!AL$1:AL175)-'Chem - ODS'!AG$15*10^6&lt;0,SUM('Chemicals Calcs'!AL$2:AL176)-'Chem - ODS'!AG$15*10^6&gt;0),SUM('Chemicals Calcs'!AL$2:AL176)-'Chem - ODS'!AG$15*10^6,'Chemicals Calcs'!AL176))</f>
        <v>0</v>
      </c>
      <c r="AM176" s="210">
        <f ca="1">IF(SUM('Chemicals Calcs'!AM$2:AM176)-'Chem - ODS'!AH$15*10^6&lt;0,0,IF(AND(SUM('Chemicals Calcs'!AM$1:AM175)-'Chem - ODS'!AH$15*10^6&lt;0,SUM('Chemicals Calcs'!AM$2:AM176)-'Chem - ODS'!AH$15*10^6&gt;0),SUM('Chemicals Calcs'!AM$2:AM176)-'Chem - ODS'!AH$15*10^6,'Chemicals Calcs'!AM176))</f>
        <v>0</v>
      </c>
      <c r="AN176" s="210">
        <f ca="1">IF(SUM('Chemicals Calcs'!AN$2:AN176)-'Chem - ODS'!AI$15*10^6&lt;0,0,IF(AND(SUM('Chemicals Calcs'!AN$1:AN175)-'Chem - ODS'!AI$15*10^6&lt;0,SUM('Chemicals Calcs'!AN$2:AN176)-'Chem - ODS'!AI$15*10^6&gt;0),SUM('Chemicals Calcs'!AN$2:AN176)-'Chem - ODS'!AI$15*10^6,'Chemicals Calcs'!AN176))</f>
        <v>0</v>
      </c>
      <c r="AO176" s="210">
        <f ca="1">IF(SUM('Chemicals Calcs'!AO$2:AO176)-'Chem - ODS'!AJ$15*10^6&lt;0,0,IF(AND(SUM('Chemicals Calcs'!AO$1:AO175)-'Chem - ODS'!AJ$15*10^6&lt;0,SUM('Chemicals Calcs'!AO$2:AO176)-'Chem - ODS'!AJ$15*10^6&gt;0),SUM('Chemicals Calcs'!AO$2:AO176)-'Chem - ODS'!AJ$15*10^6,'Chemicals Calcs'!AO176))</f>
        <v>0</v>
      </c>
      <c r="AP176" s="210">
        <f ca="1">IF(SUM('Chemicals Calcs'!AP$2:AP176)-'Chem - ODS'!AK$15*10^6&lt;0,0,IF(AND(SUM('Chemicals Calcs'!AP$1:AP175)-'Chem - ODS'!AK$15*10^6&lt;0,SUM('Chemicals Calcs'!AP$2:AP176)-'Chem - ODS'!AK$15*10^6&gt;0),SUM('Chemicals Calcs'!AP$2:AP176)-'Chem - ODS'!AK$15*10^6,'Chemicals Calcs'!AP176))</f>
        <v>0</v>
      </c>
    </row>
    <row r="177" spans="1:42">
      <c r="A177" s="74">
        <v>1000000</v>
      </c>
      <c r="B177">
        <f ca="1">IF('Chemicals 2010'!$A185="CP",INDIRECT("'Chemicals 2010'!"&amp;'Country Selector'!$B$3&amp;ROW($A185))*10^12,0)</f>
        <v>0</v>
      </c>
      <c r="C177" s="90">
        <f t="shared" ca="1" si="8"/>
        <v>0</v>
      </c>
      <c r="D177" s="90">
        <f t="shared" ca="1" si="7"/>
        <v>0</v>
      </c>
      <c r="E177" s="90">
        <f t="shared" ca="1" si="7"/>
        <v>0</v>
      </c>
      <c r="F177" s="90">
        <f t="shared" ca="1" si="7"/>
        <v>0</v>
      </c>
      <c r="G177" s="210">
        <f ca="1">IF(SUM('Chemicals Calcs'!G$2:G177)-'Chem - ODS'!B$15*10^6&lt;0,0,IF(AND(SUM('Chemicals Calcs'!G$1:G176)-'Chem - ODS'!B$15*10^6&lt;0,SUM('Chemicals Calcs'!G$2:G177)-'Chem - ODS'!B$15*10^6&gt;0),SUM('Chemicals Calcs'!G$2:G177)-'Chem - ODS'!B$15*10^6,'Chemicals Calcs'!G177))</f>
        <v>0</v>
      </c>
      <c r="H177" s="210">
        <f ca="1">IF(SUM('Chemicals Calcs'!H$2:H177)-'Chem - ODS'!C$15*10^6&lt;0,0,IF(AND(SUM('Chemicals Calcs'!H$1:H176)-'Chem - ODS'!C$15*10^6&lt;0,SUM('Chemicals Calcs'!H$2:H177)-'Chem - ODS'!C$15*10^6&gt;0),SUM('Chemicals Calcs'!H$2:H177)-'Chem - ODS'!C$15*10^6,'Chemicals Calcs'!H177))</f>
        <v>0</v>
      </c>
      <c r="I177" s="210">
        <f ca="1">IF(SUM('Chemicals Calcs'!I$2:I177)-'Chem - ODS'!D$15*10^6&lt;0,0,IF(AND(SUM('Chemicals Calcs'!I$1:I176)-'Chem - ODS'!D$15*10^6&lt;0,SUM('Chemicals Calcs'!I$2:I177)-'Chem - ODS'!D$15*10^6&gt;0),SUM('Chemicals Calcs'!I$2:I177)-'Chem - ODS'!D$15*10^6,'Chemicals Calcs'!I177))</f>
        <v>0</v>
      </c>
      <c r="J177" s="210">
        <f ca="1">IF(SUM('Chemicals Calcs'!J$2:J177)-'Chem - ODS'!E$15*10^6&lt;0,0,IF(AND(SUM('Chemicals Calcs'!J$1:J176)-'Chem - ODS'!E$15*10^6&lt;0,SUM('Chemicals Calcs'!J$2:J177)-'Chem - ODS'!E$15*10^6&gt;0),SUM('Chemicals Calcs'!J$2:J177)-'Chem - ODS'!E$15*10^6,'Chemicals Calcs'!J177))</f>
        <v>0</v>
      </c>
      <c r="K177" s="210">
        <f ca="1">IF(SUM('Chemicals Calcs'!K$2:K177)-'Chem - ODS'!F$15*10^6&lt;0,0,IF(AND(SUM('Chemicals Calcs'!K$1:K176)-'Chem - ODS'!F$15*10^6&lt;0,SUM('Chemicals Calcs'!K$2:K177)-'Chem - ODS'!F$15*10^6&gt;0),SUM('Chemicals Calcs'!K$2:K177)-'Chem - ODS'!F$15*10^6,'Chemicals Calcs'!K177))</f>
        <v>0</v>
      </c>
      <c r="L177" s="210">
        <f ca="1">IF(SUM('Chemicals Calcs'!L$2:L177)-'Chem - ODS'!G$15*10^6&lt;0,0,IF(AND(SUM('Chemicals Calcs'!L$1:L176)-'Chem - ODS'!G$15*10^6&lt;0,SUM('Chemicals Calcs'!L$2:L177)-'Chem - ODS'!G$15*10^6&gt;0),SUM('Chemicals Calcs'!L$2:L177)-'Chem - ODS'!G$15*10^6,'Chemicals Calcs'!L177))</f>
        <v>0</v>
      </c>
      <c r="M177" s="210">
        <f ca="1">IF(SUM('Chemicals Calcs'!M$2:M177)-'Chem - ODS'!H$15*10^6&lt;0,0,IF(AND(SUM('Chemicals Calcs'!M$1:M176)-'Chem - ODS'!H$15*10^6&lt;0,SUM('Chemicals Calcs'!M$2:M177)-'Chem - ODS'!H$15*10^6&gt;0),SUM('Chemicals Calcs'!M$2:M177)-'Chem - ODS'!H$15*10^6,'Chemicals Calcs'!M177))</f>
        <v>0</v>
      </c>
      <c r="N177" s="210">
        <f ca="1">IF(SUM('Chemicals Calcs'!N$2:N177)-'Chem - ODS'!I$15*10^6&lt;0,0,IF(AND(SUM('Chemicals Calcs'!N$1:N176)-'Chem - ODS'!I$15*10^6&lt;0,SUM('Chemicals Calcs'!N$2:N177)-'Chem - ODS'!I$15*10^6&gt;0),SUM('Chemicals Calcs'!N$2:N177)-'Chem - ODS'!I$15*10^6,'Chemicals Calcs'!N177))</f>
        <v>0</v>
      </c>
      <c r="O177" s="210">
        <f ca="1">IF(SUM('Chemicals Calcs'!O$2:O177)-'Chem - ODS'!J$15*10^6&lt;0,0,IF(AND(SUM('Chemicals Calcs'!O$1:O176)-'Chem - ODS'!J$15*10^6&lt;0,SUM('Chemicals Calcs'!O$2:O177)-'Chem - ODS'!J$15*10^6&gt;0),SUM('Chemicals Calcs'!O$2:O177)-'Chem - ODS'!J$15*10^6,'Chemicals Calcs'!O177))</f>
        <v>0</v>
      </c>
      <c r="P177" s="210">
        <f ca="1">IF(SUM('Chemicals Calcs'!P$2:P177)-'Chem - ODS'!K$15*10^6&lt;0,0,IF(AND(SUM('Chemicals Calcs'!P$1:P176)-'Chem - ODS'!K$15*10^6&lt;0,SUM('Chemicals Calcs'!P$2:P177)-'Chem - ODS'!K$15*10^6&gt;0),SUM('Chemicals Calcs'!P$2:P177)-'Chem - ODS'!K$15*10^6,'Chemicals Calcs'!P177))</f>
        <v>0</v>
      </c>
      <c r="Q177" s="210">
        <f ca="1">IF(SUM('Chemicals Calcs'!Q$2:Q177)-'Chem - ODS'!L$15*10^6&lt;0,0,IF(AND(SUM('Chemicals Calcs'!Q$1:Q176)-'Chem - ODS'!L$15*10^6&lt;0,SUM('Chemicals Calcs'!Q$2:Q177)-'Chem - ODS'!L$15*10^6&gt;0),SUM('Chemicals Calcs'!Q$2:Q177)-'Chem - ODS'!L$15*10^6,'Chemicals Calcs'!Q177))</f>
        <v>0</v>
      </c>
      <c r="R177" s="210">
        <f ca="1">IF(SUM('Chemicals Calcs'!R$2:R177)-'Chem - ODS'!M$15*10^6&lt;0,0,IF(AND(SUM('Chemicals Calcs'!R$1:R176)-'Chem - ODS'!M$15*10^6&lt;0,SUM('Chemicals Calcs'!R$2:R177)-'Chem - ODS'!M$15*10^6&gt;0),SUM('Chemicals Calcs'!R$2:R177)-'Chem - ODS'!M$15*10^6,'Chemicals Calcs'!R177))</f>
        <v>0</v>
      </c>
      <c r="S177" s="210">
        <f ca="1">IF(SUM('Chemicals Calcs'!S$2:S177)-'Chem - ODS'!N$15*10^6&lt;0,0,IF(AND(SUM('Chemicals Calcs'!S$1:S176)-'Chem - ODS'!N$15*10^6&lt;0,SUM('Chemicals Calcs'!S$2:S177)-'Chem - ODS'!N$15*10^6&gt;0),SUM('Chemicals Calcs'!S$2:S177)-'Chem - ODS'!N$15*10^6,'Chemicals Calcs'!S177))</f>
        <v>0</v>
      </c>
      <c r="T177" s="210">
        <f ca="1">IF(SUM('Chemicals Calcs'!T$2:T177)-'Chem - ODS'!O$15*10^6&lt;0,0,IF(AND(SUM('Chemicals Calcs'!T$1:T176)-'Chem - ODS'!O$15*10^6&lt;0,SUM('Chemicals Calcs'!T$2:T177)-'Chem - ODS'!O$15*10^6&gt;0),SUM('Chemicals Calcs'!T$2:T177)-'Chem - ODS'!O$15*10^6,'Chemicals Calcs'!T177))</f>
        <v>0</v>
      </c>
      <c r="U177" s="210">
        <f ca="1">IF(SUM('Chemicals Calcs'!U$2:U177)-'Chem - ODS'!P$15*10^6&lt;0,0,IF(AND(SUM('Chemicals Calcs'!U$1:U176)-'Chem - ODS'!P$15*10^6&lt;0,SUM('Chemicals Calcs'!U$2:U177)-'Chem - ODS'!P$15*10^6&gt;0),SUM('Chemicals Calcs'!U$2:U177)-'Chem - ODS'!P$15*10^6,'Chemicals Calcs'!U177))</f>
        <v>0</v>
      </c>
      <c r="V177" s="210">
        <f ca="1">IF(SUM('Chemicals Calcs'!V$2:V177)-'Chem - ODS'!Q$15*10^6&lt;0,0,IF(AND(SUM('Chemicals Calcs'!V$1:V176)-'Chem - ODS'!Q$15*10^6&lt;0,SUM('Chemicals Calcs'!V$2:V177)-'Chem - ODS'!Q$15*10^6&gt;0),SUM('Chemicals Calcs'!V$2:V177)-'Chem - ODS'!Q$15*10^6,'Chemicals Calcs'!V177))</f>
        <v>0</v>
      </c>
      <c r="W177" s="210">
        <f ca="1">IF(SUM('Chemicals Calcs'!W$2:W177)-'Chem - ODS'!R$15*10^6&lt;0,0,IF(AND(SUM('Chemicals Calcs'!W$1:W176)-'Chem - ODS'!R$15*10^6&lt;0,SUM('Chemicals Calcs'!W$2:W177)-'Chem - ODS'!R$15*10^6&gt;0),SUM('Chemicals Calcs'!W$2:W177)-'Chem - ODS'!R$15*10^6,'Chemicals Calcs'!W177))</f>
        <v>0</v>
      </c>
      <c r="X177" s="210">
        <f ca="1">IF(SUM('Chemicals Calcs'!X$2:X177)-'Chem - ODS'!S$15*10^6&lt;0,0,IF(AND(SUM('Chemicals Calcs'!X$1:X176)-'Chem - ODS'!S$15*10^6&lt;0,SUM('Chemicals Calcs'!X$2:X177)-'Chem - ODS'!S$15*10^6&gt;0),SUM('Chemicals Calcs'!X$2:X177)-'Chem - ODS'!S$15*10^6,'Chemicals Calcs'!X177))</f>
        <v>0</v>
      </c>
      <c r="Y177" s="210">
        <f ca="1">IF(SUM('Chemicals Calcs'!Y$2:Y177)-'Chem - ODS'!T$15*10^6&lt;0,0,IF(AND(SUM('Chemicals Calcs'!Y$1:Y176)-'Chem - ODS'!T$15*10^6&lt;0,SUM('Chemicals Calcs'!Y$2:Y177)-'Chem - ODS'!T$15*10^6&gt;0),SUM('Chemicals Calcs'!Y$2:Y177)-'Chem - ODS'!T$15*10^6,'Chemicals Calcs'!Y177))</f>
        <v>0</v>
      </c>
      <c r="Z177" s="210">
        <f ca="1">IF(SUM('Chemicals Calcs'!Z$2:Z177)-'Chem - ODS'!U$15*10^6&lt;0,0,IF(AND(SUM('Chemicals Calcs'!Z$1:Z176)-'Chem - ODS'!U$15*10^6&lt;0,SUM('Chemicals Calcs'!Z$2:Z177)-'Chem - ODS'!U$15*10^6&gt;0),SUM('Chemicals Calcs'!Z$2:Z177)-'Chem - ODS'!U$15*10^6,'Chemicals Calcs'!Z177))</f>
        <v>0</v>
      </c>
      <c r="AA177" s="210">
        <f ca="1">IF(SUM('Chemicals Calcs'!AA$2:AA177)-'Chem - ODS'!V$15*10^6&lt;0,0,IF(AND(SUM('Chemicals Calcs'!AA$1:AA176)-'Chem - ODS'!V$15*10^6&lt;0,SUM('Chemicals Calcs'!AA$2:AA177)-'Chem - ODS'!V$15*10^6&gt;0),SUM('Chemicals Calcs'!AA$2:AA177)-'Chem - ODS'!V$15*10^6,'Chemicals Calcs'!AA177))</f>
        <v>0</v>
      </c>
      <c r="AB177" s="210">
        <f ca="1">IF(SUM('Chemicals Calcs'!AB$2:AB177)-'Chem - ODS'!W$15*10^6&lt;0,0,IF(AND(SUM('Chemicals Calcs'!AB$1:AB176)-'Chem - ODS'!W$15*10^6&lt;0,SUM('Chemicals Calcs'!AB$2:AB177)-'Chem - ODS'!W$15*10^6&gt;0),SUM('Chemicals Calcs'!AB$2:AB177)-'Chem - ODS'!W$15*10^6,'Chemicals Calcs'!AB177))</f>
        <v>0</v>
      </c>
      <c r="AC177" s="210">
        <f ca="1">IF(SUM('Chemicals Calcs'!AC$2:AC177)-'Chem - ODS'!X$15*10^6&lt;0,0,IF(AND(SUM('Chemicals Calcs'!AC$1:AC176)-'Chem - ODS'!X$15*10^6&lt;0,SUM('Chemicals Calcs'!AC$2:AC177)-'Chem - ODS'!X$15*10^6&gt;0),SUM('Chemicals Calcs'!AC$2:AC177)-'Chem - ODS'!X$15*10^6,'Chemicals Calcs'!AC177))</f>
        <v>0</v>
      </c>
      <c r="AD177" s="210">
        <f ca="1">IF(SUM('Chemicals Calcs'!AD$2:AD177)-'Chem - ODS'!Y$15*10^6&lt;0,0,IF(AND(SUM('Chemicals Calcs'!AD$1:AD176)-'Chem - ODS'!Y$15*10^6&lt;0,SUM('Chemicals Calcs'!AD$2:AD177)-'Chem - ODS'!Y$15*10^6&gt;0),SUM('Chemicals Calcs'!AD$2:AD177)-'Chem - ODS'!Y$15*10^6,'Chemicals Calcs'!AD177))</f>
        <v>0</v>
      </c>
      <c r="AE177" s="210">
        <f ca="1">IF(SUM('Chemicals Calcs'!AE$2:AE177)-'Chem - ODS'!Z$15*10^6&lt;0,0,IF(AND(SUM('Chemicals Calcs'!AE$1:AE176)-'Chem - ODS'!Z$15*10^6&lt;0,SUM('Chemicals Calcs'!AE$2:AE177)-'Chem - ODS'!Z$15*10^6&gt;0),SUM('Chemicals Calcs'!AE$2:AE177)-'Chem - ODS'!Z$15*10^6,'Chemicals Calcs'!AE177))</f>
        <v>0</v>
      </c>
      <c r="AF177" s="210">
        <f ca="1">IF(SUM('Chemicals Calcs'!AF$2:AF177)-'Chem - ODS'!AA$15*10^6&lt;0,0,IF(AND(SUM('Chemicals Calcs'!AF$1:AF176)-'Chem - ODS'!AA$15*10^6&lt;0,SUM('Chemicals Calcs'!AF$2:AF177)-'Chem - ODS'!AA$15*10^6&gt;0),SUM('Chemicals Calcs'!AF$2:AF177)-'Chem - ODS'!AA$15*10^6,'Chemicals Calcs'!AF177))</f>
        <v>0</v>
      </c>
      <c r="AG177" s="210">
        <f ca="1">IF(SUM('Chemicals Calcs'!AG$2:AG177)-'Chem - ODS'!AB$15*10^6&lt;0,0,IF(AND(SUM('Chemicals Calcs'!AG$1:AG176)-'Chem - ODS'!AB$15*10^6&lt;0,SUM('Chemicals Calcs'!AG$2:AG177)-'Chem - ODS'!AB$15*10^6&gt;0),SUM('Chemicals Calcs'!AG$2:AG177)-'Chem - ODS'!AB$15*10^6,'Chemicals Calcs'!AG177))</f>
        <v>0</v>
      </c>
      <c r="AH177" s="210">
        <f ca="1">IF(SUM('Chemicals Calcs'!AH$2:AH177)-'Chem - ODS'!AC$15*10^6&lt;0,0,IF(AND(SUM('Chemicals Calcs'!AH$1:AH176)-'Chem - ODS'!AC$15*10^6&lt;0,SUM('Chemicals Calcs'!AH$2:AH177)-'Chem - ODS'!AC$15*10^6&gt;0),SUM('Chemicals Calcs'!AH$2:AH177)-'Chem - ODS'!AC$15*10^6,'Chemicals Calcs'!AH177))</f>
        <v>0</v>
      </c>
      <c r="AI177" s="210">
        <f ca="1">IF(SUM('Chemicals Calcs'!AI$2:AI177)-'Chem - ODS'!AD$15*10^6&lt;0,0,IF(AND(SUM('Chemicals Calcs'!AI$1:AI176)-'Chem - ODS'!AD$15*10^6&lt;0,SUM('Chemicals Calcs'!AI$2:AI177)-'Chem - ODS'!AD$15*10^6&gt;0),SUM('Chemicals Calcs'!AI$2:AI177)-'Chem - ODS'!AD$15*10^6,'Chemicals Calcs'!AI177))</f>
        <v>0</v>
      </c>
      <c r="AJ177" s="210">
        <f ca="1">IF(SUM('Chemicals Calcs'!AJ$2:AJ177)-'Chem - ODS'!AE$15*10^6&lt;0,0,IF(AND(SUM('Chemicals Calcs'!AJ$1:AJ176)-'Chem - ODS'!AE$15*10^6&lt;0,SUM('Chemicals Calcs'!AJ$2:AJ177)-'Chem - ODS'!AE$15*10^6&gt;0),SUM('Chemicals Calcs'!AJ$2:AJ177)-'Chem - ODS'!AE$15*10^6,'Chemicals Calcs'!AJ177))</f>
        <v>0</v>
      </c>
      <c r="AK177" s="210">
        <f ca="1">IF(SUM('Chemicals Calcs'!AK$2:AK177)-'Chem - ODS'!AF$15*10^6&lt;0,0,IF(AND(SUM('Chemicals Calcs'!AK$1:AK176)-'Chem - ODS'!AF$15*10^6&lt;0,SUM('Chemicals Calcs'!AK$2:AK177)-'Chem - ODS'!AF$15*10^6&gt;0),SUM('Chemicals Calcs'!AK$2:AK177)-'Chem - ODS'!AF$15*10^6,'Chemicals Calcs'!AK177))</f>
        <v>0</v>
      </c>
      <c r="AL177" s="210">
        <f ca="1">IF(SUM('Chemicals Calcs'!AL$2:AL177)-'Chem - ODS'!AG$15*10^6&lt;0,0,IF(AND(SUM('Chemicals Calcs'!AL$1:AL176)-'Chem - ODS'!AG$15*10^6&lt;0,SUM('Chemicals Calcs'!AL$2:AL177)-'Chem - ODS'!AG$15*10^6&gt;0),SUM('Chemicals Calcs'!AL$2:AL177)-'Chem - ODS'!AG$15*10^6,'Chemicals Calcs'!AL177))</f>
        <v>0</v>
      </c>
      <c r="AM177" s="210">
        <f ca="1">IF(SUM('Chemicals Calcs'!AM$2:AM177)-'Chem - ODS'!AH$15*10^6&lt;0,0,IF(AND(SUM('Chemicals Calcs'!AM$1:AM176)-'Chem - ODS'!AH$15*10^6&lt;0,SUM('Chemicals Calcs'!AM$2:AM177)-'Chem - ODS'!AH$15*10^6&gt;0),SUM('Chemicals Calcs'!AM$2:AM177)-'Chem - ODS'!AH$15*10^6,'Chemicals Calcs'!AM177))</f>
        <v>0</v>
      </c>
      <c r="AN177" s="210">
        <f ca="1">IF(SUM('Chemicals Calcs'!AN$2:AN177)-'Chem - ODS'!AI$15*10^6&lt;0,0,IF(AND(SUM('Chemicals Calcs'!AN$1:AN176)-'Chem - ODS'!AI$15*10^6&lt;0,SUM('Chemicals Calcs'!AN$2:AN177)-'Chem - ODS'!AI$15*10^6&gt;0),SUM('Chemicals Calcs'!AN$2:AN177)-'Chem - ODS'!AI$15*10^6,'Chemicals Calcs'!AN177))</f>
        <v>0</v>
      </c>
      <c r="AO177" s="210">
        <f ca="1">IF(SUM('Chemicals Calcs'!AO$2:AO177)-'Chem - ODS'!AJ$15*10^6&lt;0,0,IF(AND(SUM('Chemicals Calcs'!AO$1:AO176)-'Chem - ODS'!AJ$15*10^6&lt;0,SUM('Chemicals Calcs'!AO$2:AO177)-'Chem - ODS'!AJ$15*10^6&gt;0),SUM('Chemicals Calcs'!AO$2:AO177)-'Chem - ODS'!AJ$15*10^6,'Chemicals Calcs'!AO177))</f>
        <v>0</v>
      </c>
      <c r="AP177" s="210">
        <f ca="1">IF(SUM('Chemicals Calcs'!AP$2:AP177)-'Chem - ODS'!AK$15*10^6&lt;0,0,IF(AND(SUM('Chemicals Calcs'!AP$1:AP176)-'Chem - ODS'!AK$15*10^6&lt;0,SUM('Chemicals Calcs'!AP$2:AP177)-'Chem - ODS'!AK$15*10^6&gt;0),SUM('Chemicals Calcs'!AP$2:AP177)-'Chem - ODS'!AK$15*10^6,'Chemicals Calcs'!AP177))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Multipliers'!$B$40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Multipliers'!$D$40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Multipliers'!$E$40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Multipliers'!$B$40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Multipliers'!$D$40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Multipliers'!$E$40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Multipliers'!$B$40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Multipliers'!$D$40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Multipliers'!$E$40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Multipliers'!$B$40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Multipliers'!$D$40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Multipliers'!$E$40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Multipliers'!$B$40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Multipliers'!$D$40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Multipliers'!$E$40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Multipliers'!$B$40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Multipliers'!$D$40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Multipliers'!$E$40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Multipliers'!$B$40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Multipliers'!$D$40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Multipliers'!$E$40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Multipliers'!$B$40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Multipliers'!$D$40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Multipliers'!$E$40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Multipliers'!$B$40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Multipliers'!$D$40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Multipliers'!$E$40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Multipliers'!$B$40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Multipliers'!$D$40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Multipliers'!$E$40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Multipliers'!$B$40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Multipliers'!$D$40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Multipliers'!$E$40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Multipliers'!$B$40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Multipliers'!$D$40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Multipliers'!$E$40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Multipliers'!$B$40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Multipliers'!$D$40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Multipliers'!$E$40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Multipliers'!$B$40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Multipliers'!$D$40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Multipliers'!$E$40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Multipliers'!$B$40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Multipliers'!$D$40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Multipliers'!$E$40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Multipliers'!$B$40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Multipliers'!$D$40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Multipliers'!$E$40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Multipliers'!$B$40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Multipliers'!$D$40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Multipliers'!$E$40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Multipliers'!$B$40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Multipliers'!$D$40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Multipliers'!$E$40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Multipliers'!$B$40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Multipliers'!$D$40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Multipliers'!$E$40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Multipliers'!$B$40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Multipliers'!$D$40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Multipliers'!$E$40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Multipliers'!$B$40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Multipliers'!$D$40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Multipliers'!$E$40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Multipliers'!$B$40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Multipliers'!$D$40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Multipliers'!$E$40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Multipliers'!$B$40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Multipliers'!$D$40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Multipliers'!$E$40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Multipliers'!$B$40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Multipliers'!$D$40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Multipliers'!$E$40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Multipliers'!$B$40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Multipliers'!$D$40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Multipliers'!$E$40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Multipliers'!$B$40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Multipliers'!$D$40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Multipliers'!$E$40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Multipliers'!$B$40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Multipliers'!$D$40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Multipliers'!$E$40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Multipliers'!$B$40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Multipliers'!$D$40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Multipliers'!$E$40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Multipliers'!$B$40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Multipliers'!$D$40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Multipliers'!$E$40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Multipliers'!$B$40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Multipliers'!$D$40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Multipliers'!$E$40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Multipliers'!$B$40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Multipliers'!$D$40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Multipliers'!$E$40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Multipliers'!$B$40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Multipliers'!$D$40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Multipliers'!$E$40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Multipliers'!$B$40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Multipliers'!$D$40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Multipliers'!$E$40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Multipliers'!$B$40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Multipliers'!$D$40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Multipliers'!$E$40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Multipliers'!$B$40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Multipliers'!$D$40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Multipliers'!$E$40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Multipliers'!$B$40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Multipliers'!$D$40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Multipliers'!$E$40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Multipliers'!$B$40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Multipliers'!$D$40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Multipliers'!$E$40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Multipliers'!$B$40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Multipliers'!$D$40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Multipliers'!$E$40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Multipliers'!$B$40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Multipliers'!$D$40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Multipliers'!$E$40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Multipliers'!$B$40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Multipliers'!$D$40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Multipliers'!$E$40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Multipliers'!$B$40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Multipliers'!$D$40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Multipliers'!$E$40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13053181631040.459</v>
      </c>
      <c r="C43" s="90">
        <f t="shared" ca="1" si="9"/>
        <v>11750890450104.053</v>
      </c>
      <c r="D43" s="90">
        <f t="shared" ca="1" si="9"/>
        <v>10448599269167.648</v>
      </c>
      <c r="E43" s="90">
        <f t="shared" ca="1" si="9"/>
        <v>9146308088231.2441</v>
      </c>
      <c r="F43" s="90">
        <f t="shared" ca="1" si="9"/>
        <v>7844016907294.8369</v>
      </c>
      <c r="G43" s="90">
        <f t="shared" ca="1" si="9"/>
        <v>6541725726358.4307</v>
      </c>
      <c r="H43" s="90">
        <f t="shared" ca="1" si="9"/>
        <v>5239434545422.0254</v>
      </c>
      <c r="I43" s="90">
        <f t="shared" ca="1" si="9"/>
        <v>3937143364485.6196</v>
      </c>
      <c r="J43" s="90">
        <f t="shared" ca="1" si="9"/>
        <v>2634852183549.2144</v>
      </c>
      <c r="K43" s="90">
        <f t="shared" ca="1" si="9"/>
        <v>1332561002612.8086</v>
      </c>
      <c r="L43">
        <f ca="1">IF('NGPS 2020'!$A51="WT",INDIRECT("'NGPS 2020'!"&amp;'Country Selector'!$B$3&amp;ROW($A51))*10^12,0)*'Process Emissions Multipliers'!$B$40</f>
        <v>30269821676.403076</v>
      </c>
      <c r="M43" s="90">
        <f t="shared" ca="1" si="10"/>
        <v>175569332306.61014</v>
      </c>
      <c r="N43" s="90">
        <f t="shared" ca="1" si="10"/>
        <v>320868842936.8172</v>
      </c>
      <c r="O43" s="90">
        <f t="shared" ca="1" si="10"/>
        <v>466168353567.02435</v>
      </c>
      <c r="P43" s="90">
        <f t="shared" ca="1" si="10"/>
        <v>611467864197.23132</v>
      </c>
      <c r="Q43" s="90">
        <f t="shared" ca="1" si="10"/>
        <v>756767374827.43848</v>
      </c>
      <c r="R43" s="90">
        <f t="shared" ca="1" si="10"/>
        <v>902066885457.64563</v>
      </c>
      <c r="S43" s="90">
        <f t="shared" ca="1" si="10"/>
        <v>1047366396087.8525</v>
      </c>
      <c r="T43" s="90">
        <f t="shared" ca="1" si="10"/>
        <v>1192665906718.0596</v>
      </c>
      <c r="U43" s="90">
        <f t="shared" ca="1" si="10"/>
        <v>1337965417348.2668</v>
      </c>
      <c r="V43">
        <f ca="1">IF('NGPS 2030'!$A51="WT",INDIRECT("'NGPS 2030'!"&amp;'Country Selector'!$B$3&amp;ROW($A51))*10^12,0)*'Process Emissions Multipliers'!$D$40</f>
        <v>1483264927978.4739</v>
      </c>
      <c r="W43" s="90">
        <f t="shared" ca="1" si="8"/>
        <v>1490480839747.0894</v>
      </c>
      <c r="X43" s="90">
        <f t="shared" ca="1" si="7"/>
        <v>1497696751515.7048</v>
      </c>
      <c r="Y43" s="90">
        <f t="shared" ca="1" si="7"/>
        <v>1504912663284.3201</v>
      </c>
      <c r="Z43" s="90">
        <f t="shared" ca="1" si="7"/>
        <v>1512128575052.9358</v>
      </c>
      <c r="AA43" s="90">
        <f t="shared" ca="1" si="7"/>
        <v>1519344486821.5513</v>
      </c>
      <c r="AB43" s="90">
        <f t="shared" ca="1" si="7"/>
        <v>1526560398590.1667</v>
      </c>
      <c r="AC43" s="90">
        <f t="shared" ca="1" si="7"/>
        <v>1533776310358.7822</v>
      </c>
      <c r="AD43" s="90">
        <f t="shared" ca="1" si="7"/>
        <v>1540992222127.3977</v>
      </c>
      <c r="AE43" s="90">
        <f t="shared" ca="1" si="7"/>
        <v>1548208133896.0132</v>
      </c>
      <c r="AF43" s="90">
        <f t="shared" ca="1" si="7"/>
        <v>1555424045664.6287</v>
      </c>
      <c r="AG43" s="90">
        <f t="shared" ca="1" si="7"/>
        <v>1562639957433.2441</v>
      </c>
      <c r="AH43" s="90">
        <f t="shared" ca="1" si="7"/>
        <v>1569855869201.8596</v>
      </c>
      <c r="AI43" s="90">
        <f t="shared" ca="1" si="7"/>
        <v>1577071780970.4751</v>
      </c>
      <c r="AJ43" s="90">
        <f t="shared" ca="1" si="7"/>
        <v>1584287692739.0906</v>
      </c>
      <c r="AK43" s="90">
        <f t="shared" ca="1" si="7"/>
        <v>1591503604507.7058</v>
      </c>
      <c r="AL43" s="90">
        <f t="shared" ca="1" si="7"/>
        <v>1598719516276.3215</v>
      </c>
      <c r="AM43" s="90">
        <f t="shared" ca="1" si="7"/>
        <v>1605935428044.937</v>
      </c>
      <c r="AN43" s="90">
        <f t="shared" ca="1" si="6"/>
        <v>1613151339813.5525</v>
      </c>
      <c r="AO43" s="90">
        <f t="shared" ca="1" si="6"/>
        <v>1620367251582.168</v>
      </c>
      <c r="AP43">
        <f ca="1">V43*'Process Emissions Multipliers'!$E$40</f>
        <v>1627583163350.7834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Multipliers'!$B$40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Multipliers'!$D$40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Multipliers'!$E$40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Multipliers'!$B$40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Multipliers'!$D$40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Multipliers'!$E$40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5073219970365.457</v>
      </c>
      <c r="C46" s="90">
        <f t="shared" ca="1" si="9"/>
        <v>4565897973328.9111</v>
      </c>
      <c r="D46" s="90">
        <f t="shared" ca="1" si="9"/>
        <v>4058575976292.3657</v>
      </c>
      <c r="E46" s="90">
        <f t="shared" ca="1" si="9"/>
        <v>3551253979255.8203</v>
      </c>
      <c r="F46" s="90">
        <f t="shared" ca="1" si="9"/>
        <v>3043931982219.2744</v>
      </c>
      <c r="G46" s="90">
        <f t="shared" ca="1" si="9"/>
        <v>2536609985182.7285</v>
      </c>
      <c r="H46" s="90">
        <f t="shared" ca="1" si="9"/>
        <v>2029287988146.1829</v>
      </c>
      <c r="I46" s="90">
        <f t="shared" ca="1" si="9"/>
        <v>1521965991109.6372</v>
      </c>
      <c r="J46" s="90">
        <f t="shared" ca="1" si="9"/>
        <v>1014643994073.0914</v>
      </c>
      <c r="K46" s="90">
        <f t="shared" ca="1" si="9"/>
        <v>507321997036.54572</v>
      </c>
      <c r="L46">
        <f ca="1">IF('NGPS 2020'!$A54="WT",INDIRECT("'NGPS 2020'!"&amp;'Country Selector'!$B$3&amp;ROW($A54))*10^12,0)*'Process Emissions Multipliers'!$B$40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2030'!$A54="WT",INDIRECT("'NGPS 2030'!"&amp;'Country Selector'!$B$3&amp;ROW($A54))*10^12,0)*'Process Emissions Multipliers'!$D$40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Multipliers'!$E$40</f>
        <v>0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Multipliers'!$B$40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Multipliers'!$D$40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Multipliers'!$E$40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Multipliers'!$B$40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Multipliers'!$D$40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Multipliers'!$E$40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799305616943.72668</v>
      </c>
      <c r="C49" s="90">
        <f t="shared" ca="1" si="9"/>
        <v>719375055249.354</v>
      </c>
      <c r="D49" s="90">
        <f t="shared" ca="1" si="9"/>
        <v>639444493554.98132</v>
      </c>
      <c r="E49" s="90">
        <f t="shared" ca="1" si="9"/>
        <v>559513931860.60864</v>
      </c>
      <c r="F49" s="90">
        <f t="shared" ca="1" si="9"/>
        <v>479583370166.23602</v>
      </c>
      <c r="G49" s="90">
        <f t="shared" ca="1" si="9"/>
        <v>399652808471.86334</v>
      </c>
      <c r="H49" s="90">
        <f t="shared" ca="1" si="9"/>
        <v>319722246777.49066</v>
      </c>
      <c r="I49" s="90">
        <f t="shared" ca="1" si="9"/>
        <v>239791685083.11801</v>
      </c>
      <c r="J49" s="90">
        <f t="shared" ca="1" si="9"/>
        <v>159861123388.74533</v>
      </c>
      <c r="K49" s="90">
        <f t="shared" ca="1" si="9"/>
        <v>79930561694.372665</v>
      </c>
      <c r="L49">
        <f ca="1">IF('NGPS 2020'!$A57="WT",INDIRECT("'NGPS 2020'!"&amp;'Country Selector'!$B$3&amp;ROW($A57))*10^12,0)*'Process Emissions Multipliers'!$B$40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2030'!$A57="WT",INDIRECT("'NGPS 2030'!"&amp;'Country Selector'!$B$3&amp;ROW($A57))*10^12,0)*'Process Emissions Multipliers'!$D$40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Multipliers'!$E$40</f>
        <v>0</v>
      </c>
    </row>
    <row r="50" spans="1:42">
      <c r="A50" s="74">
        <v>-2</v>
      </c>
      <c r="B50">
        <f ca="1">IF('NGPS 2010'!$A58="WT",INDIRECT("'NGPS 2010'!"&amp;'Country Selector'!$B$3&amp;ROW($A58))*10^12,0)</f>
        <v>2912170325925.5015</v>
      </c>
      <c r="C50" s="90">
        <f t="shared" ca="1" si="9"/>
        <v>2620953293332.9512</v>
      </c>
      <c r="D50" s="90">
        <f t="shared" ca="1" si="9"/>
        <v>2329736260740.4014</v>
      </c>
      <c r="E50" s="90">
        <f t="shared" ca="1" si="9"/>
        <v>2038519228147.8511</v>
      </c>
      <c r="F50" s="90">
        <f t="shared" ca="1" si="9"/>
        <v>1747302195555.3008</v>
      </c>
      <c r="G50" s="90">
        <f t="shared" ca="1" si="9"/>
        <v>1456085162962.7507</v>
      </c>
      <c r="H50" s="90">
        <f t="shared" ca="1" si="9"/>
        <v>1164868130370.2007</v>
      </c>
      <c r="I50" s="90">
        <f t="shared" ca="1" si="9"/>
        <v>873651097777.65039</v>
      </c>
      <c r="J50" s="90">
        <f t="shared" ca="1" si="9"/>
        <v>582434065185.10034</v>
      </c>
      <c r="K50" s="90">
        <f t="shared" ca="1" si="9"/>
        <v>291217032592.55017</v>
      </c>
      <c r="L50">
        <f ca="1">IF('NGPS 2020'!$A58="WT",INDIRECT("'NGPS 2020'!"&amp;'Country Selector'!$B$3&amp;ROW($A58))*10^12,0)*'Process Emissions Multipliers'!$B$40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2030'!$A58="WT",INDIRECT("'NGPS 2030'!"&amp;'Country Selector'!$B$3&amp;ROW($A58))*10^12,0)*'Process Emissions Multipliers'!$D$40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Multipliers'!$E$40</f>
        <v>0</v>
      </c>
    </row>
    <row r="51" spans="1:42">
      <c r="A51" s="74">
        <v>-1</v>
      </c>
      <c r="B51">
        <f ca="1">IF('NGPS 2010'!$A59="WT",INDIRECT("'NGPS 2010'!"&amp;'Country Selector'!$B$3&amp;ROW($A59))*10^12,0)</f>
        <v>1102248566825.9705</v>
      </c>
      <c r="C51" s="90">
        <f t="shared" ca="1" si="9"/>
        <v>992023710143.37341</v>
      </c>
      <c r="D51" s="90">
        <f t="shared" ca="1" si="9"/>
        <v>881798853460.77637</v>
      </c>
      <c r="E51" s="90">
        <f t="shared" ca="1" si="9"/>
        <v>771573996778.17932</v>
      </c>
      <c r="F51" s="90">
        <f t="shared" ca="1" si="9"/>
        <v>661349140095.58228</v>
      </c>
      <c r="G51" s="90">
        <f t="shared" ca="1" si="9"/>
        <v>551124283412.98523</v>
      </c>
      <c r="H51" s="90">
        <f t="shared" ca="1" si="9"/>
        <v>440899426730.38818</v>
      </c>
      <c r="I51" s="90">
        <f t="shared" ca="1" si="9"/>
        <v>330674570047.79114</v>
      </c>
      <c r="J51" s="90">
        <f t="shared" ca="1" si="9"/>
        <v>220449713365.19409</v>
      </c>
      <c r="K51" s="90">
        <f t="shared" ca="1" si="9"/>
        <v>110224856682.59705</v>
      </c>
      <c r="L51">
        <f ca="1">IF('NGPS 2020'!$A59="WT",INDIRECT("'NGPS 2020'!"&amp;'Country Selector'!$B$3&amp;ROW($A59))*10^12,0)*'Process Emissions Multipliers'!$B$40</f>
        <v>0</v>
      </c>
      <c r="M51" s="90">
        <f t="shared" ca="1" si="10"/>
        <v>315195744428.6521</v>
      </c>
      <c r="N51" s="90">
        <f t="shared" ca="1" si="10"/>
        <v>630391488857.3042</v>
      </c>
      <c r="O51" s="90">
        <f t="shared" ca="1" si="10"/>
        <v>945587233285.9563</v>
      </c>
      <c r="P51" s="90">
        <f t="shared" ca="1" si="10"/>
        <v>1260782977714.6084</v>
      </c>
      <c r="Q51" s="90">
        <f t="shared" ca="1" si="10"/>
        <v>1575978722143.2605</v>
      </c>
      <c r="R51" s="90">
        <f t="shared" ca="1" si="10"/>
        <v>1891174466571.9126</v>
      </c>
      <c r="S51" s="90">
        <f t="shared" ca="1" si="10"/>
        <v>2206370211000.5649</v>
      </c>
      <c r="T51" s="90">
        <f t="shared" ca="1" si="10"/>
        <v>2521565955429.2168</v>
      </c>
      <c r="U51" s="90">
        <f t="shared" ca="1" si="10"/>
        <v>2836761699857.8687</v>
      </c>
      <c r="V51">
        <f ca="1">IF('NGPS 2030'!$A59="WT",INDIRECT("'NGPS 2030'!"&amp;'Country Selector'!$B$3&amp;ROW($A59))*10^12,0)*'Process Emissions Multipliers'!$D$40</f>
        <v>3151957444286.521</v>
      </c>
      <c r="W51" s="90">
        <f t="shared" ca="1" si="8"/>
        <v>3167291351525.4658</v>
      </c>
      <c r="X51" s="90">
        <f t="shared" ca="1" si="8"/>
        <v>3182625258764.4106</v>
      </c>
      <c r="Y51" s="90">
        <f t="shared" ca="1" si="8"/>
        <v>3197959166003.356</v>
      </c>
      <c r="Z51" s="90">
        <f t="shared" ca="1" si="8"/>
        <v>3213293073242.3008</v>
      </c>
      <c r="AA51" s="90">
        <f t="shared" ca="1" si="8"/>
        <v>3228626980481.2456</v>
      </c>
      <c r="AB51" s="90">
        <f t="shared" ca="1" si="8"/>
        <v>3243960887720.1909</v>
      </c>
      <c r="AC51" s="90">
        <f t="shared" ca="1" si="8"/>
        <v>3259294794959.1357</v>
      </c>
      <c r="AD51" s="90">
        <f t="shared" ca="1" si="8"/>
        <v>3274628702198.0806</v>
      </c>
      <c r="AE51" s="90">
        <f t="shared" ca="1" si="8"/>
        <v>3289962609437.0254</v>
      </c>
      <c r="AF51" s="90">
        <f t="shared" ca="1" si="8"/>
        <v>3305296516675.9707</v>
      </c>
      <c r="AG51" s="90">
        <f t="shared" ca="1" si="8"/>
        <v>3320630423914.915</v>
      </c>
      <c r="AH51" s="90">
        <f t="shared" ca="1" si="8"/>
        <v>3335964331153.8604</v>
      </c>
      <c r="AI51" s="90">
        <f t="shared" ca="1" si="8"/>
        <v>3351298238392.8057</v>
      </c>
      <c r="AJ51" s="90">
        <f t="shared" ca="1" si="8"/>
        <v>3366632145631.75</v>
      </c>
      <c r="AK51" s="90">
        <f t="shared" ca="1" si="8"/>
        <v>3381966052870.6953</v>
      </c>
      <c r="AL51" s="90">
        <f t="shared" ca="1" si="8"/>
        <v>3397299960109.6401</v>
      </c>
      <c r="AM51" s="90">
        <f t="shared" ca="1" si="11"/>
        <v>3412633867348.585</v>
      </c>
      <c r="AN51" s="90">
        <f t="shared" ca="1" si="11"/>
        <v>3427967774587.5303</v>
      </c>
      <c r="AO51" s="90">
        <f t="shared" ca="1" si="11"/>
        <v>3443301681826.4751</v>
      </c>
      <c r="AP51">
        <f ca="1">V51*'Process Emissions Multipliers'!$E$40</f>
        <v>3458635589065.4199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Multipliers'!$B$40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Multipliers'!$D$40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Multipliers'!$E$40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Multipliers'!$B$40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Multipliers'!$D$40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Multipliers'!$E$40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Multipliers'!$B$40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Multipliers'!$D$40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Multipliers'!$E$40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Multipliers'!$B$40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Multipliers'!$D$40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Multipliers'!$E$40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Multipliers'!$B$40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Multipliers'!$D$40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Multipliers'!$E$40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Multipliers'!$B$40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Multipliers'!$D$40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Multipliers'!$E$40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Multipliers'!$B$40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Multipliers'!$D$40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Multipliers'!$E$40</f>
        <v>0</v>
      </c>
    </row>
    <row r="59" spans="1:42">
      <c r="A59" s="74">
        <v>7</v>
      </c>
      <c r="B59">
        <f ca="1">IF('NGPS 2010'!$A67="WT",INDIRECT("'NGPS 2010'!"&amp;'Country Selector'!$B$3&amp;ROW($A67))*10^12,0)</f>
        <v>2331486997347.312</v>
      </c>
      <c r="C59" s="90">
        <f t="shared" ca="1" si="9"/>
        <v>2418982046914.8584</v>
      </c>
      <c r="D59" s="90">
        <f t="shared" ca="1" si="9"/>
        <v>2506477096482.4043</v>
      </c>
      <c r="E59" s="90">
        <f t="shared" ca="1" si="9"/>
        <v>2593972146049.9507</v>
      </c>
      <c r="F59" s="90">
        <f t="shared" ca="1" si="9"/>
        <v>2681467195617.4971</v>
      </c>
      <c r="G59" s="90">
        <f t="shared" ca="1" si="9"/>
        <v>2768962245185.043</v>
      </c>
      <c r="H59" s="90">
        <f t="shared" ca="1" si="9"/>
        <v>2856457294752.5894</v>
      </c>
      <c r="I59" s="90">
        <f t="shared" ca="1" si="9"/>
        <v>2943952344320.1357</v>
      </c>
      <c r="J59" s="90">
        <f t="shared" ca="1" si="9"/>
        <v>3031447393887.6816</v>
      </c>
      <c r="K59" s="90">
        <f t="shared" ca="1" si="9"/>
        <v>3118942443455.2275</v>
      </c>
      <c r="L59">
        <f ca="1">IF('NGPS 2020'!$A67="WT",INDIRECT("'NGPS 2020'!"&amp;'Country Selector'!$B$3&amp;ROW($A67))*10^12,0)*'Process Emissions Multipliers'!$B$40</f>
        <v>3206437493022.7739</v>
      </c>
      <c r="M59" s="90">
        <f t="shared" ca="1" si="10"/>
        <v>2887777865366.5034</v>
      </c>
      <c r="N59" s="90">
        <f t="shared" ca="1" si="10"/>
        <v>2569118237710.2329</v>
      </c>
      <c r="O59" s="90">
        <f t="shared" ca="1" si="10"/>
        <v>2250458610053.9624</v>
      </c>
      <c r="P59" s="90">
        <f t="shared" ca="1" si="10"/>
        <v>1931798982397.6921</v>
      </c>
      <c r="Q59" s="90">
        <f t="shared" ca="1" si="10"/>
        <v>1613139354741.4214</v>
      </c>
      <c r="R59" s="90">
        <f t="shared" ca="1" si="10"/>
        <v>1294479727085.1509</v>
      </c>
      <c r="S59" s="90">
        <f t="shared" ca="1" si="10"/>
        <v>975820099428.88037</v>
      </c>
      <c r="T59" s="90">
        <f t="shared" ca="1" si="10"/>
        <v>657160471772.60986</v>
      </c>
      <c r="U59" s="90">
        <f t="shared" ca="1" si="10"/>
        <v>338500844116.33929</v>
      </c>
      <c r="V59">
        <f ca="1">IF('NGPS 2030'!$A67="WT",INDIRECT("'NGPS 2030'!"&amp;'Country Selector'!$B$3&amp;ROW($A67))*10^12,0)*'Process Emissions Multipliers'!$D$40</f>
        <v>19841216460.068768</v>
      </c>
      <c r="W59" s="90">
        <f t="shared" ca="1" si="8"/>
        <v>19937741675.933601</v>
      </c>
      <c r="X59" s="90">
        <f t="shared" ca="1" si="8"/>
        <v>20034266891.798431</v>
      </c>
      <c r="Y59" s="90">
        <f t="shared" ca="1" si="8"/>
        <v>20130792107.663265</v>
      </c>
      <c r="Z59" s="90">
        <f t="shared" ca="1" si="8"/>
        <v>20227317323.528099</v>
      </c>
      <c r="AA59" s="90">
        <f t="shared" ca="1" si="8"/>
        <v>20323842539.392929</v>
      </c>
      <c r="AB59" s="90">
        <f t="shared" ca="1" si="8"/>
        <v>20420367755.257763</v>
      </c>
      <c r="AC59" s="90">
        <f t="shared" ca="1" si="8"/>
        <v>20516892971.122597</v>
      </c>
      <c r="AD59" s="90">
        <f t="shared" ca="1" si="8"/>
        <v>20613418186.987427</v>
      </c>
      <c r="AE59" s="90">
        <f t="shared" ca="1" si="8"/>
        <v>20709943402.852261</v>
      </c>
      <c r="AF59" s="90">
        <f t="shared" ca="1" si="8"/>
        <v>20806468618.717094</v>
      </c>
      <c r="AG59" s="90">
        <f t="shared" ca="1" si="8"/>
        <v>20902993834.581924</v>
      </c>
      <c r="AH59" s="90">
        <f t="shared" ca="1" si="8"/>
        <v>20999519050.446758</v>
      </c>
      <c r="AI59" s="90">
        <f t="shared" ca="1" si="8"/>
        <v>21096044266.311592</v>
      </c>
      <c r="AJ59" s="90">
        <f t="shared" ca="1" si="8"/>
        <v>21192569482.176422</v>
      </c>
      <c r="AK59" s="90">
        <f t="shared" ca="1" si="8"/>
        <v>21289094698.041256</v>
      </c>
      <c r="AL59" s="90">
        <f t="shared" ca="1" si="8"/>
        <v>21385619913.906086</v>
      </c>
      <c r="AM59" s="90">
        <f t="shared" ca="1" si="11"/>
        <v>21482145129.77092</v>
      </c>
      <c r="AN59" s="90">
        <f t="shared" ca="1" si="11"/>
        <v>21578670345.635754</v>
      </c>
      <c r="AO59" s="90">
        <f t="shared" ca="1" si="11"/>
        <v>21675195561.500584</v>
      </c>
      <c r="AP59">
        <f ca="1">V59*'Process Emissions Multipliers'!$E$40</f>
        <v>21771720777.365417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Multipliers'!$B$40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Multipliers'!$D$40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Multipliers'!$E$40</f>
        <v>0</v>
      </c>
    </row>
    <row r="61" spans="1:42">
      <c r="A61" s="74">
        <v>9</v>
      </c>
      <c r="B61">
        <f ca="1">IF('NGPS 2010'!$A69="WT",INDIRECT("'NGPS 2010'!"&amp;'Country Selector'!$B$3&amp;ROW($A69))*10^12,0)</f>
        <v>1504340593117.9875</v>
      </c>
      <c r="C61" s="90">
        <f t="shared" ca="1" si="9"/>
        <v>1353906533806.189</v>
      </c>
      <c r="D61" s="90">
        <f t="shared" ca="1" si="9"/>
        <v>1203472474494.3901</v>
      </c>
      <c r="E61" s="90">
        <f t="shared" ca="1" si="9"/>
        <v>1053038415182.5912</v>
      </c>
      <c r="F61" s="90">
        <f t="shared" ca="1" si="9"/>
        <v>902604355870.7926</v>
      </c>
      <c r="G61" s="90">
        <f t="shared" ca="1" si="9"/>
        <v>752170296558.99377</v>
      </c>
      <c r="H61" s="90">
        <f t="shared" ca="1" si="9"/>
        <v>601736237247.19507</v>
      </c>
      <c r="I61" s="90">
        <f t="shared" ca="1" si="9"/>
        <v>451302177935.3963</v>
      </c>
      <c r="J61" s="90">
        <f t="shared" ca="1" si="9"/>
        <v>300868118623.59753</v>
      </c>
      <c r="K61" s="90">
        <f t="shared" ca="1" si="9"/>
        <v>150434059311.79877</v>
      </c>
      <c r="L61">
        <f ca="1">IF('NGPS 2020'!$A69="WT",INDIRECT("'NGPS 2020'!"&amp;'Country Selector'!$B$3&amp;ROW($A69))*10^12,0)*'Process Emissions Multipliers'!$B$40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2030'!$A69="WT",INDIRECT("'NGPS 2030'!"&amp;'Country Selector'!$B$3&amp;ROW($A69))*10^12,0)*'Process Emissions Multipliers'!$D$40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Multipliers'!$E$40</f>
        <v>0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Multipliers'!$B$40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Multipliers'!$D$40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Multipliers'!$E$40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Multipliers'!$B$40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Multipliers'!$D$40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Multipliers'!$E$40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4104127949135.5879</v>
      </c>
      <c r="C64" s="90">
        <f t="shared" ref="C64:K127" ca="1" si="15">$B64*($L$1-C$1)/($L$1-$B$1)+$L64*(C$1-$B$1)/($L$1-$B$1)</f>
        <v>3883751763941.9741</v>
      </c>
      <c r="D64" s="90">
        <f t="shared" ca="1" si="12"/>
        <v>3663375578748.3604</v>
      </c>
      <c r="E64" s="90">
        <f t="shared" ca="1" si="12"/>
        <v>3442999393554.7471</v>
      </c>
      <c r="F64" s="90">
        <f t="shared" ca="1" si="12"/>
        <v>3222623208361.1328</v>
      </c>
      <c r="G64" s="90">
        <f t="shared" ca="1" si="12"/>
        <v>3002247023167.519</v>
      </c>
      <c r="H64" s="90">
        <f t="shared" ca="1" si="12"/>
        <v>2781870837973.9053</v>
      </c>
      <c r="I64" s="90">
        <f t="shared" ca="1" si="12"/>
        <v>2561494652780.292</v>
      </c>
      <c r="J64" s="90">
        <f t="shared" ca="1" si="12"/>
        <v>2341118467586.6782</v>
      </c>
      <c r="K64" s="90">
        <f t="shared" ca="1" si="12"/>
        <v>2120742282393.0647</v>
      </c>
      <c r="L64">
        <f ca="1">IF('NGPS 2020'!$A72="WT",INDIRECT("'NGPS 2020'!"&amp;'Country Selector'!$B$3&amp;ROW($A72))*10^12,0)*'Process Emissions Multipliers'!$B$40</f>
        <v>1900366097199.4509</v>
      </c>
      <c r="M64" s="90">
        <f t="shared" ref="M64:U127" ca="1" si="16">$L64*($V$1-M$1)/($V$1-$L$1)+$V64*(M$1-$L$1)/($V$1-$L$1)</f>
        <v>1916873442109.8984</v>
      </c>
      <c r="N64" s="90">
        <f t="shared" ca="1" si="13"/>
        <v>1933380787020.3459</v>
      </c>
      <c r="O64" s="90">
        <f t="shared" ca="1" si="13"/>
        <v>1949888131930.7935</v>
      </c>
      <c r="P64" s="90">
        <f t="shared" ca="1" si="13"/>
        <v>1966395476841.2407</v>
      </c>
      <c r="Q64" s="90">
        <f t="shared" ca="1" si="13"/>
        <v>1982902821751.6882</v>
      </c>
      <c r="R64" s="90">
        <f t="shared" ca="1" si="13"/>
        <v>1999410166662.1357</v>
      </c>
      <c r="S64" s="90">
        <f t="shared" ca="1" si="13"/>
        <v>2015917511572.5833</v>
      </c>
      <c r="T64" s="90">
        <f t="shared" ca="1" si="13"/>
        <v>2032424856483.0308</v>
      </c>
      <c r="U64" s="90">
        <f t="shared" ca="1" si="13"/>
        <v>2048932201393.4783</v>
      </c>
      <c r="V64">
        <f ca="1">IF('NGPS 2030'!$A72="WT",INDIRECT("'NGPS 2030'!"&amp;'Country Selector'!$B$3&amp;ROW($A72))*10^12,0)*'Process Emissions Multipliers'!$D$40</f>
        <v>2065439546303.9258</v>
      </c>
      <c r="W64" s="90">
        <f t="shared" ca="1" si="14"/>
        <v>2075487670039.8865</v>
      </c>
      <c r="X64" s="90">
        <f t="shared" ca="1" si="14"/>
        <v>2085535793775.8469</v>
      </c>
      <c r="Y64" s="90">
        <f t="shared" ca="1" si="14"/>
        <v>2095583917511.8074</v>
      </c>
      <c r="Z64" s="90">
        <f t="shared" ca="1" si="14"/>
        <v>2105632041247.7681</v>
      </c>
      <c r="AA64" s="90">
        <f t="shared" ca="1" si="14"/>
        <v>2115680164983.7285</v>
      </c>
      <c r="AB64" s="90">
        <f t="shared" ca="1" si="14"/>
        <v>2125728288719.689</v>
      </c>
      <c r="AC64" s="90">
        <f t="shared" ca="1" si="14"/>
        <v>2135776412455.6497</v>
      </c>
      <c r="AD64" s="90">
        <f t="shared" ca="1" si="14"/>
        <v>2145824536191.6101</v>
      </c>
      <c r="AE64" s="90">
        <f t="shared" ca="1" si="14"/>
        <v>2155872659927.5708</v>
      </c>
      <c r="AF64" s="90">
        <f t="shared" ca="1" si="14"/>
        <v>2165920783663.5312</v>
      </c>
      <c r="AG64" s="90">
        <f t="shared" ca="1" si="14"/>
        <v>2175968907399.4917</v>
      </c>
      <c r="AH64" s="90">
        <f t="shared" ca="1" si="14"/>
        <v>2186017031135.4524</v>
      </c>
      <c r="AI64" s="90">
        <f t="shared" ca="1" si="14"/>
        <v>2196065154871.4128</v>
      </c>
      <c r="AJ64" s="90">
        <f t="shared" ca="1" si="14"/>
        <v>2206113278607.3735</v>
      </c>
      <c r="AK64" s="90">
        <f t="shared" ca="1" si="14"/>
        <v>2216161402343.334</v>
      </c>
      <c r="AL64" s="90">
        <f t="shared" ca="1" si="14"/>
        <v>2226209526079.2944</v>
      </c>
      <c r="AM64" s="90">
        <f t="shared" ca="1" si="11"/>
        <v>2236257649815.2554</v>
      </c>
      <c r="AN64" s="90">
        <f t="shared" ca="1" si="11"/>
        <v>2246305773551.2158</v>
      </c>
      <c r="AO64" s="90">
        <f t="shared" ca="1" si="11"/>
        <v>2256353897287.1758</v>
      </c>
      <c r="AP64">
        <f ca="1">V64*'Process Emissions Multipliers'!$E$40</f>
        <v>2266402021023.1367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Multipliers'!$B$40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Multipliers'!$D$40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Multipliers'!$E$40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Multipliers'!$B$40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Multipliers'!$D$40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Multipliers'!$E$40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56814808031.248276</v>
      </c>
      <c r="C67" s="90">
        <f t="shared" ca="1" si="15"/>
        <v>56377298003.170174</v>
      </c>
      <c r="D67" s="90">
        <f t="shared" ca="1" si="12"/>
        <v>55939787975.092064</v>
      </c>
      <c r="E67" s="90">
        <f t="shared" ca="1" si="12"/>
        <v>55502277947.013962</v>
      </c>
      <c r="F67" s="90">
        <f t="shared" ca="1" si="12"/>
        <v>55064767918.935852</v>
      </c>
      <c r="G67" s="90">
        <f t="shared" ca="1" si="12"/>
        <v>54627257890.85775</v>
      </c>
      <c r="H67" s="90">
        <f t="shared" ca="1" si="12"/>
        <v>54189747862.779648</v>
      </c>
      <c r="I67" s="90">
        <f t="shared" ca="1" si="12"/>
        <v>53752237834.701538</v>
      </c>
      <c r="J67" s="90">
        <f t="shared" ca="1" si="12"/>
        <v>53314727806.623436</v>
      </c>
      <c r="K67" s="90">
        <f t="shared" ca="1" si="12"/>
        <v>52877217778.545326</v>
      </c>
      <c r="L67">
        <f ca="1">IF('NGPS 2020'!$A75="WT",INDIRECT("'NGPS 2020'!"&amp;'Country Selector'!$B$3&amp;ROW($A75))*10^12,0)*'Process Emissions Multipliers'!$B$40</f>
        <v>52439707750.467224</v>
      </c>
      <c r="M67" s="90">
        <f t="shared" ca="1" si="16"/>
        <v>52895220161.530479</v>
      </c>
      <c r="N67" s="90">
        <f t="shared" ca="1" si="13"/>
        <v>53350732572.593727</v>
      </c>
      <c r="O67" s="90">
        <f t="shared" ca="1" si="13"/>
        <v>53806244983.656982</v>
      </c>
      <c r="P67" s="90">
        <f t="shared" ca="1" si="13"/>
        <v>54261757394.72023</v>
      </c>
      <c r="Q67" s="90">
        <f t="shared" ca="1" si="13"/>
        <v>54717269805.783485</v>
      </c>
      <c r="R67" s="90">
        <f t="shared" ca="1" si="13"/>
        <v>55172782216.846741</v>
      </c>
      <c r="S67" s="90">
        <f t="shared" ca="1" si="13"/>
        <v>55628294627.909988</v>
      </c>
      <c r="T67" s="90">
        <f t="shared" ca="1" si="13"/>
        <v>56083807038.973244</v>
      </c>
      <c r="U67" s="90">
        <f t="shared" ca="1" si="13"/>
        <v>56539319450.036491</v>
      </c>
      <c r="V67">
        <f ca="1">IF('NGPS 2030'!$A75="WT",INDIRECT("'NGPS 2030'!"&amp;'Country Selector'!$B$3&amp;ROW($A75))*10^12,0)*'Process Emissions Multipliers'!$D$40</f>
        <v>56994831861.099747</v>
      </c>
      <c r="W67" s="90">
        <f t="shared" ca="1" si="14"/>
        <v>57272105104.887207</v>
      </c>
      <c r="X67" s="90">
        <f t="shared" ca="1" si="14"/>
        <v>57549378348.674667</v>
      </c>
      <c r="Y67" s="90">
        <f t="shared" ca="1" si="14"/>
        <v>57826651592.462135</v>
      </c>
      <c r="Z67" s="90">
        <f t="shared" ca="1" si="14"/>
        <v>58103924836.249603</v>
      </c>
      <c r="AA67" s="90">
        <f t="shared" ca="1" si="14"/>
        <v>58381198080.037071</v>
      </c>
      <c r="AB67" s="90">
        <f t="shared" ca="1" si="14"/>
        <v>58658471323.824524</v>
      </c>
      <c r="AC67" s="90">
        <f t="shared" ca="1" si="14"/>
        <v>58935744567.612</v>
      </c>
      <c r="AD67" s="90">
        <f t="shared" ca="1" si="14"/>
        <v>59213017811.39946</v>
      </c>
      <c r="AE67" s="90">
        <f t="shared" ca="1" si="14"/>
        <v>59490291055.18692</v>
      </c>
      <c r="AF67" s="90">
        <f t="shared" ca="1" si="14"/>
        <v>59767564298.97438</v>
      </c>
      <c r="AG67" s="90">
        <f t="shared" ca="1" si="14"/>
        <v>60044837542.761841</v>
      </c>
      <c r="AH67" s="90">
        <f t="shared" ca="1" si="14"/>
        <v>60322110786.549316</v>
      </c>
      <c r="AI67" s="90">
        <f t="shared" ca="1" si="14"/>
        <v>60599384030.336769</v>
      </c>
      <c r="AJ67" s="90">
        <f t="shared" ca="1" si="14"/>
        <v>60876657274.124245</v>
      </c>
      <c r="AK67" s="90">
        <f t="shared" ca="1" si="14"/>
        <v>61153930517.911697</v>
      </c>
      <c r="AL67" s="90">
        <f t="shared" ca="1" si="14"/>
        <v>61431203761.699165</v>
      </c>
      <c r="AM67" s="90">
        <f t="shared" ca="1" si="11"/>
        <v>61708477005.486633</v>
      </c>
      <c r="AN67" s="90">
        <f t="shared" ca="1" si="11"/>
        <v>61985750249.274101</v>
      </c>
      <c r="AO67" s="90">
        <f t="shared" ca="1" si="11"/>
        <v>62263023493.061554</v>
      </c>
      <c r="AP67">
        <f ca="1">V67*'Process Emissions Multipliers'!$E$40</f>
        <v>62540296736.849022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Multipliers'!$B$40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Multipliers'!$D$40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Multipliers'!$E$40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Multipliers'!$B$40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Multipliers'!$D$40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Multipliers'!$E$40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Multipliers'!$B$40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Multipliers'!$D$40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Multipliers'!$E$40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Multipliers'!$B$40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Multipliers'!$D$40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Multipliers'!$E$40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Multipliers'!$B$40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Multipliers'!$D$40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Multipliers'!$E$40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Multipliers'!$B$40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Multipliers'!$D$40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Multipliers'!$E$40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Multipliers'!$B$40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Multipliers'!$D$40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Multipliers'!$E$40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Multipliers'!$B$40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Multipliers'!$D$40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Multipliers'!$E$40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Multipliers'!$B$40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Multipliers'!$D$40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Multipliers'!$E$40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Multipliers'!$B$40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Multipliers'!$D$40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Multipliers'!$E$40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48508084010.492783</v>
      </c>
      <c r="C78" s="90">
        <f t="shared" ca="1" si="15"/>
        <v>72215937223.846832</v>
      </c>
      <c r="D78" s="90">
        <f t="shared" ca="1" si="12"/>
        <v>95923790437.200867</v>
      </c>
      <c r="E78" s="90">
        <f t="shared" ca="1" si="12"/>
        <v>119631643650.5549</v>
      </c>
      <c r="F78" s="90">
        <f t="shared" ca="1" si="12"/>
        <v>143339496863.90894</v>
      </c>
      <c r="G78" s="90">
        <f t="shared" ca="1" si="12"/>
        <v>167047350077.263</v>
      </c>
      <c r="H78" s="90">
        <f t="shared" ca="1" si="12"/>
        <v>190755203290.61703</v>
      </c>
      <c r="I78" s="90">
        <f t="shared" ca="1" si="12"/>
        <v>214463056503.97107</v>
      </c>
      <c r="J78" s="90">
        <f t="shared" ca="1" si="12"/>
        <v>238170909717.32513</v>
      </c>
      <c r="K78" s="90">
        <f t="shared" ca="1" si="12"/>
        <v>261878762930.67917</v>
      </c>
      <c r="L78">
        <f ca="1">IF('NGPS 2020'!$A86="WT",INDIRECT("'NGPS 2020'!"&amp;'Country Selector'!$B$3&amp;ROW($A86))*10^12,0)*'Process Emissions Multipliers'!$B$40</f>
        <v>285586616144.0332</v>
      </c>
      <c r="M78" s="90">
        <f t="shared" ca="1" si="16"/>
        <v>257074109254.56241</v>
      </c>
      <c r="N78" s="90">
        <f t="shared" ca="1" si="13"/>
        <v>228561602365.09161</v>
      </c>
      <c r="O78" s="90">
        <f t="shared" ca="1" si="13"/>
        <v>200049095475.62082</v>
      </c>
      <c r="P78" s="90">
        <f t="shared" ca="1" si="13"/>
        <v>171536588586.14999</v>
      </c>
      <c r="Q78" s="90">
        <f t="shared" ca="1" si="13"/>
        <v>143024081696.6792</v>
      </c>
      <c r="R78" s="90">
        <f t="shared" ca="1" si="13"/>
        <v>114511574807.2084</v>
      </c>
      <c r="S78" s="90">
        <f t="shared" ca="1" si="13"/>
        <v>85999067917.73761</v>
      </c>
      <c r="T78" s="90">
        <f t="shared" ca="1" si="13"/>
        <v>57486561028.266808</v>
      </c>
      <c r="U78" s="90">
        <f t="shared" ca="1" si="13"/>
        <v>28974054138.796009</v>
      </c>
      <c r="V78">
        <f ca="1">IF('NGPS 2030'!$A86="WT",INDIRECT("'NGPS 2030'!"&amp;'Country Selector'!$B$3&amp;ROW($A86))*10^12,0)*'Process Emissions Multipliers'!$D$40</f>
        <v>461547249.32520968</v>
      </c>
      <c r="W78" s="90">
        <f t="shared" ca="1" si="14"/>
        <v>463792623.13898748</v>
      </c>
      <c r="X78" s="90">
        <f t="shared" ca="1" si="14"/>
        <v>466037996.95276529</v>
      </c>
      <c r="Y78" s="90">
        <f t="shared" ca="1" si="14"/>
        <v>468283370.76654303</v>
      </c>
      <c r="Z78" s="90">
        <f t="shared" ca="1" si="14"/>
        <v>470528744.58032089</v>
      </c>
      <c r="AA78" s="90">
        <f t="shared" ca="1" si="14"/>
        <v>472774118.3940987</v>
      </c>
      <c r="AB78" s="90">
        <f t="shared" ca="1" si="14"/>
        <v>475019492.2078765</v>
      </c>
      <c r="AC78" s="90">
        <f t="shared" ca="1" si="14"/>
        <v>477264866.02165425</v>
      </c>
      <c r="AD78" s="90">
        <f t="shared" ca="1" si="14"/>
        <v>479510239.83543205</v>
      </c>
      <c r="AE78" s="90">
        <f t="shared" ca="1" si="14"/>
        <v>481755613.64920986</v>
      </c>
      <c r="AF78" s="90">
        <f t="shared" ca="1" si="14"/>
        <v>484000987.46298772</v>
      </c>
      <c r="AG78" s="90">
        <f t="shared" ca="1" si="14"/>
        <v>486246361.27676547</v>
      </c>
      <c r="AH78" s="90">
        <f t="shared" ca="1" si="14"/>
        <v>488491735.09054333</v>
      </c>
      <c r="AI78" s="90">
        <f t="shared" ca="1" si="14"/>
        <v>490737108.90432107</v>
      </c>
      <c r="AJ78" s="90">
        <f t="shared" ca="1" si="14"/>
        <v>492982482.71809888</v>
      </c>
      <c r="AK78" s="90">
        <f t="shared" ca="1" si="14"/>
        <v>495227856.53187668</v>
      </c>
      <c r="AL78" s="90">
        <f t="shared" ref="AL78:AO93" ca="1" si="17">$V78*($AP$1-AL$1)/($AP$1-$V$1)+$AP78*(AL$1-$V$1)/($AP$1-$V$1)</f>
        <v>497473230.34565449</v>
      </c>
      <c r="AM78" s="90">
        <f t="shared" ca="1" si="17"/>
        <v>499718604.15943229</v>
      </c>
      <c r="AN78" s="90">
        <f t="shared" ca="1" si="17"/>
        <v>501963977.9732101</v>
      </c>
      <c r="AO78" s="90">
        <f t="shared" ca="1" si="17"/>
        <v>504209351.78698796</v>
      </c>
      <c r="AP78">
        <f ca="1">V78*'Process Emissions Multipliers'!$E$40</f>
        <v>506454725.60076571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Multipliers'!$B$40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Multipliers'!$D$40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Multipliers'!$E$40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617674647690.49243</v>
      </c>
      <c r="C80" s="90">
        <f t="shared" ca="1" si="15"/>
        <v>555907182921.44312</v>
      </c>
      <c r="D80" s="90">
        <f t="shared" ca="1" si="12"/>
        <v>494139718152.39392</v>
      </c>
      <c r="E80" s="90">
        <f t="shared" ca="1" si="12"/>
        <v>432372253383.34473</v>
      </c>
      <c r="F80" s="90">
        <f t="shared" ca="1" si="12"/>
        <v>370604788614.29547</v>
      </c>
      <c r="G80" s="90">
        <f t="shared" ca="1" si="12"/>
        <v>308837323845.24622</v>
      </c>
      <c r="H80" s="90">
        <f t="shared" ca="1" si="12"/>
        <v>247069859076.19696</v>
      </c>
      <c r="I80" s="90">
        <f t="shared" ca="1" si="12"/>
        <v>185302394307.14774</v>
      </c>
      <c r="J80" s="90">
        <f t="shared" ca="1" si="12"/>
        <v>123534929538.09848</v>
      </c>
      <c r="K80" s="90">
        <f t="shared" ca="1" si="12"/>
        <v>61767464769.04924</v>
      </c>
      <c r="L80">
        <f ca="1">IF('NGPS 2020'!$A88="WT",INDIRECT("'NGPS 2020'!"&amp;'Country Selector'!$B$3&amp;ROW($A88))*10^12,0)*'Process Emissions Multipliers'!$B$40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2030'!$A88="WT",INDIRECT("'NGPS 2030'!"&amp;'Country Selector'!$B$3&amp;ROW($A88))*10^12,0)*'Process Emissions Multipliers'!$D$40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Multipliers'!$E$40</f>
        <v>0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Multipliers'!$B$40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Multipliers'!$D$40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Multipliers'!$E$40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Multipliers'!$B$40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Multipliers'!$D$40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Multipliers'!$E$40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229514214225.88681</v>
      </c>
      <c r="C83" s="90">
        <f t="shared" ca="1" si="15"/>
        <v>206562792803.29813</v>
      </c>
      <c r="D83" s="90">
        <f t="shared" ca="1" si="12"/>
        <v>183611371380.70944</v>
      </c>
      <c r="E83" s="90">
        <f t="shared" ca="1" si="12"/>
        <v>160659949958.12079</v>
      </c>
      <c r="F83" s="90">
        <f t="shared" ca="1" si="12"/>
        <v>137708528535.53207</v>
      </c>
      <c r="G83" s="90">
        <f t="shared" ca="1" si="12"/>
        <v>114757107112.94341</v>
      </c>
      <c r="H83" s="90">
        <f t="shared" ca="1" si="12"/>
        <v>91805685690.354721</v>
      </c>
      <c r="I83" s="90">
        <f t="shared" ca="1" si="12"/>
        <v>68854264267.766037</v>
      </c>
      <c r="J83" s="90">
        <f t="shared" ca="1" si="12"/>
        <v>45902842845.177361</v>
      </c>
      <c r="K83" s="90">
        <f t="shared" ca="1" si="12"/>
        <v>22951421422.58868</v>
      </c>
      <c r="L83">
        <f ca="1">IF('NGPS 2020'!$A91="WT",INDIRECT("'NGPS 2020'!"&amp;'Country Selector'!$B$3&amp;ROW($A91))*10^12,0)*'Process Emissions Multipliers'!$B$40</f>
        <v>0</v>
      </c>
      <c r="M83" s="90">
        <f t="shared" ca="1" si="16"/>
        <v>39456077694.733231</v>
      </c>
      <c r="N83" s="90">
        <f t="shared" ca="1" si="13"/>
        <v>78912155389.466461</v>
      </c>
      <c r="O83" s="90">
        <f t="shared" ca="1" si="13"/>
        <v>118368233084.19968</v>
      </c>
      <c r="P83" s="90">
        <f t="shared" ca="1" si="13"/>
        <v>157824310778.93292</v>
      </c>
      <c r="Q83" s="90">
        <f t="shared" ca="1" si="13"/>
        <v>197280388473.66614</v>
      </c>
      <c r="R83" s="90">
        <f t="shared" ca="1" si="13"/>
        <v>236736466168.39935</v>
      </c>
      <c r="S83" s="90">
        <f t="shared" ca="1" si="13"/>
        <v>276192543863.13263</v>
      </c>
      <c r="T83" s="90">
        <f t="shared" ca="1" si="13"/>
        <v>315648621557.86584</v>
      </c>
      <c r="U83" s="90">
        <f t="shared" ca="1" si="13"/>
        <v>355104699252.599</v>
      </c>
      <c r="V83">
        <f ca="1">IF('NGPS 2030'!$A91="WT",INDIRECT("'NGPS 2030'!"&amp;'Country Selector'!$B$3&amp;ROW($A91))*10^12,0)*'Process Emissions Multipliers'!$D$40</f>
        <v>394560776947.33228</v>
      </c>
      <c r="W83" s="90">
        <f t="shared" ca="1" si="18"/>
        <v>396480269345.55725</v>
      </c>
      <c r="X83" s="90">
        <f t="shared" ca="1" si="18"/>
        <v>398399761743.7821</v>
      </c>
      <c r="Y83" s="90">
        <f t="shared" ca="1" si="18"/>
        <v>400319254142.00702</v>
      </c>
      <c r="Z83" s="90">
        <f t="shared" ca="1" si="18"/>
        <v>402238746540.23199</v>
      </c>
      <c r="AA83" s="90">
        <f t="shared" ca="1" si="18"/>
        <v>404158238938.45691</v>
      </c>
      <c r="AB83" s="90">
        <f t="shared" ca="1" si="18"/>
        <v>406077731336.68188</v>
      </c>
      <c r="AC83" s="90">
        <f t="shared" ca="1" si="18"/>
        <v>407997223734.90674</v>
      </c>
      <c r="AD83" s="90">
        <f t="shared" ca="1" si="18"/>
        <v>409916716133.13165</v>
      </c>
      <c r="AE83" s="90">
        <f t="shared" ca="1" si="18"/>
        <v>411836208531.35657</v>
      </c>
      <c r="AF83" s="90">
        <f t="shared" ca="1" si="18"/>
        <v>413755700929.58154</v>
      </c>
      <c r="AG83" s="90">
        <f t="shared" ca="1" si="18"/>
        <v>415675193327.8064</v>
      </c>
      <c r="AH83" s="90">
        <f t="shared" ca="1" si="18"/>
        <v>417594685726.03137</v>
      </c>
      <c r="AI83" s="90">
        <f t="shared" ca="1" si="18"/>
        <v>419514178124.25635</v>
      </c>
      <c r="AJ83" s="90">
        <f t="shared" ca="1" si="18"/>
        <v>421433670522.4812</v>
      </c>
      <c r="AK83" s="90">
        <f t="shared" ca="1" si="18"/>
        <v>423353162920.70612</v>
      </c>
      <c r="AL83" s="90">
        <f t="shared" ca="1" si="18"/>
        <v>425272655318.93103</v>
      </c>
      <c r="AM83" s="90">
        <f t="shared" ca="1" si="17"/>
        <v>427192147717.15601</v>
      </c>
      <c r="AN83" s="90">
        <f t="shared" ca="1" si="17"/>
        <v>429111640115.38086</v>
      </c>
      <c r="AO83" s="90">
        <f t="shared" ca="1" si="17"/>
        <v>431031132513.60583</v>
      </c>
      <c r="AP83">
        <f ca="1">V83*'Process Emissions Multipliers'!$E$40</f>
        <v>432950624911.83075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Multipliers'!$B$40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Multipliers'!$D$40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Multipliers'!$E$40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Multipliers'!$B$40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Multipliers'!$D$40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Multipliers'!$E$40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Multipliers'!$B$40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Multipliers'!$D$40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Multipliers'!$E$40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Multipliers'!$B$40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Multipliers'!$D$40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Multipliers'!$E$40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Multipliers'!$B$40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Multipliers'!$D$40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Multipliers'!$E$40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Multipliers'!$B$40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Multipliers'!$D$40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Multipliers'!$E$40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Multipliers'!$B$40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Multipliers'!$D$40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Multipliers'!$E$40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Multipliers'!$B$40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Multipliers'!$D$40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Multipliers'!$E$40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Multipliers'!$B$40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Multipliers'!$D$40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Multipliers'!$E$40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Multipliers'!$B$40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Multipliers'!$D$40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Multipliers'!$E$40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Multipliers'!$B$40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Multipliers'!$D$40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Multipliers'!$E$40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Multipliers'!$B$40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Multipliers'!$D$40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Multipliers'!$E$40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Multipliers'!$B$40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Multipliers'!$D$40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Multipliers'!$E$40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Multipliers'!$B$40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Multipliers'!$D$40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Multipliers'!$E$40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Multipliers'!$B$40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Multipliers'!$D$40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Multipliers'!$E$40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Multipliers'!$B$40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Multipliers'!$D$40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Multipliers'!$E$40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Multipliers'!$B$40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Multipliers'!$D$40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Multipliers'!$E$40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Multipliers'!$B$40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Multipliers'!$D$40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Multipliers'!$E$40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Multipliers'!$B$40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Multipliers'!$D$40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Multipliers'!$E$40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Multipliers'!$B$40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Multipliers'!$D$40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Multipliers'!$E$40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1436437149818.7295</v>
      </c>
      <c r="C104" s="90">
        <f t="shared" ca="1" si="15"/>
        <v>1292793434836.8567</v>
      </c>
      <c r="D104" s="90">
        <f t="shared" ca="1" si="20"/>
        <v>1149149719854.9836</v>
      </c>
      <c r="E104" s="90">
        <f t="shared" ca="1" si="20"/>
        <v>1005506004873.1106</v>
      </c>
      <c r="F104" s="90">
        <f t="shared" ca="1" si="20"/>
        <v>861862289891.23767</v>
      </c>
      <c r="G104" s="90">
        <f t="shared" ca="1" si="20"/>
        <v>718218574909.36475</v>
      </c>
      <c r="H104" s="90">
        <f t="shared" ca="1" si="20"/>
        <v>574574859927.49182</v>
      </c>
      <c r="I104" s="90">
        <f t="shared" ca="1" si="20"/>
        <v>430931144945.61884</v>
      </c>
      <c r="J104" s="90">
        <f t="shared" ca="1" si="20"/>
        <v>287287429963.74591</v>
      </c>
      <c r="K104" s="90">
        <f t="shared" ca="1" si="20"/>
        <v>143643714981.87296</v>
      </c>
      <c r="L104">
        <f ca="1">IF('NGPS 2020'!$A112="WT",INDIRECT("'NGPS 2020'!"&amp;'Country Selector'!$B$3&amp;ROW($A112))*10^12,0)*'Process Emissions Multipliers'!$B$40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Selector'!$B$3&amp;ROW($A112))*10^12,0)*'Process Emissions Multipliers'!$D$40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Multipliers'!$E$40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739195822977.27966</v>
      </c>
      <c r="C105" s="90">
        <f t="shared" ca="1" si="15"/>
        <v>665276240679.55164</v>
      </c>
      <c r="D105" s="90">
        <f t="shared" ca="1" si="20"/>
        <v>591356658381.82373</v>
      </c>
      <c r="E105" s="90">
        <f t="shared" ca="1" si="20"/>
        <v>517437076084.09583</v>
      </c>
      <c r="F105" s="90">
        <f t="shared" ca="1" si="20"/>
        <v>443517493786.3678</v>
      </c>
      <c r="G105" s="90">
        <f t="shared" ca="1" si="20"/>
        <v>369597911488.63983</v>
      </c>
      <c r="H105" s="90">
        <f t="shared" ca="1" si="20"/>
        <v>295678329190.91187</v>
      </c>
      <c r="I105" s="90">
        <f t="shared" ca="1" si="20"/>
        <v>221758746893.1839</v>
      </c>
      <c r="J105" s="90">
        <f t="shared" ca="1" si="20"/>
        <v>147839164595.45593</v>
      </c>
      <c r="K105" s="90">
        <f t="shared" ca="1" si="20"/>
        <v>73919582297.727966</v>
      </c>
      <c r="L105">
        <f ca="1">IF('NGPS 2020'!$A113="WT",INDIRECT("'NGPS 2020'!"&amp;'Country Selector'!$B$3&amp;ROW($A113))*10^12,0)*'Process Emissions Multipliers'!$B$40</f>
        <v>0</v>
      </c>
      <c r="M105" s="90">
        <f t="shared" ca="1" si="16"/>
        <v>890030893.05601919</v>
      </c>
      <c r="N105" s="90">
        <f t="shared" ca="1" si="21"/>
        <v>1780061786.1120384</v>
      </c>
      <c r="O105" s="90">
        <f t="shared" ca="1" si="21"/>
        <v>2670092679.1680574</v>
      </c>
      <c r="P105" s="90">
        <f t="shared" ca="1" si="21"/>
        <v>3560123572.2240767</v>
      </c>
      <c r="Q105" s="90">
        <f t="shared" ca="1" si="21"/>
        <v>4450154465.2800961</v>
      </c>
      <c r="R105" s="90">
        <f t="shared" ca="1" si="21"/>
        <v>5340185358.3361149</v>
      </c>
      <c r="S105" s="90">
        <f t="shared" ca="1" si="21"/>
        <v>6230216251.3921337</v>
      </c>
      <c r="T105" s="90">
        <f t="shared" ca="1" si="21"/>
        <v>7120247144.4481535</v>
      </c>
      <c r="U105" s="90">
        <f t="shared" ca="1" si="21"/>
        <v>8010278037.5041733</v>
      </c>
      <c r="V105">
        <f ca="1">IF('NGPS 2030'!$A113="WT",INDIRECT("'NGPS 2030'!"&amp;'Country Selector'!$B$3&amp;ROW($A113))*10^12,0)*'Process Emissions Multipliers'!$D$40</f>
        <v>8900308930.5601921</v>
      </c>
      <c r="W105" s="90">
        <f t="shared" ca="1" si="22"/>
        <v>8943607900.787899</v>
      </c>
      <c r="X105" s="90">
        <f t="shared" ca="1" si="22"/>
        <v>8986906871.0156078</v>
      </c>
      <c r="Y105" s="90">
        <f t="shared" ca="1" si="22"/>
        <v>9030205841.2433147</v>
      </c>
      <c r="Z105" s="90">
        <f t="shared" ca="1" si="22"/>
        <v>9073504811.4710217</v>
      </c>
      <c r="AA105" s="90">
        <f t="shared" ca="1" si="22"/>
        <v>9116803781.6987305</v>
      </c>
      <c r="AB105" s="90">
        <f t="shared" ca="1" si="22"/>
        <v>9160102751.9264374</v>
      </c>
      <c r="AC105" s="90">
        <f t="shared" ca="1" si="22"/>
        <v>9203401722.1541462</v>
      </c>
      <c r="AD105" s="90">
        <f t="shared" ca="1" si="22"/>
        <v>9246700692.3818512</v>
      </c>
      <c r="AE105" s="90">
        <f t="shared" ca="1" si="22"/>
        <v>9289999662.60956</v>
      </c>
      <c r="AF105" s="90">
        <f t="shared" ca="1" si="22"/>
        <v>9333298632.8372688</v>
      </c>
      <c r="AG105" s="90">
        <f t="shared" ca="1" si="22"/>
        <v>9376597603.0649757</v>
      </c>
      <c r="AH105" s="90">
        <f t="shared" ca="1" si="22"/>
        <v>9419896573.2926826</v>
      </c>
      <c r="AI105" s="90">
        <f t="shared" ca="1" si="22"/>
        <v>9463195543.5203896</v>
      </c>
      <c r="AJ105" s="90">
        <f t="shared" ca="1" si="22"/>
        <v>9506494513.7480984</v>
      </c>
      <c r="AK105" s="90">
        <f t="shared" ca="1" si="22"/>
        <v>9549793483.9758053</v>
      </c>
      <c r="AL105" s="90">
        <f t="shared" ca="1" si="22"/>
        <v>9593092454.2035122</v>
      </c>
      <c r="AM105" s="90">
        <f t="shared" ca="1" si="19"/>
        <v>9636391424.431221</v>
      </c>
      <c r="AN105" s="90">
        <f t="shared" ca="1" si="19"/>
        <v>9679690394.6589279</v>
      </c>
      <c r="AO105" s="90">
        <f t="shared" ca="1" si="19"/>
        <v>9722989364.8866348</v>
      </c>
      <c r="AP105">
        <f ca="1">V105*'Process Emissions Multipliers'!$E$40</f>
        <v>9766288335.1143436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Multipliers'!$B$40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Multipliers'!$D$40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Multipliers'!$E$40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Multipliers'!$B$40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Multipliers'!$D$40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Multipliers'!$E$40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Multipliers'!$B$40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Multipliers'!$D$40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Multipliers'!$E$40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Multipliers'!$B$40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Multipliers'!$D$40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Multipliers'!$E$40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Multipliers'!$B$40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Multipliers'!$D$40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Multipliers'!$E$40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Multipliers'!$B$40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Multipliers'!$D$40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Multipliers'!$E$40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Multipliers'!$B$40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Multipliers'!$D$40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Multipliers'!$E$40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Multipliers'!$B$40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Multipliers'!$D$40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Multipliers'!$E$40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Multipliers'!$B$40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Multipliers'!$D$40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Multipliers'!$E$40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Multipliers'!$B$40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Multipliers'!$D$40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Multipliers'!$E$40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Multipliers'!$B$40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Multipliers'!$D$40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Multipliers'!$E$40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Multipliers'!$B$40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Multipliers'!$D$40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Multipliers'!$E$40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Multipliers'!$B$40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Multipliers'!$D$40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Multipliers'!$E$40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Multipliers'!$B$40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Multipliers'!$D$40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Multipliers'!$E$40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Multipliers'!$B$40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Multipliers'!$D$40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Multipliers'!$E$40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Multipliers'!$B$40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Multipliers'!$D$40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Multipliers'!$E$40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Multipliers'!$B$40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Multipliers'!$D$40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Multipliers'!$E$40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Multipliers'!$B$40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Multipliers'!$D$40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Multipliers'!$E$40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Multipliers'!$B$40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Multipliers'!$D$40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Multipliers'!$E$40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Multipliers'!$B$40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Multipliers'!$D$40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Multipliers'!$E$40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Multipliers'!$B$40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Multipliers'!$D$40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Multipliers'!$E$40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Multipliers'!$B$40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Multipliers'!$D$40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Multipliers'!$E$40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Multipliers'!$B$40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Multipliers'!$D$40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Multipliers'!$E$40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Multipliers'!$B$40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Multipliers'!$D$40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Multipliers'!$E$40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Multipliers'!$B$40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Multipliers'!$D$40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Multipliers'!$E$40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Multipliers'!$B$40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Multipliers'!$D$40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Multipliers'!$E$40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Multipliers'!$B$40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Multipliers'!$D$40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Multipliers'!$E$40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Multipliers'!$B$40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Multipliers'!$D$40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Multipliers'!$E$40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Multipliers'!$B$40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Multipliers'!$D$40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Multipliers'!$E$40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Multipliers'!$B$40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Multipliers'!$D$40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Multipliers'!$E$40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Multipliers'!$B$40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Multipliers'!$D$40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Multipliers'!$E$40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Multipliers'!$B$40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Multipliers'!$D$40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Multipliers'!$E$40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Multipliers'!$B$40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Multipliers'!$D$40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Multipliers'!$E$40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Multipliers'!$B$40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Multipliers'!$D$40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Multipliers'!$E$40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Multipliers'!$B$40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Multipliers'!$D$40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Multipliers'!$E$40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Multipliers'!$B$40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Multipliers'!$D$40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Multipliers'!$E$40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Multipliers'!$B$40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Multipliers'!$D$40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Multipliers'!$E$40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Multipliers'!$B$40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Multipliers'!$D$40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Multipliers'!$E$40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Multipliers'!$B$40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Multipliers'!$D$40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Multipliers'!$E$40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Multipliers'!$B$40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Multipliers'!$D$40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Multipliers'!$E$40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Multipliers'!$B$40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Multipliers'!$D$40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Multipliers'!$E$40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Multipliers'!$B$40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Multipliers'!$D$40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Multipliers'!$E$40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Multipliers'!$B$40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Multipliers'!$D$40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Multipliers'!$E$40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Multipliers'!$B$40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Multipliers'!$D$40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Multipliers'!$E$40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Multipliers'!$B$40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Multipliers'!$D$40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Multipliers'!$E$40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Multipliers'!$B$40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Multipliers'!$D$40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Multipliers'!$E$40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Multipliers'!$B$40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Multipliers'!$D$40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Multipliers'!$E$40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Multipliers'!$B$40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Multipliers'!$D$40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Multipliers'!$E$40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Multipliers'!$B$40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Multipliers'!$D$40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Multipliers'!$E$40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Multipliers'!$B$40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Multipliers'!$D$40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Multipliers'!$E$40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1047475657664.7195</v>
      </c>
      <c r="C156" s="90">
        <f t="shared" ca="1" si="27"/>
        <v>1073066436987.1051</v>
      </c>
      <c r="D156" s="90">
        <f t="shared" ca="1" si="27"/>
        <v>1098657216309.4911</v>
      </c>
      <c r="E156" s="90">
        <f t="shared" ca="1" si="27"/>
        <v>1124247995631.8767</v>
      </c>
      <c r="F156" s="90">
        <f t="shared" ref="D156:K177" ca="1" si="31">$B156*($L$1-F$1)/($L$1-$B$1)+$L156*(F$1-$B$1)/($L$1-$B$1)</f>
        <v>1149838774954.2625</v>
      </c>
      <c r="G156" s="90">
        <f t="shared" ca="1" si="31"/>
        <v>1175429554276.6484</v>
      </c>
      <c r="H156" s="90">
        <f t="shared" ca="1" si="31"/>
        <v>1201020333599.0342</v>
      </c>
      <c r="I156" s="90">
        <f t="shared" ca="1" si="31"/>
        <v>1226611112921.4197</v>
      </c>
      <c r="J156" s="90">
        <f t="shared" ca="1" si="31"/>
        <v>1252201892243.8057</v>
      </c>
      <c r="K156" s="90">
        <f t="shared" ca="1" si="31"/>
        <v>1277792671566.1914</v>
      </c>
      <c r="L156">
        <f ca="1">IF('NGPS 2020'!$A164="WT",INDIRECT("'NGPS 2020'!"&amp;'Country Selector'!$B$3&amp;ROW($A164))*10^12,0)*'Process Emissions Multipliers'!$B$40</f>
        <v>1303383450888.5771</v>
      </c>
      <c r="M156" s="90">
        <f t="shared" ca="1" si="28"/>
        <v>1314705164218.4937</v>
      </c>
      <c r="N156" s="90">
        <f t="shared" ca="1" si="28"/>
        <v>1326026877548.4102</v>
      </c>
      <c r="O156" s="90">
        <f t="shared" ca="1" si="28"/>
        <v>1337348590878.3264</v>
      </c>
      <c r="P156" s="90">
        <f t="shared" ref="N156:U177" ca="1" si="32">$L156*($V$1-P$1)/($V$1-$L$1)+$V156*(P$1-$L$1)/($V$1-$L$1)</f>
        <v>1348670304208.2432</v>
      </c>
      <c r="Q156" s="90">
        <f t="shared" ca="1" si="32"/>
        <v>1359992017538.1597</v>
      </c>
      <c r="R156" s="90">
        <f t="shared" ca="1" si="32"/>
        <v>1371313730868.0759</v>
      </c>
      <c r="S156" s="90">
        <f t="shared" ca="1" si="32"/>
        <v>1382635444197.9924</v>
      </c>
      <c r="T156" s="90">
        <f t="shared" ca="1" si="32"/>
        <v>1393957157527.9089</v>
      </c>
      <c r="U156" s="90">
        <f t="shared" ca="1" si="32"/>
        <v>1405278870857.8254</v>
      </c>
      <c r="V156">
        <f ca="1">IF('NGPS 2030'!$A164="WT",INDIRECT("'NGPS 2030'!"&amp;'Country Selector'!$B$3&amp;ROW($A164))*10^12,0)*'Process Emissions Multipliers'!$D$40</f>
        <v>1416600584187.7419</v>
      </c>
      <c r="W156" s="90">
        <f t="shared" ca="1" si="30"/>
        <v>1423492181659.0039</v>
      </c>
      <c r="X156" s="90">
        <f t="shared" ca="1" si="30"/>
        <v>1430383779130.2656</v>
      </c>
      <c r="Y156" s="90">
        <f t="shared" ca="1" si="30"/>
        <v>1437275376601.5276</v>
      </c>
      <c r="Z156" s="90">
        <f t="shared" ca="1" si="30"/>
        <v>1444166974072.7896</v>
      </c>
      <c r="AA156" s="90">
        <f t="shared" ca="1" si="30"/>
        <v>1451058571544.0513</v>
      </c>
      <c r="AB156" s="90">
        <f t="shared" ca="1" si="30"/>
        <v>1457950169015.3132</v>
      </c>
      <c r="AC156" s="90">
        <f t="shared" ca="1" si="30"/>
        <v>1464841766486.575</v>
      </c>
      <c r="AD156" s="90">
        <f t="shared" ca="1" si="30"/>
        <v>1471733363957.8369</v>
      </c>
      <c r="AE156" s="90">
        <f t="shared" ca="1" si="30"/>
        <v>1478624961429.0989</v>
      </c>
      <c r="AF156" s="90">
        <f t="shared" ca="1" si="30"/>
        <v>1485516558900.3608</v>
      </c>
      <c r="AG156" s="90">
        <f t="shared" ca="1" si="30"/>
        <v>1492408156371.6226</v>
      </c>
      <c r="AH156" s="90">
        <f t="shared" ca="1" si="30"/>
        <v>1499299753842.8845</v>
      </c>
      <c r="AI156" s="90">
        <f t="shared" ca="1" si="30"/>
        <v>1506191351314.1465</v>
      </c>
      <c r="AJ156" s="90">
        <f t="shared" ca="1" si="30"/>
        <v>1513082948785.4082</v>
      </c>
      <c r="AK156" s="90">
        <f t="shared" ca="1" si="30"/>
        <v>1519974546256.6702</v>
      </c>
      <c r="AL156" s="90">
        <f t="shared" ca="1" si="30"/>
        <v>1526866143727.9319</v>
      </c>
      <c r="AM156" s="90">
        <f t="shared" ca="1" si="29"/>
        <v>1533757741199.1941</v>
      </c>
      <c r="AN156" s="90">
        <f t="shared" ca="1" si="29"/>
        <v>1540649338670.4558</v>
      </c>
      <c r="AO156" s="90">
        <f t="shared" ca="1" si="29"/>
        <v>1547540936141.7178</v>
      </c>
      <c r="AP156">
        <f ca="1">V156*'Process Emissions Multipliers'!$E$40</f>
        <v>1554432533612.9795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Multipliers'!$B$40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Multipliers'!$D$40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Multipliers'!$E$40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Multipliers'!$B$40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Multipliers'!$D$40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Multipliers'!$E$40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440259415547.27411</v>
      </c>
      <c r="C159" s="90">
        <f t="shared" ca="1" si="33"/>
        <v>451005542811.58228</v>
      </c>
      <c r="D159" s="90">
        <f t="shared" ca="1" si="31"/>
        <v>461751670075.89044</v>
      </c>
      <c r="E159" s="90">
        <f t="shared" ca="1" si="31"/>
        <v>472497797340.19867</v>
      </c>
      <c r="F159" s="90">
        <f t="shared" ca="1" si="31"/>
        <v>483243924604.50671</v>
      </c>
      <c r="G159" s="90">
        <f t="shared" ca="1" si="31"/>
        <v>493990051868.81494</v>
      </c>
      <c r="H159" s="90">
        <f t="shared" ca="1" si="31"/>
        <v>504736179133.12317</v>
      </c>
      <c r="I159" s="90">
        <f t="shared" ca="1" si="31"/>
        <v>515482306397.43127</v>
      </c>
      <c r="J159" s="90">
        <f t="shared" ca="1" si="31"/>
        <v>526228433661.73944</v>
      </c>
      <c r="K159" s="90">
        <f t="shared" ca="1" si="31"/>
        <v>536974560926.04761</v>
      </c>
      <c r="L159">
        <f ca="1">IF('NGPS 2020'!$A167="WT",INDIRECT("'NGPS 2020'!"&amp;'Country Selector'!$B$3&amp;ROW($A167))*10^12,0)*'Process Emissions Multipliers'!$B$40</f>
        <v>547720688190.35577</v>
      </c>
      <c r="M159" s="90">
        <f t="shared" ca="1" si="34"/>
        <v>552478410572.30872</v>
      </c>
      <c r="N159" s="90">
        <f t="shared" ca="1" si="32"/>
        <v>557236132954.2616</v>
      </c>
      <c r="O159" s="90">
        <f t="shared" ca="1" si="32"/>
        <v>561993855336.2146</v>
      </c>
      <c r="P159" s="90">
        <f t="shared" ca="1" si="32"/>
        <v>566751577718.16748</v>
      </c>
      <c r="Q159" s="90">
        <f t="shared" ca="1" si="32"/>
        <v>571509300100.12036</v>
      </c>
      <c r="R159" s="90">
        <f t="shared" ca="1" si="32"/>
        <v>576267022482.07336</v>
      </c>
      <c r="S159" s="90">
        <f t="shared" ca="1" si="32"/>
        <v>581024744864.02637</v>
      </c>
      <c r="T159" s="90">
        <f t="shared" ca="1" si="32"/>
        <v>585782467245.97913</v>
      </c>
      <c r="U159" s="90">
        <f t="shared" ca="1" si="32"/>
        <v>590540189627.93201</v>
      </c>
      <c r="V159">
        <f ca="1">IF('NGPS 2030'!$A167="WT",INDIRECT("'NGPS 2030'!"&amp;'Country Selector'!$B$3&amp;ROW($A167))*10^12,0)*'Process Emissions Multipliers'!$D$40</f>
        <v>595297912009.88501</v>
      </c>
      <c r="W159" s="90">
        <f t="shared" ref="W159:AL174" ca="1" si="36">$V159*($AP$1-W$1)/($AP$1-$V$1)+$AP159*(W$1-$V$1)/($AP$1-$V$1)</f>
        <v>598193967278.28455</v>
      </c>
      <c r="X159" s="90">
        <f t="shared" ca="1" si="36"/>
        <v>601090022546.68408</v>
      </c>
      <c r="Y159" s="90">
        <f t="shared" ca="1" si="36"/>
        <v>603986077815.08362</v>
      </c>
      <c r="Z159" s="90">
        <f t="shared" ca="1" si="36"/>
        <v>606882133083.48328</v>
      </c>
      <c r="AA159" s="90">
        <f t="shared" ca="1" si="36"/>
        <v>609778188351.88281</v>
      </c>
      <c r="AB159" s="90">
        <f t="shared" ca="1" si="36"/>
        <v>612674243620.28247</v>
      </c>
      <c r="AC159" s="90">
        <f t="shared" ca="1" si="36"/>
        <v>615570298888.68188</v>
      </c>
      <c r="AD159" s="90">
        <f t="shared" ca="1" si="36"/>
        <v>618466354157.08154</v>
      </c>
      <c r="AE159" s="90">
        <f t="shared" ca="1" si="36"/>
        <v>621362409425.48108</v>
      </c>
      <c r="AF159" s="90">
        <f t="shared" ca="1" si="36"/>
        <v>624258464693.88062</v>
      </c>
      <c r="AG159" s="90">
        <f t="shared" ca="1" si="36"/>
        <v>627154519962.28015</v>
      </c>
      <c r="AH159" s="90">
        <f t="shared" ca="1" si="36"/>
        <v>630050575230.67969</v>
      </c>
      <c r="AI159" s="90">
        <f t="shared" ca="1" si="36"/>
        <v>632946630499.07935</v>
      </c>
      <c r="AJ159" s="90">
        <f t="shared" ca="1" si="36"/>
        <v>635842685767.47888</v>
      </c>
      <c r="AK159" s="90">
        <f t="shared" ca="1" si="36"/>
        <v>638738741035.87842</v>
      </c>
      <c r="AL159" s="90">
        <f t="shared" ca="1" si="36"/>
        <v>641634796304.27795</v>
      </c>
      <c r="AM159" s="90">
        <f t="shared" ca="1" si="35"/>
        <v>644530851572.67761</v>
      </c>
      <c r="AN159" s="90">
        <f t="shared" ca="1" si="35"/>
        <v>647426906841.07715</v>
      </c>
      <c r="AO159" s="90">
        <f t="shared" ca="1" si="35"/>
        <v>650322962109.47668</v>
      </c>
      <c r="AP159">
        <f ca="1">V159*'Process Emissions Multipliers'!$E$40</f>
        <v>653219017377.87622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Multipliers'!$B$40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Multipliers'!$D$40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Multipliers'!$E$40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Multipliers'!$B$40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Multipliers'!$D$40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Multipliers'!$E$40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Multipliers'!$B$40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Multipliers'!$D$40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Multipliers'!$E$40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Multipliers'!$B$40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Multipliers'!$D$40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Multipliers'!$E$40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5203288497.0714121</v>
      </c>
      <c r="C164" s="90">
        <f t="shared" ca="1" si="33"/>
        <v>4682959647.3642712</v>
      </c>
      <c r="D164" s="90">
        <f t="shared" ca="1" si="31"/>
        <v>4162630797.6571298</v>
      </c>
      <c r="E164" s="90">
        <f t="shared" ca="1" si="31"/>
        <v>3642301947.9499884</v>
      </c>
      <c r="F164" s="90">
        <f t="shared" ca="1" si="31"/>
        <v>3121973098.2428474</v>
      </c>
      <c r="G164" s="90">
        <f t="shared" ca="1" si="31"/>
        <v>2601644248.535706</v>
      </c>
      <c r="H164" s="90">
        <f t="shared" ca="1" si="31"/>
        <v>2081315398.8285649</v>
      </c>
      <c r="I164" s="90">
        <f t="shared" ca="1" si="31"/>
        <v>1560986549.1214237</v>
      </c>
      <c r="J164" s="90">
        <f t="shared" ca="1" si="31"/>
        <v>1040657699.4142824</v>
      </c>
      <c r="K164" s="90">
        <f t="shared" ca="1" si="31"/>
        <v>520328849.70714122</v>
      </c>
      <c r="L164">
        <f ca="1">IF('NGPS 2020'!$A172="WT",INDIRECT("'NGPS 2020'!"&amp;'Country Selector'!$B$3&amp;ROW($A172))*10^12,0)*'Process Emissions Multipliers'!$B$40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Selector'!$B$3&amp;ROW($A172))*10^12,0)*'Process Emissions Multipliers'!$D$40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Multipliers'!$E$40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Multipliers'!$B$40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Multipliers'!$D$40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Multipliers'!$E$40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Multipliers'!$B$40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Multipliers'!$D$40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Multipliers'!$E$40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Multipliers'!$B$40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Multipliers'!$D$40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Multipliers'!$E$40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Multipliers'!$B$40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Multipliers'!$D$40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Multipliers'!$E$40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Multipliers'!$B$40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Multipliers'!$D$40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Multipliers'!$E$40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Multipliers'!$B$40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Multipliers'!$D$40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Multipliers'!$E$40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3202362684235.9077</v>
      </c>
      <c r="C171" s="90">
        <f t="shared" ca="1" si="33"/>
        <v>3223723025827.623</v>
      </c>
      <c r="D171" s="90">
        <f t="shared" ca="1" si="31"/>
        <v>3245083367419.3379</v>
      </c>
      <c r="E171" s="90">
        <f t="shared" ca="1" si="31"/>
        <v>3266443709011.0537</v>
      </c>
      <c r="F171" s="90">
        <f t="shared" ca="1" si="31"/>
        <v>3287804050602.7681</v>
      </c>
      <c r="G171" s="90">
        <f t="shared" ca="1" si="31"/>
        <v>3309164392194.4834</v>
      </c>
      <c r="H171" s="90">
        <f t="shared" ca="1" si="31"/>
        <v>3330524733786.1982</v>
      </c>
      <c r="I171" s="90">
        <f t="shared" ca="1" si="31"/>
        <v>3351885075377.9141</v>
      </c>
      <c r="J171" s="90">
        <f t="shared" ca="1" si="31"/>
        <v>3373245416969.6289</v>
      </c>
      <c r="K171" s="90">
        <f t="shared" ca="1" si="31"/>
        <v>3394605758561.3437</v>
      </c>
      <c r="L171">
        <f ca="1">IF('NGPS 2020'!$A179="WT",INDIRECT("'NGPS 2020'!"&amp;'Country Selector'!$B$3&amp;ROW($A179))*10^12,0)*'Process Emissions Multipliers'!$B$40</f>
        <v>3415966100153.0591</v>
      </c>
      <c r="M171" s="90">
        <f t="shared" ca="1" si="34"/>
        <v>3445638556792.1855</v>
      </c>
      <c r="N171" s="90">
        <f t="shared" ca="1" si="32"/>
        <v>3475311013431.3125</v>
      </c>
      <c r="O171" s="90">
        <f t="shared" ca="1" si="32"/>
        <v>3504983470070.4399</v>
      </c>
      <c r="P171" s="90">
        <f t="shared" ca="1" si="32"/>
        <v>3534655926709.5664</v>
      </c>
      <c r="Q171" s="90">
        <f t="shared" ca="1" si="32"/>
        <v>3564328383348.6934</v>
      </c>
      <c r="R171" s="90">
        <f t="shared" ca="1" si="32"/>
        <v>3594000839987.8203</v>
      </c>
      <c r="S171" s="90">
        <f t="shared" ca="1" si="32"/>
        <v>3623673296626.9473</v>
      </c>
      <c r="T171" s="90">
        <f t="shared" ca="1" si="32"/>
        <v>3653345753266.0737</v>
      </c>
      <c r="U171" s="90">
        <f t="shared" ca="1" si="32"/>
        <v>3683018209905.2012</v>
      </c>
      <c r="V171">
        <f ca="1">IF('NGPS 2030'!$A179="WT",INDIRECT("'NGPS 2030'!"&amp;'Country Selector'!$B$3&amp;ROW($A179))*10^12,0)*'Process Emissions Multipliers'!$D$40</f>
        <v>3712690666544.3276</v>
      </c>
      <c r="W171" s="90">
        <f t="shared" ca="1" si="36"/>
        <v>3730752475846.6333</v>
      </c>
      <c r="X171" s="90">
        <f t="shared" ca="1" si="36"/>
        <v>3748814285148.9399</v>
      </c>
      <c r="Y171" s="90">
        <f t="shared" ca="1" si="36"/>
        <v>3766876094451.2461</v>
      </c>
      <c r="Z171" s="90">
        <f t="shared" ca="1" si="36"/>
        <v>3784937903753.5518</v>
      </c>
      <c r="AA171" s="90">
        <f t="shared" ca="1" si="36"/>
        <v>3802999713055.8584</v>
      </c>
      <c r="AB171" s="90">
        <f t="shared" ca="1" si="36"/>
        <v>3821061522358.1646</v>
      </c>
      <c r="AC171" s="90">
        <f t="shared" ca="1" si="36"/>
        <v>3839123331660.4707</v>
      </c>
      <c r="AD171" s="90">
        <f t="shared" ca="1" si="36"/>
        <v>3857185140962.7769</v>
      </c>
      <c r="AE171" s="90">
        <f t="shared" ca="1" si="36"/>
        <v>3875246950265.083</v>
      </c>
      <c r="AF171" s="90">
        <f t="shared" ca="1" si="36"/>
        <v>3893308759567.3887</v>
      </c>
      <c r="AG171" s="90">
        <f t="shared" ca="1" si="36"/>
        <v>3911370568869.6953</v>
      </c>
      <c r="AH171" s="90">
        <f t="shared" ca="1" si="36"/>
        <v>3929432378172.0015</v>
      </c>
      <c r="AI171" s="90">
        <f t="shared" ca="1" si="36"/>
        <v>3947494187474.3076</v>
      </c>
      <c r="AJ171" s="90">
        <f t="shared" ca="1" si="36"/>
        <v>3965555996776.6138</v>
      </c>
      <c r="AK171" s="90">
        <f t="shared" ca="1" si="36"/>
        <v>3983617806078.9199</v>
      </c>
      <c r="AL171" s="90">
        <f t="shared" ca="1" si="36"/>
        <v>4001679615381.2256</v>
      </c>
      <c r="AM171" s="90">
        <f t="shared" ca="1" si="35"/>
        <v>4019741424683.5322</v>
      </c>
      <c r="AN171" s="90">
        <f t="shared" ca="1" si="35"/>
        <v>4037803233985.8379</v>
      </c>
      <c r="AO171" s="90">
        <f t="shared" ca="1" si="35"/>
        <v>4055865043288.1445</v>
      </c>
      <c r="AP171">
        <f ca="1">V171*'Process Emissions Multipliers'!$E$40</f>
        <v>4073926852590.4507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Multipliers'!$B$40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Multipliers'!$D$40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Multipliers'!$E$40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Multipliers'!$B$40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Multipliers'!$D$40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Multipliers'!$E$40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Multipliers'!$B$40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Multipliers'!$D$40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Multipliers'!$E$40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Multipliers'!$B$40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Multipliers'!$D$40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Multipliers'!$E$40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Multipliers'!$B$40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Multipliers'!$D$40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Multipliers'!$E$40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Multipliers'!$B$40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Multipliers'!$D$40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Multipliers'!$E$40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" width="12" bestFit="1" customWidth="1"/>
    <col min="12" max="12" width="12" bestFit="1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829406490627.27319</v>
      </c>
      <c r="C2" s="90">
        <f ca="1">$B2*($L$1-C$1)/($L$1-$B$1)+$L2*(C$1-$B$1)/($L$1-$B$1)</f>
        <v>849669642629.79028</v>
      </c>
      <c r="D2" s="90">
        <f t="shared" ref="D2:K17" ca="1" si="0">$B2*($L$1-D$1)/($L$1-$B$1)+$L2*(D$1-$B$1)/($L$1-$B$1)</f>
        <v>869932794632.30737</v>
      </c>
      <c r="E2" s="90">
        <f t="shared" ca="1" si="0"/>
        <v>890195946634.82422</v>
      </c>
      <c r="F2" s="90">
        <f t="shared" ca="1" si="0"/>
        <v>910459098637.34131</v>
      </c>
      <c r="G2" s="90">
        <f t="shared" ca="1" si="0"/>
        <v>930722250639.8584</v>
      </c>
      <c r="H2" s="90">
        <f t="shared" ca="1" si="0"/>
        <v>950985402642.37549</v>
      </c>
      <c r="I2" s="90">
        <f t="shared" ca="1" si="0"/>
        <v>971248554644.89258</v>
      </c>
      <c r="J2" s="90">
        <f t="shared" ca="1" si="0"/>
        <v>991511706647.40967</v>
      </c>
      <c r="K2" s="90">
        <f t="shared" ca="1" si="0"/>
        <v>1011774858649.9268</v>
      </c>
      <c r="L2">
        <f ca="1">IF('NGPS 2020'!$A10="MR",INDIRECT("'NGPS 2020'!"&amp;'Country Selector'!$B$3&amp;ROW($A10))*10^12,0)*'Process Emissions Multipliers'!$B$40</f>
        <v>1032038010652.4437</v>
      </c>
      <c r="M2" s="90">
        <f ca="1">$L2*($V$1-M$1)/($V$1-$L$1)+$V2*(M$1-$L$1)/($V$1-$L$1)</f>
        <v>1041002708258.6774</v>
      </c>
      <c r="N2" s="90">
        <f t="shared" ref="N2:U17" ca="1" si="1">$L2*($V$1-N$1)/($V$1-$L$1)+$V2*(N$1-$L$1)/($V$1-$L$1)</f>
        <v>1049967405864.9108</v>
      </c>
      <c r="O2" s="90">
        <f t="shared" ca="1" si="1"/>
        <v>1058932103471.1444</v>
      </c>
      <c r="P2" s="90">
        <f t="shared" ca="1" si="1"/>
        <v>1067896801077.3778</v>
      </c>
      <c r="Q2" s="90">
        <f t="shared" ca="1" si="1"/>
        <v>1076861498683.6113</v>
      </c>
      <c r="R2" s="90">
        <f t="shared" ca="1" si="1"/>
        <v>1085826196289.845</v>
      </c>
      <c r="S2" s="90">
        <f t="shared" ca="1" si="1"/>
        <v>1094790893896.0784</v>
      </c>
      <c r="T2" s="90">
        <f t="shared" ca="1" si="1"/>
        <v>1103755591502.312</v>
      </c>
      <c r="U2" s="90">
        <f t="shared" ca="1" si="1"/>
        <v>1112720289108.5454</v>
      </c>
      <c r="V2">
        <f ca="1">IF('NGPS 2030'!$A10="MR",INDIRECT("'NGPS 2030'!"&amp;'Country Selector'!$B$3&amp;ROW($A10))*10^12,0)*'Process Emissions Multipliers'!$D$40</f>
        <v>1121684986714.7791</v>
      </c>
      <c r="W2" s="90">
        <f ca="1">$V2*($AP$1-W$1)/($AP$1-$V$1)+$AP2*(W$1-$V$1)/($AP$1-$V$1)</f>
        <v>1127141854023.9424</v>
      </c>
      <c r="X2" s="90">
        <f t="shared" ref="X2:AO16" ca="1" si="2">$V2*($AP$1-X$1)/($AP$1-$V$1)+$AP2*(X$1-$V$1)/($AP$1-$V$1)</f>
        <v>1132598721333.106</v>
      </c>
      <c r="Y2" s="90">
        <f t="shared" ca="1" si="2"/>
        <v>1138055588642.2695</v>
      </c>
      <c r="Z2" s="90">
        <f t="shared" ca="1" si="2"/>
        <v>1143512455951.4331</v>
      </c>
      <c r="AA2" s="90">
        <f t="shared" ca="1" si="2"/>
        <v>1148969323260.5964</v>
      </c>
      <c r="AB2" s="90">
        <f t="shared" ca="1" si="2"/>
        <v>1154426190569.76</v>
      </c>
      <c r="AC2" s="90">
        <f t="shared" ca="1" si="2"/>
        <v>1159883057878.9233</v>
      </c>
      <c r="AD2" s="90">
        <f t="shared" ca="1" si="2"/>
        <v>1165339925188.0869</v>
      </c>
      <c r="AE2" s="90">
        <f t="shared" ca="1" si="2"/>
        <v>1170796792497.2505</v>
      </c>
      <c r="AF2" s="90">
        <f t="shared" ca="1" si="2"/>
        <v>1176253659806.4141</v>
      </c>
      <c r="AG2" s="90">
        <f t="shared" ca="1" si="2"/>
        <v>1181710527115.5774</v>
      </c>
      <c r="AH2" s="90">
        <f t="shared" ca="1" si="2"/>
        <v>1187167394424.741</v>
      </c>
      <c r="AI2" s="90">
        <f t="shared" ca="1" si="2"/>
        <v>1192624261733.9043</v>
      </c>
      <c r="AJ2" s="90">
        <f t="shared" ca="1" si="2"/>
        <v>1198081129043.0679</v>
      </c>
      <c r="AK2" s="90">
        <f t="shared" ca="1" si="2"/>
        <v>1203537996352.2314</v>
      </c>
      <c r="AL2" s="90">
        <f t="shared" ca="1" si="2"/>
        <v>1208994863661.395</v>
      </c>
      <c r="AM2" s="90">
        <f t="shared" ca="1" si="2"/>
        <v>1214451730970.5583</v>
      </c>
      <c r="AN2" s="90">
        <f t="shared" ca="1" si="2"/>
        <v>1219908598279.7217</v>
      </c>
      <c r="AO2" s="90">
        <f t="shared" ca="1" si="2"/>
        <v>1225365465588.8855</v>
      </c>
      <c r="AP2">
        <f ca="1">V2*'Process Emissions Multipliers'!$E$40</f>
        <v>1230822332898.0488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Multipliers'!$B$40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Multipliers'!$D$40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Multipliers'!$E$40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Multipliers'!$B$40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Multipliers'!$D$40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Multipliers'!$E$40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Multipliers'!$B$40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Multipliers'!$D$40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Multipliers'!$E$40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Multipliers'!$B$40</f>
        <v>0</v>
      </c>
      <c r="M6" s="90">
        <f t="shared" ca="1" si="4"/>
        <v>4048174418716.6904</v>
      </c>
      <c r="N6" s="90">
        <f t="shared" ca="1" si="1"/>
        <v>8096348837433.3809</v>
      </c>
      <c r="O6" s="90">
        <f t="shared" ca="1" si="1"/>
        <v>12144523256150.072</v>
      </c>
      <c r="P6" s="90">
        <f t="shared" ca="1" si="1"/>
        <v>16192697674866.762</v>
      </c>
      <c r="Q6" s="90">
        <f t="shared" ca="1" si="1"/>
        <v>20240872093583.453</v>
      </c>
      <c r="R6" s="90">
        <f t="shared" ca="1" si="1"/>
        <v>24289046512300.145</v>
      </c>
      <c r="S6" s="90">
        <f t="shared" ca="1" si="1"/>
        <v>28337220931016.836</v>
      </c>
      <c r="T6" s="90">
        <f t="shared" ca="1" si="1"/>
        <v>32385395349733.523</v>
      </c>
      <c r="U6" s="90">
        <f t="shared" ca="1" si="1"/>
        <v>36433569768450.211</v>
      </c>
      <c r="V6">
        <f ca="1">IF('NGPS 2030'!$A14="MR",INDIRECT("'NGPS 2030'!"&amp;'Country Selector'!$B$3&amp;ROW($A14))*10^12,0)*'Process Emissions Multipliers'!$D$40</f>
        <v>40481744187166.906</v>
      </c>
      <c r="W6" s="90">
        <f t="shared" ca="1" si="5"/>
        <v>40678683175465.094</v>
      </c>
      <c r="X6" s="90">
        <f t="shared" ca="1" si="2"/>
        <v>40875622163763.266</v>
      </c>
      <c r="Y6" s="90">
        <f t="shared" ca="1" si="2"/>
        <v>41072561152061.453</v>
      </c>
      <c r="Z6" s="90">
        <f t="shared" ca="1" si="2"/>
        <v>41269500140359.641</v>
      </c>
      <c r="AA6" s="90">
        <f t="shared" ca="1" si="2"/>
        <v>41466439128657.828</v>
      </c>
      <c r="AB6" s="90">
        <f t="shared" ca="1" si="2"/>
        <v>41663378116956.008</v>
      </c>
      <c r="AC6" s="90">
        <f t="shared" ca="1" si="2"/>
        <v>41860317105254.187</v>
      </c>
      <c r="AD6" s="90">
        <f t="shared" ca="1" si="2"/>
        <v>42057256093552.375</v>
      </c>
      <c r="AE6" s="90">
        <f t="shared" ca="1" si="2"/>
        <v>42254195081850.562</v>
      </c>
      <c r="AF6" s="90">
        <f t="shared" ca="1" si="2"/>
        <v>42451134070148.742</v>
      </c>
      <c r="AG6" s="90">
        <f t="shared" ca="1" si="2"/>
        <v>42648073058446.922</v>
      </c>
      <c r="AH6" s="90">
        <f t="shared" ca="1" si="2"/>
        <v>42845012046745.109</v>
      </c>
      <c r="AI6" s="90">
        <f t="shared" ca="1" si="2"/>
        <v>43041951035043.297</v>
      </c>
      <c r="AJ6" s="90">
        <f t="shared" ca="1" si="2"/>
        <v>43238890023341.477</v>
      </c>
      <c r="AK6" s="90">
        <f t="shared" ca="1" si="2"/>
        <v>43435829011639.656</v>
      </c>
      <c r="AL6" s="90">
        <f t="shared" ca="1" si="2"/>
        <v>43632767999937.844</v>
      </c>
      <c r="AM6" s="90">
        <f t="shared" ca="1" si="2"/>
        <v>43829706988236.031</v>
      </c>
      <c r="AN6" s="90">
        <f t="shared" ca="1" si="2"/>
        <v>44026645976534.203</v>
      </c>
      <c r="AO6" s="90">
        <f t="shared" ca="1" si="2"/>
        <v>44223584964832.391</v>
      </c>
      <c r="AP6">
        <f ca="1">V6*'Process Emissions Multipliers'!$E$40</f>
        <v>44420523953130.578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Multipliers'!$B$40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Multipliers'!$D$40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Multipliers'!$E$40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Multipliers'!$B$40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Multipliers'!$D$40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Multipliers'!$E$40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3724637419016.1382</v>
      </c>
      <c r="D9" s="90">
        <f t="shared" ca="1" si="0"/>
        <v>7449274838032.2764</v>
      </c>
      <c r="E9" s="90">
        <f t="shared" ca="1" si="0"/>
        <v>11173912257048.416</v>
      </c>
      <c r="F9" s="90">
        <f t="shared" ca="1" si="0"/>
        <v>14898549676064.553</v>
      </c>
      <c r="G9" s="90">
        <f t="shared" ca="1" si="0"/>
        <v>18623187095080.691</v>
      </c>
      <c r="H9" s="90">
        <f t="shared" ca="1" si="0"/>
        <v>22347824514096.832</v>
      </c>
      <c r="I9" s="90">
        <f t="shared" ca="1" si="0"/>
        <v>26072461933112.969</v>
      </c>
      <c r="J9" s="90">
        <f t="shared" ca="1" si="0"/>
        <v>29797099352129.105</v>
      </c>
      <c r="K9" s="90">
        <f t="shared" ca="1" si="0"/>
        <v>33521736771145.242</v>
      </c>
      <c r="L9">
        <f ca="1">IF('NGPS 2020'!$A17="MR",INDIRECT("'NGPS 2020'!"&amp;'Country Selector'!$B$3&amp;ROW($A17))*10^12,0)*'Process Emissions Multipliers'!$B$40</f>
        <v>37246374190161.383</v>
      </c>
      <c r="M9" s="90">
        <f t="shared" ca="1" si="4"/>
        <v>33521736771145.242</v>
      </c>
      <c r="N9" s="90">
        <f t="shared" ca="1" si="1"/>
        <v>29797099352129.105</v>
      </c>
      <c r="O9" s="90">
        <f t="shared" ca="1" si="1"/>
        <v>26072461933112.969</v>
      </c>
      <c r="P9" s="90">
        <f t="shared" ca="1" si="1"/>
        <v>22347824514096.832</v>
      </c>
      <c r="Q9" s="90">
        <f t="shared" ca="1" si="1"/>
        <v>18623187095080.691</v>
      </c>
      <c r="R9" s="90">
        <f t="shared" ca="1" si="1"/>
        <v>14898549676064.553</v>
      </c>
      <c r="S9" s="90">
        <f t="shared" ca="1" si="1"/>
        <v>11173912257048.416</v>
      </c>
      <c r="T9" s="90">
        <f t="shared" ca="1" si="1"/>
        <v>7449274838032.2764</v>
      </c>
      <c r="U9" s="90">
        <f t="shared" ca="1" si="1"/>
        <v>3724637419016.1382</v>
      </c>
      <c r="V9">
        <f ca="1">IF('NGPS 2030'!$A17="MR",INDIRECT("'NGPS 2030'!"&amp;'Country Selector'!$B$3&amp;ROW($A17))*10^12,0)*'Process Emissions Multipliers'!$D$40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Multipliers'!$E$40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Multipliers'!$B$40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Multipliers'!$D$40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Multipliers'!$E$40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Multipliers'!$B$40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Selector'!$B$3&amp;ROW($A19))*10^12,0)*'Process Emissions Multipliers'!$D$40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Multipliers'!$E$40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Selector'!$B$3&amp;ROW($A20))*10^12,0)*'Process Emissions Multipliers'!$B$40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Selector'!$B$3&amp;ROW($A20))*10^12,0)*'Process Emissions Multipliers'!$D$40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Multipliers'!$E$40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Selector'!$B$3&amp;ROW($A21))*10^12,0)*'Process Emissions Multipliers'!$B$40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Selector'!$B$3&amp;ROW($A21))*10^12,0)*'Process Emissions Multipliers'!$D$40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Multipliers'!$E$40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29933378603102.172</v>
      </c>
      <c r="C14" s="90">
        <f t="shared" ca="1" si="3"/>
        <v>26940040742791.957</v>
      </c>
      <c r="D14" s="90">
        <f t="shared" ca="1" si="0"/>
        <v>23946702882481.738</v>
      </c>
      <c r="E14" s="90">
        <f t="shared" ca="1" si="0"/>
        <v>20953365022171.52</v>
      </c>
      <c r="F14" s="90">
        <f t="shared" ca="1" si="0"/>
        <v>17960027161861.305</v>
      </c>
      <c r="G14" s="90">
        <f t="shared" ca="1" si="0"/>
        <v>14966689301551.088</v>
      </c>
      <c r="H14" s="90">
        <f t="shared" ca="1" si="0"/>
        <v>11973351441240.869</v>
      </c>
      <c r="I14" s="90">
        <f t="shared" ca="1" si="0"/>
        <v>8980013580930.6523</v>
      </c>
      <c r="J14" s="90">
        <f t="shared" ca="1" si="0"/>
        <v>5986675720620.4346</v>
      </c>
      <c r="K14" s="90">
        <f t="shared" ca="1" si="0"/>
        <v>2993337860310.2173</v>
      </c>
      <c r="L14">
        <f ca="1">IF('NGPS 2020'!$A22="MR",INDIRECT("'NGPS 2020'!"&amp;'Country Selector'!$B$3&amp;ROW($A22))*10^12,0)*'Process Emissions Multipliers'!$B$40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Selector'!$B$3&amp;ROW($A22))*10^12,0)*'Process Emissions Multipliers'!$D$40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Multipliers'!$E$40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Multipliers'!$B$40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Multipliers'!$D$40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Multipliers'!$E$40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Selector'!$B$3&amp;ROW($A24))*10^12,0)*'Process Emissions Multipliers'!$B$40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Selector'!$B$3&amp;ROW($A24))*10^12,0)*'Process Emissions Multipliers'!$D$40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Multipliers'!$E$40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Selector'!$B$3&amp;ROW($A25))*10^12,0)*'Process Emissions Multipliers'!$B$40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Selector'!$B$3&amp;ROW($A25))*10^12,0)*'Process Emissions Multipliers'!$D$40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Multipliers'!$E$40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Multipliers'!$B$40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Multipliers'!$D$40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Multipliers'!$E$40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Selector'!$B$3&amp;ROW($A27))*10^12,0)*'Process Emissions Multipliers'!$B$40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Selector'!$B$3&amp;ROW($A27))*10^12,0)*'Process Emissions Multipliers'!$D$40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Multipliers'!$E$40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Selector'!$B$3&amp;ROW($A28))*10^12,0)*'Process Emissions Multipliers'!$B$40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Selector'!$B$3&amp;ROW($A28))*10^12,0)*'Process Emissions Multipliers'!$D$40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Multipliers'!$E$40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Selector'!$B$3&amp;ROW($A29))*10^12,0)*'Process Emissions Multipliers'!$B$40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Multipliers'!$D$40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Multipliers'!$E$40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Selector'!$B$3&amp;ROW($A30))*10^12,0)*'Process Emissions Multipliers'!$B$40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Multipliers'!$D$40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Multipliers'!$E$40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Multipliers'!$B$40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Multipliers'!$D$40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Multipliers'!$E$40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Selector'!$B$3&amp;ROW($A32))*10^12,0)*'Process Emissions Multipliers'!$B$40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Multipliers'!$D$40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Multipliers'!$E$40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Selector'!$B$3&amp;ROW($A33))*10^12,0)*'Process Emissions Multipliers'!$B$40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Multipliers'!$D$40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Multipliers'!$E$40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Multipliers'!$B$40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Multipliers'!$D$40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Multipliers'!$E$40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Multipliers'!$B$40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Multipliers'!$D$40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Multipliers'!$E$40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Multipliers'!$B$40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Selector'!$B$3&amp;ROW($A36))*10^12,0)*'Process Emissions Multipliers'!$D$40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Multipliers'!$E$40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Multipliers'!$B$40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Multipliers'!$D$40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Multipliers'!$E$40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Selector'!$B$3&amp;ROW($A38))*10^12,0)*'Process Emissions Multipliers'!$B$40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Selector'!$B$3&amp;ROW($A38))*10^12,0)*'Process Emissions Multipliers'!$D$40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Multipliers'!$E$40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Multipliers'!$B$40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Multipliers'!$D$40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Multipliers'!$E$40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Multipliers'!$B$40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Multipliers'!$D$40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Multipliers'!$E$40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Multipliers'!$B$40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Multipliers'!$D$40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Multipliers'!$E$40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Selector'!$B$3&amp;ROW($A42))*10^12,0)*'Process Emissions Multipliers'!$B$40</f>
        <v>0</v>
      </c>
      <c r="M34" s="90">
        <f t="shared" ca="1" si="4"/>
        <v>2062789139.214788</v>
      </c>
      <c r="N34" s="90">
        <f t="shared" ca="1" si="4"/>
        <v>4125578278.4295759</v>
      </c>
      <c r="O34" s="90">
        <f t="shared" ca="1" si="4"/>
        <v>6188367417.6443644</v>
      </c>
      <c r="P34" s="90">
        <f t="shared" ca="1" si="4"/>
        <v>8251156556.8591518</v>
      </c>
      <c r="Q34" s="90">
        <f t="shared" ca="1" si="4"/>
        <v>10313945696.07394</v>
      </c>
      <c r="R34" s="90">
        <f t="shared" ca="1" si="4"/>
        <v>12376734835.288729</v>
      </c>
      <c r="S34" s="90">
        <f t="shared" ca="1" si="4"/>
        <v>14439523974.503515</v>
      </c>
      <c r="T34" s="90">
        <f t="shared" ca="1" si="4"/>
        <v>16502313113.718304</v>
      </c>
      <c r="U34" s="90">
        <f t="shared" ca="1" si="4"/>
        <v>18565102252.933094</v>
      </c>
      <c r="V34">
        <f ca="1">IF('NGPS 2030'!$A42="MR",INDIRECT("'NGPS 2030'!"&amp;'Country Selector'!$B$3&amp;ROW($A42))*10^12,0)*'Process Emissions Multipliers'!$D$40</f>
        <v>20627891392.147881</v>
      </c>
      <c r="W34" s="90">
        <f t="shared" ca="1" si="8"/>
        <v>20728243690.27792</v>
      </c>
      <c r="X34" s="90">
        <f t="shared" ca="1" si="7"/>
        <v>20828595988.407955</v>
      </c>
      <c r="Y34" s="90">
        <f t="shared" ca="1" si="7"/>
        <v>20928948286.537987</v>
      </c>
      <c r="Z34" s="90">
        <f t="shared" ca="1" si="7"/>
        <v>21029300584.668022</v>
      </c>
      <c r="AA34" s="90">
        <f t="shared" ca="1" si="7"/>
        <v>21129652882.798058</v>
      </c>
      <c r="AB34" s="90">
        <f t="shared" ca="1" si="7"/>
        <v>21230005180.928093</v>
      </c>
      <c r="AC34" s="90">
        <f t="shared" ca="1" si="7"/>
        <v>21330357479.058128</v>
      </c>
      <c r="AD34" s="90">
        <f t="shared" ca="1" si="7"/>
        <v>21430709777.188168</v>
      </c>
      <c r="AE34" s="90">
        <f t="shared" ca="1" si="7"/>
        <v>21531062075.318199</v>
      </c>
      <c r="AF34" s="90">
        <f t="shared" ca="1" si="7"/>
        <v>21631414373.448238</v>
      </c>
      <c r="AG34" s="90">
        <f t="shared" ca="1" si="7"/>
        <v>21731766671.578278</v>
      </c>
      <c r="AH34" s="90">
        <f t="shared" ca="1" si="7"/>
        <v>21832118969.708309</v>
      </c>
      <c r="AI34" s="90">
        <f t="shared" ca="1" si="7"/>
        <v>21932471267.838345</v>
      </c>
      <c r="AJ34" s="90">
        <f t="shared" ca="1" si="7"/>
        <v>22032823565.96838</v>
      </c>
      <c r="AK34" s="90">
        <f t="shared" ca="1" si="7"/>
        <v>22133175864.098419</v>
      </c>
      <c r="AL34" s="90">
        <f t="shared" ca="1" si="7"/>
        <v>22233528162.228455</v>
      </c>
      <c r="AM34" s="90">
        <f t="shared" ca="1" si="7"/>
        <v>22333880460.35849</v>
      </c>
      <c r="AN34" s="90">
        <f t="shared" ca="1" si="6"/>
        <v>22434232758.488522</v>
      </c>
      <c r="AO34" s="90">
        <f t="shared" ca="1" si="6"/>
        <v>22534585056.618561</v>
      </c>
      <c r="AP34">
        <f ca="1">V34*'Process Emissions Multipliers'!$E$40</f>
        <v>22634937354.748596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Multipliers'!$B$40</f>
        <v>0</v>
      </c>
      <c r="M35" s="90">
        <f t="shared" ref="M35:U63" ca="1" si="10">$L35*($V$1-M$1)/($V$1-$L$1)+$V35*(M$1-$L$1)/($V$1-$L$1)</f>
        <v>1763242646718.4126</v>
      </c>
      <c r="N35" s="90">
        <f t="shared" ca="1" si="10"/>
        <v>3526485293436.8252</v>
      </c>
      <c r="O35" s="90">
        <f t="shared" ca="1" si="10"/>
        <v>5289727940155.2373</v>
      </c>
      <c r="P35" s="90">
        <f t="shared" ca="1" si="10"/>
        <v>7052970586873.6504</v>
      </c>
      <c r="Q35" s="90">
        <f t="shared" ca="1" si="10"/>
        <v>8816213233592.0625</v>
      </c>
      <c r="R35" s="90">
        <f t="shared" ca="1" si="10"/>
        <v>10579455880310.475</v>
      </c>
      <c r="S35" s="90">
        <f t="shared" ca="1" si="10"/>
        <v>12342698527028.887</v>
      </c>
      <c r="T35" s="90">
        <f t="shared" ca="1" si="10"/>
        <v>14105941173747.301</v>
      </c>
      <c r="U35" s="90">
        <f t="shared" ca="1" si="10"/>
        <v>15869183820465.713</v>
      </c>
      <c r="V35">
        <f ca="1">IF('NGPS 2030'!$A43="MR",INDIRECT("'NGPS 2030'!"&amp;'Country Selector'!$B$3&amp;ROW($A43))*10^12,0)*'Process Emissions Multipliers'!$D$40</f>
        <v>17632426467184.125</v>
      </c>
      <c r="W35" s="90">
        <f t="shared" ca="1" si="8"/>
        <v>17718206176023.602</v>
      </c>
      <c r="X35" s="90">
        <f t="shared" ca="1" si="7"/>
        <v>17803985884863.078</v>
      </c>
      <c r="Y35" s="90">
        <f t="shared" ca="1" si="7"/>
        <v>17889765593702.555</v>
      </c>
      <c r="Z35" s="90">
        <f t="shared" ca="1" si="7"/>
        <v>17975545302542.031</v>
      </c>
      <c r="AA35" s="90">
        <f t="shared" ca="1" si="7"/>
        <v>18061325011381.508</v>
      </c>
      <c r="AB35" s="90">
        <f t="shared" ca="1" si="7"/>
        <v>18147104720220.984</v>
      </c>
      <c r="AC35" s="90">
        <f t="shared" ca="1" si="7"/>
        <v>18232884429060.461</v>
      </c>
      <c r="AD35" s="90">
        <f t="shared" ca="1" si="7"/>
        <v>18318664137899.937</v>
      </c>
      <c r="AE35" s="90">
        <f t="shared" ca="1" si="7"/>
        <v>18404443846739.414</v>
      </c>
      <c r="AF35" s="90">
        <f t="shared" ca="1" si="7"/>
        <v>18490223555578.891</v>
      </c>
      <c r="AG35" s="90">
        <f t="shared" ca="1" si="7"/>
        <v>18576003264418.367</v>
      </c>
      <c r="AH35" s="90">
        <f t="shared" ca="1" si="7"/>
        <v>18661782973257.848</v>
      </c>
      <c r="AI35" s="90">
        <f t="shared" ca="1" si="7"/>
        <v>18747562682097.32</v>
      </c>
      <c r="AJ35" s="90">
        <f t="shared" ca="1" si="7"/>
        <v>18833342390936.801</v>
      </c>
      <c r="AK35" s="90">
        <f t="shared" ca="1" si="7"/>
        <v>18919122099776.273</v>
      </c>
      <c r="AL35" s="90">
        <f t="shared" ca="1" si="7"/>
        <v>19004901808615.754</v>
      </c>
      <c r="AM35" s="90">
        <f t="shared" ca="1" si="7"/>
        <v>19090681517455.23</v>
      </c>
      <c r="AN35" s="90">
        <f t="shared" ca="1" si="6"/>
        <v>19176461226294.707</v>
      </c>
      <c r="AO35" s="90">
        <f t="shared" ca="1" si="6"/>
        <v>19262240935134.184</v>
      </c>
      <c r="AP35">
        <f ca="1">V35*'Process Emissions Multipliers'!$E$40</f>
        <v>19348020643973.66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Multipliers'!$B$40</f>
        <v>0</v>
      </c>
      <c r="M36" s="90">
        <f t="shared" ca="1" si="10"/>
        <v>51779286282.553154</v>
      </c>
      <c r="N36" s="90">
        <f t="shared" ca="1" si="10"/>
        <v>103558572565.10631</v>
      </c>
      <c r="O36" s="90">
        <f t="shared" ca="1" si="10"/>
        <v>155337858847.65948</v>
      </c>
      <c r="P36" s="90">
        <f t="shared" ca="1" si="10"/>
        <v>207117145130.21262</v>
      </c>
      <c r="Q36" s="90">
        <f t="shared" ca="1" si="10"/>
        <v>258896431412.76578</v>
      </c>
      <c r="R36" s="90">
        <f t="shared" ca="1" si="10"/>
        <v>310675717695.31897</v>
      </c>
      <c r="S36" s="90">
        <f t="shared" ca="1" si="10"/>
        <v>362455003977.87207</v>
      </c>
      <c r="T36" s="90">
        <f t="shared" ca="1" si="10"/>
        <v>414234290260.42523</v>
      </c>
      <c r="U36" s="90">
        <f t="shared" ca="1" si="10"/>
        <v>466013576542.97839</v>
      </c>
      <c r="V36">
        <f ca="1">IF('NGPS 2030'!$A44="MR",INDIRECT("'NGPS 2030'!"&amp;'Country Selector'!$B$3&amp;ROW($A44))*10^12,0)*'Process Emissions Multipliers'!$D$40</f>
        <v>517792862825.53156</v>
      </c>
      <c r="W36" s="90">
        <f t="shared" ca="1" si="8"/>
        <v>520311865022.7049</v>
      </c>
      <c r="X36" s="90">
        <f t="shared" ca="1" si="7"/>
        <v>522830867219.87811</v>
      </c>
      <c r="Y36" s="90">
        <f t="shared" ca="1" si="7"/>
        <v>525349869417.05145</v>
      </c>
      <c r="Z36" s="90">
        <f t="shared" ca="1" si="7"/>
        <v>527868871614.22473</v>
      </c>
      <c r="AA36" s="90">
        <f t="shared" ca="1" si="7"/>
        <v>530387873811.39801</v>
      </c>
      <c r="AB36" s="90">
        <f t="shared" ca="1" si="7"/>
        <v>532906876008.57129</v>
      </c>
      <c r="AC36" s="90">
        <f t="shared" ca="1" si="7"/>
        <v>535425878205.74463</v>
      </c>
      <c r="AD36" s="90">
        <f t="shared" ca="1" si="7"/>
        <v>537944880402.91791</v>
      </c>
      <c r="AE36" s="90">
        <f t="shared" ca="1" si="7"/>
        <v>540463882600.09113</v>
      </c>
      <c r="AF36" s="90">
        <f t="shared" ca="1" si="7"/>
        <v>542982884797.2644</v>
      </c>
      <c r="AG36" s="90">
        <f t="shared" ca="1" si="7"/>
        <v>545501886994.43774</v>
      </c>
      <c r="AH36" s="90">
        <f t="shared" ca="1" si="7"/>
        <v>548020889191.61096</v>
      </c>
      <c r="AI36" s="90">
        <f t="shared" ca="1" si="7"/>
        <v>550539891388.7843</v>
      </c>
      <c r="AJ36" s="90">
        <f t="shared" ca="1" si="7"/>
        <v>553058893585.95764</v>
      </c>
      <c r="AK36" s="90">
        <f t="shared" ca="1" si="7"/>
        <v>555577895783.13086</v>
      </c>
      <c r="AL36" s="90">
        <f t="shared" ca="1" si="7"/>
        <v>558096897980.3042</v>
      </c>
      <c r="AM36" s="90">
        <f t="shared" ca="1" si="7"/>
        <v>560615900177.47754</v>
      </c>
      <c r="AN36" s="90">
        <f t="shared" ca="1" si="6"/>
        <v>563134902374.65063</v>
      </c>
      <c r="AO36" s="90">
        <f t="shared" ca="1" si="6"/>
        <v>565653904571.8241</v>
      </c>
      <c r="AP36">
        <f ca="1">V36*'Process Emissions Multipliers'!$E$40</f>
        <v>568172906768.99731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Selector'!$B$3&amp;ROW($A45))*10^12,0)*'Process Emissions Multipliers'!$B$40</f>
        <v>0</v>
      </c>
      <c r="M37" s="90">
        <f t="shared" ca="1" si="10"/>
        <v>422809878682.4502</v>
      </c>
      <c r="N37" s="90">
        <f t="shared" ca="1" si="10"/>
        <v>845619757364.90039</v>
      </c>
      <c r="O37" s="90">
        <f t="shared" ca="1" si="10"/>
        <v>1268429636047.3506</v>
      </c>
      <c r="P37" s="90">
        <f t="shared" ca="1" si="10"/>
        <v>1691239514729.8008</v>
      </c>
      <c r="Q37" s="90">
        <f t="shared" ca="1" si="10"/>
        <v>2114049393412.2507</v>
      </c>
      <c r="R37" s="90">
        <f t="shared" ca="1" si="10"/>
        <v>2536859272094.7012</v>
      </c>
      <c r="S37" s="90">
        <f t="shared" ca="1" si="10"/>
        <v>2959669150777.1514</v>
      </c>
      <c r="T37" s="90">
        <f t="shared" ca="1" si="10"/>
        <v>3382479029459.6016</v>
      </c>
      <c r="U37" s="90">
        <f t="shared" ca="1" si="10"/>
        <v>3805288908142.0518</v>
      </c>
      <c r="V37">
        <f ca="1">IF('NGPS 2030'!$A45="MR",INDIRECT("'NGPS 2030'!"&amp;'Country Selector'!$B$3&amp;ROW($A45))*10^12,0)*'Process Emissions Multipliers'!$D$40</f>
        <v>4228098786824.502</v>
      </c>
      <c r="W37" s="90">
        <f t="shared" ca="1" si="8"/>
        <v>4248667996828.2041</v>
      </c>
      <c r="X37" s="90">
        <f t="shared" ca="1" si="7"/>
        <v>4269237206831.9067</v>
      </c>
      <c r="Y37" s="90">
        <f t="shared" ca="1" si="7"/>
        <v>4289806416835.6094</v>
      </c>
      <c r="Z37" s="90">
        <f t="shared" ca="1" si="7"/>
        <v>4310375626839.3115</v>
      </c>
      <c r="AA37" s="90">
        <f t="shared" ca="1" si="7"/>
        <v>4330944836843.0137</v>
      </c>
      <c r="AB37" s="90">
        <f t="shared" ca="1" si="7"/>
        <v>4351514046846.7163</v>
      </c>
      <c r="AC37" s="90">
        <f t="shared" ca="1" si="7"/>
        <v>4372083256850.4189</v>
      </c>
      <c r="AD37" s="90">
        <f t="shared" ca="1" si="7"/>
        <v>4392652466854.1211</v>
      </c>
      <c r="AE37" s="90">
        <f t="shared" ca="1" si="7"/>
        <v>4413221676857.8232</v>
      </c>
      <c r="AF37" s="90">
        <f t="shared" ca="1" si="7"/>
        <v>4433790886861.5254</v>
      </c>
      <c r="AG37" s="90">
        <f t="shared" ca="1" si="7"/>
        <v>4454360096865.2285</v>
      </c>
      <c r="AH37" s="90">
        <f t="shared" ca="1" si="7"/>
        <v>4474929306868.9307</v>
      </c>
      <c r="AI37" s="90">
        <f t="shared" ca="1" si="7"/>
        <v>4495498516872.6328</v>
      </c>
      <c r="AJ37" s="90">
        <f t="shared" ca="1" si="7"/>
        <v>4516067726876.3359</v>
      </c>
      <c r="AK37" s="90">
        <f t="shared" ca="1" si="7"/>
        <v>4536636936880.0381</v>
      </c>
      <c r="AL37" s="90">
        <f t="shared" ca="1" si="7"/>
        <v>4557206146883.7402</v>
      </c>
      <c r="AM37" s="90">
        <f t="shared" ca="1" si="7"/>
        <v>4577775356887.4424</v>
      </c>
      <c r="AN37" s="90">
        <f t="shared" ca="1" si="6"/>
        <v>4598344566891.1445</v>
      </c>
      <c r="AO37" s="90">
        <f t="shared" ca="1" si="6"/>
        <v>4618913776894.8477</v>
      </c>
      <c r="AP37">
        <f ca="1">V37*'Process Emissions Multipliers'!$E$40</f>
        <v>4639482986898.5498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1624219216441.8354</v>
      </c>
      <c r="D38" s="90">
        <f t="shared" ca="1" si="9"/>
        <v>3248438432883.6709</v>
      </c>
      <c r="E38" s="90">
        <f t="shared" ca="1" si="9"/>
        <v>4872657649325.5059</v>
      </c>
      <c r="F38" s="90">
        <f t="shared" ca="1" si="9"/>
        <v>6496876865767.3418</v>
      </c>
      <c r="G38" s="90">
        <f t="shared" ca="1" si="9"/>
        <v>8121096082209.1777</v>
      </c>
      <c r="H38" s="90">
        <f t="shared" ca="1" si="9"/>
        <v>9745315298651.0117</v>
      </c>
      <c r="I38" s="90">
        <f t="shared" ca="1" si="9"/>
        <v>11369534515092.848</v>
      </c>
      <c r="J38" s="90">
        <f t="shared" ca="1" si="9"/>
        <v>12993753731534.684</v>
      </c>
      <c r="K38" s="90">
        <f t="shared" ca="1" si="9"/>
        <v>14617972947976.52</v>
      </c>
      <c r="L38">
        <f ca="1">IF('NGPS 2020'!$A46="MR",INDIRECT("'NGPS 2020'!"&amp;'Country Selector'!$B$3&amp;ROW($A46))*10^12,0)*'Process Emissions Multipliers'!$B$40</f>
        <v>16242192164418.355</v>
      </c>
      <c r="M38" s="90">
        <f t="shared" ca="1" si="10"/>
        <v>15162499425013.611</v>
      </c>
      <c r="N38" s="90">
        <f t="shared" ca="1" si="10"/>
        <v>14082806685608.865</v>
      </c>
      <c r="O38" s="90">
        <f t="shared" ca="1" si="10"/>
        <v>13003113946204.121</v>
      </c>
      <c r="P38" s="90">
        <f t="shared" ca="1" si="10"/>
        <v>11923421206799.377</v>
      </c>
      <c r="Q38" s="90">
        <f t="shared" ca="1" si="10"/>
        <v>10843728467394.633</v>
      </c>
      <c r="R38" s="90">
        <f t="shared" ca="1" si="10"/>
        <v>9764035727989.8887</v>
      </c>
      <c r="S38" s="90">
        <f t="shared" ca="1" si="10"/>
        <v>8684342988585.1445</v>
      </c>
      <c r="T38" s="90">
        <f t="shared" ca="1" si="10"/>
        <v>7604650249180.4004</v>
      </c>
      <c r="U38" s="90">
        <f t="shared" ca="1" si="10"/>
        <v>6524957509775.6562</v>
      </c>
      <c r="V38">
        <f ca="1">IF('NGPS 2030'!$A46="MR",INDIRECT("'NGPS 2030'!"&amp;'Country Selector'!$B$3&amp;ROW($A46))*10^12,0)*'Process Emissions Multipliers'!$D$40</f>
        <v>5445264770370.9121</v>
      </c>
      <c r="W38" s="90">
        <f t="shared" ca="1" si="8"/>
        <v>5471755351654.5254</v>
      </c>
      <c r="X38" s="90">
        <f t="shared" ca="1" si="7"/>
        <v>5498245932938.1396</v>
      </c>
      <c r="Y38" s="90">
        <f t="shared" ca="1" si="7"/>
        <v>5524736514221.752</v>
      </c>
      <c r="Z38" s="90">
        <f t="shared" ca="1" si="7"/>
        <v>5551227095505.3652</v>
      </c>
      <c r="AA38" s="90">
        <f t="shared" ca="1" si="7"/>
        <v>5577717676788.9795</v>
      </c>
      <c r="AB38" s="90">
        <f t="shared" ca="1" si="7"/>
        <v>5604208258072.5918</v>
      </c>
      <c r="AC38" s="90">
        <f t="shared" ca="1" si="7"/>
        <v>5630698839356.2051</v>
      </c>
      <c r="AD38" s="90">
        <f t="shared" ca="1" si="7"/>
        <v>5657189420639.8193</v>
      </c>
      <c r="AE38" s="90">
        <f t="shared" ca="1" si="7"/>
        <v>5683680001923.4316</v>
      </c>
      <c r="AF38" s="90">
        <f t="shared" ca="1" si="7"/>
        <v>5710170583207.0459</v>
      </c>
      <c r="AG38" s="90">
        <f t="shared" ca="1" si="7"/>
        <v>5736661164490.6602</v>
      </c>
      <c r="AH38" s="90">
        <f t="shared" ca="1" si="7"/>
        <v>5763151745774.2725</v>
      </c>
      <c r="AI38" s="90">
        <f t="shared" ca="1" si="7"/>
        <v>5789642327057.8867</v>
      </c>
      <c r="AJ38" s="90">
        <f t="shared" ca="1" si="7"/>
        <v>5816132908341.499</v>
      </c>
      <c r="AK38" s="90">
        <f t="shared" ca="1" si="7"/>
        <v>5842623489625.1133</v>
      </c>
      <c r="AL38" s="90">
        <f t="shared" ca="1" si="7"/>
        <v>5869114070908.7266</v>
      </c>
      <c r="AM38" s="90">
        <f t="shared" ca="1" si="7"/>
        <v>5895604652192.3398</v>
      </c>
      <c r="AN38" s="90">
        <f t="shared" ca="1" si="6"/>
        <v>5922095233475.9521</v>
      </c>
      <c r="AO38" s="90">
        <f t="shared" ca="1" si="6"/>
        <v>5948585814759.5664</v>
      </c>
      <c r="AP38">
        <f ca="1">V38*'Process Emissions Multipliers'!$E$40</f>
        <v>5975076396043.1797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47640997464.502121</v>
      </c>
      <c r="D39" s="90">
        <f t="shared" ca="1" si="9"/>
        <v>95281994929.004242</v>
      </c>
      <c r="E39" s="90">
        <f t="shared" ca="1" si="9"/>
        <v>142922992393.50638</v>
      </c>
      <c r="F39" s="90">
        <f t="shared" ca="1" si="9"/>
        <v>190563989858.00848</v>
      </c>
      <c r="G39" s="90">
        <f t="shared" ca="1" si="9"/>
        <v>238204987322.51065</v>
      </c>
      <c r="H39" s="90">
        <f t="shared" ca="1" si="9"/>
        <v>285845984787.01276</v>
      </c>
      <c r="I39" s="90">
        <f t="shared" ca="1" si="9"/>
        <v>333486982251.51483</v>
      </c>
      <c r="J39" s="90">
        <f t="shared" ca="1" si="9"/>
        <v>381127979716.01697</v>
      </c>
      <c r="K39" s="90">
        <f t="shared" ca="1" si="9"/>
        <v>428768977180.51917</v>
      </c>
      <c r="L39">
        <f ca="1">IF('NGPS 2020'!$A47="MR",INDIRECT("'NGPS 2020'!"&amp;'Country Selector'!$B$3&amp;ROW($A47))*10^12,0)*'Process Emissions Multipliers'!$B$40</f>
        <v>476409974645.02124</v>
      </c>
      <c r="M39" s="90">
        <f t="shared" ca="1" si="10"/>
        <v>428768977180.51917</v>
      </c>
      <c r="N39" s="90">
        <f t="shared" ca="1" si="10"/>
        <v>381127979716.01697</v>
      </c>
      <c r="O39" s="90">
        <f t="shared" ca="1" si="10"/>
        <v>333486982251.51483</v>
      </c>
      <c r="P39" s="90">
        <f t="shared" ca="1" si="10"/>
        <v>285845984787.01276</v>
      </c>
      <c r="Q39" s="90">
        <f t="shared" ca="1" si="10"/>
        <v>238204987322.51065</v>
      </c>
      <c r="R39" s="90">
        <f t="shared" ca="1" si="10"/>
        <v>190563989858.00848</v>
      </c>
      <c r="S39" s="90">
        <f t="shared" ca="1" si="10"/>
        <v>142922992393.50638</v>
      </c>
      <c r="T39" s="90">
        <f t="shared" ca="1" si="10"/>
        <v>95281994929.004242</v>
      </c>
      <c r="U39" s="90">
        <f t="shared" ca="1" si="10"/>
        <v>47640997464.502121</v>
      </c>
      <c r="V39">
        <f ca="1">IF('NGPS 2030'!$A47="MR",INDIRECT("'NGPS 2030'!"&amp;'Country Selector'!$B$3&amp;ROW($A47))*10^12,0)*'Process Emissions Multipliers'!$D$40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Multipliers'!$E$40</f>
        <v>0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389018192494.17694</v>
      </c>
      <c r="D40" s="90">
        <f t="shared" ca="1" si="9"/>
        <v>778036384988.35388</v>
      </c>
      <c r="E40" s="90">
        <f t="shared" ca="1" si="9"/>
        <v>1167054577482.5308</v>
      </c>
      <c r="F40" s="90">
        <f t="shared" ca="1" si="9"/>
        <v>1556072769976.7078</v>
      </c>
      <c r="G40" s="90">
        <f t="shared" ca="1" si="9"/>
        <v>1945090962470.8848</v>
      </c>
      <c r="H40" s="90">
        <f t="shared" ca="1" si="9"/>
        <v>2334109154965.0615</v>
      </c>
      <c r="I40" s="90">
        <f t="shared" ca="1" si="9"/>
        <v>2723127347459.2388</v>
      </c>
      <c r="J40" s="90">
        <f t="shared" ca="1" si="9"/>
        <v>3112145539953.4155</v>
      </c>
      <c r="K40" s="90">
        <f t="shared" ca="1" si="9"/>
        <v>3501163732447.5928</v>
      </c>
      <c r="L40">
        <f ca="1">IF('NGPS 2020'!$A48="MR",INDIRECT("'NGPS 2020'!"&amp;'Country Selector'!$B$3&amp;ROW($A48))*10^12,0)*'Process Emissions Multipliers'!$B$40</f>
        <v>3890181924941.7695</v>
      </c>
      <c r="M40" s="90">
        <f t="shared" ca="1" si="10"/>
        <v>3504453650471.3965</v>
      </c>
      <c r="N40" s="90">
        <f t="shared" ca="1" si="10"/>
        <v>3118725376001.0229</v>
      </c>
      <c r="O40" s="90">
        <f t="shared" ca="1" si="10"/>
        <v>2732997101530.6499</v>
      </c>
      <c r="P40" s="90">
        <f t="shared" ca="1" si="10"/>
        <v>2347268827060.2759</v>
      </c>
      <c r="Q40" s="90">
        <f t="shared" ca="1" si="10"/>
        <v>1961540552589.9028</v>
      </c>
      <c r="R40" s="90">
        <f t="shared" ca="1" si="10"/>
        <v>1575812278119.5295</v>
      </c>
      <c r="S40" s="90">
        <f t="shared" ca="1" si="10"/>
        <v>1190084003649.1562</v>
      </c>
      <c r="T40" s="90">
        <f t="shared" ca="1" si="10"/>
        <v>804355729178.78296</v>
      </c>
      <c r="U40" s="90">
        <f t="shared" ca="1" si="10"/>
        <v>418627454708.40967</v>
      </c>
      <c r="V40">
        <f ca="1">IF('NGPS 2030'!$A48="MR",INDIRECT("'NGPS 2030'!"&amp;'Country Selector'!$B$3&amp;ROW($A48))*10^12,0)*'Process Emissions Multipliers'!$D$40</f>
        <v>32899180238.03635</v>
      </c>
      <c r="W40" s="90">
        <f t="shared" ca="1" si="8"/>
        <v>33059230932.541069</v>
      </c>
      <c r="X40" s="90">
        <f t="shared" ca="1" si="7"/>
        <v>33219281627.045792</v>
      </c>
      <c r="Y40" s="90">
        <f t="shared" ca="1" si="7"/>
        <v>33379332321.550507</v>
      </c>
      <c r="Z40" s="90">
        <f t="shared" ca="1" si="7"/>
        <v>33539383016.055229</v>
      </c>
      <c r="AA40" s="90">
        <f t="shared" ca="1" si="7"/>
        <v>33699433710.559948</v>
      </c>
      <c r="AB40" s="90">
        <f t="shared" ca="1" si="7"/>
        <v>33859484405.064674</v>
      </c>
      <c r="AC40" s="90">
        <f t="shared" ca="1" si="7"/>
        <v>34019535099.569389</v>
      </c>
      <c r="AD40" s="90">
        <f t="shared" ca="1" si="7"/>
        <v>34179585794.074112</v>
      </c>
      <c r="AE40" s="90">
        <f t="shared" ca="1" si="7"/>
        <v>34339636488.578827</v>
      </c>
      <c r="AF40" s="90">
        <f t="shared" ca="1" si="7"/>
        <v>34499687183.083557</v>
      </c>
      <c r="AG40" s="90">
        <f t="shared" ca="1" si="7"/>
        <v>34659737877.588272</v>
      </c>
      <c r="AH40" s="90">
        <f t="shared" ca="1" si="7"/>
        <v>34819788572.092995</v>
      </c>
      <c r="AI40" s="90">
        <f t="shared" ca="1" si="7"/>
        <v>34979839266.59771</v>
      </c>
      <c r="AJ40" s="90">
        <f t="shared" ca="1" si="7"/>
        <v>35139889961.102432</v>
      </c>
      <c r="AK40" s="90">
        <f t="shared" ca="1" si="7"/>
        <v>35299940655.607155</v>
      </c>
      <c r="AL40" s="90">
        <f t="shared" ca="1" si="7"/>
        <v>35459991350.11187</v>
      </c>
      <c r="AM40" s="90">
        <f t="shared" ca="1" si="7"/>
        <v>35620042044.616592</v>
      </c>
      <c r="AN40" s="90">
        <f t="shared" ca="1" si="6"/>
        <v>35780092739.121315</v>
      </c>
      <c r="AO40" s="90">
        <f t="shared" ca="1" si="6"/>
        <v>35940143433.62603</v>
      </c>
      <c r="AP40">
        <f ca="1">V40*'Process Emissions Multipliers'!$E$40</f>
        <v>36100194128.130753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501006992841.06677</v>
      </c>
      <c r="D41" s="90">
        <f t="shared" ca="1" si="9"/>
        <v>1002013985682.1335</v>
      </c>
      <c r="E41" s="90">
        <f t="shared" ca="1" si="9"/>
        <v>1503020978523.2004</v>
      </c>
      <c r="F41" s="90">
        <f t="shared" ca="1" si="9"/>
        <v>2004027971364.2671</v>
      </c>
      <c r="G41" s="90">
        <f t="shared" ca="1" si="9"/>
        <v>2505034964205.334</v>
      </c>
      <c r="H41" s="90">
        <f t="shared" ca="1" si="9"/>
        <v>3006041957046.4009</v>
      </c>
      <c r="I41" s="90">
        <f t="shared" ca="1" si="9"/>
        <v>3507048949887.4678</v>
      </c>
      <c r="J41" s="90">
        <f t="shared" ca="1" si="9"/>
        <v>4008055942728.5342</v>
      </c>
      <c r="K41" s="90">
        <f t="shared" ca="1" si="9"/>
        <v>4509062935569.6016</v>
      </c>
      <c r="L41">
        <f ca="1">IF('NGPS 2020'!$A49="MR",INDIRECT("'NGPS 2020'!"&amp;'Country Selector'!$B$3&amp;ROW($A49))*10^12,0)*'Process Emissions Multipliers'!$B$40</f>
        <v>5010069928410.668</v>
      </c>
      <c r="M41" s="90">
        <f t="shared" ca="1" si="10"/>
        <v>4509062935569.6016</v>
      </c>
      <c r="N41" s="90">
        <f t="shared" ca="1" si="10"/>
        <v>4008055942728.5342</v>
      </c>
      <c r="O41" s="90">
        <f t="shared" ca="1" si="10"/>
        <v>3507048949887.4678</v>
      </c>
      <c r="P41" s="90">
        <f t="shared" ca="1" si="10"/>
        <v>3006041957046.4009</v>
      </c>
      <c r="Q41" s="90">
        <f t="shared" ca="1" si="10"/>
        <v>2505034964205.334</v>
      </c>
      <c r="R41" s="90">
        <f t="shared" ca="1" si="10"/>
        <v>2004027971364.2671</v>
      </c>
      <c r="S41" s="90">
        <f t="shared" ca="1" si="10"/>
        <v>1503020978523.2004</v>
      </c>
      <c r="T41" s="90">
        <f t="shared" ca="1" si="10"/>
        <v>1002013985682.1335</v>
      </c>
      <c r="U41" s="90">
        <f t="shared" ca="1" si="10"/>
        <v>501006992841.06677</v>
      </c>
      <c r="V41">
        <f ca="1">IF('NGPS 2030'!$A49="MR",INDIRECT("'NGPS 2030'!"&amp;'Country Selector'!$B$3&amp;ROW($A49))*10^12,0)*'Process Emissions Multipliers'!$D$40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Multipliers'!$E$40</f>
        <v>0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2020'!$A50="MR",INDIRECT("'NGPS 2020'!"&amp;'Country Selector'!$B$3&amp;ROW($A50))*10^12,0)*'Process Emissions Multipliers'!$B$40</f>
        <v>0</v>
      </c>
      <c r="M42" s="90">
        <f t="shared" ca="1" si="10"/>
        <v>363727677395.18567</v>
      </c>
      <c r="N42" s="90">
        <f t="shared" ca="1" si="10"/>
        <v>727455354790.37134</v>
      </c>
      <c r="O42" s="90">
        <f t="shared" ca="1" si="10"/>
        <v>1091183032185.557</v>
      </c>
      <c r="P42" s="90">
        <f t="shared" ca="1" si="10"/>
        <v>1454910709580.7427</v>
      </c>
      <c r="Q42" s="90">
        <f t="shared" ca="1" si="10"/>
        <v>1818638386975.9282</v>
      </c>
      <c r="R42" s="90">
        <f t="shared" ca="1" si="10"/>
        <v>2182366064371.114</v>
      </c>
      <c r="S42" s="90">
        <f t="shared" ca="1" si="10"/>
        <v>2546093741766.2998</v>
      </c>
      <c r="T42" s="90">
        <f t="shared" ca="1" si="10"/>
        <v>2909821419161.4854</v>
      </c>
      <c r="U42" s="90">
        <f t="shared" ca="1" si="10"/>
        <v>3273549096556.6709</v>
      </c>
      <c r="V42">
        <f ca="1">IF('NGPS 2030'!$A50="MR",INDIRECT("'NGPS 2030'!"&amp;'Country Selector'!$B$3&amp;ROW($A50))*10^12,0)*'Process Emissions Multipliers'!$D$40</f>
        <v>3637276773951.8564</v>
      </c>
      <c r="W42" s="90">
        <f t="shared" ca="1" si="8"/>
        <v>3654971703417.1152</v>
      </c>
      <c r="X42" s="90">
        <f t="shared" ca="1" si="7"/>
        <v>3672666632882.3735</v>
      </c>
      <c r="Y42" s="90">
        <f t="shared" ca="1" si="7"/>
        <v>3690361562347.6323</v>
      </c>
      <c r="Z42" s="90">
        <f t="shared" ca="1" si="7"/>
        <v>3708056491812.8906</v>
      </c>
      <c r="AA42" s="90">
        <f t="shared" ca="1" si="7"/>
        <v>3725751421278.1494</v>
      </c>
      <c r="AB42" s="90">
        <f t="shared" ca="1" si="7"/>
        <v>3743446350743.4082</v>
      </c>
      <c r="AC42" s="90">
        <f t="shared" ca="1" si="7"/>
        <v>3761141280208.666</v>
      </c>
      <c r="AD42" s="90">
        <f t="shared" ca="1" si="7"/>
        <v>3778836209673.9248</v>
      </c>
      <c r="AE42" s="90">
        <f t="shared" ca="1" si="7"/>
        <v>3796531139139.1836</v>
      </c>
      <c r="AF42" s="90">
        <f t="shared" ca="1" si="7"/>
        <v>3814226068604.4424</v>
      </c>
      <c r="AG42" s="90">
        <f t="shared" ca="1" si="7"/>
        <v>3831920998069.7007</v>
      </c>
      <c r="AH42" s="90">
        <f t="shared" ca="1" si="7"/>
        <v>3849615927534.9595</v>
      </c>
      <c r="AI42" s="90">
        <f t="shared" ca="1" si="7"/>
        <v>3867310857000.2178</v>
      </c>
      <c r="AJ42" s="90">
        <f t="shared" ca="1" si="7"/>
        <v>3885005786465.4766</v>
      </c>
      <c r="AK42" s="90">
        <f t="shared" ca="1" si="7"/>
        <v>3902700715930.7344</v>
      </c>
      <c r="AL42" s="90">
        <f t="shared" ca="1" si="7"/>
        <v>3920395645395.9932</v>
      </c>
      <c r="AM42" s="90">
        <f t="shared" ca="1" si="7"/>
        <v>3938090574861.252</v>
      </c>
      <c r="AN42" s="90">
        <f t="shared" ca="1" si="6"/>
        <v>3955785504326.5107</v>
      </c>
      <c r="AO42" s="90">
        <f t="shared" ca="1" si="6"/>
        <v>3973480433791.7695</v>
      </c>
      <c r="AP42">
        <f ca="1">V42*'Process Emissions Multipliers'!$E$40</f>
        <v>3991175363257.0278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Multipliers'!$B$40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Multipliers'!$D$40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Multipliers'!$E$40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1459303062202.6504</v>
      </c>
      <c r="C44" s="90">
        <f t="shared" ca="1" si="9"/>
        <v>1313372755982.3853</v>
      </c>
      <c r="D44" s="90">
        <f t="shared" ca="1" si="9"/>
        <v>1167442449762.1204</v>
      </c>
      <c r="E44" s="90">
        <f t="shared" ca="1" si="9"/>
        <v>1021512143541.8552</v>
      </c>
      <c r="F44" s="90">
        <f t="shared" ca="1" si="9"/>
        <v>875581837321.59021</v>
      </c>
      <c r="G44" s="90">
        <f t="shared" ca="1" si="9"/>
        <v>729651531101.3252</v>
      </c>
      <c r="H44" s="90">
        <f t="shared" ca="1" si="9"/>
        <v>583721224881.06018</v>
      </c>
      <c r="I44" s="90">
        <f t="shared" ca="1" si="9"/>
        <v>437790918660.7951</v>
      </c>
      <c r="J44" s="90">
        <f t="shared" ca="1" si="9"/>
        <v>291860612440.53009</v>
      </c>
      <c r="K44" s="90">
        <f t="shared" ca="1" si="9"/>
        <v>145930306220.26505</v>
      </c>
      <c r="L44">
        <f ca="1">IF('NGPS 2020'!$A52="MR",INDIRECT("'NGPS 2020'!"&amp;'Country Selector'!$B$3&amp;ROW($A52))*10^12,0)*'Process Emissions Multipliers'!$B$40</f>
        <v>0</v>
      </c>
      <c r="M44" s="90">
        <f t="shared" ca="1" si="10"/>
        <v>22682618387.416142</v>
      </c>
      <c r="N44" s="90">
        <f t="shared" ca="1" si="10"/>
        <v>45365236774.832283</v>
      </c>
      <c r="O44" s="90">
        <f t="shared" ca="1" si="10"/>
        <v>68047855162.248428</v>
      </c>
      <c r="P44" s="90">
        <f t="shared" ca="1" si="10"/>
        <v>90730473549.664566</v>
      </c>
      <c r="Q44" s="90">
        <f t="shared" ca="1" si="10"/>
        <v>113413091937.08072</v>
      </c>
      <c r="R44" s="90">
        <f t="shared" ca="1" si="10"/>
        <v>136095710324.49686</v>
      </c>
      <c r="S44" s="90">
        <f t="shared" ca="1" si="10"/>
        <v>158778328711.91299</v>
      </c>
      <c r="T44" s="90">
        <f t="shared" ca="1" si="10"/>
        <v>181460947099.32913</v>
      </c>
      <c r="U44" s="90">
        <f t="shared" ca="1" si="10"/>
        <v>204143565486.74527</v>
      </c>
      <c r="V44">
        <f ca="1">IF('NGPS 2030'!$A52="MR",INDIRECT("'NGPS 2030'!"&amp;'Country Selector'!$B$3&amp;ROW($A52))*10^12,0)*'Process Emissions Multipliers'!$D$40</f>
        <v>226826183874.16141</v>
      </c>
      <c r="W44" s="90">
        <f t="shared" ca="1" si="8"/>
        <v>227929666939.64346</v>
      </c>
      <c r="X44" s="90">
        <f t="shared" ca="1" si="7"/>
        <v>229033150005.12552</v>
      </c>
      <c r="Y44" s="90">
        <f t="shared" ca="1" si="7"/>
        <v>230136633070.60754</v>
      </c>
      <c r="Z44" s="90">
        <f t="shared" ca="1" si="7"/>
        <v>231240116136.0896</v>
      </c>
      <c r="AA44" s="90">
        <f t="shared" ca="1" si="7"/>
        <v>232343599201.57166</v>
      </c>
      <c r="AB44" s="90">
        <f t="shared" ca="1" si="7"/>
        <v>233447082267.05371</v>
      </c>
      <c r="AC44" s="90">
        <f t="shared" ca="1" si="7"/>
        <v>234550565332.53574</v>
      </c>
      <c r="AD44" s="90">
        <f t="shared" ca="1" si="7"/>
        <v>235654048398.01782</v>
      </c>
      <c r="AE44" s="90">
        <f t="shared" ca="1" si="7"/>
        <v>236757531463.49988</v>
      </c>
      <c r="AF44" s="90">
        <f t="shared" ca="1" si="7"/>
        <v>237861014528.98193</v>
      </c>
      <c r="AG44" s="90">
        <f t="shared" ca="1" si="7"/>
        <v>238964497594.46399</v>
      </c>
      <c r="AH44" s="90">
        <f t="shared" ca="1" si="7"/>
        <v>240067980659.94598</v>
      </c>
      <c r="AI44" s="90">
        <f t="shared" ca="1" si="7"/>
        <v>241171463725.4281</v>
      </c>
      <c r="AJ44" s="90">
        <f t="shared" ca="1" si="7"/>
        <v>242274946790.9101</v>
      </c>
      <c r="AK44" s="90">
        <f t="shared" ca="1" si="7"/>
        <v>243378429856.39221</v>
      </c>
      <c r="AL44" s="90">
        <f t="shared" ca="1" si="7"/>
        <v>244481912921.87421</v>
      </c>
      <c r="AM44" s="90">
        <f t="shared" ca="1" si="7"/>
        <v>245585395987.35626</v>
      </c>
      <c r="AN44" s="90">
        <f t="shared" ca="1" si="6"/>
        <v>246688879052.83832</v>
      </c>
      <c r="AO44" s="90">
        <f t="shared" ca="1" si="6"/>
        <v>247792362118.32037</v>
      </c>
      <c r="AP44">
        <f ca="1">V44*'Process Emissions Multipliers'!$E$40</f>
        <v>248895845183.80243</v>
      </c>
    </row>
    <row r="45" spans="1:42">
      <c r="A45" s="74">
        <v>-7</v>
      </c>
      <c r="B45">
        <f ca="1">IF('NGPS 2010'!$A53="MR",INDIRECT("'NGPS 2010'!"&amp;'Country Selector'!$B$3&amp;ROW($A53))*10^12,0)</f>
        <v>7815664082084.3887</v>
      </c>
      <c r="C45" s="90">
        <f t="shared" ca="1" si="9"/>
        <v>7368755615315.9863</v>
      </c>
      <c r="D45" s="90">
        <f t="shared" ca="1" si="9"/>
        <v>6921847148547.584</v>
      </c>
      <c r="E45" s="90">
        <f t="shared" ca="1" si="9"/>
        <v>6474938681779.1816</v>
      </c>
      <c r="F45" s="90">
        <f t="shared" ca="1" si="9"/>
        <v>6028030215010.7783</v>
      </c>
      <c r="G45" s="90">
        <f t="shared" ca="1" si="9"/>
        <v>5581121748242.377</v>
      </c>
      <c r="H45" s="90">
        <f t="shared" ca="1" si="9"/>
        <v>5134213281473.9746</v>
      </c>
      <c r="I45" s="90">
        <f t="shared" ca="1" si="9"/>
        <v>4687304814705.5713</v>
      </c>
      <c r="J45" s="90">
        <f t="shared" ca="1" si="9"/>
        <v>4240396347937.1689</v>
      </c>
      <c r="K45" s="90">
        <f t="shared" ca="1" si="9"/>
        <v>3793487881168.7666</v>
      </c>
      <c r="L45">
        <f ca="1">IF('NGPS 2020'!$A53="MR",INDIRECT("'NGPS 2020'!"&amp;'Country Selector'!$B$3&amp;ROW($A53))*10^12,0)*'Process Emissions Multipliers'!$B$40</f>
        <v>3346579414400.3643</v>
      </c>
      <c r="M45" s="90">
        <f t="shared" ca="1" si="10"/>
        <v>3019324710111.8125</v>
      </c>
      <c r="N45" s="90">
        <f t="shared" ca="1" si="10"/>
        <v>2692070005823.2607</v>
      </c>
      <c r="O45" s="90">
        <f t="shared" ca="1" si="10"/>
        <v>2364815301534.709</v>
      </c>
      <c r="P45" s="90">
        <f t="shared" ca="1" si="10"/>
        <v>2037560597246.1577</v>
      </c>
      <c r="Q45" s="90">
        <f t="shared" ca="1" si="10"/>
        <v>1710305892957.6057</v>
      </c>
      <c r="R45" s="90">
        <f t="shared" ca="1" si="10"/>
        <v>1383051188669.0542</v>
      </c>
      <c r="S45" s="90">
        <f t="shared" ca="1" si="10"/>
        <v>1055796484380.5024</v>
      </c>
      <c r="T45" s="90">
        <f t="shared" ca="1" si="10"/>
        <v>728541780091.95068</v>
      </c>
      <c r="U45" s="90">
        <f t="shared" ca="1" si="10"/>
        <v>401287075803.39899</v>
      </c>
      <c r="V45">
        <f ca="1">IF('NGPS 2030'!$A53="MR",INDIRECT("'NGPS 2030'!"&amp;'Country Selector'!$B$3&amp;ROW($A53))*10^12,0)*'Process Emissions Multipliers'!$D$40</f>
        <v>74032371514.847275</v>
      </c>
      <c r="W45" s="90">
        <f t="shared" ca="1" si="8"/>
        <v>74392530412.152664</v>
      </c>
      <c r="X45" s="90">
        <f t="shared" ca="1" si="7"/>
        <v>74752689309.458069</v>
      </c>
      <c r="Y45" s="90">
        <f t="shared" ca="1" si="7"/>
        <v>75112848206.763474</v>
      </c>
      <c r="Z45" s="90">
        <f t="shared" ca="1" si="7"/>
        <v>75473007104.068878</v>
      </c>
      <c r="AA45" s="90">
        <f t="shared" ca="1" si="7"/>
        <v>75833166001.374268</v>
      </c>
      <c r="AB45" s="90">
        <f t="shared" ca="1" si="7"/>
        <v>76193324898.679672</v>
      </c>
      <c r="AC45" s="90">
        <f t="shared" ca="1" si="7"/>
        <v>76553483795.985062</v>
      </c>
      <c r="AD45" s="90">
        <f t="shared" ca="1" si="7"/>
        <v>76913642693.290466</v>
      </c>
      <c r="AE45" s="90">
        <f t="shared" ca="1" si="7"/>
        <v>77273801590.595871</v>
      </c>
      <c r="AF45" s="90">
        <f t="shared" ca="1" si="7"/>
        <v>77633960487.901276</v>
      </c>
      <c r="AG45" s="90">
        <f t="shared" ca="1" si="7"/>
        <v>77994119385.206665</v>
      </c>
      <c r="AH45" s="90">
        <f t="shared" ca="1" si="7"/>
        <v>78354278282.51207</v>
      </c>
      <c r="AI45" s="90">
        <f t="shared" ca="1" si="7"/>
        <v>78714437179.817474</v>
      </c>
      <c r="AJ45" s="90">
        <f t="shared" ca="1" si="7"/>
        <v>79074596077.122864</v>
      </c>
      <c r="AK45" s="90">
        <f t="shared" ca="1" si="7"/>
        <v>79434754974.428268</v>
      </c>
      <c r="AL45" s="90">
        <f t="shared" ca="1" si="7"/>
        <v>79794913871.733658</v>
      </c>
      <c r="AM45" s="90">
        <f t="shared" ca="1" si="7"/>
        <v>80155072769.039078</v>
      </c>
      <c r="AN45" s="90">
        <f t="shared" ca="1" si="6"/>
        <v>80515231666.344467</v>
      </c>
      <c r="AO45" s="90">
        <f t="shared" ca="1" si="6"/>
        <v>80875390563.649872</v>
      </c>
      <c r="AP45">
        <f ca="1">V45*'Process Emissions Multipliers'!$E$40</f>
        <v>81235549460.955261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Multipliers'!$B$40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Multipliers'!$D$40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Multipliers'!$E$40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0</v>
      </c>
      <c r="C47" s="90">
        <f t="shared" ca="1" si="9"/>
        <v>157341771532.47073</v>
      </c>
      <c r="D47" s="90">
        <f t="shared" ca="1" si="9"/>
        <v>314683543064.94147</v>
      </c>
      <c r="E47" s="90">
        <f t="shared" ca="1" si="9"/>
        <v>472025314597.41223</v>
      </c>
      <c r="F47" s="90">
        <f t="shared" ca="1" si="9"/>
        <v>629367086129.88293</v>
      </c>
      <c r="G47" s="90">
        <f t="shared" ca="1" si="9"/>
        <v>786708857662.35364</v>
      </c>
      <c r="H47" s="90">
        <f t="shared" ca="1" si="9"/>
        <v>944050629194.82446</v>
      </c>
      <c r="I47" s="90">
        <f t="shared" ca="1" si="9"/>
        <v>1101392400727.2952</v>
      </c>
      <c r="J47" s="90">
        <f t="shared" ca="1" si="9"/>
        <v>1258734172259.7659</v>
      </c>
      <c r="K47" s="90">
        <f t="shared" ca="1" si="9"/>
        <v>1416075943792.2366</v>
      </c>
      <c r="L47">
        <f ca="1">IF('NGPS 2020'!$A55="MR",INDIRECT("'NGPS 2020'!"&amp;'Country Selector'!$B$3&amp;ROW($A55))*10^12,0)*'Process Emissions Multipliers'!$B$40</f>
        <v>1573417715324.7073</v>
      </c>
      <c r="M47" s="90">
        <f t="shared" ca="1" si="10"/>
        <v>1416075943792.2366</v>
      </c>
      <c r="N47" s="90">
        <f t="shared" ca="1" si="10"/>
        <v>1258734172259.7659</v>
      </c>
      <c r="O47" s="90">
        <f t="shared" ca="1" si="10"/>
        <v>1101392400727.2952</v>
      </c>
      <c r="P47" s="90">
        <f t="shared" ca="1" si="10"/>
        <v>944050629194.82446</v>
      </c>
      <c r="Q47" s="90">
        <f t="shared" ca="1" si="10"/>
        <v>786708857662.35364</v>
      </c>
      <c r="R47" s="90">
        <f t="shared" ca="1" si="10"/>
        <v>629367086129.88293</v>
      </c>
      <c r="S47" s="90">
        <f t="shared" ca="1" si="10"/>
        <v>472025314597.41223</v>
      </c>
      <c r="T47" s="90">
        <f t="shared" ca="1" si="10"/>
        <v>314683543064.94147</v>
      </c>
      <c r="U47" s="90">
        <f t="shared" ca="1" si="10"/>
        <v>157341771532.47073</v>
      </c>
      <c r="V47">
        <f ca="1">IF('NGPS 2030'!$A55="MR",INDIRECT("'NGPS 2030'!"&amp;'Country Selector'!$B$3&amp;ROW($A55))*10^12,0)*'Process Emissions Multipliers'!$D$40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Multipliers'!$E$40</f>
        <v>0</v>
      </c>
    </row>
    <row r="48" spans="1:42">
      <c r="A48" s="74">
        <v>-4</v>
      </c>
      <c r="B48">
        <f ca="1">IF('NGPS 2010'!$A56="MR",INDIRECT("'NGPS 2010'!"&amp;'Country Selector'!$B$3&amp;ROW($A56))*10^12,0)</f>
        <v>24326610366.486534</v>
      </c>
      <c r="C48" s="90">
        <f t="shared" ca="1" si="9"/>
        <v>28705507149.280048</v>
      </c>
      <c r="D48" s="90">
        <f t="shared" ca="1" si="9"/>
        <v>33084403932.073555</v>
      </c>
      <c r="E48" s="90">
        <f t="shared" ca="1" si="9"/>
        <v>37463300714.867065</v>
      </c>
      <c r="F48" s="90">
        <f t="shared" ca="1" si="9"/>
        <v>41842197497.660576</v>
      </c>
      <c r="G48" s="90">
        <f t="shared" ca="1" si="9"/>
        <v>46221094280.454086</v>
      </c>
      <c r="H48" s="90">
        <f t="shared" ca="1" si="9"/>
        <v>50599991063.247604</v>
      </c>
      <c r="I48" s="90">
        <f t="shared" ca="1" si="9"/>
        <v>54978887846.041115</v>
      </c>
      <c r="J48" s="90">
        <f t="shared" ca="1" si="9"/>
        <v>59357784628.834625</v>
      </c>
      <c r="K48" s="90">
        <f t="shared" ca="1" si="9"/>
        <v>63736681411.628128</v>
      </c>
      <c r="L48">
        <f ca="1">IF('NGPS 2020'!$A56="MR",INDIRECT("'NGPS 2020'!"&amp;'Country Selector'!$B$3&amp;ROW($A56))*10^12,0)*'Process Emissions Multipliers'!$B$40</f>
        <v>68115578194.421646</v>
      </c>
      <c r="M48" s="90">
        <f t="shared" ca="1" si="10"/>
        <v>61304020374.979477</v>
      </c>
      <c r="N48" s="90">
        <f t="shared" ca="1" si="10"/>
        <v>54492462555.537315</v>
      </c>
      <c r="O48" s="90">
        <f t="shared" ca="1" si="10"/>
        <v>47680904736.095154</v>
      </c>
      <c r="P48" s="90">
        <f t="shared" ca="1" si="10"/>
        <v>40869346916.652992</v>
      </c>
      <c r="Q48" s="90">
        <f t="shared" ca="1" si="10"/>
        <v>34057789097.210823</v>
      </c>
      <c r="R48" s="90">
        <f t="shared" ca="1" si="10"/>
        <v>27246231277.768658</v>
      </c>
      <c r="S48" s="90">
        <f t="shared" ca="1" si="10"/>
        <v>20434673458.326496</v>
      </c>
      <c r="T48" s="90">
        <f t="shared" ca="1" si="10"/>
        <v>13623115638.884329</v>
      </c>
      <c r="U48" s="90">
        <f t="shared" ca="1" si="10"/>
        <v>6811557819.4421644</v>
      </c>
      <c r="V48">
        <f ca="1">IF('NGPS 2030'!$A56="MR",INDIRECT("'NGPS 2030'!"&amp;'Country Selector'!$B$3&amp;ROW($A56))*10^12,0)*'Process Emissions Multipliers'!$D$40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Multipliers'!$E$40</f>
        <v>0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Multipliers'!$B$40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Multipliers'!$D$40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Multipliers'!$E$40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Multipliers'!$B$40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Multipliers'!$D$40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Multipliers'!$E$40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Multipliers'!$B$40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Multipliers'!$D$40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Multipliers'!$E$40</f>
        <v>0</v>
      </c>
    </row>
    <row r="52" spans="1:42">
      <c r="A52" s="74">
        <v>0</v>
      </c>
      <c r="B52">
        <f ca="1">IF('NGPS 2010'!$A60="MR",INDIRECT("'NGPS 2010'!"&amp;'Country Selector'!$B$3&amp;ROW($A60))*10^12,0)</f>
        <v>675019354027.61853</v>
      </c>
      <c r="C52" s="90">
        <f t="shared" ca="1" si="9"/>
        <v>607517418624.85669</v>
      </c>
      <c r="D52" s="90">
        <f t="shared" ca="1" si="9"/>
        <v>540015483222.09485</v>
      </c>
      <c r="E52" s="90">
        <f t="shared" ca="1" si="9"/>
        <v>472513547819.33301</v>
      </c>
      <c r="F52" s="90">
        <f t="shared" ca="1" si="9"/>
        <v>405011612416.57111</v>
      </c>
      <c r="G52" s="90">
        <f t="shared" ca="1" si="9"/>
        <v>337509677013.80927</v>
      </c>
      <c r="H52" s="90">
        <f t="shared" ca="1" si="9"/>
        <v>270007741611.04742</v>
      </c>
      <c r="I52" s="90">
        <f t="shared" ca="1" si="9"/>
        <v>202505806208.28555</v>
      </c>
      <c r="J52" s="90">
        <f t="shared" ca="1" si="9"/>
        <v>135003870805.52371</v>
      </c>
      <c r="K52" s="90">
        <f t="shared" ca="1" si="9"/>
        <v>67501935402.761856</v>
      </c>
      <c r="L52">
        <f ca="1">IF('NGPS 2020'!$A60="MR",INDIRECT("'NGPS 2020'!"&amp;'Country Selector'!$B$3&amp;ROW($A60))*10^12,0)*'Process Emissions Multipliers'!$B$40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2030'!$A60="MR",INDIRECT("'NGPS 2030'!"&amp;'Country Selector'!$B$3&amp;ROW($A60))*10^12,0)*'Process Emissions Multipliers'!$D$40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Multipliers'!$E$40</f>
        <v>0</v>
      </c>
    </row>
    <row r="53" spans="1:42">
      <c r="A53" s="74">
        <v>1</v>
      </c>
      <c r="B53">
        <f ca="1">IF('NGPS 2010'!$A61="MR",INDIRECT("'NGPS 2010'!"&amp;'Country Selector'!$B$3&amp;ROW($A61))*10^12,0)</f>
        <v>2607990024164.9126</v>
      </c>
      <c r="C53" s="90">
        <f t="shared" ca="1" si="9"/>
        <v>2664728686304.689</v>
      </c>
      <c r="D53" s="90">
        <f t="shared" ca="1" si="9"/>
        <v>2721467348444.4658</v>
      </c>
      <c r="E53" s="90">
        <f t="shared" ca="1" si="9"/>
        <v>2778206010584.2422</v>
      </c>
      <c r="F53" s="90">
        <f t="shared" ca="1" si="9"/>
        <v>2834944672724.0186</v>
      </c>
      <c r="G53" s="90">
        <f t="shared" ca="1" si="9"/>
        <v>2891683334863.7949</v>
      </c>
      <c r="H53" s="90">
        <f t="shared" ca="1" si="9"/>
        <v>2948421997003.5718</v>
      </c>
      <c r="I53" s="90">
        <f t="shared" ca="1" si="9"/>
        <v>3005160659143.3477</v>
      </c>
      <c r="J53" s="90">
        <f t="shared" ca="1" si="9"/>
        <v>3061899321283.1245</v>
      </c>
      <c r="K53" s="90">
        <f t="shared" ca="1" si="9"/>
        <v>3118637983422.9014</v>
      </c>
      <c r="L53">
        <f ca="1">IF('NGPS 2020'!$A61="MR",INDIRECT("'NGPS 2020'!"&amp;'Country Selector'!$B$3&amp;ROW($A61))*10^12,0)*'Process Emissions Multipliers'!$B$40</f>
        <v>3175376645562.6777</v>
      </c>
      <c r="M53" s="90">
        <f t="shared" ca="1" si="10"/>
        <v>3331746710909.3213</v>
      </c>
      <c r="N53" s="90">
        <f t="shared" ca="1" si="10"/>
        <v>3488116776255.9639</v>
      </c>
      <c r="O53" s="90">
        <f t="shared" ca="1" si="10"/>
        <v>3644486841602.6074</v>
      </c>
      <c r="P53" s="90">
        <f t="shared" ca="1" si="10"/>
        <v>3800856906949.251</v>
      </c>
      <c r="Q53" s="90">
        <f t="shared" ca="1" si="10"/>
        <v>3957226972295.894</v>
      </c>
      <c r="R53" s="90">
        <f t="shared" ca="1" si="10"/>
        <v>4113597037642.5371</v>
      </c>
      <c r="S53" s="90">
        <f t="shared" ca="1" si="10"/>
        <v>4269967102989.1807</v>
      </c>
      <c r="T53" s="90">
        <f t="shared" ca="1" si="10"/>
        <v>4426337168335.8232</v>
      </c>
      <c r="U53" s="90">
        <f t="shared" ca="1" si="10"/>
        <v>4582707233682.4668</v>
      </c>
      <c r="V53">
        <f ca="1">IF('NGPS 2030'!$A61="MR",INDIRECT("'NGPS 2030'!"&amp;'Country Selector'!$B$3&amp;ROW($A61))*10^12,0)*'Process Emissions Multipliers'!$D$40</f>
        <v>4739077299029.1104</v>
      </c>
      <c r="W53" s="90">
        <f t="shared" ca="1" si="8"/>
        <v>4762132360204.8965</v>
      </c>
      <c r="X53" s="90">
        <f t="shared" ca="1" si="8"/>
        <v>4785187421380.6836</v>
      </c>
      <c r="Y53" s="90">
        <f t="shared" ca="1" si="8"/>
        <v>4808242482556.4707</v>
      </c>
      <c r="Z53" s="90">
        <f t="shared" ca="1" si="8"/>
        <v>4831297543732.2568</v>
      </c>
      <c r="AA53" s="90">
        <f t="shared" ca="1" si="8"/>
        <v>4854352604908.0439</v>
      </c>
      <c r="AB53" s="90">
        <f t="shared" ca="1" si="8"/>
        <v>4877407666083.8311</v>
      </c>
      <c r="AC53" s="90">
        <f t="shared" ca="1" si="8"/>
        <v>4900462727259.6172</v>
      </c>
      <c r="AD53" s="90">
        <f t="shared" ca="1" si="8"/>
        <v>4923517788435.4043</v>
      </c>
      <c r="AE53" s="90">
        <f t="shared" ca="1" si="8"/>
        <v>4946572849611.1914</v>
      </c>
      <c r="AF53" s="90">
        <f t="shared" ca="1" si="8"/>
        <v>4969627910786.9775</v>
      </c>
      <c r="AG53" s="90">
        <f t="shared" ca="1" si="8"/>
        <v>4992682971962.7637</v>
      </c>
      <c r="AH53" s="90">
        <f t="shared" ca="1" si="8"/>
        <v>5015738033138.5508</v>
      </c>
      <c r="AI53" s="90">
        <f t="shared" ca="1" si="8"/>
        <v>5038793094314.3379</v>
      </c>
      <c r="AJ53" s="90">
        <f t="shared" ca="1" si="8"/>
        <v>5061848155490.125</v>
      </c>
      <c r="AK53" s="90">
        <f t="shared" ca="1" si="8"/>
        <v>5084903216665.9111</v>
      </c>
      <c r="AL53" s="90">
        <f t="shared" ca="1" si="8"/>
        <v>5107958277841.6982</v>
      </c>
      <c r="AM53" s="90">
        <f t="shared" ca="1" si="11"/>
        <v>5131013339017.4844</v>
      </c>
      <c r="AN53" s="90">
        <f t="shared" ca="1" si="11"/>
        <v>5154068400193.2715</v>
      </c>
      <c r="AO53" s="90">
        <f t="shared" ca="1" si="11"/>
        <v>5177123461369.0576</v>
      </c>
      <c r="AP53">
        <f ca="1">V53*'Process Emissions Multipliers'!$E$40</f>
        <v>5200178522544.8447</v>
      </c>
    </row>
    <row r="54" spans="1:42">
      <c r="A54" s="74">
        <v>2</v>
      </c>
      <c r="B54">
        <f ca="1">IF('NGPS 2010'!$A62="MR",INDIRECT("'NGPS 2010'!"&amp;'Country Selector'!$B$3&amp;ROW($A62))*10^12,0)</f>
        <v>19410483710933.305</v>
      </c>
      <c r="C54" s="90">
        <f t="shared" ca="1" si="9"/>
        <v>17759440103119.363</v>
      </c>
      <c r="D54" s="90">
        <f t="shared" ca="1" si="9"/>
        <v>16108396495305.426</v>
      </c>
      <c r="E54" s="90">
        <f t="shared" ca="1" si="9"/>
        <v>14457352887491.484</v>
      </c>
      <c r="F54" s="90">
        <f t="shared" ca="1" si="9"/>
        <v>12806309279677.543</v>
      </c>
      <c r="G54" s="90">
        <f t="shared" ca="1" si="9"/>
        <v>11155265671863.604</v>
      </c>
      <c r="H54" s="90">
        <f t="shared" ca="1" si="9"/>
        <v>9504222064049.6641</v>
      </c>
      <c r="I54" s="90">
        <f t="shared" ca="1" si="9"/>
        <v>7853178456235.7246</v>
      </c>
      <c r="J54" s="90">
        <f t="shared" ca="1" si="9"/>
        <v>6202134848421.7842</v>
      </c>
      <c r="K54" s="90">
        <f t="shared" ca="1" si="9"/>
        <v>4551091240607.8437</v>
      </c>
      <c r="L54">
        <f ca="1">IF('NGPS 2020'!$A62="MR",INDIRECT("'NGPS 2020'!"&amp;'Country Selector'!$B$3&amp;ROW($A62))*10^12,0)*'Process Emissions Multipliers'!$B$40</f>
        <v>2900047632793.9038</v>
      </c>
      <c r="M54" s="90">
        <f t="shared" ca="1" si="10"/>
        <v>2610042869514.5132</v>
      </c>
      <c r="N54" s="90">
        <f t="shared" ca="1" si="10"/>
        <v>2320038106235.123</v>
      </c>
      <c r="O54" s="90">
        <f t="shared" ca="1" si="10"/>
        <v>2030033342955.7329</v>
      </c>
      <c r="P54" s="90">
        <f t="shared" ca="1" si="10"/>
        <v>1740028579676.3423</v>
      </c>
      <c r="Q54" s="90">
        <f t="shared" ca="1" si="10"/>
        <v>1450023816396.9519</v>
      </c>
      <c r="R54" s="90">
        <f t="shared" ca="1" si="10"/>
        <v>1160019053117.5615</v>
      </c>
      <c r="S54" s="90">
        <f t="shared" ca="1" si="10"/>
        <v>870014289838.17114</v>
      </c>
      <c r="T54" s="90">
        <f t="shared" ca="1" si="10"/>
        <v>580009526558.78076</v>
      </c>
      <c r="U54" s="90">
        <f t="shared" ca="1" si="10"/>
        <v>290004763279.39038</v>
      </c>
      <c r="V54">
        <f ca="1">IF('NGPS 2030'!$A62="MR",INDIRECT("'NGPS 2030'!"&amp;'Country Selector'!$B$3&amp;ROW($A62))*10^12,0)*'Process Emissions Multipliers'!$D$40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Multipliers'!$E$40</f>
        <v>0</v>
      </c>
    </row>
    <row r="55" spans="1:42">
      <c r="A55" s="74">
        <v>3</v>
      </c>
      <c r="B55">
        <f ca="1">IF('NGPS 2010'!$A63="MR",INDIRECT("'NGPS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2020'!$A63="MR",INDIRECT("'NGPS 2020'!"&amp;'Country Selector'!$B$3&amp;ROW($A63))*10^12,0)*'Process Emissions Multipliers'!$B$40</f>
        <v>0</v>
      </c>
      <c r="M55" s="90">
        <f t="shared" ca="1" si="10"/>
        <v>347360812328.35327</v>
      </c>
      <c r="N55" s="90">
        <f t="shared" ca="1" si="10"/>
        <v>694721624656.70654</v>
      </c>
      <c r="O55" s="90">
        <f t="shared" ca="1" si="10"/>
        <v>1042082436985.0598</v>
      </c>
      <c r="P55" s="90">
        <f t="shared" ca="1" si="10"/>
        <v>1389443249313.4131</v>
      </c>
      <c r="Q55" s="90">
        <f t="shared" ca="1" si="10"/>
        <v>1736804061641.7664</v>
      </c>
      <c r="R55" s="90">
        <f t="shared" ca="1" si="10"/>
        <v>2084164873970.1196</v>
      </c>
      <c r="S55" s="90">
        <f t="shared" ca="1" si="10"/>
        <v>2431525686298.4731</v>
      </c>
      <c r="T55" s="90">
        <f t="shared" ca="1" si="10"/>
        <v>2778886498626.8262</v>
      </c>
      <c r="U55" s="90">
        <f t="shared" ca="1" si="10"/>
        <v>3126247310955.1792</v>
      </c>
      <c r="V55">
        <f ca="1">IF('NGPS 2030'!$A63="MR",INDIRECT("'NGPS 2030'!"&amp;'Country Selector'!$B$3&amp;ROW($A63))*10^12,0)*'Process Emissions Multipliers'!$D$40</f>
        <v>3473608123283.5327</v>
      </c>
      <c r="W55" s="90">
        <f t="shared" ca="1" si="8"/>
        <v>3490506823754.0693</v>
      </c>
      <c r="X55" s="90">
        <f t="shared" ca="1" si="8"/>
        <v>3507405524224.6055</v>
      </c>
      <c r="Y55" s="90">
        <f t="shared" ca="1" si="8"/>
        <v>3524304224695.1421</v>
      </c>
      <c r="Z55" s="90">
        <f t="shared" ca="1" si="8"/>
        <v>3541202925165.6782</v>
      </c>
      <c r="AA55" s="90">
        <f t="shared" ca="1" si="8"/>
        <v>3558101625636.2148</v>
      </c>
      <c r="AB55" s="90">
        <f t="shared" ca="1" si="8"/>
        <v>3575000326106.751</v>
      </c>
      <c r="AC55" s="90">
        <f t="shared" ca="1" si="8"/>
        <v>3591899026577.2871</v>
      </c>
      <c r="AD55" s="90">
        <f t="shared" ca="1" si="8"/>
        <v>3608797727047.8242</v>
      </c>
      <c r="AE55" s="90">
        <f t="shared" ca="1" si="8"/>
        <v>3625696427518.3604</v>
      </c>
      <c r="AF55" s="90">
        <f t="shared" ca="1" si="8"/>
        <v>3642595127988.8965</v>
      </c>
      <c r="AG55" s="90">
        <f t="shared" ca="1" si="8"/>
        <v>3659493828459.4326</v>
      </c>
      <c r="AH55" s="90">
        <f t="shared" ca="1" si="8"/>
        <v>3676392528929.9692</v>
      </c>
      <c r="AI55" s="90">
        <f t="shared" ca="1" si="8"/>
        <v>3693291229400.5059</v>
      </c>
      <c r="AJ55" s="90">
        <f t="shared" ca="1" si="8"/>
        <v>3710189929871.042</v>
      </c>
      <c r="AK55" s="90">
        <f t="shared" ca="1" si="8"/>
        <v>3727088630341.5791</v>
      </c>
      <c r="AL55" s="90">
        <f t="shared" ca="1" si="8"/>
        <v>3743987330812.1152</v>
      </c>
      <c r="AM55" s="90">
        <f t="shared" ca="1" si="11"/>
        <v>3760886031282.6514</v>
      </c>
      <c r="AN55" s="90">
        <f t="shared" ca="1" si="11"/>
        <v>3777784731753.1885</v>
      </c>
      <c r="AO55" s="90">
        <f t="shared" ca="1" si="11"/>
        <v>3794683432223.7246</v>
      </c>
      <c r="AP55">
        <f ca="1">V55*'Process Emissions Multipliers'!$E$40</f>
        <v>3811582132694.2607</v>
      </c>
    </row>
    <row r="56" spans="1:42">
      <c r="A56" s="74">
        <v>4</v>
      </c>
      <c r="B56">
        <f ca="1">IF('NGPS 2010'!$A64="MR",INDIRECT("'NGPS 2010'!"&amp;'Country Selector'!$B$3&amp;ROW($A64))*10^12,0)</f>
        <v>0</v>
      </c>
      <c r="C56" s="90">
        <f t="shared" ca="1" si="9"/>
        <v>118494551791.993</v>
      </c>
      <c r="D56" s="90">
        <f t="shared" ca="1" si="9"/>
        <v>236989103583.98599</v>
      </c>
      <c r="E56" s="90">
        <f t="shared" ca="1" si="9"/>
        <v>355483655375.979</v>
      </c>
      <c r="F56" s="90">
        <f t="shared" ca="1" si="9"/>
        <v>473978207167.97198</v>
      </c>
      <c r="G56" s="90">
        <f t="shared" ca="1" si="9"/>
        <v>592472758959.96497</v>
      </c>
      <c r="H56" s="90">
        <f t="shared" ca="1" si="9"/>
        <v>710967310751.95801</v>
      </c>
      <c r="I56" s="90">
        <f t="shared" ca="1" si="9"/>
        <v>829461862543.95093</v>
      </c>
      <c r="J56" s="90">
        <f t="shared" ca="1" si="9"/>
        <v>947956414335.94397</v>
      </c>
      <c r="K56" s="90">
        <f t="shared" ca="1" si="9"/>
        <v>1066450966127.9369</v>
      </c>
      <c r="L56">
        <f ca="1">IF('NGPS 2020'!$A64="MR",INDIRECT("'NGPS 2020'!"&amp;'Country Selector'!$B$3&amp;ROW($A64))*10^12,0)*'Process Emissions Multipliers'!$B$40</f>
        <v>1184945517919.9299</v>
      </c>
      <c r="M56" s="90">
        <f t="shared" ca="1" si="10"/>
        <v>1067586309913.9585</v>
      </c>
      <c r="N56" s="90">
        <f t="shared" ca="1" si="10"/>
        <v>950227101907.98706</v>
      </c>
      <c r="O56" s="90">
        <f t="shared" ca="1" si="10"/>
        <v>832867893902.01562</v>
      </c>
      <c r="P56" s="90">
        <f t="shared" ca="1" si="10"/>
        <v>715508685896.04431</v>
      </c>
      <c r="Q56" s="90">
        <f t="shared" ca="1" si="10"/>
        <v>598149477890.07275</v>
      </c>
      <c r="R56" s="90">
        <f t="shared" ca="1" si="10"/>
        <v>480790269884.10138</v>
      </c>
      <c r="S56" s="90">
        <f t="shared" ca="1" si="10"/>
        <v>363431061878.12994</v>
      </c>
      <c r="T56" s="90">
        <f t="shared" ca="1" si="10"/>
        <v>246071853872.15851</v>
      </c>
      <c r="U56" s="90">
        <f t="shared" ca="1" si="10"/>
        <v>128712645866.18709</v>
      </c>
      <c r="V56">
        <f ca="1">IF('NGPS 2030'!$A64="MR",INDIRECT("'NGPS 2030'!"&amp;'Country Selector'!$B$3&amp;ROW($A64))*10^12,0)*'Process Emissions Multipliers'!$D$40</f>
        <v>11353437860.215662</v>
      </c>
      <c r="W56" s="90">
        <f t="shared" ca="1" si="8"/>
        <v>11408671018.045012</v>
      </c>
      <c r="X56" s="90">
        <f t="shared" ca="1" si="8"/>
        <v>11463904175.874363</v>
      </c>
      <c r="Y56" s="90">
        <f t="shared" ca="1" si="8"/>
        <v>11519137333.703712</v>
      </c>
      <c r="Z56" s="90">
        <f t="shared" ca="1" si="8"/>
        <v>11574370491.533062</v>
      </c>
      <c r="AA56" s="90">
        <f t="shared" ca="1" si="8"/>
        <v>11629603649.362411</v>
      </c>
      <c r="AB56" s="90">
        <f t="shared" ca="1" si="8"/>
        <v>11684836807.191763</v>
      </c>
      <c r="AC56" s="90">
        <f t="shared" ca="1" si="8"/>
        <v>11740069965.021114</v>
      </c>
      <c r="AD56" s="90">
        <f t="shared" ca="1" si="8"/>
        <v>11795303122.850464</v>
      </c>
      <c r="AE56" s="90">
        <f t="shared" ca="1" si="8"/>
        <v>11850536280.679813</v>
      </c>
      <c r="AF56" s="90">
        <f t="shared" ca="1" si="8"/>
        <v>11905769438.509163</v>
      </c>
      <c r="AG56" s="90">
        <f t="shared" ca="1" si="8"/>
        <v>11961002596.338512</v>
      </c>
      <c r="AH56" s="90">
        <f t="shared" ca="1" si="8"/>
        <v>12016235754.167864</v>
      </c>
      <c r="AI56" s="90">
        <f t="shared" ca="1" si="8"/>
        <v>12071468911.997215</v>
      </c>
      <c r="AJ56" s="90">
        <f t="shared" ca="1" si="8"/>
        <v>12126702069.826565</v>
      </c>
      <c r="AK56" s="90">
        <f t="shared" ca="1" si="8"/>
        <v>12181935227.655914</v>
      </c>
      <c r="AL56" s="90">
        <f t="shared" ca="1" si="8"/>
        <v>12237168385.485266</v>
      </c>
      <c r="AM56" s="90">
        <f t="shared" ca="1" si="11"/>
        <v>12292401543.314615</v>
      </c>
      <c r="AN56" s="90">
        <f t="shared" ca="1" si="11"/>
        <v>12347634701.143967</v>
      </c>
      <c r="AO56" s="90">
        <f t="shared" ca="1" si="11"/>
        <v>12402867858.973314</v>
      </c>
      <c r="AP56">
        <f ca="1">V56*'Process Emissions Multipliers'!$E$40</f>
        <v>12458101016.802666</v>
      </c>
    </row>
    <row r="57" spans="1:42">
      <c r="A57" s="74">
        <v>5</v>
      </c>
      <c r="B57">
        <f ca="1">IF('NGPS 2010'!$A65="MR",INDIRECT("'NGPS 2010'!"&amp;'Country Selector'!$B$3&amp;ROW($A65))*10^12,0)</f>
        <v>115948864419.52213</v>
      </c>
      <c r="C57" s="90">
        <f t="shared" ca="1" si="9"/>
        <v>104353977977.56992</v>
      </c>
      <c r="D57" s="90">
        <f t="shared" ca="1" si="9"/>
        <v>92759091535.617706</v>
      </c>
      <c r="E57" s="90">
        <f t="shared" ca="1" si="9"/>
        <v>81164205093.665497</v>
      </c>
      <c r="F57" s="90">
        <f t="shared" ca="1" si="9"/>
        <v>69569318651.713287</v>
      </c>
      <c r="G57" s="90">
        <f t="shared" ca="1" si="9"/>
        <v>57974432209.761063</v>
      </c>
      <c r="H57" s="90">
        <f t="shared" ca="1" si="9"/>
        <v>46379545767.808853</v>
      </c>
      <c r="I57" s="90">
        <f t="shared" ca="1" si="9"/>
        <v>34784659325.856644</v>
      </c>
      <c r="J57" s="90">
        <f t="shared" ca="1" si="9"/>
        <v>23189772883.904427</v>
      </c>
      <c r="K57" s="90">
        <f t="shared" ca="1" si="9"/>
        <v>11594886441.952213</v>
      </c>
      <c r="L57">
        <f ca="1">IF('NGPS 2020'!$A65="MR",INDIRECT("'NGPS 2020'!"&amp;'Country Selector'!$B$3&amp;ROW($A65))*10^12,0)*'Process Emissions Multipliers'!$B$40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2030'!$A65="MR",INDIRECT("'NGPS 2030'!"&amp;'Country Selector'!$B$3&amp;ROW($A65))*10^12,0)*'Process Emissions Multipliers'!$D$40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Multipliers'!$E$40</f>
        <v>0</v>
      </c>
    </row>
    <row r="58" spans="1:42">
      <c r="A58" s="74">
        <v>6</v>
      </c>
      <c r="B58">
        <f ca="1">IF('NGPS 2010'!$A66="MR",INDIRECT("'NGPS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2020'!$A66="MR",INDIRECT("'NGPS 2020'!"&amp;'Country Selector'!$B$3&amp;ROW($A66))*10^12,0)*'Process Emissions Multipliers'!$B$40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2030'!$A66="MR",INDIRECT("'NGPS 2030'!"&amp;'Country Selector'!$B$3&amp;ROW($A66))*10^12,0)*'Process Emissions Multipliers'!$D$40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Multipliers'!$E$40</f>
        <v>0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Multipliers'!$B$40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Multipliers'!$D$40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Multipliers'!$E$40</f>
        <v>0</v>
      </c>
    </row>
    <row r="60" spans="1:42">
      <c r="A60" s="74">
        <v>8</v>
      </c>
      <c r="B60">
        <f ca="1">IF('NGPS 2010'!$A68="MR",INDIRECT("'NGPS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2020'!$A68="MR",INDIRECT("'NGPS 2020'!"&amp;'Country Selector'!$B$3&amp;ROW($A68))*10^12,0)*'Process Emissions Multipliers'!$B$40</f>
        <v>0</v>
      </c>
      <c r="M60" s="90">
        <f t="shared" ca="1" si="10"/>
        <v>3520991557.14814</v>
      </c>
      <c r="N60" s="90">
        <f t="shared" ca="1" si="10"/>
        <v>7041983114.2962799</v>
      </c>
      <c r="O60" s="90">
        <f t="shared" ca="1" si="10"/>
        <v>10562974671.44442</v>
      </c>
      <c r="P60" s="90">
        <f t="shared" ca="1" si="10"/>
        <v>14083966228.59256</v>
      </c>
      <c r="Q60" s="90">
        <f t="shared" ca="1" si="10"/>
        <v>17604957785.7407</v>
      </c>
      <c r="R60" s="90">
        <f t="shared" ca="1" si="10"/>
        <v>21125949342.88884</v>
      </c>
      <c r="S60" s="90">
        <f t="shared" ca="1" si="10"/>
        <v>24646940900.03698</v>
      </c>
      <c r="T60" s="90">
        <f t="shared" ca="1" si="10"/>
        <v>28167932457.18512</v>
      </c>
      <c r="U60" s="90">
        <f t="shared" ca="1" si="10"/>
        <v>31688924014.33326</v>
      </c>
      <c r="V60">
        <f ca="1">IF('NGPS 2030'!$A68="MR",INDIRECT("'NGPS 2030'!"&amp;'Country Selector'!$B$3&amp;ROW($A68))*10^12,0)*'Process Emissions Multipliers'!$D$40</f>
        <v>35209915571.4814</v>
      </c>
      <c r="W60" s="90">
        <f t="shared" ca="1" si="8"/>
        <v>35381207725.264397</v>
      </c>
      <c r="X60" s="90">
        <f t="shared" ca="1" si="8"/>
        <v>35552499879.047386</v>
      </c>
      <c r="Y60" s="90">
        <f t="shared" ca="1" si="8"/>
        <v>35723792032.830383</v>
      </c>
      <c r="Z60" s="90">
        <f t="shared" ca="1" si="8"/>
        <v>35895084186.613373</v>
      </c>
      <c r="AA60" s="90">
        <f t="shared" ca="1" si="8"/>
        <v>36066376340.39637</v>
      </c>
      <c r="AB60" s="90">
        <f t="shared" ca="1" si="8"/>
        <v>36237668494.179367</v>
      </c>
      <c r="AC60" s="90">
        <f t="shared" ca="1" si="8"/>
        <v>36408960647.962357</v>
      </c>
      <c r="AD60" s="90">
        <f t="shared" ca="1" si="8"/>
        <v>36580252801.745346</v>
      </c>
      <c r="AE60" s="90">
        <f t="shared" ca="1" si="8"/>
        <v>36751544955.528343</v>
      </c>
      <c r="AF60" s="90">
        <f t="shared" ca="1" si="8"/>
        <v>36922837109.31134</v>
      </c>
      <c r="AG60" s="90">
        <f t="shared" ca="1" si="8"/>
        <v>37094129263.09433</v>
      </c>
      <c r="AH60" s="90">
        <f t="shared" ca="1" si="8"/>
        <v>37265421416.877327</v>
      </c>
      <c r="AI60" s="90">
        <f t="shared" ca="1" si="8"/>
        <v>37436713570.660316</v>
      </c>
      <c r="AJ60" s="90">
        <f t="shared" ca="1" si="8"/>
        <v>37608005724.443314</v>
      </c>
      <c r="AK60" s="90">
        <f t="shared" ca="1" si="8"/>
        <v>37779297878.226303</v>
      </c>
      <c r="AL60" s="90">
        <f t="shared" ca="1" si="8"/>
        <v>37950590032.0093</v>
      </c>
      <c r="AM60" s="90">
        <f t="shared" ca="1" si="11"/>
        <v>38121882185.79229</v>
      </c>
      <c r="AN60" s="90">
        <f t="shared" ca="1" si="11"/>
        <v>38293174339.575287</v>
      </c>
      <c r="AO60" s="90">
        <f t="shared" ca="1" si="11"/>
        <v>38464466493.358276</v>
      </c>
      <c r="AP60">
        <f ca="1">V60*'Process Emissions Multipliers'!$E$40</f>
        <v>38635758647.141273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Multipliers'!$B$40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Multipliers'!$D$40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Multipliers'!$E$40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102714925692.01257</v>
      </c>
      <c r="C62" s="90">
        <f t="shared" ca="1" si="9"/>
        <v>94268980384.912231</v>
      </c>
      <c r="D62" s="90">
        <f t="shared" ca="1" si="9"/>
        <v>85823035077.811905</v>
      </c>
      <c r="E62" s="90">
        <f t="shared" ca="1" si="9"/>
        <v>77377089770.711563</v>
      </c>
      <c r="F62" s="90">
        <f t="shared" ca="1" si="9"/>
        <v>68931144463.611221</v>
      </c>
      <c r="G62" s="90">
        <f t="shared" ca="1" si="9"/>
        <v>60485199156.510887</v>
      </c>
      <c r="H62" s="90">
        <f t="shared" ca="1" si="9"/>
        <v>52039253849.410553</v>
      </c>
      <c r="I62" s="90">
        <f t="shared" ca="1" si="9"/>
        <v>43593308542.310211</v>
      </c>
      <c r="J62" s="90">
        <f t="shared" ca="1" si="9"/>
        <v>35147363235.209877</v>
      </c>
      <c r="K62" s="90">
        <f t="shared" ca="1" si="9"/>
        <v>26701417928.109543</v>
      </c>
      <c r="L62">
        <f ca="1">IF('NGPS 2020'!$A70="MR",INDIRECT("'NGPS 2020'!"&amp;'Country Selector'!$B$3&amp;ROW($A70))*10^12,0)*'Process Emissions Multipliers'!$B$40</f>
        <v>18255472621.009205</v>
      </c>
      <c r="M62" s="90">
        <f t="shared" ca="1" si="10"/>
        <v>16429925358.908285</v>
      </c>
      <c r="N62" s="90">
        <f t="shared" ca="1" si="10"/>
        <v>14604378096.807364</v>
      </c>
      <c r="O62" s="90">
        <f t="shared" ca="1" si="10"/>
        <v>12778830834.706444</v>
      </c>
      <c r="P62" s="90">
        <f t="shared" ca="1" si="10"/>
        <v>10953283572.605524</v>
      </c>
      <c r="Q62" s="90">
        <f t="shared" ca="1" si="10"/>
        <v>9127736310.5046024</v>
      </c>
      <c r="R62" s="90">
        <f t="shared" ca="1" si="10"/>
        <v>7302189048.4036818</v>
      </c>
      <c r="S62" s="90">
        <f t="shared" ca="1" si="10"/>
        <v>5476641786.302762</v>
      </c>
      <c r="T62" s="90">
        <f t="shared" ca="1" si="10"/>
        <v>3651094524.2018409</v>
      </c>
      <c r="U62" s="90">
        <f t="shared" ca="1" si="10"/>
        <v>1825547262.1009204</v>
      </c>
      <c r="V62">
        <f ca="1">IF('NGPS 2030'!$A70="MR",INDIRECT("'NGPS 2030'!"&amp;'Country Selector'!$B$3&amp;ROW($A70))*10^12,0)*'Process Emissions Multipliers'!$D$40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Multipliers'!$E$40</f>
        <v>0</v>
      </c>
    </row>
    <row r="63" spans="1:42">
      <c r="A63" s="74">
        <v>11</v>
      </c>
      <c r="B63">
        <f ca="1">IF('NGPS 2010'!$A71="MR",INDIRECT("'NGPS 2010'!"&amp;'Country Selector'!$B$3&amp;ROW($A71))*10^12,0)</f>
        <v>9528028757.0886917</v>
      </c>
      <c r="C63" s="90">
        <f t="shared" ca="1" si="9"/>
        <v>11814813791.712435</v>
      </c>
      <c r="D63" s="90">
        <f t="shared" ca="1" si="9"/>
        <v>14101598826.336182</v>
      </c>
      <c r="E63" s="90">
        <f t="shared" ca="1" si="9"/>
        <v>16388383860.959923</v>
      </c>
      <c r="F63" s="90">
        <f t="shared" ref="D63:K95" ca="1" si="12">$B63*($L$1-F$1)/($L$1-$B$1)+$L63*(F$1-$B$1)/($L$1-$B$1)</f>
        <v>18675168895.583668</v>
      </c>
      <c r="G63" s="90">
        <f t="shared" ca="1" si="12"/>
        <v>20961953930.207413</v>
      </c>
      <c r="H63" s="90">
        <f t="shared" ca="1" si="12"/>
        <v>23248738964.831154</v>
      </c>
      <c r="I63" s="90">
        <f t="shared" ca="1" si="12"/>
        <v>25535523999.454899</v>
      </c>
      <c r="J63" s="90">
        <f t="shared" ca="1" si="12"/>
        <v>27822309034.078648</v>
      </c>
      <c r="K63" s="90">
        <f t="shared" ca="1" si="12"/>
        <v>30109094068.702389</v>
      </c>
      <c r="L63">
        <f ca="1">IF('NGPS 2020'!$A71="MR",INDIRECT("'NGPS 2020'!"&amp;'Country Selector'!$B$3&amp;ROW($A71))*10^12,0)*'Process Emissions Multipliers'!$B$40</f>
        <v>32395879103.326134</v>
      </c>
      <c r="M63" s="90">
        <f t="shared" ca="1" si="10"/>
        <v>29156291192.993519</v>
      </c>
      <c r="N63" s="90">
        <f t="shared" ca="1" si="10"/>
        <v>25916703282.660908</v>
      </c>
      <c r="O63" s="90">
        <f t="shared" ca="1" si="10"/>
        <v>22677115372.328293</v>
      </c>
      <c r="P63" s="90">
        <f t="shared" ref="N63:U95" ca="1" si="13">$L63*($V$1-P$1)/($V$1-$L$1)+$V63*(P$1-$L$1)/($V$1-$L$1)</f>
        <v>19437527461.995678</v>
      </c>
      <c r="Q63" s="90">
        <f t="shared" ca="1" si="13"/>
        <v>16197939551.663067</v>
      </c>
      <c r="R63" s="90">
        <f t="shared" ca="1" si="13"/>
        <v>12958351641.330454</v>
      </c>
      <c r="S63" s="90">
        <f t="shared" ca="1" si="13"/>
        <v>9718763730.997839</v>
      </c>
      <c r="T63" s="90">
        <f t="shared" ca="1" si="13"/>
        <v>6479175820.6652269</v>
      </c>
      <c r="U63" s="90">
        <f t="shared" ca="1" si="13"/>
        <v>3239587910.3326135</v>
      </c>
      <c r="V63">
        <f ca="1">IF('NGPS 2030'!$A71="MR",INDIRECT("'NGPS 2030'!"&amp;'Country Selector'!$B$3&amp;ROW($A71))*10^12,0)*'Process Emissions Multipliers'!$D$40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Multipliers'!$E$40</f>
        <v>0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Multipliers'!$B$40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Multipliers'!$D$40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Multipliers'!$E$40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3373408589.9510546</v>
      </c>
      <c r="C65" s="90">
        <f t="shared" ca="1" si="15"/>
        <v>3036067730.9559488</v>
      </c>
      <c r="D65" s="90">
        <f t="shared" ca="1" si="12"/>
        <v>2698726871.9608436</v>
      </c>
      <c r="E65" s="90">
        <f t="shared" ca="1" si="12"/>
        <v>2361386012.9657383</v>
      </c>
      <c r="F65" s="90">
        <f t="shared" ca="1" si="12"/>
        <v>2024045153.970633</v>
      </c>
      <c r="G65" s="90">
        <f t="shared" ca="1" si="12"/>
        <v>1686704294.9755273</v>
      </c>
      <c r="H65" s="90">
        <f t="shared" ca="1" si="12"/>
        <v>1349363435.9804218</v>
      </c>
      <c r="I65" s="90">
        <f t="shared" ca="1" si="12"/>
        <v>1012022576.9853165</v>
      </c>
      <c r="J65" s="90">
        <f t="shared" ca="1" si="12"/>
        <v>674681717.99021089</v>
      </c>
      <c r="K65" s="90">
        <f t="shared" ca="1" si="12"/>
        <v>337340858.99510545</v>
      </c>
      <c r="L65">
        <f ca="1">IF('NGPS 2020'!$A73="MR",INDIRECT("'NGPS 2020'!"&amp;'Country Selector'!$B$3&amp;ROW($A73))*10^12,0)*'Process Emissions Multipliers'!$B$40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2030'!$A73="MR",INDIRECT("'NGPS 2030'!"&amp;'Country Selector'!$B$3&amp;ROW($A73))*10^12,0)*'Process Emissions Multipliers'!$D$40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Multipliers'!$E$40</f>
        <v>0</v>
      </c>
    </row>
    <row r="66" spans="1:42">
      <c r="A66" s="74">
        <v>14</v>
      </c>
      <c r="B66">
        <f ca="1">IF('NGPS 2010'!$A74="MR",INDIRECT("'NGPS 2010'!"&amp;'Country Selector'!$B$3&amp;ROW($A74))*10^12,0)</f>
        <v>1945827838498.2322</v>
      </c>
      <c r="C66" s="90">
        <f t="shared" ca="1" si="15"/>
        <v>1993366175499.1868</v>
      </c>
      <c r="D66" s="90">
        <f t="shared" ca="1" si="12"/>
        <v>2040904512500.1414</v>
      </c>
      <c r="E66" s="90">
        <f t="shared" ca="1" si="12"/>
        <v>2088442849501.0959</v>
      </c>
      <c r="F66" s="90">
        <f t="shared" ca="1" si="12"/>
        <v>2135981186502.0505</v>
      </c>
      <c r="G66" s="90">
        <f t="shared" ca="1" si="12"/>
        <v>2183519523503.0051</v>
      </c>
      <c r="H66" s="90">
        <f t="shared" ca="1" si="12"/>
        <v>2231057860503.96</v>
      </c>
      <c r="I66" s="90">
        <f t="shared" ca="1" si="12"/>
        <v>2278596197504.9146</v>
      </c>
      <c r="J66" s="90">
        <f t="shared" ca="1" si="12"/>
        <v>2326134534505.8691</v>
      </c>
      <c r="K66" s="90">
        <f t="shared" ca="1" si="12"/>
        <v>2373672871506.8237</v>
      </c>
      <c r="L66">
        <f ca="1">IF('NGPS 2020'!$A74="MR",INDIRECT("'NGPS 2020'!"&amp;'Country Selector'!$B$3&amp;ROW($A74))*10^12,0)*'Process Emissions Multipliers'!$B$40</f>
        <v>2421211208507.7783</v>
      </c>
      <c r="M66" s="90">
        <f t="shared" ca="1" si="16"/>
        <v>2442242823720.6455</v>
      </c>
      <c r="N66" s="90">
        <f t="shared" ca="1" si="13"/>
        <v>2463274438933.5122</v>
      </c>
      <c r="O66" s="90">
        <f t="shared" ca="1" si="13"/>
        <v>2484306054146.3794</v>
      </c>
      <c r="P66" s="90">
        <f t="shared" ca="1" si="13"/>
        <v>2505337669359.2461</v>
      </c>
      <c r="Q66" s="90">
        <f t="shared" ca="1" si="13"/>
        <v>2526369284572.1133</v>
      </c>
      <c r="R66" s="90">
        <f t="shared" ca="1" si="13"/>
        <v>2547400899784.9805</v>
      </c>
      <c r="S66" s="90">
        <f t="shared" ca="1" si="13"/>
        <v>2568432514997.8472</v>
      </c>
      <c r="T66" s="90">
        <f t="shared" ca="1" si="13"/>
        <v>2589464130210.7144</v>
      </c>
      <c r="U66" s="90">
        <f t="shared" ca="1" si="13"/>
        <v>2610495745423.5815</v>
      </c>
      <c r="V66">
        <f ca="1">IF('NGPS 2030'!$A74="MR",INDIRECT("'NGPS 2030'!"&amp;'Country Selector'!$B$3&amp;ROW($A74))*10^12,0)*'Process Emissions Multipliers'!$D$40</f>
        <v>2631527360636.4482</v>
      </c>
      <c r="W66" s="90">
        <f t="shared" ca="1" si="14"/>
        <v>2644329435904.9102</v>
      </c>
      <c r="X66" s="90">
        <f t="shared" ca="1" si="14"/>
        <v>2657131511173.3726</v>
      </c>
      <c r="Y66" s="90">
        <f t="shared" ca="1" si="14"/>
        <v>2669933586441.834</v>
      </c>
      <c r="Z66" s="90">
        <f t="shared" ca="1" si="14"/>
        <v>2682735661710.2959</v>
      </c>
      <c r="AA66" s="90">
        <f t="shared" ca="1" si="14"/>
        <v>2695537736978.7578</v>
      </c>
      <c r="AB66" s="90">
        <f t="shared" ca="1" si="14"/>
        <v>2708339812247.2197</v>
      </c>
      <c r="AC66" s="90">
        <f t="shared" ca="1" si="14"/>
        <v>2721141887515.6816</v>
      </c>
      <c r="AD66" s="90">
        <f t="shared" ca="1" si="14"/>
        <v>2733943962784.1436</v>
      </c>
      <c r="AE66" s="90">
        <f t="shared" ca="1" si="14"/>
        <v>2746746038052.6055</v>
      </c>
      <c r="AF66" s="90">
        <f t="shared" ca="1" si="14"/>
        <v>2759548113321.0674</v>
      </c>
      <c r="AG66" s="90">
        <f t="shared" ca="1" si="14"/>
        <v>2772350188589.5293</v>
      </c>
      <c r="AH66" s="90">
        <f t="shared" ca="1" si="14"/>
        <v>2785152263857.9912</v>
      </c>
      <c r="AI66" s="90">
        <f t="shared" ca="1" si="14"/>
        <v>2797954339126.4531</v>
      </c>
      <c r="AJ66" s="90">
        <f t="shared" ca="1" si="14"/>
        <v>2810756414394.915</v>
      </c>
      <c r="AK66" s="90">
        <f t="shared" ca="1" si="14"/>
        <v>2823558489663.377</v>
      </c>
      <c r="AL66" s="90">
        <f t="shared" ca="1" si="14"/>
        <v>2836360564931.8389</v>
      </c>
      <c r="AM66" s="90">
        <f t="shared" ca="1" si="11"/>
        <v>2849162640200.3008</v>
      </c>
      <c r="AN66" s="90">
        <f t="shared" ca="1" si="11"/>
        <v>2861964715468.7632</v>
      </c>
      <c r="AO66" s="90">
        <f t="shared" ca="1" si="11"/>
        <v>2874766790737.2246</v>
      </c>
      <c r="AP66">
        <f ca="1">V66*'Process Emissions Multipliers'!$E$40</f>
        <v>2887568866005.6865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Multipliers'!$B$40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Multipliers'!$D$40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Multipliers'!$E$40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26963581387.192902</v>
      </c>
      <c r="C68" s="90">
        <f t="shared" ca="1" si="15"/>
        <v>24267223248.47361</v>
      </c>
      <c r="D68" s="90">
        <f t="shared" ca="1" si="12"/>
        <v>21570865109.754322</v>
      </c>
      <c r="E68" s="90">
        <f t="shared" ca="1" si="12"/>
        <v>18874506971.03503</v>
      </c>
      <c r="F68" s="90">
        <f t="shared" ca="1" si="12"/>
        <v>16178148832.315741</v>
      </c>
      <c r="G68" s="90">
        <f t="shared" ca="1" si="12"/>
        <v>13481790693.596451</v>
      </c>
      <c r="H68" s="90">
        <f t="shared" ca="1" si="12"/>
        <v>10785432554.877161</v>
      </c>
      <c r="I68" s="90">
        <f t="shared" ca="1" si="12"/>
        <v>8089074416.1578703</v>
      </c>
      <c r="J68" s="90">
        <f t="shared" ca="1" si="12"/>
        <v>5392716277.4385805</v>
      </c>
      <c r="K68" s="90">
        <f t="shared" ca="1" si="12"/>
        <v>2696358138.7192903</v>
      </c>
      <c r="L68">
        <f ca="1">IF('NGPS 2020'!$A76="MR",INDIRECT("'NGPS 2020'!"&amp;'Country Selector'!$B$3&amp;ROW($A76))*10^12,0)*'Process Emissions Multipliers'!$B$40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2030'!$A76="MR",INDIRECT("'NGPS 2030'!"&amp;'Country Selector'!$B$3&amp;ROW($A76))*10^12,0)*'Process Emissions Multipliers'!$D$40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Multipliers'!$E$40</f>
        <v>0</v>
      </c>
    </row>
    <row r="69" spans="1:42">
      <c r="A69" s="74">
        <v>17</v>
      </c>
      <c r="B69">
        <f ca="1">IF('NGPS 2010'!$A77="MR",INDIRECT("'NGPS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2020'!$A77="MR",INDIRECT("'NGPS 2020'!"&amp;'Country Selector'!$B$3&amp;ROW($A77))*10^12,0)*'Process Emissions Multipliers'!$B$40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2030'!$A77="MR",INDIRECT("'NGPS 2030'!"&amp;'Country Selector'!$B$3&amp;ROW($A77))*10^12,0)*'Process Emissions Multipliers'!$D$40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Multipliers'!$E$40</f>
        <v>0</v>
      </c>
    </row>
    <row r="70" spans="1:42">
      <c r="A70" s="74">
        <v>18</v>
      </c>
      <c r="B70">
        <f ca="1">IF('NGPS 2010'!$A78="MR",INDIRECT("'NGPS 2010'!"&amp;'Country Selector'!$B$3&amp;ROW($A78))*10^12,0)</f>
        <v>696259600.27508426</v>
      </c>
      <c r="C70" s="90">
        <f t="shared" ca="1" si="15"/>
        <v>626633640.24757588</v>
      </c>
      <c r="D70" s="90">
        <f t="shared" ca="1" si="12"/>
        <v>557007680.22006738</v>
      </c>
      <c r="E70" s="90">
        <f t="shared" ca="1" si="12"/>
        <v>487381720.19255894</v>
      </c>
      <c r="F70" s="90">
        <f t="shared" ca="1" si="12"/>
        <v>417755760.16505057</v>
      </c>
      <c r="G70" s="90">
        <f t="shared" ca="1" si="12"/>
        <v>348129800.13754213</v>
      </c>
      <c r="H70" s="90">
        <f t="shared" ca="1" si="12"/>
        <v>278503840.11003369</v>
      </c>
      <c r="I70" s="90">
        <f t="shared" ca="1" si="12"/>
        <v>208877880.08252528</v>
      </c>
      <c r="J70" s="90">
        <f t="shared" ca="1" si="12"/>
        <v>139251920.05501685</v>
      </c>
      <c r="K70" s="90">
        <f t="shared" ca="1" si="12"/>
        <v>69625960.027508423</v>
      </c>
      <c r="L70">
        <f ca="1">IF('NGPS 2020'!$A78="MR",INDIRECT("'NGPS 2020'!"&amp;'Country Selector'!$B$3&amp;ROW($A78))*10^12,0)*'Process Emissions Multipliers'!$B$40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2030'!$A78="MR",INDIRECT("'NGPS 2030'!"&amp;'Country Selector'!$B$3&amp;ROW($A78))*10^12,0)*'Process Emissions Multipliers'!$D$40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Multipliers'!$E$40</f>
        <v>0</v>
      </c>
    </row>
    <row r="71" spans="1:42">
      <c r="A71" s="74">
        <v>19</v>
      </c>
      <c r="B71">
        <f ca="1">IF('NGPS 2010'!$A79="MR",INDIRECT("'NGPS 2010'!"&amp;'Country Selector'!$B$3&amp;ROW($A79))*10^12,0)</f>
        <v>213397665070.44543</v>
      </c>
      <c r="C71" s="90">
        <f t="shared" ca="1" si="15"/>
        <v>218611163364.91187</v>
      </c>
      <c r="D71" s="90">
        <f t="shared" ca="1" si="12"/>
        <v>223824661659.37836</v>
      </c>
      <c r="E71" s="90">
        <f t="shared" ca="1" si="12"/>
        <v>229038159953.84482</v>
      </c>
      <c r="F71" s="90">
        <f t="shared" ca="1" si="12"/>
        <v>234251658248.31125</v>
      </c>
      <c r="G71" s="90">
        <f t="shared" ca="1" si="12"/>
        <v>239465156542.77771</v>
      </c>
      <c r="H71" s="90">
        <f t="shared" ca="1" si="12"/>
        <v>244678654837.24414</v>
      </c>
      <c r="I71" s="90">
        <f t="shared" ca="1" si="12"/>
        <v>249892153131.71063</v>
      </c>
      <c r="J71" s="90">
        <f t="shared" ca="1" si="12"/>
        <v>255105651426.17706</v>
      </c>
      <c r="K71" s="90">
        <f t="shared" ca="1" si="12"/>
        <v>260319149720.64352</v>
      </c>
      <c r="L71">
        <f ca="1">IF('NGPS 2020'!$A79="MR",INDIRECT("'NGPS 2020'!"&amp;'Country Selector'!$B$3&amp;ROW($A79))*10^12,0)*'Process Emissions Multipliers'!$B$40</f>
        <v>265532648015.10999</v>
      </c>
      <c r="M71" s="90">
        <f t="shared" ca="1" si="16"/>
        <v>267839171485.62875</v>
      </c>
      <c r="N71" s="90">
        <f t="shared" ca="1" si="13"/>
        <v>270145694956.14752</v>
      </c>
      <c r="O71" s="90">
        <f t="shared" ca="1" si="13"/>
        <v>272452218426.66632</v>
      </c>
      <c r="P71" s="90">
        <f t="shared" ca="1" si="13"/>
        <v>274758741897.18509</v>
      </c>
      <c r="Q71" s="90">
        <f t="shared" ca="1" si="13"/>
        <v>277065265367.70386</v>
      </c>
      <c r="R71" s="90">
        <f t="shared" ca="1" si="13"/>
        <v>279371788838.22266</v>
      </c>
      <c r="S71" s="90">
        <f t="shared" ca="1" si="13"/>
        <v>281678312308.74146</v>
      </c>
      <c r="T71" s="90">
        <f t="shared" ca="1" si="13"/>
        <v>283984835779.26019</v>
      </c>
      <c r="U71" s="90">
        <f t="shared" ca="1" si="13"/>
        <v>286291359249.77899</v>
      </c>
      <c r="V71">
        <f ca="1">IF('NGPS 2030'!$A79="MR",INDIRECT("'NGPS 2030'!"&amp;'Country Selector'!$B$3&amp;ROW($A79))*10^12,0)*'Process Emissions Multipliers'!$D$40</f>
        <v>288597882720.29779</v>
      </c>
      <c r="W71" s="90">
        <f t="shared" ca="1" si="14"/>
        <v>290001877933.18073</v>
      </c>
      <c r="X71" s="90">
        <f t="shared" ca="1" si="14"/>
        <v>291405873146.0636</v>
      </c>
      <c r="Y71" s="90">
        <f t="shared" ca="1" si="14"/>
        <v>292809868358.94653</v>
      </c>
      <c r="Z71" s="90">
        <f t="shared" ca="1" si="14"/>
        <v>294213863571.82947</v>
      </c>
      <c r="AA71" s="90">
        <f t="shared" ca="1" si="14"/>
        <v>295617858784.7124</v>
      </c>
      <c r="AB71" s="90">
        <f t="shared" ca="1" si="14"/>
        <v>297021853997.59528</v>
      </c>
      <c r="AC71" s="90">
        <f t="shared" ca="1" si="14"/>
        <v>298425849210.47821</v>
      </c>
      <c r="AD71" s="90">
        <f t="shared" ca="1" si="14"/>
        <v>299829844423.36108</v>
      </c>
      <c r="AE71" s="90">
        <f t="shared" ca="1" si="14"/>
        <v>301233839636.24402</v>
      </c>
      <c r="AF71" s="90">
        <f t="shared" ca="1" si="14"/>
        <v>302637834849.12695</v>
      </c>
      <c r="AG71" s="90">
        <f t="shared" ca="1" si="14"/>
        <v>304041830062.00989</v>
      </c>
      <c r="AH71" s="90">
        <f t="shared" ca="1" si="14"/>
        <v>305445825274.89282</v>
      </c>
      <c r="AI71" s="90">
        <f t="shared" ca="1" si="14"/>
        <v>306849820487.77576</v>
      </c>
      <c r="AJ71" s="90">
        <f t="shared" ca="1" si="14"/>
        <v>308253815700.65869</v>
      </c>
      <c r="AK71" s="90">
        <f t="shared" ca="1" si="14"/>
        <v>309657810913.54156</v>
      </c>
      <c r="AL71" s="90">
        <f t="shared" ca="1" si="14"/>
        <v>311061806126.4245</v>
      </c>
      <c r="AM71" s="90">
        <f t="shared" ca="1" si="11"/>
        <v>312465801339.30743</v>
      </c>
      <c r="AN71" s="90">
        <f t="shared" ca="1" si="11"/>
        <v>313869796552.19031</v>
      </c>
      <c r="AO71" s="90">
        <f t="shared" ca="1" si="11"/>
        <v>315273791765.07324</v>
      </c>
      <c r="AP71">
        <f ca="1">V71*'Process Emissions Multipliers'!$E$40</f>
        <v>316677786977.95618</v>
      </c>
    </row>
    <row r="72" spans="1:42">
      <c r="A72" s="74">
        <v>20</v>
      </c>
      <c r="B72">
        <f ca="1">IF('NGPS 2010'!$A80="MR",INDIRECT("'NGPS 2010'!"&amp;'Country Selector'!$B$3&amp;ROW($A80))*10^12,0)</f>
        <v>793936162.4238472</v>
      </c>
      <c r="C72" s="90">
        <f t="shared" ca="1" si="15"/>
        <v>714542546.18146253</v>
      </c>
      <c r="D72" s="90">
        <f t="shared" ca="1" si="12"/>
        <v>635148929.93907773</v>
      </c>
      <c r="E72" s="90">
        <f t="shared" ca="1" si="12"/>
        <v>555755313.69669306</v>
      </c>
      <c r="F72" s="90">
        <f t="shared" ca="1" si="12"/>
        <v>476361697.45430833</v>
      </c>
      <c r="G72" s="90">
        <f t="shared" ca="1" si="12"/>
        <v>396968081.2119236</v>
      </c>
      <c r="H72" s="90">
        <f t="shared" ca="1" si="12"/>
        <v>317574464.96953887</v>
      </c>
      <c r="I72" s="90">
        <f t="shared" ca="1" si="12"/>
        <v>238180848.72715417</v>
      </c>
      <c r="J72" s="90">
        <f t="shared" ca="1" si="12"/>
        <v>158787232.48476943</v>
      </c>
      <c r="K72" s="90">
        <f t="shared" ca="1" si="12"/>
        <v>79393616.242384717</v>
      </c>
      <c r="L72">
        <f ca="1">IF('NGPS 2020'!$A80="MR",INDIRECT("'NGPS 2020'!"&amp;'Country Selector'!$B$3&amp;ROW($A80))*10^12,0)*'Process Emissions Multipliers'!$B$40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2030'!$A80="MR",INDIRECT("'NGPS 2030'!"&amp;'Country Selector'!$B$3&amp;ROW($A80))*10^12,0)*'Process Emissions Multipliers'!$D$40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Multipliers'!$E$40</f>
        <v>0</v>
      </c>
    </row>
    <row r="73" spans="1:42">
      <c r="A73" s="74">
        <v>21</v>
      </c>
      <c r="B73">
        <f ca="1">IF('NGPS 2010'!$A81="MR",INDIRECT("'NGPS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2020'!$A81="MR",INDIRECT("'NGPS 2020'!"&amp;'Country Selector'!$B$3&amp;ROW($A81))*10^12,0)*'Process Emissions Multipliers'!$B$40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2030'!$A81="MR",INDIRECT("'NGPS 2030'!"&amp;'Country Selector'!$B$3&amp;ROW($A81))*10^12,0)*'Process Emissions Multipliers'!$D$40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Multipliers'!$E$40</f>
        <v>0</v>
      </c>
    </row>
    <row r="74" spans="1:42">
      <c r="A74" s="74">
        <v>22</v>
      </c>
      <c r="B74">
        <f ca="1">IF('NGPS 2010'!$A82="MR",INDIRECT("'NGPS 2010'!"&amp;'Country Selector'!$B$3&amp;ROW($A82))*10^12,0)</f>
        <v>746699486.37051678</v>
      </c>
      <c r="C74" s="90">
        <f t="shared" ca="1" si="15"/>
        <v>672029537.73346508</v>
      </c>
      <c r="D74" s="90">
        <f t="shared" ca="1" si="12"/>
        <v>597359589.09641337</v>
      </c>
      <c r="E74" s="90">
        <f t="shared" ca="1" si="12"/>
        <v>522689640.45936173</v>
      </c>
      <c r="F74" s="90">
        <f t="shared" ca="1" si="12"/>
        <v>448019691.82231009</v>
      </c>
      <c r="G74" s="90">
        <f t="shared" ca="1" si="12"/>
        <v>373349743.18525839</v>
      </c>
      <c r="H74" s="90">
        <f t="shared" ca="1" si="12"/>
        <v>298679794.54820669</v>
      </c>
      <c r="I74" s="90">
        <f t="shared" ca="1" si="12"/>
        <v>224009845.91115505</v>
      </c>
      <c r="J74" s="90">
        <f t="shared" ca="1" si="12"/>
        <v>149339897.27410334</v>
      </c>
      <c r="K74" s="90">
        <f t="shared" ca="1" si="12"/>
        <v>74669948.637051672</v>
      </c>
      <c r="L74">
        <f ca="1">IF('NGPS 2020'!$A82="MR",INDIRECT("'NGPS 2020'!"&amp;'Country Selector'!$B$3&amp;ROW($A82))*10^12,0)*'Process Emissions Multipliers'!$B$40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2030'!$A82="MR",INDIRECT("'NGPS 2030'!"&amp;'Country Selector'!$B$3&amp;ROW($A82))*10^12,0)*'Process Emissions Multipliers'!$D$40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Multipliers'!$E$40</f>
        <v>0</v>
      </c>
    </row>
    <row r="75" spans="1:4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2020'!$A83="MR",INDIRECT("'NGPS 2020'!"&amp;'Country Selector'!$B$3&amp;ROW($A83))*10^12,0)*'Process Emissions Multipliers'!$B$40</f>
        <v>0</v>
      </c>
      <c r="M75" s="90">
        <f t="shared" ca="1" si="16"/>
        <v>31039381924.790504</v>
      </c>
      <c r="N75" s="90">
        <f t="shared" ca="1" si="13"/>
        <v>62078763849.581009</v>
      </c>
      <c r="O75" s="90">
        <f t="shared" ca="1" si="13"/>
        <v>93118145774.371506</v>
      </c>
      <c r="P75" s="90">
        <f t="shared" ca="1" si="13"/>
        <v>124157527699.16202</v>
      </c>
      <c r="Q75" s="90">
        <f t="shared" ca="1" si="13"/>
        <v>155196909623.95251</v>
      </c>
      <c r="R75" s="90">
        <f t="shared" ca="1" si="13"/>
        <v>186236291548.74301</v>
      </c>
      <c r="S75" s="90">
        <f t="shared" ca="1" si="13"/>
        <v>217275673473.53351</v>
      </c>
      <c r="T75" s="90">
        <f t="shared" ca="1" si="13"/>
        <v>248315055398.32404</v>
      </c>
      <c r="U75" s="90">
        <f t="shared" ca="1" si="13"/>
        <v>279354437323.11456</v>
      </c>
      <c r="V75">
        <f ca="1">IF('NGPS 2030'!$A83="MR",INDIRECT("'NGPS 2030'!"&amp;'Country Selector'!$B$3&amp;ROW($A83))*10^12,0)*'Process Emissions Multipliers'!$D$40</f>
        <v>310393819247.90503</v>
      </c>
      <c r="W75" s="90">
        <f t="shared" ca="1" si="14"/>
        <v>311903849162.9715</v>
      </c>
      <c r="X75" s="90">
        <f t="shared" ca="1" si="14"/>
        <v>313413879078.03809</v>
      </c>
      <c r="Y75" s="90">
        <f t="shared" ca="1" si="14"/>
        <v>314923908993.10455</v>
      </c>
      <c r="Z75" s="90">
        <f t="shared" ca="1" si="14"/>
        <v>316433938908.17108</v>
      </c>
      <c r="AA75" s="90">
        <f t="shared" ca="1" si="14"/>
        <v>317943968823.23755</v>
      </c>
      <c r="AB75" s="90">
        <f t="shared" ca="1" si="14"/>
        <v>319453998738.30408</v>
      </c>
      <c r="AC75" s="90">
        <f t="shared" ca="1" si="14"/>
        <v>320964028653.37061</v>
      </c>
      <c r="AD75" s="90">
        <f t="shared" ca="1" si="14"/>
        <v>322474058568.43707</v>
      </c>
      <c r="AE75" s="90">
        <f t="shared" ca="1" si="14"/>
        <v>323984088483.50354</v>
      </c>
      <c r="AF75" s="90">
        <f t="shared" ca="1" si="14"/>
        <v>325494118398.57007</v>
      </c>
      <c r="AG75" s="90">
        <f t="shared" ca="1" si="14"/>
        <v>327004148313.6366</v>
      </c>
      <c r="AH75" s="90">
        <f t="shared" ca="1" si="14"/>
        <v>328514178228.70312</v>
      </c>
      <c r="AI75" s="90">
        <f t="shared" ca="1" si="14"/>
        <v>330024208143.76965</v>
      </c>
      <c r="AJ75" s="90">
        <f t="shared" ca="1" si="14"/>
        <v>331534238058.83612</v>
      </c>
      <c r="AK75" s="90">
        <f t="shared" ca="1" si="14"/>
        <v>333044267973.90259</v>
      </c>
      <c r="AL75" s="90">
        <f t="shared" ca="1" si="14"/>
        <v>334554297888.96912</v>
      </c>
      <c r="AM75" s="90">
        <f t="shared" ca="1" si="11"/>
        <v>336064327804.03564</v>
      </c>
      <c r="AN75" s="90">
        <f t="shared" ca="1" si="11"/>
        <v>337574357719.10217</v>
      </c>
      <c r="AO75" s="90">
        <f t="shared" ca="1" si="11"/>
        <v>339084387634.16864</v>
      </c>
      <c r="AP75">
        <f ca="1">V75*'Process Emissions Multipliers'!$E$40</f>
        <v>340594417549.23517</v>
      </c>
    </row>
    <row r="76" spans="1:42">
      <c r="A76" s="74">
        <v>24</v>
      </c>
      <c r="B76">
        <f ca="1">IF('NGPS 2010'!$A84="MR",INDIRECT("'NGPS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2020'!$A84="MR",INDIRECT("'NGPS 2020'!"&amp;'Country Selector'!$B$3&amp;ROW($A84))*10^12,0)*'Process Emissions Multipliers'!$B$40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2030'!$A84="MR",INDIRECT("'NGPS 2030'!"&amp;'Country Selector'!$B$3&amp;ROW($A84))*10^12,0)*'Process Emissions Multipliers'!$D$40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Multipliers'!$E$40</f>
        <v>0</v>
      </c>
    </row>
    <row r="77" spans="1:42">
      <c r="A77" s="74">
        <v>25</v>
      </c>
      <c r="B77">
        <f ca="1">IF('NGPS 2010'!$A85="MR",INDIRECT("'NGPS 2010'!"&amp;'Country Selector'!$B$3&amp;ROW($A85))*10^12,0)</f>
        <v>1953275766.9509237</v>
      </c>
      <c r="C77" s="90">
        <f t="shared" ca="1" si="15"/>
        <v>1757948190.2558312</v>
      </c>
      <c r="D77" s="90">
        <f t="shared" ca="1" si="12"/>
        <v>1562620613.560739</v>
      </c>
      <c r="E77" s="90">
        <f t="shared" ca="1" si="12"/>
        <v>1367293036.8656466</v>
      </c>
      <c r="F77" s="90">
        <f t="shared" ca="1" si="12"/>
        <v>1171965460.1705542</v>
      </c>
      <c r="G77" s="90">
        <f t="shared" ca="1" si="12"/>
        <v>976637883.47546172</v>
      </c>
      <c r="H77" s="90">
        <f t="shared" ca="1" si="12"/>
        <v>781310306.78036952</v>
      </c>
      <c r="I77" s="90">
        <f t="shared" ca="1" si="12"/>
        <v>585982730.08527708</v>
      </c>
      <c r="J77" s="90">
        <f t="shared" ca="1" si="12"/>
        <v>390655153.39018476</v>
      </c>
      <c r="K77" s="90">
        <f t="shared" ca="1" si="12"/>
        <v>195327576.69509238</v>
      </c>
      <c r="L77">
        <f ca="1">IF('NGPS 2020'!$A85="MR",INDIRECT("'NGPS 2020'!"&amp;'Country Selector'!$B$3&amp;ROW($A85))*10^12,0)*'Process Emissions Multipliers'!$B$40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2030'!$A85="MR",INDIRECT("'NGPS 2030'!"&amp;'Country Selector'!$B$3&amp;ROW($A85))*10^12,0)*'Process Emissions Multipliers'!$D$40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Multipliers'!$E$40</f>
        <v>0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Multipliers'!$B$40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Multipliers'!$D$40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Multipliers'!$E$40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1418288107.3168118</v>
      </c>
      <c r="C79" s="90">
        <f t="shared" ca="1" si="15"/>
        <v>1276459296.5851307</v>
      </c>
      <c r="D79" s="90">
        <f t="shared" ca="1" si="12"/>
        <v>1134630485.8534493</v>
      </c>
      <c r="E79" s="90">
        <f t="shared" ca="1" si="12"/>
        <v>992801675.12176824</v>
      </c>
      <c r="F79" s="90">
        <f t="shared" ca="1" si="12"/>
        <v>850972864.39008713</v>
      </c>
      <c r="G79" s="90">
        <f t="shared" ca="1" si="12"/>
        <v>709144053.6584059</v>
      </c>
      <c r="H79" s="90">
        <f t="shared" ca="1" si="12"/>
        <v>567315242.92672467</v>
      </c>
      <c r="I79" s="90">
        <f t="shared" ca="1" si="12"/>
        <v>425486432.19504356</v>
      </c>
      <c r="J79" s="90">
        <f t="shared" ca="1" si="12"/>
        <v>283657621.46336234</v>
      </c>
      <c r="K79" s="90">
        <f t="shared" ca="1" si="12"/>
        <v>141828810.73168117</v>
      </c>
      <c r="L79">
        <f ca="1">IF('NGPS 2020'!$A87="MR",INDIRECT("'NGPS 2020'!"&amp;'Country Selector'!$B$3&amp;ROW($A87))*10^12,0)*'Process Emissions Multipliers'!$B$40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2030'!$A87="MR",INDIRECT("'NGPS 2030'!"&amp;'Country Selector'!$B$3&amp;ROW($A87))*10^12,0)*'Process Emissions Multipliers'!$D$40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Multipliers'!$E$40</f>
        <v>0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Multipliers'!$B$40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Multipliers'!$D$40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Multipliers'!$E$40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0</v>
      </c>
      <c r="C81" s="90">
        <f t="shared" ca="1" si="15"/>
        <v>42465960.642507866</v>
      </c>
      <c r="D81" s="90">
        <f t="shared" ca="1" si="12"/>
        <v>84931921.285015732</v>
      </c>
      <c r="E81" s="90">
        <f t="shared" ca="1" si="12"/>
        <v>127397881.92752361</v>
      </c>
      <c r="F81" s="90">
        <f t="shared" ca="1" si="12"/>
        <v>169863842.57003146</v>
      </c>
      <c r="G81" s="90">
        <f t="shared" ca="1" si="12"/>
        <v>212329803.21253935</v>
      </c>
      <c r="H81" s="90">
        <f t="shared" ca="1" si="12"/>
        <v>254795763.85504723</v>
      </c>
      <c r="I81" s="90">
        <f t="shared" ca="1" si="12"/>
        <v>297261724.49755508</v>
      </c>
      <c r="J81" s="90">
        <f t="shared" ca="1" si="12"/>
        <v>339727685.14006293</v>
      </c>
      <c r="K81" s="90">
        <f t="shared" ca="1" si="12"/>
        <v>382193645.78257084</v>
      </c>
      <c r="L81">
        <f ca="1">IF('NGPS 2020'!$A89="MR",INDIRECT("'NGPS 2020'!"&amp;'Country Selector'!$B$3&amp;ROW($A89))*10^12,0)*'Process Emissions Multipliers'!$B$40</f>
        <v>424659606.42507869</v>
      </c>
      <c r="M81" s="90">
        <f t="shared" ca="1" si="16"/>
        <v>382193645.78257084</v>
      </c>
      <c r="N81" s="90">
        <f t="shared" ca="1" si="13"/>
        <v>339727685.14006293</v>
      </c>
      <c r="O81" s="90">
        <f t="shared" ca="1" si="13"/>
        <v>297261724.49755508</v>
      </c>
      <c r="P81" s="90">
        <f t="shared" ca="1" si="13"/>
        <v>254795763.85504723</v>
      </c>
      <c r="Q81" s="90">
        <f t="shared" ca="1" si="13"/>
        <v>212329803.21253935</v>
      </c>
      <c r="R81" s="90">
        <f t="shared" ca="1" si="13"/>
        <v>169863842.57003146</v>
      </c>
      <c r="S81" s="90">
        <f t="shared" ca="1" si="13"/>
        <v>127397881.92752361</v>
      </c>
      <c r="T81" s="90">
        <f t="shared" ca="1" si="13"/>
        <v>84931921.285015732</v>
      </c>
      <c r="U81" s="90">
        <f t="shared" ca="1" si="13"/>
        <v>42465960.642507866</v>
      </c>
      <c r="V81">
        <f ca="1">IF('NGPS 2030'!$A89="MR",INDIRECT("'NGPS 2030'!"&amp;'Country Selector'!$B$3&amp;ROW($A89))*10^12,0)*'Process Emissions Multipliers'!$D$40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Multipliers'!$E$40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696625576.08296537</v>
      </c>
      <c r="C82" s="90">
        <f t="shared" ca="1" si="15"/>
        <v>626963018.47466886</v>
      </c>
      <c r="D82" s="90">
        <f t="shared" ca="1" si="12"/>
        <v>557300460.86637235</v>
      </c>
      <c r="E82" s="90">
        <f t="shared" ca="1" si="12"/>
        <v>487637903.25807571</v>
      </c>
      <c r="F82" s="90">
        <f t="shared" ca="1" si="12"/>
        <v>417975345.6497792</v>
      </c>
      <c r="G82" s="90">
        <f t="shared" ca="1" si="12"/>
        <v>348312788.04148269</v>
      </c>
      <c r="H82" s="90">
        <f t="shared" ca="1" si="12"/>
        <v>278650230.43318617</v>
      </c>
      <c r="I82" s="90">
        <f t="shared" ca="1" si="12"/>
        <v>208987672.8248896</v>
      </c>
      <c r="J82" s="90">
        <f t="shared" ca="1" si="12"/>
        <v>139325115.21659309</v>
      </c>
      <c r="K82" s="90">
        <f t="shared" ca="1" si="12"/>
        <v>69662557.608296543</v>
      </c>
      <c r="L82">
        <f ca="1">IF('NGPS 2020'!$A90="MR",INDIRECT("'NGPS 2020'!"&amp;'Country Selector'!$B$3&amp;ROW($A90))*10^12,0)*'Process Emissions Multipliers'!$B$40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2030'!$A90="MR",INDIRECT("'NGPS 2030'!"&amp;'Country Selector'!$B$3&amp;ROW($A90))*10^12,0)*'Process Emissions Multipliers'!$D$40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Multipliers'!$E$40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Multipliers'!$B$40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Multipliers'!$D$40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Multipliers'!$E$40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2020'!$A92="MR",INDIRECT("'NGPS 2020'!"&amp;'Country Selector'!$B$3&amp;ROW($A92))*10^12,0)*'Process Emissions Multipliers'!$B$40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Selector'!$B$3&amp;ROW($A92))*10^12,0)*'Process Emissions Multipliers'!$D$40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Multipliers'!$E$40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2020'!$A93="MR",INDIRECT("'NGPS 2020'!"&amp;'Country Selector'!$B$3&amp;ROW($A93))*10^12,0)*'Process Emissions Multipliers'!$B$40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Selector'!$B$3&amp;ROW($A93))*10^12,0)*'Process Emissions Multipliers'!$D$40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Multipliers'!$E$40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341281454.99323636</v>
      </c>
      <c r="C86" s="90">
        <f t="shared" ca="1" si="15"/>
        <v>36609834021.556549</v>
      </c>
      <c r="D86" s="90">
        <f t="shared" ca="1" si="12"/>
        <v>72878386588.119858</v>
      </c>
      <c r="E86" s="90">
        <f t="shared" ca="1" si="12"/>
        <v>109146939154.68318</v>
      </c>
      <c r="F86" s="90">
        <f t="shared" ca="1" si="12"/>
        <v>145415491721.24649</v>
      </c>
      <c r="G86" s="90">
        <f t="shared" ca="1" si="12"/>
        <v>181684044287.80981</v>
      </c>
      <c r="H86" s="90">
        <f t="shared" ca="1" si="12"/>
        <v>217952596854.37311</v>
      </c>
      <c r="I86" s="90">
        <f t="shared" ca="1" si="12"/>
        <v>254221149420.93646</v>
      </c>
      <c r="J86" s="90">
        <f t="shared" ca="1" si="12"/>
        <v>290489701987.49976</v>
      </c>
      <c r="K86" s="90">
        <f t="shared" ca="1" si="12"/>
        <v>326758254554.06311</v>
      </c>
      <c r="L86">
        <f ca="1">IF('NGPS 2020'!$A94="MR",INDIRECT("'NGPS 2020'!"&amp;'Country Selector'!$B$3&amp;ROW($A94))*10^12,0)*'Process Emissions Multipliers'!$B$40</f>
        <v>363026807120.6264</v>
      </c>
      <c r="M86" s="90">
        <f t="shared" ca="1" si="16"/>
        <v>326724126408.56378</v>
      </c>
      <c r="N86" s="90">
        <f t="shared" ca="1" si="13"/>
        <v>290421445696.5011</v>
      </c>
      <c r="O86" s="90">
        <f t="shared" ca="1" si="13"/>
        <v>254118764984.43848</v>
      </c>
      <c r="P86" s="90">
        <f t="shared" ca="1" si="13"/>
        <v>217816084272.37582</v>
      </c>
      <c r="Q86" s="90">
        <f t="shared" ca="1" si="13"/>
        <v>181513403560.3132</v>
      </c>
      <c r="R86" s="90">
        <f t="shared" ca="1" si="13"/>
        <v>145210722848.25055</v>
      </c>
      <c r="S86" s="90">
        <f t="shared" ca="1" si="13"/>
        <v>108908042136.18791</v>
      </c>
      <c r="T86" s="90">
        <f t="shared" ca="1" si="13"/>
        <v>72605361424.125275</v>
      </c>
      <c r="U86" s="90">
        <f t="shared" ca="1" si="13"/>
        <v>36302680712.062637</v>
      </c>
      <c r="V86">
        <f ca="1">IF('NGPS 2030'!$A94="MR",INDIRECT("'NGPS 2030'!"&amp;'Country Selector'!$B$3&amp;ROW($A94))*10^12,0)*'Process Emissions Multipliers'!$D$40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Multipliers'!$E$40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2020'!$A95="MR",INDIRECT("'NGPS 2020'!"&amp;'Country Selector'!$B$3&amp;ROW($A95))*10^12,0)*'Process Emissions Multipliers'!$B$40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Selector'!$B$3&amp;ROW($A95))*10^12,0)*'Process Emissions Multipliers'!$D$40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Multipliers'!$E$40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Selector'!$B$3&amp;ROW($A96))*10^12,0)*'Process Emissions Multipliers'!$B$40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2030'!$A96="MR",INDIRECT("'NGPS 2030'!"&amp;'Country Selector'!$B$3&amp;ROW($A96))*10^12,0)*'Process Emissions Multipliers'!$D$40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Multipliers'!$E$40</f>
        <v>0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Selector'!$B$3&amp;ROW($A97))*10^12,0)*'Process Emissions Multipliers'!$B$40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Selector'!$B$3&amp;ROW($A97))*10^12,0)*'Process Emissions Multipliers'!$D$40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Multipliers'!$E$40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Selector'!$B$3&amp;ROW($A98))*10^12,0)*'Process Emissions Multipliers'!$B$40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Selector'!$B$3&amp;ROW($A98))*10^12,0)*'Process Emissions Multipliers'!$D$40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Multipliers'!$E$40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291749709787.52411</v>
      </c>
      <c r="C91" s="90">
        <f t="shared" ca="1" si="15"/>
        <v>262574738808.77167</v>
      </c>
      <c r="D91" s="90">
        <f t="shared" ca="1" si="12"/>
        <v>233399767830.01929</v>
      </c>
      <c r="E91" s="90">
        <f t="shared" ca="1" si="12"/>
        <v>204224796851.26688</v>
      </c>
      <c r="F91" s="90">
        <f t="shared" ca="1" si="12"/>
        <v>175049825872.51447</v>
      </c>
      <c r="G91" s="90">
        <f t="shared" ca="1" si="12"/>
        <v>145874854893.76205</v>
      </c>
      <c r="H91" s="90">
        <f t="shared" ca="1" si="12"/>
        <v>116699883915.00964</v>
      </c>
      <c r="I91" s="90">
        <f t="shared" ca="1" si="12"/>
        <v>87524912936.257233</v>
      </c>
      <c r="J91" s="90">
        <f t="shared" ca="1" si="12"/>
        <v>58349941957.504822</v>
      </c>
      <c r="K91" s="90">
        <f t="shared" ca="1" si="12"/>
        <v>29174970978.752411</v>
      </c>
      <c r="L91">
        <f ca="1">IF('NGPS 2020'!$A99="MR",INDIRECT("'NGPS 2020'!"&amp;'Country Selector'!$B$3&amp;ROW($A99))*10^12,0)*'Process Emissions Multipliers'!$B$40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2030'!$A99="MR",INDIRECT("'NGPS 2030'!"&amp;'Country Selector'!$B$3&amp;ROW($A99))*10^12,0)*'Process Emissions Multipliers'!$D$40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Multipliers'!$E$40</f>
        <v>0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Selector'!$B$3&amp;ROW($A100))*10^12,0)*'Process Emissions Multipliers'!$B$40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Selector'!$B$3&amp;ROW($A100))*10^12,0)*'Process Emissions Multipliers'!$D$40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Multipliers'!$E$40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188153719.0513427</v>
      </c>
      <c r="C93" s="90">
        <f t="shared" ca="1" si="15"/>
        <v>169338347.14620844</v>
      </c>
      <c r="D93" s="90">
        <f t="shared" ca="1" si="12"/>
        <v>150522975.24107414</v>
      </c>
      <c r="E93" s="90">
        <f t="shared" ca="1" si="12"/>
        <v>131707603.33593988</v>
      </c>
      <c r="F93" s="90">
        <f t="shared" ca="1" si="12"/>
        <v>112892231.43080561</v>
      </c>
      <c r="G93" s="90">
        <f t="shared" ca="1" si="12"/>
        <v>94076859.525671348</v>
      </c>
      <c r="H93" s="90">
        <f t="shared" ca="1" si="12"/>
        <v>75261487.620537072</v>
      </c>
      <c r="I93" s="90">
        <f t="shared" ca="1" si="12"/>
        <v>56446115.715402804</v>
      </c>
      <c r="J93" s="90">
        <f t="shared" ca="1" si="12"/>
        <v>37630743.810268536</v>
      </c>
      <c r="K93" s="90">
        <f t="shared" ca="1" si="12"/>
        <v>18815371.905134268</v>
      </c>
      <c r="L93">
        <f ca="1">IF('NGPS 2020'!$A101="MR",INDIRECT("'NGPS 2020'!"&amp;'Country Selector'!$B$3&amp;ROW($A101))*10^12,0)*'Process Emissions Multipliers'!$B$40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2030'!$A101="MR",INDIRECT("'NGPS 2030'!"&amp;'Country Selector'!$B$3&amp;ROW($A101))*10^12,0)*'Process Emissions Multipliers'!$D$40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Multipliers'!$E$40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2020'!$A102="MR",INDIRECT("'NGPS 2020'!"&amp;'Country Selector'!$B$3&amp;ROW($A102))*10^12,0)*'Process Emissions Multipliers'!$B$40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2030'!$A102="MR",INDIRECT("'NGPS 2030'!"&amp;'Country Selector'!$B$3&amp;ROW($A102))*10^12,0)*'Process Emissions Multipliers'!$D$40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Multipliers'!$E$40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Selector'!$B$3&amp;ROW($A103))*10^12,0)*'Process Emissions Multipliers'!$B$40</f>
        <v>0</v>
      </c>
      <c r="M95" s="90">
        <f t="shared" ca="1" si="16"/>
        <v>194263006561.77502</v>
      </c>
      <c r="N95" s="90">
        <f t="shared" ca="1" si="13"/>
        <v>388526013123.55005</v>
      </c>
      <c r="O95" s="90">
        <f t="shared" ref="N95:U126" ca="1" si="21">$L95*($V$1-O$1)/($V$1-$L$1)+$V95*(O$1-$L$1)/($V$1-$L$1)</f>
        <v>582789019685.32507</v>
      </c>
      <c r="P95" s="90">
        <f t="shared" ca="1" si="21"/>
        <v>777052026247.1001</v>
      </c>
      <c r="Q95" s="90">
        <f t="shared" ca="1" si="21"/>
        <v>971315032808.87524</v>
      </c>
      <c r="R95" s="90">
        <f t="shared" ca="1" si="21"/>
        <v>1165578039370.6501</v>
      </c>
      <c r="S95" s="90">
        <f t="shared" ca="1" si="21"/>
        <v>1359841045932.4253</v>
      </c>
      <c r="T95" s="90">
        <f t="shared" ca="1" si="21"/>
        <v>1554104052494.2002</v>
      </c>
      <c r="U95" s="90">
        <f t="shared" ca="1" si="21"/>
        <v>1748367059055.9751</v>
      </c>
      <c r="V95">
        <f ca="1">IF('NGPS 2030'!$A103="MR",INDIRECT("'NGPS 2030'!"&amp;'Country Selector'!$B$3&amp;ROW($A103))*10^12,0)*'Process Emissions Multipliers'!$D$40</f>
        <v>1942630065617.7502</v>
      </c>
      <c r="W95" s="90">
        <f t="shared" ref="W95:AL110" ca="1" si="22">$V95*($AP$1-W$1)/($AP$1-$V$1)+$AP95*(W$1-$V$1)/($AP$1-$V$1)</f>
        <v>1952080735479.9861</v>
      </c>
      <c r="X95" s="90">
        <f t="shared" ca="1" si="22"/>
        <v>1961531405342.2214</v>
      </c>
      <c r="Y95" s="90">
        <f t="shared" ca="1" si="22"/>
        <v>1970982075204.4573</v>
      </c>
      <c r="Z95" s="90">
        <f t="shared" ca="1" si="22"/>
        <v>1980432745066.6931</v>
      </c>
      <c r="AA95" s="90">
        <f t="shared" ca="1" si="22"/>
        <v>1989883414928.9287</v>
      </c>
      <c r="AB95" s="90">
        <f t="shared" ca="1" si="22"/>
        <v>1999334084791.1646</v>
      </c>
      <c r="AC95" s="90">
        <f t="shared" ca="1" si="22"/>
        <v>2008784754653.4001</v>
      </c>
      <c r="AD95" s="90">
        <f t="shared" ca="1" si="22"/>
        <v>2018235424515.6357</v>
      </c>
      <c r="AE95" s="90">
        <f t="shared" ca="1" si="22"/>
        <v>2027686094377.8716</v>
      </c>
      <c r="AF95" s="90">
        <f t="shared" ca="1" si="22"/>
        <v>2037136764240.1074</v>
      </c>
      <c r="AG95" s="90">
        <f t="shared" ca="1" si="22"/>
        <v>2046587434102.343</v>
      </c>
      <c r="AH95" s="90">
        <f t="shared" ca="1" si="22"/>
        <v>2056038103964.5786</v>
      </c>
      <c r="AI95" s="90">
        <f t="shared" ca="1" si="22"/>
        <v>2065488773826.8145</v>
      </c>
      <c r="AJ95" s="90">
        <f t="shared" ca="1" si="22"/>
        <v>2074939443689.0503</v>
      </c>
      <c r="AK95" s="90">
        <f t="shared" ca="1" si="22"/>
        <v>2084390113551.2856</v>
      </c>
      <c r="AL95" s="90">
        <f t="shared" ca="1" si="22"/>
        <v>2093840783413.5215</v>
      </c>
      <c r="AM95" s="90">
        <f t="shared" ca="1" si="19"/>
        <v>2103291453275.7571</v>
      </c>
      <c r="AN95" s="90">
        <f t="shared" ca="1" si="19"/>
        <v>2112742123137.9932</v>
      </c>
      <c r="AO95" s="90">
        <f t="shared" ca="1" si="19"/>
        <v>2122192793000.2285</v>
      </c>
      <c r="AP95">
        <f ca="1">V95*'Process Emissions Multipliers'!$E$40</f>
        <v>2131643462862.4644</v>
      </c>
    </row>
    <row r="96" spans="1:42">
      <c r="A96" s="74">
        <v>44</v>
      </c>
      <c r="B96">
        <f ca="1">IF('NGPS 2010'!$A104="MR",INDIRECT("'NGPS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2020'!$A104="MR",INDIRECT("'NGPS 2020'!"&amp;'Country Selector'!$B$3&amp;ROW($A104))*10^12,0)*'Process Emissions Multipliers'!$B$40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2030'!$A104="MR",INDIRECT("'NGPS 2030'!"&amp;'Country Selector'!$B$3&amp;ROW($A104))*10^12,0)*'Process Emissions Multipliers'!$D$40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Multipliers'!$E$40</f>
        <v>0</v>
      </c>
    </row>
    <row r="97" spans="1:42">
      <c r="A97" s="74">
        <v>45</v>
      </c>
      <c r="B97">
        <f ca="1">IF('NGPS 2010'!$A105="MR",INDIRECT("'NGPS 2010'!"&amp;'Country Selector'!$B$3&amp;ROW($A105))*10^12,0)</f>
        <v>439684127.4143526</v>
      </c>
      <c r="C97" s="90">
        <f t="shared" ca="1" si="15"/>
        <v>395715714.67291731</v>
      </c>
      <c r="D97" s="90">
        <f t="shared" ca="1" si="20"/>
        <v>351747301.93148208</v>
      </c>
      <c r="E97" s="90">
        <f t="shared" ca="1" si="20"/>
        <v>307778889.19004685</v>
      </c>
      <c r="F97" s="90">
        <f t="shared" ca="1" si="20"/>
        <v>263810476.44861156</v>
      </c>
      <c r="G97" s="90">
        <f t="shared" ca="1" si="20"/>
        <v>219842063.7071763</v>
      </c>
      <c r="H97" s="90">
        <f t="shared" ca="1" si="20"/>
        <v>175873650.96574104</v>
      </c>
      <c r="I97" s="90">
        <f t="shared" ca="1" si="20"/>
        <v>131905238.22430578</v>
      </c>
      <c r="J97" s="90">
        <f t="shared" ca="1" si="20"/>
        <v>87936825.482870519</v>
      </c>
      <c r="K97" s="90">
        <f t="shared" ca="1" si="20"/>
        <v>43968412.74143526</v>
      </c>
      <c r="L97">
        <f ca="1">IF('NGPS 2020'!$A105="MR",INDIRECT("'NGPS 2020'!"&amp;'Country Selector'!$B$3&amp;ROW($A105))*10^12,0)*'Process Emissions Multipliers'!$B$40</f>
        <v>0</v>
      </c>
      <c r="M97" s="90">
        <f t="shared" ca="1" si="16"/>
        <v>99938723979.20108</v>
      </c>
      <c r="N97" s="90">
        <f t="shared" ca="1" si="21"/>
        <v>199877447958.40216</v>
      </c>
      <c r="O97" s="90">
        <f t="shared" ca="1" si="21"/>
        <v>299816171937.60321</v>
      </c>
      <c r="P97" s="90">
        <f t="shared" ca="1" si="21"/>
        <v>399754895916.80432</v>
      </c>
      <c r="Q97" s="90">
        <f t="shared" ca="1" si="21"/>
        <v>499693619896.00537</v>
      </c>
      <c r="R97" s="90">
        <f t="shared" ca="1" si="21"/>
        <v>599632343875.20642</v>
      </c>
      <c r="S97" s="90">
        <f t="shared" ca="1" si="21"/>
        <v>699571067854.40747</v>
      </c>
      <c r="T97" s="90">
        <f t="shared" ca="1" si="21"/>
        <v>799509791833.60864</v>
      </c>
      <c r="U97" s="90">
        <f t="shared" ca="1" si="21"/>
        <v>899448515812.80981</v>
      </c>
      <c r="V97">
        <f ca="1">IF('NGPS 2030'!$A105="MR",INDIRECT("'NGPS 2030'!"&amp;'Country Selector'!$B$3&amp;ROW($A105))*10^12,0)*'Process Emissions Multipliers'!$D$40</f>
        <v>999387239792.01074</v>
      </c>
      <c r="W97" s="90">
        <f t="shared" ca="1" si="22"/>
        <v>1004249142752.8309</v>
      </c>
      <c r="X97" s="90">
        <f t="shared" ca="1" si="22"/>
        <v>1009111045713.6512</v>
      </c>
      <c r="Y97" s="90">
        <f t="shared" ca="1" si="22"/>
        <v>1013972948674.4714</v>
      </c>
      <c r="Z97" s="90">
        <f t="shared" ca="1" si="22"/>
        <v>1018834851635.2916</v>
      </c>
      <c r="AA97" s="90">
        <f t="shared" ca="1" si="22"/>
        <v>1023696754596.1118</v>
      </c>
      <c r="AB97" s="90">
        <f t="shared" ca="1" si="22"/>
        <v>1028558657556.9319</v>
      </c>
      <c r="AC97" s="90">
        <f t="shared" ca="1" si="22"/>
        <v>1033420560517.7522</v>
      </c>
      <c r="AD97" s="90">
        <f t="shared" ca="1" si="22"/>
        <v>1038282463478.5723</v>
      </c>
      <c r="AE97" s="90">
        <f t="shared" ca="1" si="22"/>
        <v>1043144366439.3925</v>
      </c>
      <c r="AF97" s="90">
        <f t="shared" ca="1" si="22"/>
        <v>1048006269400.2128</v>
      </c>
      <c r="AG97" s="90">
        <f t="shared" ca="1" si="22"/>
        <v>1052868172361.0331</v>
      </c>
      <c r="AH97" s="90">
        <f t="shared" ca="1" si="22"/>
        <v>1057730075321.8531</v>
      </c>
      <c r="AI97" s="90">
        <f t="shared" ca="1" si="22"/>
        <v>1062591978282.6733</v>
      </c>
      <c r="AJ97" s="90">
        <f t="shared" ca="1" si="22"/>
        <v>1067453881243.4937</v>
      </c>
      <c r="AK97" s="90">
        <f t="shared" ca="1" si="22"/>
        <v>1072315784204.3138</v>
      </c>
      <c r="AL97" s="90">
        <f t="shared" ca="1" si="22"/>
        <v>1077177687165.134</v>
      </c>
      <c r="AM97" s="90">
        <f t="shared" ca="1" si="19"/>
        <v>1082039590125.9542</v>
      </c>
      <c r="AN97" s="90">
        <f t="shared" ca="1" si="19"/>
        <v>1086901493086.7743</v>
      </c>
      <c r="AO97" s="90">
        <f t="shared" ca="1" si="19"/>
        <v>1091763396047.5947</v>
      </c>
      <c r="AP97">
        <f ca="1">V97*'Process Emissions Multipliers'!$E$40</f>
        <v>1096625299008.4148</v>
      </c>
    </row>
    <row r="98" spans="1:42">
      <c r="A98" s="74">
        <v>46</v>
      </c>
      <c r="B98">
        <f ca="1">IF('NGPS 2010'!$A106="MR",INDIRECT("'NGPS 2010'!"&amp;'Country Selector'!$B$3&amp;ROW($A106))*10^12,0)</f>
        <v>1780717002.4468632</v>
      </c>
      <c r="C98" s="90">
        <f t="shared" ca="1" si="15"/>
        <v>1824221532.1340501</v>
      </c>
      <c r="D98" s="90">
        <f t="shared" ca="1" si="20"/>
        <v>1867726061.8212373</v>
      </c>
      <c r="E98" s="90">
        <f t="shared" ca="1" si="20"/>
        <v>1911230591.5084245</v>
      </c>
      <c r="F98" s="90">
        <f t="shared" ca="1" si="20"/>
        <v>1954735121.1956115</v>
      </c>
      <c r="G98" s="90">
        <f t="shared" ca="1" si="20"/>
        <v>1998239650.8827987</v>
      </c>
      <c r="H98" s="90">
        <f t="shared" ca="1" si="20"/>
        <v>2041744180.5699856</v>
      </c>
      <c r="I98" s="90">
        <f t="shared" ca="1" si="20"/>
        <v>2085248710.2571731</v>
      </c>
      <c r="J98" s="90">
        <f t="shared" ca="1" si="20"/>
        <v>2128753239.9443598</v>
      </c>
      <c r="K98" s="90">
        <f t="shared" ca="1" si="20"/>
        <v>2172257769.631547</v>
      </c>
      <c r="L98">
        <f ca="1">IF('NGPS 2020'!$A106="MR",INDIRECT("'NGPS 2020'!"&amp;'Country Selector'!$B$3&amp;ROW($A106))*10^12,0)*'Process Emissions Multipliers'!$B$40</f>
        <v>2215762299.3187342</v>
      </c>
      <c r="M98" s="90">
        <f t="shared" ca="1" si="16"/>
        <v>205768321031.9014</v>
      </c>
      <c r="N98" s="90">
        <f t="shared" ca="1" si="21"/>
        <v>409320879764.48407</v>
      </c>
      <c r="O98" s="90">
        <f t="shared" ca="1" si="21"/>
        <v>612873438497.06665</v>
      </c>
      <c r="P98" s="90">
        <f t="shared" ca="1" si="21"/>
        <v>816425997229.64929</v>
      </c>
      <c r="Q98" s="90">
        <f t="shared" ca="1" si="21"/>
        <v>1019978555962.2321</v>
      </c>
      <c r="R98" s="90">
        <f t="shared" ca="1" si="21"/>
        <v>1223531114694.8147</v>
      </c>
      <c r="S98" s="90">
        <f t="shared" ca="1" si="21"/>
        <v>1427083673427.3975</v>
      </c>
      <c r="T98" s="90">
        <f t="shared" ca="1" si="21"/>
        <v>1630636232159.98</v>
      </c>
      <c r="U98" s="90">
        <f t="shared" ca="1" si="21"/>
        <v>1834188790892.5627</v>
      </c>
      <c r="V98">
        <f ca="1">IF('NGPS 2030'!$A106="MR",INDIRECT("'NGPS 2030'!"&amp;'Country Selector'!$B$3&amp;ROW($A106))*10^12,0)*'Process Emissions Multipliers'!$D$40</f>
        <v>2037741349625.1453</v>
      </c>
      <c r="W98" s="90">
        <f t="shared" ca="1" si="22"/>
        <v>2047654724848.137</v>
      </c>
      <c r="X98" s="90">
        <f t="shared" ca="1" si="22"/>
        <v>2057568100071.1289</v>
      </c>
      <c r="Y98" s="90">
        <f t="shared" ca="1" si="22"/>
        <v>2067481475294.1206</v>
      </c>
      <c r="Z98" s="90">
        <f t="shared" ca="1" si="22"/>
        <v>2077394850517.1123</v>
      </c>
      <c r="AA98" s="90">
        <f t="shared" ca="1" si="22"/>
        <v>2087308225740.104</v>
      </c>
      <c r="AB98" s="90">
        <f t="shared" ca="1" si="22"/>
        <v>2097221600963.0959</v>
      </c>
      <c r="AC98" s="90">
        <f t="shared" ca="1" si="22"/>
        <v>2107134976186.0874</v>
      </c>
      <c r="AD98" s="90">
        <f t="shared" ca="1" si="22"/>
        <v>2117048351409.0793</v>
      </c>
      <c r="AE98" s="90">
        <f t="shared" ca="1" si="22"/>
        <v>2126961726632.071</v>
      </c>
      <c r="AF98" s="90">
        <f t="shared" ca="1" si="22"/>
        <v>2136875101855.063</v>
      </c>
      <c r="AG98" s="90">
        <f t="shared" ca="1" si="22"/>
        <v>2146788477078.0547</v>
      </c>
      <c r="AH98" s="90">
        <f t="shared" ca="1" si="22"/>
        <v>2156701852301.0464</v>
      </c>
      <c r="AI98" s="90">
        <f t="shared" ca="1" si="22"/>
        <v>2166615227524.0381</v>
      </c>
      <c r="AJ98" s="90">
        <f t="shared" ca="1" si="22"/>
        <v>2176528602747.0298</v>
      </c>
      <c r="AK98" s="90">
        <f t="shared" ca="1" si="22"/>
        <v>2186441977970.0217</v>
      </c>
      <c r="AL98" s="90">
        <f t="shared" ca="1" si="22"/>
        <v>2196355353193.0134</v>
      </c>
      <c r="AM98" s="90">
        <f t="shared" ca="1" si="19"/>
        <v>2206268728416.0054</v>
      </c>
      <c r="AN98" s="90">
        <f t="shared" ca="1" si="19"/>
        <v>2216182103638.9971</v>
      </c>
      <c r="AO98" s="90">
        <f t="shared" ca="1" si="19"/>
        <v>2226095478861.9883</v>
      </c>
      <c r="AP98">
        <f ca="1">V98*'Process Emissions Multipliers'!$E$40</f>
        <v>2236008854084.9805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178737175953.97888</v>
      </c>
      <c r="D99" s="90">
        <f t="shared" ca="1" si="20"/>
        <v>357474351907.95776</v>
      </c>
      <c r="E99" s="90">
        <f t="shared" ca="1" si="20"/>
        <v>536211527861.93665</v>
      </c>
      <c r="F99" s="90">
        <f t="shared" ca="1" si="20"/>
        <v>714948703815.91553</v>
      </c>
      <c r="G99" s="90">
        <f t="shared" ca="1" si="20"/>
        <v>893685879769.89429</v>
      </c>
      <c r="H99" s="90">
        <f t="shared" ca="1" si="20"/>
        <v>1072423055723.8733</v>
      </c>
      <c r="I99" s="90">
        <f t="shared" ca="1" si="20"/>
        <v>1251160231677.8521</v>
      </c>
      <c r="J99" s="90">
        <f t="shared" ca="1" si="20"/>
        <v>1429897407631.8311</v>
      </c>
      <c r="K99" s="90">
        <f t="shared" ca="1" si="20"/>
        <v>1608634583585.8101</v>
      </c>
      <c r="L99">
        <f ca="1">IF('NGPS 2020'!$A107="MR",INDIRECT("'NGPS 2020'!"&amp;'Country Selector'!$B$3&amp;ROW($A107))*10^12,0)*'Process Emissions Multipliers'!$B$40</f>
        <v>1787371759539.7888</v>
      </c>
      <c r="M99" s="90">
        <f t="shared" ca="1" si="16"/>
        <v>1608634583585.8101</v>
      </c>
      <c r="N99" s="90">
        <f t="shared" ca="1" si="21"/>
        <v>1429897407631.8311</v>
      </c>
      <c r="O99" s="90">
        <f t="shared" ca="1" si="21"/>
        <v>1251160231677.8521</v>
      </c>
      <c r="P99" s="90">
        <f t="shared" ca="1" si="21"/>
        <v>1072423055723.8733</v>
      </c>
      <c r="Q99" s="90">
        <f t="shared" ca="1" si="21"/>
        <v>893685879769.89429</v>
      </c>
      <c r="R99" s="90">
        <f t="shared" ca="1" si="21"/>
        <v>714948703815.91553</v>
      </c>
      <c r="S99" s="90">
        <f t="shared" ca="1" si="21"/>
        <v>536211527861.93665</v>
      </c>
      <c r="T99" s="90">
        <f t="shared" ca="1" si="21"/>
        <v>357474351907.95776</v>
      </c>
      <c r="U99" s="90">
        <f t="shared" ca="1" si="21"/>
        <v>178737175953.97888</v>
      </c>
      <c r="V99">
        <f ca="1">IF('NGPS 2030'!$A107="MR",INDIRECT("'NGPS 2030'!"&amp;'Country Selector'!$B$3&amp;ROW($A107))*10^12,0)*'Process Emissions Multipliers'!$D$40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Multipliers'!$E$40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15"/>
        <v>91951450812.158951</v>
      </c>
      <c r="D100" s="90">
        <f t="shared" ca="1" si="20"/>
        <v>183902901624.3179</v>
      </c>
      <c r="E100" s="90">
        <f t="shared" ca="1" si="20"/>
        <v>275854352436.47687</v>
      </c>
      <c r="F100" s="90">
        <f t="shared" ca="1" si="20"/>
        <v>367805803248.6358</v>
      </c>
      <c r="G100" s="90">
        <f t="shared" ca="1" si="20"/>
        <v>459757254060.79474</v>
      </c>
      <c r="H100" s="90">
        <f t="shared" ca="1" si="20"/>
        <v>551708704872.95374</v>
      </c>
      <c r="I100" s="90">
        <f t="shared" ca="1" si="20"/>
        <v>643660155685.11255</v>
      </c>
      <c r="J100" s="90">
        <f t="shared" ca="1" si="20"/>
        <v>735611606497.27161</v>
      </c>
      <c r="K100" s="90">
        <f t="shared" ca="1" si="20"/>
        <v>827563057309.43054</v>
      </c>
      <c r="L100">
        <f ca="1">IF('NGPS 2020'!$A108="MR",INDIRECT("'NGPS 2020'!"&amp;'Country Selector'!$B$3&amp;ROW($A108))*10^12,0)*'Process Emissions Multipliers'!$B$40</f>
        <v>919514508121.58948</v>
      </c>
      <c r="M100" s="90">
        <f t="shared" ca="1" si="16"/>
        <v>827563057309.43054</v>
      </c>
      <c r="N100" s="90">
        <f t="shared" ca="1" si="21"/>
        <v>735611606497.27161</v>
      </c>
      <c r="O100" s="90">
        <f t="shared" ca="1" si="21"/>
        <v>643660155685.11255</v>
      </c>
      <c r="P100" s="90">
        <f t="shared" ca="1" si="21"/>
        <v>551708704872.95374</v>
      </c>
      <c r="Q100" s="90">
        <f t="shared" ca="1" si="21"/>
        <v>459757254060.79474</v>
      </c>
      <c r="R100" s="90">
        <f t="shared" ca="1" si="21"/>
        <v>367805803248.6358</v>
      </c>
      <c r="S100" s="90">
        <f t="shared" ca="1" si="21"/>
        <v>275854352436.47687</v>
      </c>
      <c r="T100" s="90">
        <f t="shared" ca="1" si="21"/>
        <v>183902901624.3179</v>
      </c>
      <c r="U100" s="90">
        <f t="shared" ca="1" si="21"/>
        <v>91951450812.158951</v>
      </c>
      <c r="V100">
        <f ca="1">IF('NGPS 2030'!$A108="MR",INDIRECT("'NGPS 2030'!"&amp;'Country Selector'!$B$3&amp;ROW($A108))*10^12,0)*'Process Emissions Multipliers'!$D$40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Multipliers'!$E$40</f>
        <v>0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187266582531.17975</v>
      </c>
      <c r="D101" s="90">
        <f t="shared" ca="1" si="20"/>
        <v>374533165062.3595</v>
      </c>
      <c r="E101" s="90">
        <f t="shared" ca="1" si="20"/>
        <v>561799747593.53931</v>
      </c>
      <c r="F101" s="90">
        <f t="shared" ca="1" si="20"/>
        <v>749066330124.71899</v>
      </c>
      <c r="G101" s="90">
        <f t="shared" ca="1" si="20"/>
        <v>936332912655.89868</v>
      </c>
      <c r="H101" s="90">
        <f t="shared" ca="1" si="20"/>
        <v>1123599495187.0786</v>
      </c>
      <c r="I101" s="90">
        <f t="shared" ca="1" si="20"/>
        <v>1310866077718.2583</v>
      </c>
      <c r="J101" s="90">
        <f t="shared" ca="1" si="20"/>
        <v>1498132660249.438</v>
      </c>
      <c r="K101" s="90">
        <f t="shared" ca="1" si="20"/>
        <v>1685399242780.6177</v>
      </c>
      <c r="L101">
        <f ca="1">IF('NGPS 2020'!$A109="MR",INDIRECT("'NGPS 2020'!"&amp;'Country Selector'!$B$3&amp;ROW($A109))*10^12,0)*'Process Emissions Multipliers'!$B$40</f>
        <v>1872665825311.7974</v>
      </c>
      <c r="M101" s="90">
        <f t="shared" ca="1" si="16"/>
        <v>1685399242780.6177</v>
      </c>
      <c r="N101" s="90">
        <f t="shared" ca="1" si="21"/>
        <v>1498132660249.438</v>
      </c>
      <c r="O101" s="90">
        <f t="shared" ca="1" si="21"/>
        <v>1310866077718.2583</v>
      </c>
      <c r="P101" s="90">
        <f t="shared" ca="1" si="21"/>
        <v>1123599495187.0786</v>
      </c>
      <c r="Q101" s="90">
        <f t="shared" ca="1" si="21"/>
        <v>936332912655.89868</v>
      </c>
      <c r="R101" s="90">
        <f t="shared" ca="1" si="21"/>
        <v>749066330124.71899</v>
      </c>
      <c r="S101" s="90">
        <f t="shared" ca="1" si="21"/>
        <v>561799747593.53931</v>
      </c>
      <c r="T101" s="90">
        <f t="shared" ca="1" si="21"/>
        <v>374533165062.3595</v>
      </c>
      <c r="U101" s="90">
        <f t="shared" ca="1" si="21"/>
        <v>187266582531.17975</v>
      </c>
      <c r="V101">
        <f ca="1">IF('NGPS 2030'!$A109="MR",INDIRECT("'NGPS 2030'!"&amp;'Country Selector'!$B$3&amp;ROW($A109))*10^12,0)*'Process Emissions Multipliers'!$D$40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Multipliers'!$E$40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160680435.03025821</v>
      </c>
      <c r="C102" s="90">
        <f t="shared" ca="1" si="15"/>
        <v>144612391.52723238</v>
      </c>
      <c r="D102" s="90">
        <f t="shared" ca="1" si="20"/>
        <v>128544348.02420656</v>
      </c>
      <c r="E102" s="90">
        <f t="shared" ca="1" si="20"/>
        <v>112476304.52118075</v>
      </c>
      <c r="F102" s="90">
        <f t="shared" ca="1" si="20"/>
        <v>96408261.018154934</v>
      </c>
      <c r="G102" s="90">
        <f t="shared" ca="1" si="20"/>
        <v>80340217.515129104</v>
      </c>
      <c r="H102" s="90">
        <f t="shared" ca="1" si="20"/>
        <v>64272174.012103282</v>
      </c>
      <c r="I102" s="90">
        <f t="shared" ca="1" si="20"/>
        <v>48204130.509077467</v>
      </c>
      <c r="J102" s="90">
        <f t="shared" ca="1" si="20"/>
        <v>32136087.006051641</v>
      </c>
      <c r="K102" s="90">
        <f t="shared" ca="1" si="20"/>
        <v>16068043.50302582</v>
      </c>
      <c r="L102">
        <f ca="1">IF('NGPS 2020'!$A110="MR",INDIRECT("'NGPS 2020'!"&amp;'Country Selector'!$B$3&amp;ROW($A110))*10^12,0)*'Process Emissions Multipliers'!$B$40</f>
        <v>0</v>
      </c>
      <c r="M102" s="90">
        <f t="shared" ca="1" si="16"/>
        <v>50216652164.91478</v>
      </c>
      <c r="N102" s="90">
        <f t="shared" ca="1" si="21"/>
        <v>100433304329.82956</v>
      </c>
      <c r="O102" s="90">
        <f t="shared" ca="1" si="21"/>
        <v>150649956494.74432</v>
      </c>
      <c r="P102" s="90">
        <f t="shared" ca="1" si="21"/>
        <v>200866608659.65912</v>
      </c>
      <c r="Q102" s="90">
        <f t="shared" ca="1" si="21"/>
        <v>251083260824.57391</v>
      </c>
      <c r="R102" s="90">
        <f t="shared" ca="1" si="21"/>
        <v>301299912989.48865</v>
      </c>
      <c r="S102" s="90">
        <f t="shared" ca="1" si="21"/>
        <v>351516565154.40344</v>
      </c>
      <c r="T102" s="90">
        <f t="shared" ca="1" si="21"/>
        <v>401733217319.31824</v>
      </c>
      <c r="U102" s="90">
        <f t="shared" ca="1" si="21"/>
        <v>451949869484.23303</v>
      </c>
      <c r="V102">
        <f ca="1">IF('NGPS 2030'!$A110="MR",INDIRECT("'NGPS 2030'!"&amp;'Country Selector'!$B$3&amp;ROW($A110))*10^12,0)*'Process Emissions Multipliers'!$D$40</f>
        <v>502166521649.14783</v>
      </c>
      <c r="W102" s="90">
        <f t="shared" ca="1" si="22"/>
        <v>504609503509.65155</v>
      </c>
      <c r="X102" s="90">
        <f t="shared" ca="1" si="22"/>
        <v>507052485370.15527</v>
      </c>
      <c r="Y102" s="90">
        <f t="shared" ca="1" si="22"/>
        <v>509495467230.659</v>
      </c>
      <c r="Z102" s="90">
        <f t="shared" ca="1" si="22"/>
        <v>511938449091.16272</v>
      </c>
      <c r="AA102" s="90">
        <f t="shared" ca="1" si="22"/>
        <v>514381430951.6665</v>
      </c>
      <c r="AB102" s="90">
        <f t="shared" ca="1" si="22"/>
        <v>516824412812.17017</v>
      </c>
      <c r="AC102" s="90">
        <f t="shared" ca="1" si="22"/>
        <v>519267394672.67395</v>
      </c>
      <c r="AD102" s="90">
        <f t="shared" ca="1" si="22"/>
        <v>521710376533.17761</v>
      </c>
      <c r="AE102" s="90">
        <f t="shared" ca="1" si="22"/>
        <v>524153358393.6814</v>
      </c>
      <c r="AF102" s="90">
        <f t="shared" ca="1" si="22"/>
        <v>526596340254.18512</v>
      </c>
      <c r="AG102" s="90">
        <f t="shared" ca="1" si="22"/>
        <v>529039322114.68884</v>
      </c>
      <c r="AH102" s="90">
        <f t="shared" ca="1" si="22"/>
        <v>531482303975.19257</v>
      </c>
      <c r="AI102" s="90">
        <f t="shared" ca="1" si="22"/>
        <v>533925285835.69629</v>
      </c>
      <c r="AJ102" s="90">
        <f t="shared" ca="1" si="22"/>
        <v>536368267696.20001</v>
      </c>
      <c r="AK102" s="90">
        <f t="shared" ca="1" si="22"/>
        <v>538811249556.70374</v>
      </c>
      <c r="AL102" s="90">
        <f t="shared" ca="1" si="22"/>
        <v>541254231417.20752</v>
      </c>
      <c r="AM102" s="90">
        <f t="shared" ca="1" si="19"/>
        <v>543697213277.71118</v>
      </c>
      <c r="AN102" s="90">
        <f t="shared" ca="1" si="19"/>
        <v>546140195138.21497</v>
      </c>
      <c r="AO102" s="90">
        <f t="shared" ca="1" si="19"/>
        <v>548583176998.71875</v>
      </c>
      <c r="AP102">
        <f ca="1">V102*'Process Emissions Multipliers'!$E$40</f>
        <v>551026158859.22241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2020'!$A111="MR",INDIRECT("'NGPS 2020'!"&amp;'Country Selector'!$B$3&amp;ROW($A111))*10^12,0)*'Process Emissions Multipliers'!$B$40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2030'!$A111="MR",INDIRECT("'NGPS 2030'!"&amp;'Country Selector'!$B$3&amp;ROW($A111))*10^12,0)*'Process Emissions Multipliers'!$D$40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Multipliers'!$E$40</f>
        <v>0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Multipliers'!$B$40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Multipliers'!$D$40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Multipliers'!$E$40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Multipliers'!$B$40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Multipliers'!$D$40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Multipliers'!$E$40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1504984481441.312</v>
      </c>
      <c r="C106" s="90">
        <f t="shared" ca="1" si="15"/>
        <v>1400689285026.2522</v>
      </c>
      <c r="D106" s="90">
        <f t="shared" ca="1" si="20"/>
        <v>1296394088611.1919</v>
      </c>
      <c r="E106" s="90">
        <f t="shared" ca="1" si="20"/>
        <v>1192098892196.1318</v>
      </c>
      <c r="F106" s="90">
        <f t="shared" ca="1" si="20"/>
        <v>1087803695781.072</v>
      </c>
      <c r="G106" s="90">
        <f t="shared" ca="1" si="20"/>
        <v>983508499366.01208</v>
      </c>
      <c r="H106" s="90">
        <f t="shared" ca="1" si="20"/>
        <v>879213302950.95203</v>
      </c>
      <c r="I106" s="90">
        <f t="shared" ca="1" si="20"/>
        <v>774918106535.89209</v>
      </c>
      <c r="J106" s="90">
        <f t="shared" ca="1" si="20"/>
        <v>670622910120.83203</v>
      </c>
      <c r="K106" s="90">
        <f t="shared" ca="1" si="20"/>
        <v>566327713705.77209</v>
      </c>
      <c r="L106">
        <f ca="1">IF('NGPS 2020'!$A114="MR",INDIRECT("'NGPS 2020'!"&amp;'Country Selector'!$B$3&amp;ROW($A114))*10^12,0)*'Process Emissions Multipliers'!$B$40</f>
        <v>462032517290.7121</v>
      </c>
      <c r="M106" s="90">
        <f t="shared" ca="1" si="16"/>
        <v>415829265561.64087</v>
      </c>
      <c r="N106" s="90">
        <f t="shared" ca="1" si="21"/>
        <v>369626013832.5697</v>
      </c>
      <c r="O106" s="90">
        <f t="shared" ca="1" si="21"/>
        <v>323422762103.49847</v>
      </c>
      <c r="P106" s="90">
        <f t="shared" ca="1" si="21"/>
        <v>277219510374.42725</v>
      </c>
      <c r="Q106" s="90">
        <f t="shared" ca="1" si="21"/>
        <v>231016258645.35605</v>
      </c>
      <c r="R106" s="90">
        <f t="shared" ca="1" si="21"/>
        <v>184813006916.28485</v>
      </c>
      <c r="S106" s="90">
        <f t="shared" ca="1" si="21"/>
        <v>138609755187.21362</v>
      </c>
      <c r="T106" s="90">
        <f t="shared" ca="1" si="21"/>
        <v>92406503458.142426</v>
      </c>
      <c r="U106" s="90">
        <f t="shared" ca="1" si="21"/>
        <v>46203251729.071213</v>
      </c>
      <c r="V106">
        <f ca="1">IF('NGPS 2030'!$A114="MR",INDIRECT("'NGPS 2030'!"&amp;'Country Selector'!$B$3&amp;ROW($A114))*10^12,0)*'Process Emissions Multipliers'!$D$40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Multipliers'!$E$40</f>
        <v>0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Selector'!$B$3&amp;ROW($A115))*10^12,0)*'Process Emissions Multipliers'!$B$40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Selector'!$B$3&amp;ROW($A115))*10^12,0)*'Process Emissions Multipliers'!$D$40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Multipliers'!$E$40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0</v>
      </c>
      <c r="C108" s="90">
        <f t="shared" ca="1" si="15"/>
        <v>818898107.01799798</v>
      </c>
      <c r="D108" s="90">
        <f t="shared" ca="1" si="20"/>
        <v>1637796214.035996</v>
      </c>
      <c r="E108" s="90">
        <f t="shared" ca="1" si="20"/>
        <v>2456694321.0539942</v>
      </c>
      <c r="F108" s="90">
        <f t="shared" ca="1" si="20"/>
        <v>3275592428.0719919</v>
      </c>
      <c r="G108" s="90">
        <f t="shared" ca="1" si="20"/>
        <v>4094490535.0899897</v>
      </c>
      <c r="H108" s="90">
        <f t="shared" ca="1" si="20"/>
        <v>4913388642.1079884</v>
      </c>
      <c r="I108" s="90">
        <f t="shared" ca="1" si="20"/>
        <v>5732286749.1259861</v>
      </c>
      <c r="J108" s="90">
        <f t="shared" ca="1" si="20"/>
        <v>6551184856.1439838</v>
      </c>
      <c r="K108" s="90">
        <f t="shared" ca="1" si="20"/>
        <v>7370082963.1619816</v>
      </c>
      <c r="L108">
        <f ca="1">IF('NGPS 2020'!$A116="MR",INDIRECT("'NGPS 2020'!"&amp;'Country Selector'!$B$3&amp;ROW($A116))*10^12,0)*'Process Emissions Multipliers'!$B$40</f>
        <v>8188981070.1799793</v>
      </c>
      <c r="M108" s="90">
        <f t="shared" ca="1" si="16"/>
        <v>7370082963.1619816</v>
      </c>
      <c r="N108" s="90">
        <f t="shared" ca="1" si="21"/>
        <v>6551184856.1439838</v>
      </c>
      <c r="O108" s="90">
        <f t="shared" ca="1" si="21"/>
        <v>5732286749.1259861</v>
      </c>
      <c r="P108" s="90">
        <f t="shared" ca="1" si="21"/>
        <v>4913388642.1079884</v>
      </c>
      <c r="Q108" s="90">
        <f t="shared" ca="1" si="21"/>
        <v>4094490535.0899897</v>
      </c>
      <c r="R108" s="90">
        <f t="shared" ca="1" si="21"/>
        <v>3275592428.0719919</v>
      </c>
      <c r="S108" s="90">
        <f t="shared" ca="1" si="21"/>
        <v>2456694321.0539942</v>
      </c>
      <c r="T108" s="90">
        <f t="shared" ca="1" si="21"/>
        <v>1637796214.035996</v>
      </c>
      <c r="U108" s="90">
        <f t="shared" ca="1" si="21"/>
        <v>818898107.01799798</v>
      </c>
      <c r="V108">
        <f ca="1">IF('NGPS 2030'!$A116="MR",INDIRECT("'NGPS 2030'!"&amp;'Country Selector'!$B$3&amp;ROW($A116))*10^12,0)*'Process Emissions Multipliers'!$D$40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Multipliers'!$E$40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2020'!$A117="MR",INDIRECT("'NGPS 2020'!"&amp;'Country Selector'!$B$3&amp;ROW($A117))*10^12,0)*'Process Emissions Multipliers'!$B$40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2030'!$A117="MR",INDIRECT("'NGPS 2030'!"&amp;'Country Selector'!$B$3&amp;ROW($A117))*10^12,0)*'Process Emissions Multipliers'!$D$40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Multipliers'!$E$40</f>
        <v>0</v>
      </c>
    </row>
    <row r="110" spans="1:42">
      <c r="A110" s="74">
        <v>58</v>
      </c>
      <c r="B110">
        <f ca="1">IF('NGPS 2010'!$A118="MR",INDIRECT("'NGPS 2010'!"&amp;'Country Selector'!$B$3&amp;ROW($A118))*10^12,0)</f>
        <v>371316525909.26477</v>
      </c>
      <c r="C110" s="90">
        <f t="shared" ca="1" si="15"/>
        <v>334184873318.33826</v>
      </c>
      <c r="D110" s="90">
        <f t="shared" ca="1" si="20"/>
        <v>297053220727.4118</v>
      </c>
      <c r="E110" s="90">
        <f t="shared" ca="1" si="20"/>
        <v>259921568136.48535</v>
      </c>
      <c r="F110" s="90">
        <f t="shared" ca="1" si="20"/>
        <v>222789915545.5589</v>
      </c>
      <c r="G110" s="90">
        <f t="shared" ca="1" si="20"/>
        <v>185658262954.63239</v>
      </c>
      <c r="H110" s="90">
        <f t="shared" ca="1" si="20"/>
        <v>148526610363.7059</v>
      </c>
      <c r="I110" s="90">
        <f t="shared" ca="1" si="20"/>
        <v>111394957772.77945</v>
      </c>
      <c r="J110" s="90">
        <f t="shared" ca="1" si="20"/>
        <v>74263305181.852951</v>
      </c>
      <c r="K110" s="90">
        <f t="shared" ca="1" si="20"/>
        <v>37131652590.926476</v>
      </c>
      <c r="L110">
        <f ca="1">IF('NGPS 2020'!$A118="MR",INDIRECT("'NGPS 2020'!"&amp;'Country Selector'!$B$3&amp;ROW($A118))*10^12,0)*'Process Emissions Multipliers'!$B$40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Selector'!$B$3&amp;ROW($A118))*10^12,0)*'Process Emissions Multipliers'!$D$40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Multipliers'!$E$40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11027254918.84371</v>
      </c>
      <c r="C111" s="90">
        <f t="shared" ca="1" si="15"/>
        <v>11296660747.1283</v>
      </c>
      <c r="D111" s="90">
        <f t="shared" ca="1" si="20"/>
        <v>11566066575.412889</v>
      </c>
      <c r="E111" s="90">
        <f t="shared" ca="1" si="20"/>
        <v>11835472403.697479</v>
      </c>
      <c r="F111" s="90">
        <f t="shared" ca="1" si="20"/>
        <v>12104878231.982067</v>
      </c>
      <c r="G111" s="90">
        <f t="shared" ca="1" si="20"/>
        <v>12374284060.266659</v>
      </c>
      <c r="H111" s="90">
        <f t="shared" ca="1" si="20"/>
        <v>12643689888.551247</v>
      </c>
      <c r="I111" s="90">
        <f t="shared" ca="1" si="20"/>
        <v>12913095716.835836</v>
      </c>
      <c r="J111" s="90">
        <f t="shared" ca="1" si="20"/>
        <v>13182501545.120426</v>
      </c>
      <c r="K111" s="90">
        <f t="shared" ca="1" si="20"/>
        <v>13451907373.405016</v>
      </c>
      <c r="L111">
        <f ca="1">IF('NGPS 2020'!$A119="MR",INDIRECT("'NGPS 2020'!"&amp;'Country Selector'!$B$3&amp;ROW($A119))*10^12,0)*'Process Emissions Multipliers'!$B$40</f>
        <v>13721313201.689606</v>
      </c>
      <c r="M111" s="90">
        <f t="shared" ca="1" si="16"/>
        <v>13840502051.659199</v>
      </c>
      <c r="N111" s="90">
        <f t="shared" ca="1" si="21"/>
        <v>13959690901.62879</v>
      </c>
      <c r="O111" s="90">
        <f t="shared" ca="1" si="21"/>
        <v>14078879751.598383</v>
      </c>
      <c r="P111" s="90">
        <f t="shared" ca="1" si="21"/>
        <v>14198068601.567974</v>
      </c>
      <c r="Q111" s="90">
        <f t="shared" ca="1" si="21"/>
        <v>14317257451.537567</v>
      </c>
      <c r="R111" s="90">
        <f t="shared" ca="1" si="21"/>
        <v>14436446301.50716</v>
      </c>
      <c r="S111" s="90">
        <f t="shared" ca="1" si="21"/>
        <v>14555635151.476751</v>
      </c>
      <c r="T111" s="90">
        <f t="shared" ca="1" si="21"/>
        <v>14674824001.446344</v>
      </c>
      <c r="U111" s="90">
        <f t="shared" ca="1" si="21"/>
        <v>14794012851.415936</v>
      </c>
      <c r="V111">
        <f ca="1">IF('NGPS 2030'!$A119="MR",INDIRECT("'NGPS 2030'!"&amp;'Country Selector'!$B$3&amp;ROW($A119))*10^12,0)*'Process Emissions Multipliers'!$D$40</f>
        <v>14913201701.385529</v>
      </c>
      <c r="W111" s="90">
        <f t="shared" ref="W111:AL126" ca="1" si="24">$V111*($AP$1-W$1)/($AP$1-$V$1)+$AP111*(W$1-$V$1)/($AP$1-$V$1)</f>
        <v>14985752697.256124</v>
      </c>
      <c r="X111" s="90">
        <f t="shared" ca="1" si="24"/>
        <v>15058303693.126717</v>
      </c>
      <c r="Y111" s="90">
        <f t="shared" ca="1" si="24"/>
        <v>15130854688.997314</v>
      </c>
      <c r="Z111" s="90">
        <f t="shared" ca="1" si="24"/>
        <v>15203405684.867908</v>
      </c>
      <c r="AA111" s="90">
        <f t="shared" ca="1" si="24"/>
        <v>15275956680.738503</v>
      </c>
      <c r="AB111" s="90">
        <f t="shared" ca="1" si="24"/>
        <v>15348507676.609097</v>
      </c>
      <c r="AC111" s="90">
        <f t="shared" ca="1" si="24"/>
        <v>15421058672.479691</v>
      </c>
      <c r="AD111" s="90">
        <f t="shared" ca="1" si="24"/>
        <v>15493609668.350286</v>
      </c>
      <c r="AE111" s="90">
        <f t="shared" ca="1" si="24"/>
        <v>15566160664.220881</v>
      </c>
      <c r="AF111" s="90">
        <f t="shared" ca="1" si="24"/>
        <v>15638711660.091475</v>
      </c>
      <c r="AG111" s="90">
        <f t="shared" ca="1" si="24"/>
        <v>15711262655.962069</v>
      </c>
      <c r="AH111" s="90">
        <f t="shared" ca="1" si="24"/>
        <v>15783813651.832664</v>
      </c>
      <c r="AI111" s="90">
        <f t="shared" ca="1" si="24"/>
        <v>15856364647.703259</v>
      </c>
      <c r="AJ111" s="90">
        <f t="shared" ca="1" si="24"/>
        <v>15928915643.573854</v>
      </c>
      <c r="AK111" s="90">
        <f t="shared" ca="1" si="24"/>
        <v>16001466639.444448</v>
      </c>
      <c r="AL111" s="90">
        <f t="shared" ca="1" si="24"/>
        <v>16074017635.315042</v>
      </c>
      <c r="AM111" s="90">
        <f t="shared" ca="1" si="23"/>
        <v>16146568631.185638</v>
      </c>
      <c r="AN111" s="90">
        <f t="shared" ca="1" si="23"/>
        <v>16219119627.056232</v>
      </c>
      <c r="AO111" s="90">
        <f t="shared" ca="1" si="23"/>
        <v>16291670622.926826</v>
      </c>
      <c r="AP111">
        <f ca="1">V111*'Process Emissions Multipliers'!$E$40</f>
        <v>16364221618.797422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Selector'!$B$3&amp;ROW($A120))*10^12,0)*'Process Emissions Multipliers'!$B$40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2030'!$A120="MR",INDIRECT("'NGPS 2030'!"&amp;'Country Selector'!$B$3&amp;ROW($A120))*10^12,0)*'Process Emissions Multipliers'!$D$40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Multipliers'!$E$40</f>
        <v>0</v>
      </c>
    </row>
    <row r="113" spans="1:42">
      <c r="A113" s="74">
        <v>61</v>
      </c>
      <c r="B113">
        <f ca="1">IF('NGPS 2010'!$A121="MR",INDIRECT("'NGPS 2010'!"&amp;'Country Selector'!$B$3&amp;ROW($A121))*10^12,0)</f>
        <v>6581147187.5321102</v>
      </c>
      <c r="C113" s="90">
        <f t="shared" ca="1" si="15"/>
        <v>5923032468.7788992</v>
      </c>
      <c r="D113" s="90">
        <f t="shared" ca="1" si="20"/>
        <v>5264917750.0256882</v>
      </c>
      <c r="E113" s="90">
        <f t="shared" ca="1" si="20"/>
        <v>4606803031.2724771</v>
      </c>
      <c r="F113" s="90">
        <f t="shared" ca="1" si="20"/>
        <v>3948688312.5192657</v>
      </c>
      <c r="G113" s="90">
        <f t="shared" ca="1" si="20"/>
        <v>3290573593.7660551</v>
      </c>
      <c r="H113" s="90">
        <f t="shared" ca="1" si="20"/>
        <v>2632458875.0128441</v>
      </c>
      <c r="I113" s="90">
        <f t="shared" ca="1" si="20"/>
        <v>1974344156.2596328</v>
      </c>
      <c r="J113" s="90">
        <f t="shared" ca="1" si="20"/>
        <v>1316229437.506422</v>
      </c>
      <c r="K113" s="90">
        <f t="shared" ca="1" si="20"/>
        <v>658114718.75321102</v>
      </c>
      <c r="L113">
        <f ca="1">IF('NGPS 2020'!$A121="MR",INDIRECT("'NGPS 2020'!"&amp;'Country Selector'!$B$3&amp;ROW($A121))*10^12,0)*'Process Emissions Multipliers'!$B$40</f>
        <v>0</v>
      </c>
      <c r="M113" s="90">
        <f t="shared" ca="1" si="16"/>
        <v>11631756387.31468</v>
      </c>
      <c r="N113" s="90">
        <f t="shared" ca="1" si="21"/>
        <v>23263512774.62936</v>
      </c>
      <c r="O113" s="90">
        <f t="shared" ca="1" si="21"/>
        <v>34895269161.944046</v>
      </c>
      <c r="P113" s="90">
        <f t="shared" ca="1" si="21"/>
        <v>46527025549.25872</v>
      </c>
      <c r="Q113" s="90">
        <f t="shared" ca="1" si="21"/>
        <v>58158781936.573402</v>
      </c>
      <c r="R113" s="90">
        <f t="shared" ca="1" si="21"/>
        <v>69790538323.888092</v>
      </c>
      <c r="S113" s="90">
        <f t="shared" ca="1" si="21"/>
        <v>81422294711.202759</v>
      </c>
      <c r="T113" s="90">
        <f t="shared" ca="1" si="21"/>
        <v>93054051098.517441</v>
      </c>
      <c r="U113" s="90">
        <f t="shared" ca="1" si="21"/>
        <v>104685807485.83212</v>
      </c>
      <c r="V113">
        <f ca="1">IF('NGPS 2030'!$A121="MR",INDIRECT("'NGPS 2030'!"&amp;'Country Selector'!$B$3&amp;ROW($A121))*10^12,0)*'Process Emissions Multipliers'!$D$40</f>
        <v>116317563873.1468</v>
      </c>
      <c r="W113" s="90">
        <f t="shared" ca="1" si="24"/>
        <v>116883435324.84547</v>
      </c>
      <c r="X113" s="90">
        <f t="shared" ca="1" si="24"/>
        <v>117449306776.54417</v>
      </c>
      <c r="Y113" s="90">
        <f t="shared" ca="1" si="24"/>
        <v>118015178228.24284</v>
      </c>
      <c r="Z113" s="90">
        <f t="shared" ca="1" si="24"/>
        <v>118581049679.94153</v>
      </c>
      <c r="AA113" s="90">
        <f t="shared" ca="1" si="24"/>
        <v>119146921131.64023</v>
      </c>
      <c r="AB113" s="90">
        <f t="shared" ca="1" si="24"/>
        <v>119712792583.3389</v>
      </c>
      <c r="AC113" s="90">
        <f t="shared" ca="1" si="24"/>
        <v>120278664035.0376</v>
      </c>
      <c r="AD113" s="90">
        <f t="shared" ca="1" si="24"/>
        <v>120844535486.73628</v>
      </c>
      <c r="AE113" s="90">
        <f t="shared" ca="1" si="24"/>
        <v>121410406938.43497</v>
      </c>
      <c r="AF113" s="90">
        <f t="shared" ca="1" si="24"/>
        <v>121976278390.13364</v>
      </c>
      <c r="AG113" s="90">
        <f t="shared" ca="1" si="24"/>
        <v>122542149841.83232</v>
      </c>
      <c r="AH113" s="90">
        <f t="shared" ca="1" si="24"/>
        <v>123108021293.53101</v>
      </c>
      <c r="AI113" s="90">
        <f t="shared" ca="1" si="24"/>
        <v>123673892745.22971</v>
      </c>
      <c r="AJ113" s="90">
        <f t="shared" ca="1" si="24"/>
        <v>124239764196.92839</v>
      </c>
      <c r="AK113" s="90">
        <f t="shared" ca="1" si="24"/>
        <v>124805635648.62706</v>
      </c>
      <c r="AL113" s="90">
        <f t="shared" ca="1" si="24"/>
        <v>125371507100.32574</v>
      </c>
      <c r="AM113" s="90">
        <f t="shared" ca="1" si="23"/>
        <v>125937378552.02444</v>
      </c>
      <c r="AN113" s="90">
        <f t="shared" ca="1" si="23"/>
        <v>126503250003.72313</v>
      </c>
      <c r="AO113" s="90">
        <f t="shared" ca="1" si="23"/>
        <v>127069121455.42178</v>
      </c>
      <c r="AP113">
        <f ca="1">V113*'Process Emissions Multipliers'!$E$40</f>
        <v>127634992907.12048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Selector'!$B$3&amp;ROW($A122))*10^12,0)*'Process Emissions Multipliers'!$B$40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Selector'!$B$3&amp;ROW($A122))*10^12,0)*'Process Emissions Multipliers'!$D$40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Multipliers'!$E$40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133035557.09853753</v>
      </c>
      <c r="C115" s="90">
        <f t="shared" ca="1" si="15"/>
        <v>119732001.38868377</v>
      </c>
      <c r="D115" s="90">
        <f t="shared" ca="1" si="20"/>
        <v>106428445.67883003</v>
      </c>
      <c r="E115" s="90">
        <f t="shared" ca="1" si="20"/>
        <v>93124889.968976274</v>
      </c>
      <c r="F115" s="90">
        <f t="shared" ca="1" si="20"/>
        <v>79821334.259122521</v>
      </c>
      <c r="G115" s="90">
        <f t="shared" ca="1" si="20"/>
        <v>66517778.549268767</v>
      </c>
      <c r="H115" s="90">
        <f t="shared" ca="1" si="20"/>
        <v>53214222.839415014</v>
      </c>
      <c r="I115" s="90">
        <f t="shared" ca="1" si="20"/>
        <v>39910667.12956126</v>
      </c>
      <c r="J115" s="90">
        <f t="shared" ca="1" si="20"/>
        <v>26607111.419707507</v>
      </c>
      <c r="K115" s="90">
        <f t="shared" ca="1" si="20"/>
        <v>13303555.709853753</v>
      </c>
      <c r="L115">
        <f ca="1">IF('NGPS 2020'!$A123="MR",INDIRECT("'NGPS 2020'!"&amp;'Country Selector'!$B$3&amp;ROW($A123))*10^12,0)*'Process Emissions Multipliers'!$B$40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2030'!$A123="MR",INDIRECT("'NGPS 2030'!"&amp;'Country Selector'!$B$3&amp;ROW($A123))*10^12,0)*'Process Emissions Multipliers'!$D$40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Multipliers'!$E$40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10702126590.38695</v>
      </c>
      <c r="D116" s="90">
        <f t="shared" ca="1" si="20"/>
        <v>21404253180.773899</v>
      </c>
      <c r="E116" s="90">
        <f t="shared" ca="1" si="20"/>
        <v>32106379771.160847</v>
      </c>
      <c r="F116" s="90">
        <f t="shared" ca="1" si="20"/>
        <v>42808506361.547798</v>
      </c>
      <c r="G116" s="90">
        <f t="shared" ca="1" si="20"/>
        <v>53510632951.934746</v>
      </c>
      <c r="H116" s="90">
        <f t="shared" ca="1" si="20"/>
        <v>64212759542.321693</v>
      </c>
      <c r="I116" s="90">
        <f t="shared" ca="1" si="20"/>
        <v>74914886132.708649</v>
      </c>
      <c r="J116" s="90">
        <f t="shared" ca="1" si="20"/>
        <v>85617012723.095596</v>
      </c>
      <c r="K116" s="90">
        <f t="shared" ca="1" si="20"/>
        <v>96319139313.482544</v>
      </c>
      <c r="L116">
        <f ca="1">IF('NGPS 2020'!$A124="MR",INDIRECT("'NGPS 2020'!"&amp;'Country Selector'!$B$3&amp;ROW($A124))*10^12,0)*'Process Emissions Multipliers'!$B$40</f>
        <v>107021265903.86949</v>
      </c>
      <c r="M116" s="90">
        <f t="shared" ca="1" si="16"/>
        <v>96319139313.482544</v>
      </c>
      <c r="N116" s="90">
        <f t="shared" ca="1" si="21"/>
        <v>85617012723.095596</v>
      </c>
      <c r="O116" s="90">
        <f t="shared" ca="1" si="21"/>
        <v>74914886132.708649</v>
      </c>
      <c r="P116" s="90">
        <f t="shared" ca="1" si="21"/>
        <v>64212759542.321693</v>
      </c>
      <c r="Q116" s="90">
        <f t="shared" ca="1" si="21"/>
        <v>53510632951.934746</v>
      </c>
      <c r="R116" s="90">
        <f t="shared" ca="1" si="21"/>
        <v>42808506361.547798</v>
      </c>
      <c r="S116" s="90">
        <f t="shared" ca="1" si="21"/>
        <v>32106379771.160847</v>
      </c>
      <c r="T116" s="90">
        <f t="shared" ca="1" si="21"/>
        <v>21404253180.773899</v>
      </c>
      <c r="U116" s="90">
        <f t="shared" ca="1" si="21"/>
        <v>10702126590.38695</v>
      </c>
      <c r="V116">
        <f ca="1">IF('NGPS 2030'!$A124="MR",INDIRECT("'NGPS 2030'!"&amp;'Country Selector'!$B$3&amp;ROW($A124))*10^12,0)*'Process Emissions Multipliers'!$D$40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Multipliers'!$E$40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Selector'!$B$3&amp;ROW($A125))*10^12,0)*'Process Emissions Multipliers'!$B$40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Multipliers'!$D$40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Multipliers'!$E$40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2020'!$A126="MR",INDIRECT("'NGPS 2020'!"&amp;'Country Selector'!$B$3&amp;ROW($A126))*10^12,0)*'Process Emissions Multipliers'!$B$40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Selector'!$B$3&amp;ROW($A126))*10^12,0)*'Process Emissions Multipliers'!$D$40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Multipliers'!$E$40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Selector'!$B$3&amp;ROW($A127))*10^12,0)*'Process Emissions Multipliers'!$B$40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Multipliers'!$D$40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Multipliers'!$E$40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Selector'!$B$3&amp;ROW($A128))*10^12,0)*'Process Emissions Multipliers'!$B$40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Selector'!$B$3&amp;ROW($A128))*10^12,0)*'Process Emissions Multipliers'!$D$40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Multipliers'!$E$40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86008588501.215393</v>
      </c>
      <c r="C121" s="90">
        <f t="shared" ca="1" si="15"/>
        <v>77407729651.093842</v>
      </c>
      <c r="D121" s="90">
        <f t="shared" ca="1" si="20"/>
        <v>68806870800.972321</v>
      </c>
      <c r="E121" s="90">
        <f t="shared" ca="1" si="20"/>
        <v>60206011950.850784</v>
      </c>
      <c r="F121" s="90">
        <f t="shared" ca="1" si="20"/>
        <v>51605153100.729233</v>
      </c>
      <c r="G121" s="90">
        <f t="shared" ca="1" si="20"/>
        <v>43004294250.607697</v>
      </c>
      <c r="H121" s="90">
        <f t="shared" ca="1" si="20"/>
        <v>34403435400.48616</v>
      </c>
      <c r="I121" s="90">
        <f t="shared" ca="1" si="20"/>
        <v>25802576550.364616</v>
      </c>
      <c r="J121" s="90">
        <f t="shared" ca="1" si="20"/>
        <v>17201717700.24308</v>
      </c>
      <c r="K121" s="90">
        <f t="shared" ca="1" si="20"/>
        <v>8600858850.1215401</v>
      </c>
      <c r="L121">
        <f ca="1">IF('NGPS 2020'!$A129="MR",INDIRECT("'NGPS 2020'!"&amp;'Country Selector'!$B$3&amp;ROW($A129))*10^12,0)*'Process Emissions Multipliers'!$B$40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Selector'!$B$3&amp;ROW($A129))*10^12,0)*'Process Emissions Multipliers'!$D$40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Multipliers'!$E$40</f>
        <v>0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Selector'!$B$3&amp;ROW($A130))*10^12,0)*'Process Emissions Multipliers'!$B$40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Multipliers'!$D$40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Multipliers'!$E$40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Selector'!$B$3&amp;ROW($A131))*10^12,0)*'Process Emissions Multipliers'!$B$40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Selector'!$B$3&amp;ROW($A131))*10^12,0)*'Process Emissions Multipliers'!$D$40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Multipliers'!$E$40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Multipliers'!$B$40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Selector'!$B$3&amp;ROW($A132))*10^12,0)*'Process Emissions Multipliers'!$D$40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Multipliers'!$E$40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Multipliers'!$B$40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Multipliers'!$D$40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Multipliers'!$E$40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Selector'!$B$3&amp;ROW($A134))*10^12,0)*'Process Emissions Multipliers'!$B$40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Selector'!$B$3&amp;ROW($A134))*10^12,0)*'Process Emissions Multipliers'!$D$40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Multipliers'!$E$40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Selector'!$B$3&amp;ROW($A135))*10^12,0)*'Process Emissions Multipliers'!$B$40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Selector'!$B$3&amp;ROW($A135))*10^12,0)*'Process Emissions Multipliers'!$D$40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Multipliers'!$E$40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Selector'!$B$3&amp;ROW($A136))*10^12,0)*'Process Emissions Multipliers'!$B$40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Multipliers'!$D$40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Multipliers'!$E$40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Selector'!$B$3&amp;ROW($A137))*10^12,0)*'Process Emissions Multipliers'!$B$40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Selector'!$B$3&amp;ROW($A137))*10^12,0)*'Process Emissions Multipliers'!$D$40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Multipliers'!$E$40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Selector'!$B$3&amp;ROW($A138))*10^12,0)*'Process Emissions Multipliers'!$B$40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2030'!$A138="MR",INDIRECT("'NGPS 2030'!"&amp;'Country Selector'!$B$3&amp;ROW($A138))*10^12,0)*'Process Emissions Multipliers'!$D$40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Multipliers'!$E$40</f>
        <v>0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Multipliers'!$B$40</f>
        <v>0</v>
      </c>
      <c r="M131" s="90">
        <f t="shared" ca="1" si="28"/>
        <v>2383261280.7897902</v>
      </c>
      <c r="N131" s="90">
        <f t="shared" ca="1" si="28"/>
        <v>4766522561.5795803</v>
      </c>
      <c r="O131" s="90">
        <f t="shared" ca="1" si="28"/>
        <v>7149783842.3693695</v>
      </c>
      <c r="P131" s="90">
        <f t="shared" ca="1" si="28"/>
        <v>9533045123.1591606</v>
      </c>
      <c r="Q131" s="90">
        <f t="shared" ca="1" si="28"/>
        <v>11916306403.94895</v>
      </c>
      <c r="R131" s="90">
        <f t="shared" ca="1" si="28"/>
        <v>14299567684.738739</v>
      </c>
      <c r="S131" s="90">
        <f t="shared" ca="1" si="28"/>
        <v>16682828965.52853</v>
      </c>
      <c r="T131" s="90">
        <f t="shared" ca="1" si="28"/>
        <v>19066090246.318321</v>
      </c>
      <c r="U131" s="90">
        <f t="shared" ca="1" si="28"/>
        <v>21449351527.108109</v>
      </c>
      <c r="V131">
        <f ca="1">IF('NGPS 2030'!$A139="MR",INDIRECT("'NGPS 2030'!"&amp;'Country Selector'!$B$3&amp;ROW($A139))*10^12,0)*'Process Emissions Multipliers'!$D$40</f>
        <v>23832612807.8979</v>
      </c>
      <c r="W131" s="90">
        <f t="shared" ca="1" si="26"/>
        <v>23948555703.865749</v>
      </c>
      <c r="X131" s="90">
        <f t="shared" ca="1" si="26"/>
        <v>24064498599.833595</v>
      </c>
      <c r="Y131" s="90">
        <f t="shared" ca="1" si="26"/>
        <v>24180441495.801445</v>
      </c>
      <c r="Z131" s="90">
        <f t="shared" ca="1" si="26"/>
        <v>24296384391.769295</v>
      </c>
      <c r="AA131" s="90">
        <f t="shared" ca="1" si="26"/>
        <v>24412327287.737141</v>
      </c>
      <c r="AB131" s="90">
        <f t="shared" ca="1" si="26"/>
        <v>24528270183.70499</v>
      </c>
      <c r="AC131" s="90">
        <f t="shared" ca="1" si="26"/>
        <v>24644213079.672836</v>
      </c>
      <c r="AD131" s="90">
        <f t="shared" ca="1" si="26"/>
        <v>24760155975.640686</v>
      </c>
      <c r="AE131" s="90">
        <f t="shared" ca="1" si="26"/>
        <v>24876098871.608536</v>
      </c>
      <c r="AF131" s="90">
        <f t="shared" ca="1" si="26"/>
        <v>24992041767.576385</v>
      </c>
      <c r="AG131" s="90">
        <f t="shared" ca="1" si="26"/>
        <v>25107984663.544231</v>
      </c>
      <c r="AH131" s="90">
        <f t="shared" ca="1" si="26"/>
        <v>25223927559.512081</v>
      </c>
      <c r="AI131" s="90">
        <f t="shared" ca="1" si="26"/>
        <v>25339870455.479927</v>
      </c>
      <c r="AJ131" s="90">
        <f t="shared" ca="1" si="26"/>
        <v>25455813351.447777</v>
      </c>
      <c r="AK131" s="90">
        <f t="shared" ca="1" si="26"/>
        <v>25571756247.415627</v>
      </c>
      <c r="AL131" s="90">
        <f t="shared" ca="1" si="26"/>
        <v>25687699143.383476</v>
      </c>
      <c r="AM131" s="90">
        <f t="shared" ca="1" si="25"/>
        <v>25803642039.351322</v>
      </c>
      <c r="AN131" s="90">
        <f t="shared" ca="1" si="25"/>
        <v>25919584935.319172</v>
      </c>
      <c r="AO131" s="90">
        <f t="shared" ca="1" si="25"/>
        <v>26035527831.287018</v>
      </c>
      <c r="AP131">
        <f ca="1">V131*'Process Emissions Multipliers'!$E$40</f>
        <v>26151470727.254868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Selector'!$B$3&amp;ROW($A140))*10^12,0)*'Process Emissions Multipliers'!$B$40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2030'!$A140="MR",INDIRECT("'NGPS 2030'!"&amp;'Country Selector'!$B$3&amp;ROW($A140))*10^12,0)*'Process Emissions Multipliers'!$D$40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Multipliers'!$E$40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Selector'!$B$3&amp;ROW($A141))*10^12,0)*'Process Emissions Multipliers'!$B$40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Selector'!$B$3&amp;ROW($A141))*10^12,0)*'Process Emissions Multipliers'!$D$40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Multipliers'!$E$40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2192786976.9350734</v>
      </c>
      <c r="D134" s="90">
        <f t="shared" ca="1" si="27"/>
        <v>4385573953.8701468</v>
      </c>
      <c r="E134" s="90">
        <f t="shared" ca="1" si="27"/>
        <v>6578360930.8052197</v>
      </c>
      <c r="F134" s="90">
        <f t="shared" ca="1" si="27"/>
        <v>8771147907.7402935</v>
      </c>
      <c r="G134" s="90">
        <f t="shared" ca="1" si="27"/>
        <v>10963934884.675367</v>
      </c>
      <c r="H134" s="90">
        <f t="shared" ca="1" si="27"/>
        <v>13156721861.610439</v>
      </c>
      <c r="I134" s="90">
        <f t="shared" ca="1" si="27"/>
        <v>15349508838.545513</v>
      </c>
      <c r="J134" s="90">
        <f t="shared" ca="1" si="27"/>
        <v>17542295815.480587</v>
      </c>
      <c r="K134" s="90">
        <f t="shared" ca="1" si="27"/>
        <v>19735082792.415661</v>
      </c>
      <c r="L134">
        <f ca="1">IF('NGPS 2020'!$A142="MR",INDIRECT("'NGPS 2020'!"&amp;'Country Selector'!$B$3&amp;ROW($A142))*10^12,0)*'Process Emissions Multipliers'!$B$40</f>
        <v>21927869769.350735</v>
      </c>
      <c r="M134" s="90">
        <f t="shared" ca="1" si="28"/>
        <v>19735082792.415661</v>
      </c>
      <c r="N134" s="90">
        <f t="shared" ca="1" si="28"/>
        <v>17542295815.480587</v>
      </c>
      <c r="O134" s="90">
        <f t="shared" ca="1" si="28"/>
        <v>15349508838.545513</v>
      </c>
      <c r="P134" s="90">
        <f t="shared" ca="1" si="28"/>
        <v>13156721861.610439</v>
      </c>
      <c r="Q134" s="90">
        <f t="shared" ca="1" si="28"/>
        <v>10963934884.675367</v>
      </c>
      <c r="R134" s="90">
        <f t="shared" ca="1" si="28"/>
        <v>8771147907.7402935</v>
      </c>
      <c r="S134" s="90">
        <f t="shared" ca="1" si="28"/>
        <v>6578360930.8052197</v>
      </c>
      <c r="T134" s="90">
        <f t="shared" ca="1" si="28"/>
        <v>4385573953.8701468</v>
      </c>
      <c r="U134" s="90">
        <f t="shared" ca="1" si="28"/>
        <v>2192786976.9350734</v>
      </c>
      <c r="V134">
        <f ca="1">IF('NGPS 2030'!$A142="MR",INDIRECT("'NGPS 2030'!"&amp;'Country Selector'!$B$3&amp;ROW($A142))*10^12,0)*'Process Emissions Multipliers'!$D$40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Multipliers'!$E$40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Selector'!$B$3&amp;ROW($A143))*10^12,0)*'Process Emissions Multipliers'!$B$40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Selector'!$B$3&amp;ROW($A143))*10^12,0)*'Process Emissions Multipliers'!$D$40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Multipliers'!$E$40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Selector'!$B$3&amp;ROW($A144))*10^12,0)*'Process Emissions Multipliers'!$B$40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2030'!$A144="MR",INDIRECT("'NGPS 2030'!"&amp;'Country Selector'!$B$3&amp;ROW($A144))*10^12,0)*'Process Emissions Multipliers'!$D$40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Multipliers'!$E$40</f>
        <v>0</v>
      </c>
    </row>
    <row r="137" spans="1:42">
      <c r="A137" s="74">
        <v>85</v>
      </c>
      <c r="B137">
        <f ca="1">IF('NGPS 2010'!$A145="MR",INDIRECT("'NGPS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2020'!$A145="MR",INDIRECT("'NGPS 2020'!"&amp;'Country Selector'!$B$3&amp;ROW($A145))*10^12,0)*'Process Emissions Multipliers'!$B$40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Selector'!$B$3&amp;ROW($A145))*10^12,0)*'Process Emissions Multipliers'!$D$40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Multipliers'!$E$40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250871625.41126418</v>
      </c>
      <c r="C138" s="90">
        <f t="shared" ca="1" si="27"/>
        <v>225784462.87013778</v>
      </c>
      <c r="D138" s="90">
        <f t="shared" ca="1" si="27"/>
        <v>200697300.32901135</v>
      </c>
      <c r="E138" s="90">
        <f t="shared" ca="1" si="27"/>
        <v>175610137.78788492</v>
      </c>
      <c r="F138" s="90">
        <f t="shared" ca="1" si="27"/>
        <v>150522975.24675852</v>
      </c>
      <c r="G138" s="90">
        <f t="shared" ca="1" si="27"/>
        <v>125435812.70563209</v>
      </c>
      <c r="H138" s="90">
        <f t="shared" ca="1" si="27"/>
        <v>100348650.16450568</v>
      </c>
      <c r="I138" s="90">
        <f t="shared" ca="1" si="27"/>
        <v>75261487.62337926</v>
      </c>
      <c r="J138" s="90">
        <f t="shared" ca="1" si="27"/>
        <v>50174325.082252838</v>
      </c>
      <c r="K138" s="90">
        <f t="shared" ca="1" si="27"/>
        <v>25087162.541126419</v>
      </c>
      <c r="L138">
        <f ca="1">IF('NGPS 2020'!$A146="MR",INDIRECT("'NGPS 2020'!"&amp;'Country Selector'!$B$3&amp;ROW($A146))*10^12,0)*'Process Emissions Multipliers'!$B$40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2030'!$A146="MR",INDIRECT("'NGPS 2030'!"&amp;'Country Selector'!$B$3&amp;ROW($A146))*10^12,0)*'Process Emissions Multipliers'!$D$40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Multipliers'!$E$40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64702208696.658661</v>
      </c>
      <c r="C139" s="90">
        <f t="shared" ca="1" si="27"/>
        <v>58231987826.992798</v>
      </c>
      <c r="D139" s="90">
        <f t="shared" ca="1" si="27"/>
        <v>51761766957.326927</v>
      </c>
      <c r="E139" s="90">
        <f t="shared" ca="1" si="27"/>
        <v>45291546087.661057</v>
      </c>
      <c r="F139" s="90">
        <f t="shared" ca="1" si="27"/>
        <v>38821325217.995193</v>
      </c>
      <c r="G139" s="90">
        <f t="shared" ca="1" si="27"/>
        <v>32351104348.329334</v>
      </c>
      <c r="H139" s="90">
        <f t="shared" ca="1" si="27"/>
        <v>25880883478.663464</v>
      </c>
      <c r="I139" s="90">
        <f t="shared" ca="1" si="27"/>
        <v>19410662608.997597</v>
      </c>
      <c r="J139" s="90">
        <f t="shared" ca="1" si="27"/>
        <v>12940441739.331732</v>
      </c>
      <c r="K139" s="90">
        <f t="shared" ca="1" si="27"/>
        <v>6470220869.6658659</v>
      </c>
      <c r="L139">
        <f ca="1">IF('NGPS 2020'!$A147="MR",INDIRECT("'NGPS 2020'!"&amp;'Country Selector'!$B$3&amp;ROW($A147))*10^12,0)*'Process Emissions Multipliers'!$B$40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Selector'!$B$3&amp;ROW($A147))*10^12,0)*'Process Emissions Multipliers'!$D$40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Multipliers'!$E$40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Selector'!$B$3&amp;ROW($A148))*10^12,0)*'Process Emissions Multipliers'!$B$40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Multipliers'!$D$40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Multipliers'!$E$40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2020'!$A149="MR",INDIRECT("'NGPS 2020'!"&amp;'Country Selector'!$B$3&amp;ROW($A149))*10^12,0)*'Process Emissions Multipliers'!$B$40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Selector'!$B$3&amp;ROW($A149))*10^12,0)*'Process Emissions Multipliers'!$D$40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Multipliers'!$E$40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Selector'!$B$3&amp;ROW($A150))*10^12,0)*'Process Emissions Multipliers'!$B$40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Multipliers'!$D$40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Multipliers'!$E$40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Selector'!$B$3&amp;ROW($A151))*10^12,0)*'Process Emissions Multipliers'!$B$40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Selector'!$B$3&amp;ROW($A151))*10^12,0)*'Process Emissions Multipliers'!$D$40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Multipliers'!$E$40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Selector'!$B$3&amp;ROW($A152))*10^12,0)*'Process Emissions Multipliers'!$B$40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Selector'!$B$3&amp;ROW($A152))*10^12,0)*'Process Emissions Multipliers'!$D$40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Multipliers'!$E$40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Multipliers'!$B$40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Selector'!$B$3&amp;ROW($A153))*10^12,0)*'Process Emissions Multipliers'!$D$40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Multipliers'!$E$40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Selector'!$B$3&amp;ROW($A154))*10^12,0)*'Process Emissions Multipliers'!$B$40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2030'!$A154="MR",INDIRECT("'NGPS 2030'!"&amp;'Country Selector'!$B$3&amp;ROW($A154))*10^12,0)*'Process Emissions Multipliers'!$D$40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Multipliers'!$E$40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Selector'!$B$3&amp;ROW($A155))*10^12,0)*'Process Emissions Multipliers'!$B$40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Selector'!$B$3&amp;ROW($A155))*10^12,0)*'Process Emissions Multipliers'!$D$40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Multipliers'!$E$40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Selector'!$B$3&amp;ROW($A156))*10^12,0)*'Process Emissions Multipliers'!$B$40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2030'!$A156="MR",INDIRECT("'NGPS 2030'!"&amp;'Country Selector'!$B$3&amp;ROW($A156))*10^12,0)*'Process Emissions Multipliers'!$D$40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Multipliers'!$E$40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Selector'!$B$3&amp;ROW($A157))*10^12,0)*'Process Emissions Multipliers'!$B$40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2030'!$A157="MR",INDIRECT("'NGPS 2030'!"&amp;'Country Selector'!$B$3&amp;ROW($A157))*10^12,0)*'Process Emissions Multipliers'!$D$40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Multipliers'!$E$40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Multipliers'!$B$40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2030'!$A158="MR",INDIRECT("'NGPS 2030'!"&amp;'Country Selector'!$B$3&amp;ROW($A158))*10^12,0)*'Process Emissions Multipliers'!$D$40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Multipliers'!$E$40</f>
        <v>0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Selector'!$B$3&amp;ROW($A159))*10^12,0)*'Process Emissions Multipliers'!$B$40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Selector'!$B$3&amp;ROW($A159))*10^12,0)*'Process Emissions Multipliers'!$D$40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Multipliers'!$E$40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125435812.70563209</v>
      </c>
      <c r="C152" s="90">
        <f t="shared" ca="1" si="27"/>
        <v>112892231.43506889</v>
      </c>
      <c r="D152" s="90">
        <f t="shared" ca="1" si="27"/>
        <v>100348650.16450568</v>
      </c>
      <c r="E152" s="90">
        <f t="shared" ca="1" si="27"/>
        <v>87805068.89394246</v>
      </c>
      <c r="F152" s="90">
        <f t="shared" ca="1" si="27"/>
        <v>75261487.62337926</v>
      </c>
      <c r="G152" s="90">
        <f t="shared" ca="1" si="27"/>
        <v>62717906.352816045</v>
      </c>
      <c r="H152" s="90">
        <f t="shared" ca="1" si="27"/>
        <v>50174325.082252838</v>
      </c>
      <c r="I152" s="90">
        <f t="shared" ca="1" si="27"/>
        <v>37630743.81168963</v>
      </c>
      <c r="J152" s="90">
        <f t="shared" ca="1" si="27"/>
        <v>25087162.541126419</v>
      </c>
      <c r="K152" s="90">
        <f t="shared" ca="1" si="27"/>
        <v>12543581.270563209</v>
      </c>
      <c r="L152">
        <f ca="1">IF('NGPS 2020'!$A160="MR",INDIRECT("'NGPS 2020'!"&amp;'Country Selector'!$B$3&amp;ROW($A160))*10^12,0)*'Process Emissions Multipliers'!$B$40</f>
        <v>0</v>
      </c>
      <c r="M152" s="90">
        <f t="shared" ca="1" si="28"/>
        <v>367615382124.6322</v>
      </c>
      <c r="N152" s="90">
        <f t="shared" ca="1" si="28"/>
        <v>735230764249.2644</v>
      </c>
      <c r="O152" s="90">
        <f t="shared" ca="1" si="28"/>
        <v>1102846146373.8967</v>
      </c>
      <c r="P152" s="90">
        <f t="shared" ca="1" si="28"/>
        <v>1470461528498.5288</v>
      </c>
      <c r="Q152" s="90">
        <f t="shared" ca="1" si="28"/>
        <v>1838076910623.1609</v>
      </c>
      <c r="R152" s="90">
        <f t="shared" ca="1" si="28"/>
        <v>2205692292747.7935</v>
      </c>
      <c r="S152" s="90">
        <f t="shared" ca="1" si="28"/>
        <v>2573307674872.4258</v>
      </c>
      <c r="T152" s="90">
        <f t="shared" ca="1" si="28"/>
        <v>2940923056997.0576</v>
      </c>
      <c r="U152" s="90">
        <f t="shared" ca="1" si="28"/>
        <v>3308538439121.6899</v>
      </c>
      <c r="V152">
        <f ca="1">IF('NGPS 2030'!$A160="MR",INDIRECT("'NGPS 2030'!"&amp;'Country Selector'!$B$3&amp;ROW($A160))*10^12,0)*'Process Emissions Multipliers'!$D$40</f>
        <v>3676153821246.3223</v>
      </c>
      <c r="W152" s="90">
        <f t="shared" ca="1" si="30"/>
        <v>3694037883035.6924</v>
      </c>
      <c r="X152" s="90">
        <f t="shared" ca="1" si="30"/>
        <v>3711921944825.0615</v>
      </c>
      <c r="Y152" s="90">
        <f t="shared" ca="1" si="30"/>
        <v>3729806006614.4316</v>
      </c>
      <c r="Z152" s="90">
        <f t="shared" ca="1" si="30"/>
        <v>3747690068403.8008</v>
      </c>
      <c r="AA152" s="90">
        <f t="shared" ca="1" si="30"/>
        <v>3765574130193.1709</v>
      </c>
      <c r="AB152" s="90">
        <f t="shared" ca="1" si="30"/>
        <v>3783458191982.541</v>
      </c>
      <c r="AC152" s="90">
        <f t="shared" ca="1" si="30"/>
        <v>3801342253771.9102</v>
      </c>
      <c r="AD152" s="90">
        <f t="shared" ca="1" si="30"/>
        <v>3819226315561.2803</v>
      </c>
      <c r="AE152" s="90">
        <f t="shared" ca="1" si="30"/>
        <v>3837110377350.6499</v>
      </c>
      <c r="AF152" s="90">
        <f t="shared" ca="1" si="30"/>
        <v>3854994439140.0195</v>
      </c>
      <c r="AG152" s="90">
        <f t="shared" ca="1" si="30"/>
        <v>3872878500929.3896</v>
      </c>
      <c r="AH152" s="90">
        <f t="shared" ca="1" si="30"/>
        <v>3890762562718.7593</v>
      </c>
      <c r="AI152" s="90">
        <f t="shared" ca="1" si="30"/>
        <v>3908646624508.1294</v>
      </c>
      <c r="AJ152" s="90">
        <f t="shared" ca="1" si="30"/>
        <v>3926530686297.499</v>
      </c>
      <c r="AK152" s="90">
        <f t="shared" ca="1" si="30"/>
        <v>3944414748086.8687</v>
      </c>
      <c r="AL152" s="90">
        <f t="shared" ca="1" si="30"/>
        <v>3962298809876.2383</v>
      </c>
      <c r="AM152" s="90">
        <f t="shared" ca="1" si="29"/>
        <v>3980182871665.6079</v>
      </c>
      <c r="AN152" s="90">
        <f t="shared" ca="1" si="29"/>
        <v>3998066933454.9775</v>
      </c>
      <c r="AO152" s="90">
        <f t="shared" ca="1" si="29"/>
        <v>4015950995244.3472</v>
      </c>
      <c r="AP152">
        <f ca="1">V152*'Process Emissions Multipliers'!$E$40</f>
        <v>4033835057033.7173</v>
      </c>
    </row>
    <row r="153" spans="1:42">
      <c r="A153" s="74">
        <v>150</v>
      </c>
      <c r="B153">
        <f ca="1">IF('NGPS 2010'!$A161="MR",INDIRECT("'NGPS 2010'!"&amp;'Country Selector'!$B$3&amp;ROW($A161))*10^12,0)</f>
        <v>4211155223244.1055</v>
      </c>
      <c r="C153" s="90">
        <f t="shared" ca="1" si="27"/>
        <v>4313964465931.1943</v>
      </c>
      <c r="D153" s="90">
        <f t="shared" ca="1" si="27"/>
        <v>4416773708618.2822</v>
      </c>
      <c r="E153" s="90">
        <f t="shared" ca="1" si="27"/>
        <v>4519582951305.3711</v>
      </c>
      <c r="F153" s="90">
        <f t="shared" ca="1" si="27"/>
        <v>4622392193992.46</v>
      </c>
      <c r="G153" s="90">
        <f t="shared" ca="1" si="27"/>
        <v>4725201436679.5488</v>
      </c>
      <c r="H153" s="90">
        <f t="shared" ca="1" si="27"/>
        <v>4828010679366.6367</v>
      </c>
      <c r="I153" s="90">
        <f t="shared" ca="1" si="27"/>
        <v>4930819922053.7256</v>
      </c>
      <c r="J153" s="90">
        <f t="shared" ca="1" si="27"/>
        <v>5033629164740.8145</v>
      </c>
      <c r="K153" s="90">
        <f t="shared" ca="1" si="27"/>
        <v>5136438407427.9023</v>
      </c>
      <c r="L153">
        <f ca="1">IF('NGPS 2020'!$A161="MR",INDIRECT("'NGPS 2020'!"&amp;'Country Selector'!$B$3&amp;ROW($A161))*10^12,0)*'Process Emissions Multipliers'!$B$40</f>
        <v>5239247650114.9912</v>
      </c>
      <c r="M153" s="90">
        <f t="shared" ca="1" si="28"/>
        <v>4917142482132.3301</v>
      </c>
      <c r="N153" s="90">
        <f t="shared" ca="1" si="28"/>
        <v>4595037314149.6699</v>
      </c>
      <c r="O153" s="90">
        <f t="shared" ca="1" si="28"/>
        <v>4272932146167.0078</v>
      </c>
      <c r="P153" s="90">
        <f t="shared" ca="1" si="28"/>
        <v>3950826978184.3472</v>
      </c>
      <c r="Q153" s="90">
        <f t="shared" ca="1" si="28"/>
        <v>3628721810201.6865</v>
      </c>
      <c r="R153" s="90">
        <f t="shared" ca="1" si="28"/>
        <v>3306616642219.0254</v>
      </c>
      <c r="S153" s="90">
        <f t="shared" ca="1" si="28"/>
        <v>2984511474236.3643</v>
      </c>
      <c r="T153" s="90">
        <f t="shared" ca="1" si="28"/>
        <v>2662406306253.7036</v>
      </c>
      <c r="U153" s="90">
        <f t="shared" ca="1" si="28"/>
        <v>2340301138271.0425</v>
      </c>
      <c r="V153">
        <f ca="1">IF('NGPS 2030'!$A161="MR",INDIRECT("'NGPS 2030'!"&amp;'Country Selector'!$B$3&amp;ROW($A161))*10^12,0)*'Process Emissions Multipliers'!$D$40</f>
        <v>2018195970288.3816</v>
      </c>
      <c r="W153" s="90">
        <f t="shared" ca="1" si="30"/>
        <v>2028014259508.7869</v>
      </c>
      <c r="X153" s="90">
        <f t="shared" ca="1" si="30"/>
        <v>2037832548729.1921</v>
      </c>
      <c r="Y153" s="90">
        <f t="shared" ca="1" si="30"/>
        <v>2047650837949.5977</v>
      </c>
      <c r="Z153" s="90">
        <f t="shared" ca="1" si="30"/>
        <v>2057469127170.0029</v>
      </c>
      <c r="AA153" s="90">
        <f t="shared" ca="1" si="30"/>
        <v>2067287416390.408</v>
      </c>
      <c r="AB153" s="90">
        <f t="shared" ca="1" si="30"/>
        <v>2077105705610.8135</v>
      </c>
      <c r="AC153" s="90">
        <f t="shared" ca="1" si="30"/>
        <v>2086923994831.2185</v>
      </c>
      <c r="AD153" s="90">
        <f t="shared" ca="1" si="30"/>
        <v>2096742284051.6238</v>
      </c>
      <c r="AE153" s="90">
        <f t="shared" ca="1" si="30"/>
        <v>2106560573272.0293</v>
      </c>
      <c r="AF153" s="90">
        <f t="shared" ca="1" si="30"/>
        <v>2116378862492.4346</v>
      </c>
      <c r="AG153" s="90">
        <f t="shared" ca="1" si="30"/>
        <v>2126197151712.8396</v>
      </c>
      <c r="AH153" s="90">
        <f t="shared" ca="1" si="30"/>
        <v>2136015440933.2451</v>
      </c>
      <c r="AI153" s="90">
        <f t="shared" ca="1" si="30"/>
        <v>2145833730153.6504</v>
      </c>
      <c r="AJ153" s="90">
        <f t="shared" ca="1" si="30"/>
        <v>2155652019374.0554</v>
      </c>
      <c r="AK153" s="90">
        <f t="shared" ca="1" si="30"/>
        <v>2165470308594.4609</v>
      </c>
      <c r="AL153" s="90">
        <f t="shared" ca="1" si="30"/>
        <v>2175288597814.8662</v>
      </c>
      <c r="AM153" s="90">
        <f t="shared" ca="1" si="29"/>
        <v>2185106887035.2715</v>
      </c>
      <c r="AN153" s="90">
        <f t="shared" ca="1" si="29"/>
        <v>2194925176255.6768</v>
      </c>
      <c r="AO153" s="90">
        <f t="shared" ca="1" si="29"/>
        <v>2204743465476.082</v>
      </c>
      <c r="AP153">
        <f ca="1">V153*'Process Emissions Multipliers'!$E$40</f>
        <v>2214561754696.4873</v>
      </c>
    </row>
    <row r="154" spans="1:42">
      <c r="A154" s="74">
        <v>200</v>
      </c>
      <c r="B154">
        <f ca="1">IF('NGPS 2010'!$A162="MR",INDIRECT("'NGPS 2010'!"&amp;'Country Selector'!$B$3&amp;ROW($A162))*10^12,0)</f>
        <v>994798747236.33093</v>
      </c>
      <c r="C154" s="90">
        <f t="shared" ca="1" si="27"/>
        <v>1019102581912.0381</v>
      </c>
      <c r="D154" s="90">
        <f t="shared" ca="1" si="27"/>
        <v>1043406416587.7452</v>
      </c>
      <c r="E154" s="90">
        <f t="shared" ca="1" si="27"/>
        <v>1067710251263.4524</v>
      </c>
      <c r="F154" s="90">
        <f t="shared" ca="1" si="27"/>
        <v>1092014085939.1597</v>
      </c>
      <c r="G154" s="90">
        <f t="shared" ca="1" si="27"/>
        <v>1116317920614.8667</v>
      </c>
      <c r="H154" s="90">
        <f t="shared" ca="1" si="27"/>
        <v>1140621755290.574</v>
      </c>
      <c r="I154" s="90">
        <f t="shared" ca="1" si="27"/>
        <v>1164925589966.2812</v>
      </c>
      <c r="J154" s="90">
        <f t="shared" ca="1" si="27"/>
        <v>1189229424641.9883</v>
      </c>
      <c r="K154" s="90">
        <f t="shared" ca="1" si="27"/>
        <v>1213533259317.6953</v>
      </c>
      <c r="L154">
        <f ca="1">IF('NGPS 2020'!$A162="MR",INDIRECT("'NGPS 2020'!"&amp;'Country Selector'!$B$3&amp;ROW($A162))*10^12,0)*'Process Emissions Multipliers'!$B$40</f>
        <v>1237837093993.4026</v>
      </c>
      <c r="M154" s="90">
        <f t="shared" ca="1" si="28"/>
        <v>1271012122062.9946</v>
      </c>
      <c r="N154" s="90">
        <f t="shared" ca="1" si="28"/>
        <v>1304187150132.5869</v>
      </c>
      <c r="O154" s="90">
        <f t="shared" ca="1" si="28"/>
        <v>1337362178202.179</v>
      </c>
      <c r="P154" s="90">
        <f t="shared" ca="1" si="28"/>
        <v>1370537206271.7712</v>
      </c>
      <c r="Q154" s="90">
        <f t="shared" ca="1" si="28"/>
        <v>1403712234341.3633</v>
      </c>
      <c r="R154" s="90">
        <f t="shared" ca="1" si="28"/>
        <v>1436887262410.9553</v>
      </c>
      <c r="S154" s="90">
        <f t="shared" ca="1" si="28"/>
        <v>1470062290480.5476</v>
      </c>
      <c r="T154" s="90">
        <f t="shared" ca="1" si="28"/>
        <v>1503237318550.1396</v>
      </c>
      <c r="U154" s="90">
        <f t="shared" ca="1" si="28"/>
        <v>1536412346619.7319</v>
      </c>
      <c r="V154">
        <f ca="1">IF('NGPS 2030'!$A162="MR",INDIRECT("'NGPS 2030'!"&amp;'Country Selector'!$B$3&amp;ROW($A162))*10^12,0)*'Process Emissions Multipliers'!$D$40</f>
        <v>1569587374689.324</v>
      </c>
      <c r="W154" s="90">
        <f t="shared" ca="1" si="30"/>
        <v>1577223235145.0332</v>
      </c>
      <c r="X154" s="90">
        <f t="shared" ca="1" si="30"/>
        <v>1584859095600.7422</v>
      </c>
      <c r="Y154" s="90">
        <f t="shared" ca="1" si="30"/>
        <v>1592494956056.4512</v>
      </c>
      <c r="Z154" s="90">
        <f t="shared" ca="1" si="30"/>
        <v>1600130816512.1602</v>
      </c>
      <c r="AA154" s="90">
        <f t="shared" ca="1" si="30"/>
        <v>1607766676967.8691</v>
      </c>
      <c r="AB154" s="90">
        <f t="shared" ca="1" si="30"/>
        <v>1615402537423.5784</v>
      </c>
      <c r="AC154" s="90">
        <f t="shared" ca="1" si="30"/>
        <v>1623038397879.2874</v>
      </c>
      <c r="AD154" s="90">
        <f t="shared" ca="1" si="30"/>
        <v>1630674258334.9966</v>
      </c>
      <c r="AE154" s="90">
        <f t="shared" ca="1" si="30"/>
        <v>1638310118790.7056</v>
      </c>
      <c r="AF154" s="90">
        <f t="shared" ca="1" si="30"/>
        <v>1645945979246.4146</v>
      </c>
      <c r="AG154" s="90">
        <f t="shared" ca="1" si="30"/>
        <v>1653581839702.1235</v>
      </c>
      <c r="AH154" s="90">
        <f t="shared" ca="1" si="30"/>
        <v>1661217700157.8328</v>
      </c>
      <c r="AI154" s="90">
        <f t="shared" ca="1" si="30"/>
        <v>1668853560613.5417</v>
      </c>
      <c r="AJ154" s="90">
        <f t="shared" ca="1" si="30"/>
        <v>1676489421069.2507</v>
      </c>
      <c r="AK154" s="90">
        <f t="shared" ca="1" si="30"/>
        <v>1684125281524.96</v>
      </c>
      <c r="AL154" s="90">
        <f t="shared" ca="1" si="30"/>
        <v>1691761141980.6689</v>
      </c>
      <c r="AM154" s="90">
        <f t="shared" ca="1" si="29"/>
        <v>1699397002436.3779</v>
      </c>
      <c r="AN154" s="90">
        <f t="shared" ca="1" si="29"/>
        <v>1707032862892.0872</v>
      </c>
      <c r="AO154" s="90">
        <f t="shared" ca="1" si="29"/>
        <v>1714668723347.7961</v>
      </c>
      <c r="AP154">
        <f ca="1">V154*'Process Emissions Multipliers'!$E$40</f>
        <v>1722304583803.5051</v>
      </c>
    </row>
    <row r="155" spans="1:42">
      <c r="A155" s="74">
        <v>250</v>
      </c>
      <c r="B155">
        <f ca="1">IF('NGPS 2010'!$A163="MR",INDIRECT("'NGPS 2010'!"&amp;'Country Selector'!$B$3&amp;ROW($A163))*10^12,0)</f>
        <v>166603405944.68436</v>
      </c>
      <c r="C155" s="90">
        <f t="shared" ca="1" si="27"/>
        <v>170668463456.9368</v>
      </c>
      <c r="D155" s="90">
        <f t="shared" ca="1" si="27"/>
        <v>174733520969.18924</v>
      </c>
      <c r="E155" s="90">
        <f t="shared" ca="1" si="27"/>
        <v>178798578481.44171</v>
      </c>
      <c r="F155" s="90">
        <f t="shared" ca="1" si="27"/>
        <v>182863635993.69415</v>
      </c>
      <c r="G155" s="90">
        <f t="shared" ca="1" si="27"/>
        <v>186928693505.94659</v>
      </c>
      <c r="H155" s="90">
        <f t="shared" ca="1" si="27"/>
        <v>190993751018.19904</v>
      </c>
      <c r="I155" s="90">
        <f t="shared" ca="1" si="27"/>
        <v>195058808530.45148</v>
      </c>
      <c r="J155" s="90">
        <f t="shared" ca="1" si="27"/>
        <v>199123866042.70389</v>
      </c>
      <c r="K155" s="90">
        <f t="shared" ca="1" si="27"/>
        <v>203188923554.95636</v>
      </c>
      <c r="L155">
        <f ca="1">IF('NGPS 2020'!$A163="MR",INDIRECT("'NGPS 2020'!"&amp;'Country Selector'!$B$3&amp;ROW($A163))*10^12,0)*'Process Emissions Multipliers'!$B$40</f>
        <v>207253981067.2088</v>
      </c>
      <c r="M155" s="90">
        <f t="shared" ca="1" si="28"/>
        <v>186631595795.33429</v>
      </c>
      <c r="N155" s="90">
        <f t="shared" ca="1" si="28"/>
        <v>166009210523.45978</v>
      </c>
      <c r="O155" s="90">
        <f t="shared" ca="1" si="28"/>
        <v>145386825251.58533</v>
      </c>
      <c r="P155" s="90">
        <f t="shared" ca="1" si="28"/>
        <v>124764439979.71082</v>
      </c>
      <c r="Q155" s="90">
        <f t="shared" ca="1" si="28"/>
        <v>104142054707.8363</v>
      </c>
      <c r="R155" s="90">
        <f t="shared" ca="1" si="28"/>
        <v>83519669435.961807</v>
      </c>
      <c r="S155" s="90">
        <f t="shared" ca="1" si="28"/>
        <v>62897284164.087311</v>
      </c>
      <c r="T155" s="90">
        <f t="shared" ca="1" si="28"/>
        <v>42274898892.212807</v>
      </c>
      <c r="U155" s="90">
        <f t="shared" ca="1" si="28"/>
        <v>21652513620.338306</v>
      </c>
      <c r="V155">
        <f ca="1">IF('NGPS 2030'!$A163="MR",INDIRECT("'NGPS 2030'!"&amp;'Country Selector'!$B$3&amp;ROW($A163))*10^12,0)*'Process Emissions Multipliers'!$D$40</f>
        <v>1030128348.463809</v>
      </c>
      <c r="W155" s="90">
        <f t="shared" ca="1" si="30"/>
        <v>1035139803.3513693</v>
      </c>
      <c r="X155" s="90">
        <f t="shared" ca="1" si="30"/>
        <v>1040151258.2389296</v>
      </c>
      <c r="Y155" s="90">
        <f t="shared" ca="1" si="30"/>
        <v>1045162713.1264899</v>
      </c>
      <c r="Z155" s="90">
        <f t="shared" ca="1" si="30"/>
        <v>1050174168.01405</v>
      </c>
      <c r="AA155" s="90">
        <f t="shared" ca="1" si="30"/>
        <v>1055185622.9016103</v>
      </c>
      <c r="AB155" s="90">
        <f t="shared" ca="1" si="30"/>
        <v>1060197077.7891705</v>
      </c>
      <c r="AC155" s="90">
        <f t="shared" ca="1" si="30"/>
        <v>1065208532.6767309</v>
      </c>
      <c r="AD155" s="90">
        <f t="shared" ca="1" si="30"/>
        <v>1070219987.564291</v>
      </c>
      <c r="AE155" s="90">
        <f t="shared" ca="1" si="30"/>
        <v>1075231442.4518511</v>
      </c>
      <c r="AF155" s="90">
        <f t="shared" ca="1" si="30"/>
        <v>1080242897.3394115</v>
      </c>
      <c r="AG155" s="90">
        <f t="shared" ca="1" si="30"/>
        <v>1085254352.2269719</v>
      </c>
      <c r="AH155" s="90">
        <f t="shared" ca="1" si="30"/>
        <v>1090265807.114532</v>
      </c>
      <c r="AI155" s="90">
        <f t="shared" ca="1" si="30"/>
        <v>1095277262.0020921</v>
      </c>
      <c r="AJ155" s="90">
        <f t="shared" ca="1" si="30"/>
        <v>1100288716.8896527</v>
      </c>
      <c r="AK155" s="90">
        <f t="shared" ca="1" si="30"/>
        <v>1105300171.7772126</v>
      </c>
      <c r="AL155" s="90">
        <f t="shared" ca="1" si="30"/>
        <v>1110311626.664773</v>
      </c>
      <c r="AM155" s="90">
        <f t="shared" ca="1" si="29"/>
        <v>1115323081.5523334</v>
      </c>
      <c r="AN155" s="90">
        <f t="shared" ca="1" si="29"/>
        <v>1120334536.4398935</v>
      </c>
      <c r="AO155" s="90">
        <f t="shared" ca="1" si="29"/>
        <v>1125345991.3274536</v>
      </c>
      <c r="AP155">
        <f ca="1">V155*'Process Emissions Multipliers'!$E$40</f>
        <v>1130357446.215014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Multipliers'!$B$40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Multipliers'!$D$40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Multipliers'!$E$40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2020'!$A165="MR",INDIRECT("'NGPS 2020'!"&amp;'Country Selector'!$B$3&amp;ROW($A165))*10^12,0)*'Process Emissions Multipliers'!$B$40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2030'!$A165="MR",INDIRECT("'NGPS 2030'!"&amp;'Country Selector'!$B$3&amp;ROW($A165))*10^12,0)*'Process Emissions Multipliers'!$D$40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Multipliers'!$E$40</f>
        <v>0</v>
      </c>
    </row>
    <row r="158" spans="1:42">
      <c r="A158" s="74">
        <v>400</v>
      </c>
      <c r="B158">
        <f ca="1">IF('NGPS 2010'!$A166="MR",INDIRECT("'NGPS 2010'!"&amp;'Country Selector'!$B$3&amp;ROW($A166))*10^12,0)</f>
        <v>4579505558449.9668</v>
      </c>
      <c r="C158" s="90">
        <f t="shared" ca="1" si="33"/>
        <v>4133297842060.6182</v>
      </c>
      <c r="D158" s="90">
        <f t="shared" ca="1" si="31"/>
        <v>3687090125671.2695</v>
      </c>
      <c r="E158" s="90">
        <f t="shared" ca="1" si="31"/>
        <v>3240882409281.9204</v>
      </c>
      <c r="F158" s="90">
        <f t="shared" ca="1" si="31"/>
        <v>2794674692892.5718</v>
      </c>
      <c r="G158" s="90">
        <f t="shared" ca="1" si="31"/>
        <v>2348466976503.2231</v>
      </c>
      <c r="H158" s="90">
        <f t="shared" ca="1" si="31"/>
        <v>1902259260113.8748</v>
      </c>
      <c r="I158" s="90">
        <f t="shared" ca="1" si="31"/>
        <v>1456051543724.5259</v>
      </c>
      <c r="J158" s="90">
        <f t="shared" ca="1" si="31"/>
        <v>1009843827335.1772</v>
      </c>
      <c r="K158" s="90">
        <f t="shared" ca="1" si="31"/>
        <v>563636110945.82849</v>
      </c>
      <c r="L158">
        <f ca="1">IF('NGPS 2020'!$A166="MR",INDIRECT("'NGPS 2020'!"&amp;'Country Selector'!$B$3&amp;ROW($A166))*10^12,0)*'Process Emissions Multipliers'!$B$40</f>
        <v>117428394556.47978</v>
      </c>
      <c r="M158" s="90">
        <f t="shared" ca="1" si="34"/>
        <v>118448424862.26097</v>
      </c>
      <c r="N158" s="90">
        <f t="shared" ca="1" si="32"/>
        <v>119468455168.04214</v>
      </c>
      <c r="O158" s="90">
        <f t="shared" ca="1" si="32"/>
        <v>120488485473.82335</v>
      </c>
      <c r="P158" s="90">
        <f t="shared" ca="1" si="32"/>
        <v>121508515779.60452</v>
      </c>
      <c r="Q158" s="90">
        <f t="shared" ca="1" si="32"/>
        <v>122528546085.38571</v>
      </c>
      <c r="R158" s="90">
        <f t="shared" ca="1" si="32"/>
        <v>123548576391.1669</v>
      </c>
      <c r="S158" s="90">
        <f t="shared" ca="1" si="32"/>
        <v>124568606696.94809</v>
      </c>
      <c r="T158" s="90">
        <f t="shared" ca="1" si="32"/>
        <v>125588637002.72928</v>
      </c>
      <c r="U158" s="90">
        <f t="shared" ca="1" si="32"/>
        <v>126608667308.51045</v>
      </c>
      <c r="V158">
        <f ca="1">IF('NGPS 2030'!$A166="MR",INDIRECT("'NGPS 2030'!"&amp;'Country Selector'!$B$3&amp;ROW($A166))*10^12,0)*'Process Emissions Multipliers'!$D$40</f>
        <v>127628697614.29164</v>
      </c>
      <c r="W158" s="90">
        <f t="shared" ca="1" si="30"/>
        <v>128249596419.18903</v>
      </c>
      <c r="X158" s="90">
        <f t="shared" ca="1" si="30"/>
        <v>128870495224.0864</v>
      </c>
      <c r="Y158" s="90">
        <f t="shared" ca="1" si="30"/>
        <v>129491394028.9838</v>
      </c>
      <c r="Z158" s="90">
        <f t="shared" ca="1" si="30"/>
        <v>130112292833.88116</v>
      </c>
      <c r="AA158" s="90">
        <f t="shared" ca="1" si="30"/>
        <v>130733191638.77853</v>
      </c>
      <c r="AB158" s="90">
        <f t="shared" ca="1" si="30"/>
        <v>131354090443.67593</v>
      </c>
      <c r="AC158" s="90">
        <f t="shared" ca="1" si="30"/>
        <v>131974989248.5733</v>
      </c>
      <c r="AD158" s="90">
        <f t="shared" ca="1" si="30"/>
        <v>132595888053.47069</v>
      </c>
      <c r="AE158" s="90">
        <f t="shared" ca="1" si="30"/>
        <v>133216786858.36807</v>
      </c>
      <c r="AF158" s="90">
        <f t="shared" ca="1" si="30"/>
        <v>133837685663.26546</v>
      </c>
      <c r="AG158" s="90">
        <f t="shared" ca="1" si="30"/>
        <v>134458584468.16284</v>
      </c>
      <c r="AH158" s="90">
        <f t="shared" ca="1" si="30"/>
        <v>135079483273.06021</v>
      </c>
      <c r="AI158" s="90">
        <f t="shared" ca="1" si="30"/>
        <v>135700382077.9576</v>
      </c>
      <c r="AJ158" s="90">
        <f t="shared" ca="1" si="30"/>
        <v>136321280882.85497</v>
      </c>
      <c r="AK158" s="90">
        <f t="shared" ca="1" si="30"/>
        <v>136942179687.75235</v>
      </c>
      <c r="AL158" s="90">
        <f t="shared" ref="AL158:AO173" ca="1" si="35">$V158*($AP$1-AL$1)/($AP$1-$V$1)+$AP158*(AL$1-$V$1)/($AP$1-$V$1)</f>
        <v>137563078492.64975</v>
      </c>
      <c r="AM158" s="90">
        <f t="shared" ca="1" si="35"/>
        <v>138183977297.54712</v>
      </c>
      <c r="AN158" s="90">
        <f t="shared" ca="1" si="35"/>
        <v>138804876102.44449</v>
      </c>
      <c r="AO158" s="90">
        <f t="shared" ca="1" si="35"/>
        <v>139425774907.34186</v>
      </c>
      <c r="AP158">
        <f ca="1">V158*'Process Emissions Multipliers'!$E$40</f>
        <v>140046673712.23926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Multipliers'!$B$40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Multipliers'!$D$40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Multipliers'!$E$40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3001417009175.7251</v>
      </c>
      <c r="C160" s="90">
        <f t="shared" ca="1" si="33"/>
        <v>2702681412093.5254</v>
      </c>
      <c r="D160" s="90">
        <f t="shared" ca="1" si="31"/>
        <v>2403945815011.3252</v>
      </c>
      <c r="E160" s="90">
        <f t="shared" ca="1" si="31"/>
        <v>2105210217929.1248</v>
      </c>
      <c r="F160" s="90">
        <f t="shared" ca="1" si="31"/>
        <v>1806474620846.925</v>
      </c>
      <c r="G160" s="90">
        <f t="shared" ca="1" si="31"/>
        <v>1507739023764.7251</v>
      </c>
      <c r="H160" s="90">
        <f t="shared" ca="1" si="31"/>
        <v>1209003426682.5249</v>
      </c>
      <c r="I160" s="90">
        <f t="shared" ca="1" si="31"/>
        <v>910267829600.32495</v>
      </c>
      <c r="J160" s="90">
        <f t="shared" ca="1" si="31"/>
        <v>611532232518.12488</v>
      </c>
      <c r="K160" s="90">
        <f t="shared" ca="1" si="31"/>
        <v>312796635435.92493</v>
      </c>
      <c r="L160">
        <f ca="1">IF('NGPS 2020'!$A168="MR",INDIRECT("'NGPS 2020'!"&amp;'Country Selector'!$B$3&amp;ROW($A168))*10^12,0)*'Process Emissions Multipliers'!$B$40</f>
        <v>14061038353.72488</v>
      </c>
      <c r="M160" s="90">
        <f t="shared" ca="1" si="34"/>
        <v>14183178193.118004</v>
      </c>
      <c r="N160" s="90">
        <f t="shared" ca="1" si="32"/>
        <v>14305318032.511127</v>
      </c>
      <c r="O160" s="90">
        <f t="shared" ca="1" si="32"/>
        <v>14427457871.904253</v>
      </c>
      <c r="P160" s="90">
        <f t="shared" ca="1" si="32"/>
        <v>14549597711.297375</v>
      </c>
      <c r="Q160" s="90">
        <f t="shared" ca="1" si="32"/>
        <v>14671737550.690502</v>
      </c>
      <c r="R160" s="90">
        <f t="shared" ca="1" si="32"/>
        <v>14793877390.083626</v>
      </c>
      <c r="S160" s="90">
        <f t="shared" ca="1" si="32"/>
        <v>14916017229.476749</v>
      </c>
      <c r="T160" s="90">
        <f t="shared" ca="1" si="32"/>
        <v>15038157068.869873</v>
      </c>
      <c r="U160" s="90">
        <f t="shared" ca="1" si="32"/>
        <v>15160296908.262997</v>
      </c>
      <c r="V160">
        <f ca="1">IF('NGPS 2030'!$A168="MR",INDIRECT("'NGPS 2030'!"&amp;'Country Selector'!$B$3&amp;ROW($A168))*10^12,0)*'Process Emissions Multipliers'!$D$40</f>
        <v>15282436747.656122</v>
      </c>
      <c r="W160" s="90">
        <f t="shared" ca="1" si="36"/>
        <v>15356784029.18379</v>
      </c>
      <c r="X160" s="90">
        <f t="shared" ca="1" si="36"/>
        <v>15431131310.71146</v>
      </c>
      <c r="Y160" s="90">
        <f t="shared" ca="1" si="36"/>
        <v>15505478592.23913</v>
      </c>
      <c r="Z160" s="90">
        <f t="shared" ca="1" si="36"/>
        <v>15579825873.766798</v>
      </c>
      <c r="AA160" s="90">
        <f t="shared" ca="1" si="36"/>
        <v>15654173155.294468</v>
      </c>
      <c r="AB160" s="90">
        <f t="shared" ca="1" si="36"/>
        <v>15728520436.822136</v>
      </c>
      <c r="AC160" s="90">
        <f t="shared" ca="1" si="36"/>
        <v>15802867718.349808</v>
      </c>
      <c r="AD160" s="90">
        <f t="shared" ca="1" si="36"/>
        <v>15877214999.877476</v>
      </c>
      <c r="AE160" s="90">
        <f t="shared" ca="1" si="36"/>
        <v>15951562281.405144</v>
      </c>
      <c r="AF160" s="90">
        <f t="shared" ca="1" si="36"/>
        <v>16025909562.932816</v>
      </c>
      <c r="AG160" s="90">
        <f t="shared" ca="1" si="36"/>
        <v>16100256844.460484</v>
      </c>
      <c r="AH160" s="90">
        <f t="shared" ca="1" si="36"/>
        <v>16174604125.988152</v>
      </c>
      <c r="AI160" s="90">
        <f t="shared" ca="1" si="36"/>
        <v>16248951407.51582</v>
      </c>
      <c r="AJ160" s="90">
        <f t="shared" ca="1" si="36"/>
        <v>16323298689.043491</v>
      </c>
      <c r="AK160" s="90">
        <f t="shared" ca="1" si="36"/>
        <v>16397645970.571159</v>
      </c>
      <c r="AL160" s="90">
        <f t="shared" ca="1" si="36"/>
        <v>16471993252.098827</v>
      </c>
      <c r="AM160" s="90">
        <f t="shared" ca="1" si="35"/>
        <v>16546340533.626497</v>
      </c>
      <c r="AN160" s="90">
        <f t="shared" ca="1" si="35"/>
        <v>16620687815.154167</v>
      </c>
      <c r="AO160" s="90">
        <f t="shared" ca="1" si="35"/>
        <v>16695035096.681837</v>
      </c>
      <c r="AP160">
        <f ca="1">V160*'Process Emissions Multipliers'!$E$40</f>
        <v>16769382378.209505</v>
      </c>
    </row>
    <row r="161" spans="1:42">
      <c r="A161" s="74">
        <v>550</v>
      </c>
      <c r="B161">
        <f ca="1">IF('NGPS 2010'!$A169="MR",INDIRECT("'NGPS 2010'!"&amp;'Country Selector'!$B$3&amp;ROW($A169))*10^12,0)</f>
        <v>498348132089.4043</v>
      </c>
      <c r="C161" s="90">
        <f t="shared" ca="1" si="33"/>
        <v>448513318880.46387</v>
      </c>
      <c r="D161" s="90">
        <f t="shared" ca="1" si="31"/>
        <v>398678505671.52344</v>
      </c>
      <c r="E161" s="90">
        <f t="shared" ca="1" si="31"/>
        <v>348843692462.58301</v>
      </c>
      <c r="F161" s="90">
        <f t="shared" ca="1" si="31"/>
        <v>299008879253.64258</v>
      </c>
      <c r="G161" s="90">
        <f t="shared" ca="1" si="31"/>
        <v>249174066044.70215</v>
      </c>
      <c r="H161" s="90">
        <f t="shared" ca="1" si="31"/>
        <v>199339252835.76172</v>
      </c>
      <c r="I161" s="90">
        <f t="shared" ca="1" si="31"/>
        <v>149504439626.82129</v>
      </c>
      <c r="J161" s="90">
        <f t="shared" ca="1" si="31"/>
        <v>99669626417.880859</v>
      </c>
      <c r="K161" s="90">
        <f t="shared" ca="1" si="31"/>
        <v>49834813208.94043</v>
      </c>
      <c r="L161">
        <f ca="1">IF('NGPS 2020'!$A169="MR",INDIRECT("'NGPS 2020'!"&amp;'Country Selector'!$B$3&amp;ROW($A169))*10^12,0)*'Process Emissions Multipliers'!$B$40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2030'!$A169="MR",INDIRECT("'NGPS 2030'!"&amp;'Country Selector'!$B$3&amp;ROW($A169))*10^12,0)*'Process Emissions Multipliers'!$D$40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Multipliers'!$E$40</f>
        <v>0</v>
      </c>
    </row>
    <row r="162" spans="1:4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2020'!$A170="MR",INDIRECT("'NGPS 2020'!"&amp;'Country Selector'!$B$3&amp;ROW($A170))*10^12,0)*'Process Emissions Multipliers'!$B$40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2030'!$A170="MR",INDIRECT("'NGPS 2030'!"&amp;'Country Selector'!$B$3&amp;ROW($A170))*10^12,0)*'Process Emissions Multipliers'!$D$40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Multipliers'!$E$40</f>
        <v>0</v>
      </c>
    </row>
    <row r="163" spans="1:42">
      <c r="A163" s="74">
        <v>650</v>
      </c>
      <c r="B163">
        <f ca="1">IF('NGPS 2010'!$A171="MR",INDIRECT("'NGPS 2010'!"&amp;'Country Selector'!$B$3&amp;ROW($A171))*10^12,0)</f>
        <v>0</v>
      </c>
      <c r="C163" s="90">
        <f t="shared" ca="1" si="33"/>
        <v>647449901.8331424</v>
      </c>
      <c r="D163" s="90">
        <f t="shared" ca="1" si="31"/>
        <v>1294899803.6662848</v>
      </c>
      <c r="E163" s="90">
        <f t="shared" ca="1" si="31"/>
        <v>1942349705.4994271</v>
      </c>
      <c r="F163" s="90">
        <f t="shared" ca="1" si="31"/>
        <v>2589799607.3325696</v>
      </c>
      <c r="G163" s="90">
        <f t="shared" ca="1" si="31"/>
        <v>3237249509.1657119</v>
      </c>
      <c r="H163" s="90">
        <f t="shared" ca="1" si="31"/>
        <v>3884699410.9988542</v>
      </c>
      <c r="I163" s="90">
        <f t="shared" ca="1" si="31"/>
        <v>4532149312.8319969</v>
      </c>
      <c r="J163" s="90">
        <f t="shared" ca="1" si="31"/>
        <v>5179599214.6651392</v>
      </c>
      <c r="K163" s="90">
        <f t="shared" ca="1" si="31"/>
        <v>5827049116.4982815</v>
      </c>
      <c r="L163">
        <f ca="1">IF('NGPS 2020'!$A171="MR",INDIRECT("'NGPS 2020'!"&amp;'Country Selector'!$B$3&amp;ROW($A171))*10^12,0)*'Process Emissions Multipliers'!$B$40</f>
        <v>6474499018.3314238</v>
      </c>
      <c r="M163" s="90">
        <f t="shared" ca="1" si="34"/>
        <v>6530739123.1071835</v>
      </c>
      <c r="N163" s="90">
        <f t="shared" ca="1" si="32"/>
        <v>6586979227.8829432</v>
      </c>
      <c r="O163" s="90">
        <f t="shared" ca="1" si="32"/>
        <v>6643219332.6587029</v>
      </c>
      <c r="P163" s="90">
        <f t="shared" ca="1" si="32"/>
        <v>6699459437.4344616</v>
      </c>
      <c r="Q163" s="90">
        <f t="shared" ca="1" si="32"/>
        <v>6755699542.2102222</v>
      </c>
      <c r="R163" s="90">
        <f t="shared" ca="1" si="32"/>
        <v>6811939646.985981</v>
      </c>
      <c r="S163" s="90">
        <f t="shared" ca="1" si="32"/>
        <v>6868179751.7617407</v>
      </c>
      <c r="T163" s="90">
        <f t="shared" ca="1" si="32"/>
        <v>6924419856.5375004</v>
      </c>
      <c r="U163" s="90">
        <f t="shared" ca="1" si="32"/>
        <v>6980659961.3132601</v>
      </c>
      <c r="V163">
        <f ca="1">IF('NGPS 2030'!$A171="MR",INDIRECT("'NGPS 2030'!"&amp;'Country Selector'!$B$3&amp;ROW($A171))*10^12,0)*'Process Emissions Multipliers'!$D$40</f>
        <v>7036900066.0890198</v>
      </c>
      <c r="W163" s="90">
        <f t="shared" ca="1" si="36"/>
        <v>7071133768.4058857</v>
      </c>
      <c r="X163" s="90">
        <f t="shared" ca="1" si="36"/>
        <v>7105367470.7227516</v>
      </c>
      <c r="Y163" s="90">
        <f t="shared" ca="1" si="36"/>
        <v>7139601173.0396175</v>
      </c>
      <c r="Z163" s="90">
        <f t="shared" ca="1" si="36"/>
        <v>7173834875.3564835</v>
      </c>
      <c r="AA163" s="90">
        <f t="shared" ca="1" si="36"/>
        <v>7208068577.6733494</v>
      </c>
      <c r="AB163" s="90">
        <f t="shared" ca="1" si="36"/>
        <v>7242302279.9902163</v>
      </c>
      <c r="AC163" s="90">
        <f t="shared" ca="1" si="36"/>
        <v>7276535982.3070822</v>
      </c>
      <c r="AD163" s="90">
        <f t="shared" ca="1" si="36"/>
        <v>7310769684.6239481</v>
      </c>
      <c r="AE163" s="90">
        <f t="shared" ca="1" si="36"/>
        <v>7345003386.940814</v>
      </c>
      <c r="AF163" s="90">
        <f t="shared" ca="1" si="36"/>
        <v>7379237089.2576799</v>
      </c>
      <c r="AG163" s="90">
        <f t="shared" ca="1" si="36"/>
        <v>7413470791.5745459</v>
      </c>
      <c r="AH163" s="90">
        <f t="shared" ca="1" si="36"/>
        <v>7447704493.8914127</v>
      </c>
      <c r="AI163" s="90">
        <f t="shared" ca="1" si="36"/>
        <v>7481938196.2082777</v>
      </c>
      <c r="AJ163" s="90">
        <f t="shared" ca="1" si="36"/>
        <v>7516171898.5251446</v>
      </c>
      <c r="AK163" s="90">
        <f t="shared" ca="1" si="36"/>
        <v>7550405600.8420095</v>
      </c>
      <c r="AL163" s="90">
        <f t="shared" ca="1" si="36"/>
        <v>7584639303.1588764</v>
      </c>
      <c r="AM163" s="90">
        <f t="shared" ca="1" si="35"/>
        <v>7618873005.4757423</v>
      </c>
      <c r="AN163" s="90">
        <f t="shared" ca="1" si="35"/>
        <v>7653106707.7926083</v>
      </c>
      <c r="AO163" s="90">
        <f t="shared" ca="1" si="35"/>
        <v>7687340410.1094742</v>
      </c>
      <c r="AP163">
        <f ca="1">V163*'Process Emissions Multipliers'!$E$40</f>
        <v>7721574112.4263401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Multipliers'!$B$40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Multipliers'!$D$40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Multipliers'!$E$40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2020'!$A173="MR",INDIRECT("'NGPS 2020'!"&amp;'Country Selector'!$B$3&amp;ROW($A173))*10^12,0)*'Process Emissions Multipliers'!$B$40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2030'!$A173="MR",INDIRECT("'NGPS 2030'!"&amp;'Country Selector'!$B$3&amp;ROW($A173))*10^12,0)*'Process Emissions Multipliers'!$D$40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Multipliers'!$E$40</f>
        <v>0</v>
      </c>
    </row>
    <row r="166" spans="1:42">
      <c r="A166" s="74">
        <v>800</v>
      </c>
      <c r="B166">
        <f ca="1">IF('NGPS 2010'!$A174="MR",INDIRECT("'NGPS 2010'!"&amp;'Country Selector'!$B$3&amp;ROW($A174))*10^12,0)</f>
        <v>4113851982439.4565</v>
      </c>
      <c r="C166" s="90">
        <f t="shared" ca="1" si="33"/>
        <v>3702466784195.5107</v>
      </c>
      <c r="D166" s="90">
        <f t="shared" ca="1" si="31"/>
        <v>3291081585951.5654</v>
      </c>
      <c r="E166" s="90">
        <f t="shared" ca="1" si="31"/>
        <v>2879696387707.6196</v>
      </c>
      <c r="F166" s="90">
        <f t="shared" ca="1" si="31"/>
        <v>2468311189463.6738</v>
      </c>
      <c r="G166" s="90">
        <f t="shared" ca="1" si="31"/>
        <v>2056925991219.728</v>
      </c>
      <c r="H166" s="90">
        <f t="shared" ca="1" si="31"/>
        <v>1645540792975.7827</v>
      </c>
      <c r="I166" s="90">
        <f t="shared" ca="1" si="31"/>
        <v>1234155594731.8369</v>
      </c>
      <c r="J166" s="90">
        <f t="shared" ca="1" si="31"/>
        <v>822770396487.89136</v>
      </c>
      <c r="K166" s="90">
        <f t="shared" ca="1" si="31"/>
        <v>411385198243.94568</v>
      </c>
      <c r="L166">
        <f ca="1">IF('NGPS 2020'!$A174="MR",INDIRECT("'NGPS 2020'!"&amp;'Country Selector'!$B$3&amp;ROW($A174))*10^12,0)*'Process Emissions Multipliers'!$B$40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2030'!$A174="MR",INDIRECT("'NGPS 2030'!"&amp;'Country Selector'!$B$3&amp;ROW($A174))*10^12,0)*'Process Emissions Multipliers'!$D$40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Multipliers'!$E$40</f>
        <v>0</v>
      </c>
    </row>
    <row r="167" spans="1:42">
      <c r="A167" s="74">
        <v>850</v>
      </c>
      <c r="B167">
        <f ca="1">IF('NGPS 2010'!$A175="MR",INDIRECT("'NGPS 2010'!"&amp;'Country Selector'!$B$3&amp;ROW($A175))*10^12,0)</f>
        <v>11791654.515036497</v>
      </c>
      <c r="C167" s="90">
        <f t="shared" ca="1" si="33"/>
        <v>10612489.063532848</v>
      </c>
      <c r="D167" s="90">
        <f t="shared" ca="1" si="31"/>
        <v>9433323.6120291986</v>
      </c>
      <c r="E167" s="90">
        <f t="shared" ca="1" si="31"/>
        <v>8254158.1605255483</v>
      </c>
      <c r="F167" s="90">
        <f t="shared" ca="1" si="31"/>
        <v>7074992.7090218989</v>
      </c>
      <c r="G167" s="90">
        <f t="shared" ca="1" si="31"/>
        <v>5895827.2575182486</v>
      </c>
      <c r="H167" s="90">
        <f t="shared" ca="1" si="31"/>
        <v>4716661.8060145993</v>
      </c>
      <c r="I167" s="90">
        <f t="shared" ca="1" si="31"/>
        <v>3537496.3545109495</v>
      </c>
      <c r="J167" s="90">
        <f t="shared" ca="1" si="31"/>
        <v>2358330.9030072996</v>
      </c>
      <c r="K167" s="90">
        <f t="shared" ca="1" si="31"/>
        <v>1179165.4515036498</v>
      </c>
      <c r="L167">
        <f ca="1">IF('NGPS 2020'!$A175="MR",INDIRECT("'NGPS 2020'!"&amp;'Country Selector'!$B$3&amp;ROW($A175))*10^12,0)*'Process Emissions Multipliers'!$B$40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2030'!$A175="MR",INDIRECT("'NGPS 2030'!"&amp;'Country Selector'!$B$3&amp;ROW($A175))*10^12,0)*'Process Emissions Multipliers'!$D$40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Multipliers'!$E$40</f>
        <v>0</v>
      </c>
    </row>
    <row r="168" spans="1:42">
      <c r="A168" s="74">
        <v>900</v>
      </c>
      <c r="B168">
        <f ca="1">IF('NGPS 2010'!$A176="MR",INDIRECT("'NGPS 2010'!"&amp;'Country Selector'!$B$3&amp;ROW($A176))*10^12,0)</f>
        <v>15303169.149660788</v>
      </c>
      <c r="C168" s="90">
        <f t="shared" ca="1" si="33"/>
        <v>13772852.23469471</v>
      </c>
      <c r="D168" s="90">
        <f t="shared" ca="1" si="31"/>
        <v>12242535.319728632</v>
      </c>
      <c r="E168" s="90">
        <f t="shared" ca="1" si="31"/>
        <v>10712218.404762551</v>
      </c>
      <c r="F168" s="90">
        <f t="shared" ca="1" si="31"/>
        <v>9181901.4897964727</v>
      </c>
      <c r="G168" s="90">
        <f t="shared" ca="1" si="31"/>
        <v>7651584.5748303952</v>
      </c>
      <c r="H168" s="90">
        <f t="shared" ca="1" si="31"/>
        <v>6121267.6598643158</v>
      </c>
      <c r="I168" s="90">
        <f t="shared" ca="1" si="31"/>
        <v>4590950.7448982364</v>
      </c>
      <c r="J168" s="90">
        <f t="shared" ca="1" si="31"/>
        <v>3060633.8299321579</v>
      </c>
      <c r="K168" s="90">
        <f t="shared" ca="1" si="31"/>
        <v>1530316.9149660789</v>
      </c>
      <c r="L168">
        <f ca="1">IF('NGPS 2020'!$A176="MR",INDIRECT("'NGPS 2020'!"&amp;'Country Selector'!$B$3&amp;ROW($A176))*10^12,0)*'Process Emissions Multipliers'!$B$40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2030'!$A176="MR",INDIRECT("'NGPS 2030'!"&amp;'Country Selector'!$B$3&amp;ROW($A176))*10^12,0)*'Process Emissions Multipliers'!$D$40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Multipliers'!$E$40</f>
        <v>0</v>
      </c>
    </row>
    <row r="169" spans="1:42">
      <c r="A169" s="74">
        <v>950</v>
      </c>
      <c r="B169">
        <f ca="1">IF('NGPS 2010'!$A177="MR",INDIRECT("'NGPS 2010'!"&amp;'Country Selector'!$B$3&amp;ROW($A177))*10^12,0)</f>
        <v>2742547584067.4521</v>
      </c>
      <c r="C169" s="90">
        <f t="shared" ca="1" si="33"/>
        <v>2468292825660.707</v>
      </c>
      <c r="D169" s="90">
        <f t="shared" ca="1" si="31"/>
        <v>2194038067253.9617</v>
      </c>
      <c r="E169" s="90">
        <f t="shared" ca="1" si="31"/>
        <v>1919783308847.2163</v>
      </c>
      <c r="F169" s="90">
        <f t="shared" ca="1" si="31"/>
        <v>1645528550440.4712</v>
      </c>
      <c r="G169" s="90">
        <f t="shared" ca="1" si="31"/>
        <v>1371273792033.7261</v>
      </c>
      <c r="H169" s="90">
        <f t="shared" ca="1" si="31"/>
        <v>1097019033626.9808</v>
      </c>
      <c r="I169" s="90">
        <f t="shared" ca="1" si="31"/>
        <v>822764275220.2356</v>
      </c>
      <c r="J169" s="90">
        <f t="shared" ca="1" si="31"/>
        <v>548509516813.49042</v>
      </c>
      <c r="K169" s="90">
        <f t="shared" ca="1" si="31"/>
        <v>274254758406.74521</v>
      </c>
      <c r="L169">
        <f ca="1">IF('NGPS 2020'!$A177="MR",INDIRECT("'NGPS 2020'!"&amp;'Country Selector'!$B$3&amp;ROW($A177))*10^12,0)*'Process Emissions Multipliers'!$B$40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Selector'!$B$3&amp;ROW($A177))*10^12,0)*'Process Emissions Multipliers'!$D$40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Multipliers'!$E$40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Selector'!$B$3&amp;ROW($A178))*10^12,0)*'Process Emissions Multipliers'!$B$40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Selector'!$B$3&amp;ROW($A178))*10^12,0)*'Process Emissions Multipliers'!$D$40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Multipliers'!$E$40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Multipliers'!$B$40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Multipliers'!$D$40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Multipliers'!$E$40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11285902923.148684</v>
      </c>
      <c r="C172" s="90">
        <f t="shared" ca="1" si="33"/>
        <v>11558693264.000874</v>
      </c>
      <c r="D172" s="90">
        <f t="shared" ca="1" si="31"/>
        <v>11831483604.853064</v>
      </c>
      <c r="E172" s="90">
        <f t="shared" ca="1" si="31"/>
        <v>12104273945.705254</v>
      </c>
      <c r="F172" s="90">
        <f t="shared" ca="1" si="31"/>
        <v>12377064286.557442</v>
      </c>
      <c r="G172" s="90">
        <f t="shared" ca="1" si="31"/>
        <v>12649854627.409634</v>
      </c>
      <c r="H172" s="90">
        <f t="shared" ca="1" si="31"/>
        <v>12922644968.261822</v>
      </c>
      <c r="I172" s="90">
        <f t="shared" ca="1" si="31"/>
        <v>13195435309.114012</v>
      </c>
      <c r="J172" s="90">
        <f t="shared" ca="1" si="31"/>
        <v>13468225649.966202</v>
      </c>
      <c r="K172" s="90">
        <f t="shared" ca="1" si="31"/>
        <v>13741015990.81839</v>
      </c>
      <c r="L172">
        <f ca="1">IF('NGPS 2020'!$A180="MR",INDIRECT("'NGPS 2020'!"&amp;'Country Selector'!$B$3&amp;ROW($A180))*10^12,0)*'Process Emissions Multipliers'!$B$40</f>
        <v>14013806331.67058</v>
      </c>
      <c r="M172" s="90">
        <f t="shared" ca="1" si="34"/>
        <v>14135535894.709929</v>
      </c>
      <c r="N172" s="90">
        <f t="shared" ca="1" si="32"/>
        <v>14257265457.749281</v>
      </c>
      <c r="O172" s="90">
        <f t="shared" ca="1" si="32"/>
        <v>14378995020.788631</v>
      </c>
      <c r="P172" s="90">
        <f t="shared" ca="1" si="32"/>
        <v>14500724583.82798</v>
      </c>
      <c r="Q172" s="90">
        <f t="shared" ca="1" si="32"/>
        <v>14622454146.867332</v>
      </c>
      <c r="R172" s="90">
        <f t="shared" ca="1" si="32"/>
        <v>14744183709.906681</v>
      </c>
      <c r="S172" s="90">
        <f t="shared" ca="1" si="32"/>
        <v>14865913272.946033</v>
      </c>
      <c r="T172" s="90">
        <f t="shared" ca="1" si="32"/>
        <v>14987642835.985382</v>
      </c>
      <c r="U172" s="90">
        <f t="shared" ca="1" si="32"/>
        <v>15109372399.024734</v>
      </c>
      <c r="V172">
        <f ca="1">IF('NGPS 2030'!$A180="MR",INDIRECT("'NGPS 2030'!"&amp;'Country Selector'!$B$3&amp;ROW($A180))*10^12,0)*'Process Emissions Multipliers'!$D$40</f>
        <v>15231101962.064083</v>
      </c>
      <c r="W172" s="90">
        <f t="shared" ca="1" si="36"/>
        <v>15305199505.816319</v>
      </c>
      <c r="X172" s="90">
        <f t="shared" ca="1" si="36"/>
        <v>15379297049.568554</v>
      </c>
      <c r="Y172" s="90">
        <f t="shared" ca="1" si="36"/>
        <v>15453394593.320789</v>
      </c>
      <c r="Z172" s="90">
        <f t="shared" ca="1" si="36"/>
        <v>15527492137.073023</v>
      </c>
      <c r="AA172" s="90">
        <f t="shared" ca="1" si="36"/>
        <v>15601589680.825256</v>
      </c>
      <c r="AB172" s="90">
        <f t="shared" ca="1" si="36"/>
        <v>15675687224.577494</v>
      </c>
      <c r="AC172" s="90">
        <f t="shared" ca="1" si="36"/>
        <v>15749784768.329727</v>
      </c>
      <c r="AD172" s="90">
        <f t="shared" ca="1" si="36"/>
        <v>15823882312.081963</v>
      </c>
      <c r="AE172" s="90">
        <f t="shared" ca="1" si="36"/>
        <v>15897979855.834198</v>
      </c>
      <c r="AF172" s="90">
        <f t="shared" ca="1" si="36"/>
        <v>15972077399.586433</v>
      </c>
      <c r="AG172" s="90">
        <f t="shared" ca="1" si="36"/>
        <v>16046174943.338669</v>
      </c>
      <c r="AH172" s="90">
        <f t="shared" ca="1" si="36"/>
        <v>16120272487.090904</v>
      </c>
      <c r="AI172" s="90">
        <f t="shared" ca="1" si="36"/>
        <v>16194370030.843138</v>
      </c>
      <c r="AJ172" s="90">
        <f t="shared" ca="1" si="36"/>
        <v>16268467574.595371</v>
      </c>
      <c r="AK172" s="90">
        <f t="shared" ca="1" si="36"/>
        <v>16342565118.347607</v>
      </c>
      <c r="AL172" s="90">
        <f t="shared" ca="1" si="36"/>
        <v>16416662662.099842</v>
      </c>
      <c r="AM172" s="90">
        <f t="shared" ca="1" si="35"/>
        <v>16490760205.852077</v>
      </c>
      <c r="AN172" s="90">
        <f t="shared" ca="1" si="35"/>
        <v>16564857749.604311</v>
      </c>
      <c r="AO172" s="90">
        <f t="shared" ca="1" si="35"/>
        <v>16638955293.356546</v>
      </c>
      <c r="AP172">
        <f ca="1">V172*'Process Emissions Multipliers'!$E$40</f>
        <v>16713052837.108782</v>
      </c>
    </row>
    <row r="173" spans="1:42">
      <c r="A173" s="74">
        <v>3000</v>
      </c>
      <c r="B173">
        <f ca="1">IF('NGPS 2010'!$A181="MR",INDIRECT("'NGPS 2010'!"&amp;'Country Selector'!$B$3&amp;ROW($A181))*10^12,0)</f>
        <v>2303738612199.041</v>
      </c>
      <c r="C173" s="90">
        <f t="shared" ca="1" si="33"/>
        <v>2360021033666.1714</v>
      </c>
      <c r="D173" s="90">
        <f t="shared" ca="1" si="31"/>
        <v>2416303455133.3022</v>
      </c>
      <c r="E173" s="90">
        <f t="shared" ca="1" si="31"/>
        <v>2472585876600.4326</v>
      </c>
      <c r="F173" s="90">
        <f t="shared" ca="1" si="31"/>
        <v>2528868298067.563</v>
      </c>
      <c r="G173" s="90">
        <f t="shared" ca="1" si="31"/>
        <v>2585150719534.6934</v>
      </c>
      <c r="H173" s="90">
        <f t="shared" ca="1" si="31"/>
        <v>2641433141001.8242</v>
      </c>
      <c r="I173" s="90">
        <f t="shared" ca="1" si="31"/>
        <v>2697715562468.9546</v>
      </c>
      <c r="J173" s="90">
        <f t="shared" ca="1" si="31"/>
        <v>2753997983936.085</v>
      </c>
      <c r="K173" s="90">
        <f t="shared" ca="1" si="31"/>
        <v>2810280405403.2158</v>
      </c>
      <c r="L173">
        <f ca="1">IF('NGPS 2020'!$A181="MR",INDIRECT("'NGPS 2020'!"&amp;'Country Selector'!$B$3&amp;ROW($A181))*10^12,0)*'Process Emissions Multipliers'!$B$40</f>
        <v>2866562826870.3462</v>
      </c>
      <c r="M173" s="90">
        <f t="shared" ca="1" si="34"/>
        <v>2891462945516.0908</v>
      </c>
      <c r="N173" s="90">
        <f t="shared" ca="1" si="32"/>
        <v>2916363064161.8354</v>
      </c>
      <c r="O173" s="90">
        <f t="shared" ca="1" si="32"/>
        <v>2941263182807.5801</v>
      </c>
      <c r="P173" s="90">
        <f t="shared" ca="1" si="32"/>
        <v>2966163301453.3247</v>
      </c>
      <c r="Q173" s="90">
        <f t="shared" ca="1" si="32"/>
        <v>2991063420099.0693</v>
      </c>
      <c r="R173" s="90">
        <f t="shared" ca="1" si="32"/>
        <v>3015963538744.8135</v>
      </c>
      <c r="S173" s="90">
        <f t="shared" ca="1" si="32"/>
        <v>3040863657390.5586</v>
      </c>
      <c r="T173" s="90">
        <f t="shared" ca="1" si="32"/>
        <v>3065763776036.3032</v>
      </c>
      <c r="U173" s="90">
        <f t="shared" ca="1" si="32"/>
        <v>3090663894682.0479</v>
      </c>
      <c r="V173">
        <f ca="1">IF('NGPS 2030'!$A181="MR",INDIRECT("'NGPS 2030'!"&amp;'Country Selector'!$B$3&amp;ROW($A181))*10^12,0)*'Process Emissions Multipliers'!$D$40</f>
        <v>3115564013327.7925</v>
      </c>
      <c r="W173" s="90">
        <f t="shared" ca="1" si="36"/>
        <v>3130720870747.9209</v>
      </c>
      <c r="X173" s="90">
        <f t="shared" ca="1" si="36"/>
        <v>3145877728168.0493</v>
      </c>
      <c r="Y173" s="90">
        <f t="shared" ca="1" si="36"/>
        <v>3161034585588.1777</v>
      </c>
      <c r="Z173" s="90">
        <f t="shared" ca="1" si="36"/>
        <v>3176191443008.3066</v>
      </c>
      <c r="AA173" s="90">
        <f t="shared" ca="1" si="36"/>
        <v>3191348300428.4355</v>
      </c>
      <c r="AB173" s="90">
        <f t="shared" ca="1" si="36"/>
        <v>3206505157848.5635</v>
      </c>
      <c r="AC173" s="90">
        <f t="shared" ca="1" si="36"/>
        <v>3221662015268.6919</v>
      </c>
      <c r="AD173" s="90">
        <f t="shared" ca="1" si="36"/>
        <v>3236818872688.8203</v>
      </c>
      <c r="AE173" s="90">
        <f t="shared" ca="1" si="36"/>
        <v>3251975730108.9492</v>
      </c>
      <c r="AF173" s="90">
        <f t="shared" ca="1" si="36"/>
        <v>3267132587529.0771</v>
      </c>
      <c r="AG173" s="90">
        <f t="shared" ca="1" si="36"/>
        <v>3282289444949.2061</v>
      </c>
      <c r="AH173" s="90">
        <f t="shared" ca="1" si="36"/>
        <v>3297446302369.334</v>
      </c>
      <c r="AI173" s="90">
        <f t="shared" ca="1" si="36"/>
        <v>3312603159789.4629</v>
      </c>
      <c r="AJ173" s="90">
        <f t="shared" ca="1" si="36"/>
        <v>3327760017209.5908</v>
      </c>
      <c r="AK173" s="90">
        <f t="shared" ca="1" si="36"/>
        <v>3342916874629.7202</v>
      </c>
      <c r="AL173" s="90">
        <f t="shared" ca="1" si="36"/>
        <v>3358073732049.8486</v>
      </c>
      <c r="AM173" s="90">
        <f t="shared" ca="1" si="35"/>
        <v>3373230589469.9766</v>
      </c>
      <c r="AN173" s="90">
        <f t="shared" ca="1" si="35"/>
        <v>3388387446890.1055</v>
      </c>
      <c r="AO173" s="90">
        <f t="shared" ca="1" si="35"/>
        <v>3403544304310.2339</v>
      </c>
      <c r="AP173">
        <f ca="1">V173*'Process Emissions Multipliers'!$E$40</f>
        <v>3418701161730.3623</v>
      </c>
    </row>
    <row r="174" spans="1:42">
      <c r="A174" s="74">
        <v>5000</v>
      </c>
      <c r="B174">
        <f ca="1">IF('NGPS 2010'!$A182="MR",INDIRECT("'NGPS 2010'!"&amp;'Country Selector'!$B$3&amp;ROW($A182))*10^12,0)</f>
        <v>8938080347708.877</v>
      </c>
      <c r="C174" s="90">
        <f t="shared" ca="1" si="33"/>
        <v>9156445748441.8281</v>
      </c>
      <c r="D174" s="90">
        <f t="shared" ca="1" si="31"/>
        <v>9374811149174.7812</v>
      </c>
      <c r="E174" s="90">
        <f t="shared" ca="1" si="31"/>
        <v>9593176549907.7324</v>
      </c>
      <c r="F174" s="90">
        <f t="shared" ca="1" si="31"/>
        <v>9811541950640.6836</v>
      </c>
      <c r="G174" s="90">
        <f t="shared" ca="1" si="31"/>
        <v>10029907351373.635</v>
      </c>
      <c r="H174" s="90">
        <f t="shared" ca="1" si="31"/>
        <v>10248272752106.586</v>
      </c>
      <c r="I174" s="90">
        <f t="shared" ca="1" si="31"/>
        <v>10466638152839.539</v>
      </c>
      <c r="J174" s="90">
        <f t="shared" ca="1" si="31"/>
        <v>10685003553572.49</v>
      </c>
      <c r="K174" s="90">
        <f t="shared" ca="1" si="31"/>
        <v>10903368954305.441</v>
      </c>
      <c r="L174">
        <f ca="1">IF('NGPS 2020'!$A182="MR",INDIRECT("'NGPS 2020'!"&amp;'Country Selector'!$B$3&amp;ROW($A182))*10^12,0)*'Process Emissions Multipliers'!$B$40</f>
        <v>11121734355038.393</v>
      </c>
      <c r="M174" s="90">
        <f t="shared" ca="1" si="34"/>
        <v>11218342216687.541</v>
      </c>
      <c r="N174" s="90">
        <f t="shared" ca="1" si="32"/>
        <v>11314950078336.691</v>
      </c>
      <c r="O174" s="90">
        <f t="shared" ca="1" si="32"/>
        <v>11411557939985.84</v>
      </c>
      <c r="P174" s="90">
        <f t="shared" ca="1" si="32"/>
        <v>11508165801634.99</v>
      </c>
      <c r="Q174" s="90">
        <f t="shared" ca="1" si="32"/>
        <v>11604773663284.139</v>
      </c>
      <c r="R174" s="90">
        <f t="shared" ca="1" si="32"/>
        <v>11701381524933.289</v>
      </c>
      <c r="S174" s="90">
        <f t="shared" ca="1" si="32"/>
        <v>11797989386582.437</v>
      </c>
      <c r="T174" s="90">
        <f t="shared" ca="1" si="32"/>
        <v>11894597248231.586</v>
      </c>
      <c r="U174" s="90">
        <f t="shared" ca="1" si="32"/>
        <v>11991205109880.736</v>
      </c>
      <c r="V174">
        <f ca="1">IF('NGPS 2030'!$A182="MR",INDIRECT("'NGPS 2030'!"&amp;'Country Selector'!$B$3&amp;ROW($A182))*10^12,0)*'Process Emissions Multipliers'!$D$40</f>
        <v>12087812971529.885</v>
      </c>
      <c r="W174" s="90">
        <f t="shared" ca="1" si="36"/>
        <v>12146618779064.863</v>
      </c>
      <c r="X174" s="90">
        <f t="shared" ca="1" si="36"/>
        <v>12205424586599.842</v>
      </c>
      <c r="Y174" s="90">
        <f t="shared" ca="1" si="36"/>
        <v>12264230394134.82</v>
      </c>
      <c r="Z174" s="90">
        <f t="shared" ca="1" si="36"/>
        <v>12323036201669.797</v>
      </c>
      <c r="AA174" s="90">
        <f t="shared" ca="1" si="36"/>
        <v>12381842009204.775</v>
      </c>
      <c r="AB174" s="90">
        <f t="shared" ca="1" si="36"/>
        <v>12440647816739.754</v>
      </c>
      <c r="AC174" s="90">
        <f t="shared" ca="1" si="36"/>
        <v>12499453624274.73</v>
      </c>
      <c r="AD174" s="90">
        <f t="shared" ca="1" si="36"/>
        <v>12558259431809.711</v>
      </c>
      <c r="AE174" s="90">
        <f t="shared" ca="1" si="36"/>
        <v>12617065239344.687</v>
      </c>
      <c r="AF174" s="90">
        <f t="shared" ca="1" si="36"/>
        <v>12675871046879.666</v>
      </c>
      <c r="AG174" s="90">
        <f t="shared" ca="1" si="36"/>
        <v>12734676854414.645</v>
      </c>
      <c r="AH174" s="90">
        <f t="shared" ca="1" si="36"/>
        <v>12793482661949.623</v>
      </c>
      <c r="AI174" s="90">
        <f t="shared" ca="1" si="36"/>
        <v>12852288469484.6</v>
      </c>
      <c r="AJ174" s="90">
        <f t="shared" ca="1" si="36"/>
        <v>12911094277019.578</v>
      </c>
      <c r="AK174" s="90">
        <f t="shared" ca="1" si="36"/>
        <v>12969900084554.557</v>
      </c>
      <c r="AL174" s="90">
        <f t="shared" ref="AL174:AO177" ca="1" si="37">$V174*($AP$1-AL$1)/($AP$1-$V$1)+$AP174*(AL$1-$V$1)/($AP$1-$V$1)</f>
        <v>13028705892089.535</v>
      </c>
      <c r="AM174" s="90">
        <f t="shared" ca="1" si="37"/>
        <v>13087511699624.512</v>
      </c>
      <c r="AN174" s="90">
        <f t="shared" ca="1" si="37"/>
        <v>13146317507159.492</v>
      </c>
      <c r="AO174" s="90">
        <f t="shared" ca="1" si="37"/>
        <v>13205123314694.469</v>
      </c>
      <c r="AP174">
        <f ca="1">V174*'Process Emissions Multipliers'!$E$40</f>
        <v>13263929122229.447</v>
      </c>
    </row>
    <row r="175" spans="1:42">
      <c r="A175" s="74">
        <v>10000</v>
      </c>
      <c r="B175">
        <f ca="1">IF('NGPS 2010'!$A183="MR",INDIRECT("'NGPS 2010'!"&amp;'Country Selector'!$B$3&amp;ROW($A183))*10^12,0)</f>
        <v>1462806602.6318719</v>
      </c>
      <c r="C175" s="90">
        <f t="shared" ca="1" si="33"/>
        <v>1498544293.2285085</v>
      </c>
      <c r="D175" s="90">
        <f t="shared" ca="1" si="31"/>
        <v>1534281983.8251448</v>
      </c>
      <c r="E175" s="90">
        <f t="shared" ca="1" si="31"/>
        <v>1570019674.4217811</v>
      </c>
      <c r="F175" s="90">
        <f t="shared" ca="1" si="31"/>
        <v>1605757365.0184178</v>
      </c>
      <c r="G175" s="90">
        <f t="shared" ca="1" si="31"/>
        <v>1641495055.6150541</v>
      </c>
      <c r="H175" s="90">
        <f t="shared" ca="1" si="31"/>
        <v>1677232746.2116904</v>
      </c>
      <c r="I175" s="90">
        <f t="shared" ca="1" si="31"/>
        <v>1712970436.808327</v>
      </c>
      <c r="J175" s="90">
        <f t="shared" ca="1" si="31"/>
        <v>1748708127.4049635</v>
      </c>
      <c r="K175" s="90">
        <f t="shared" ca="1" si="31"/>
        <v>1784445818.0015998</v>
      </c>
      <c r="L175">
        <f ca="1">IF('NGPS 2020'!$A183="MR",INDIRECT("'NGPS 2020'!"&amp;'Country Selector'!$B$3&amp;ROW($A183))*10^12,0)*'Process Emissions Multipliers'!$B$40</f>
        <v>1820183508.5982363</v>
      </c>
      <c r="M175" s="90">
        <f t="shared" ca="1" si="34"/>
        <v>1835994355.2659369</v>
      </c>
      <c r="N175" s="90">
        <f t="shared" ca="1" si="32"/>
        <v>1851805201.9336374</v>
      </c>
      <c r="O175" s="90">
        <f t="shared" ca="1" si="32"/>
        <v>1867616048.6013379</v>
      </c>
      <c r="P175" s="90">
        <f t="shared" ca="1" si="32"/>
        <v>1883426895.2690382</v>
      </c>
      <c r="Q175" s="90">
        <f t="shared" ca="1" si="32"/>
        <v>1899237741.936739</v>
      </c>
      <c r="R175" s="90">
        <f t="shared" ca="1" si="32"/>
        <v>1915048588.6044393</v>
      </c>
      <c r="S175" s="90">
        <f t="shared" ca="1" si="32"/>
        <v>1930859435.2721395</v>
      </c>
      <c r="T175" s="90">
        <f t="shared" ca="1" si="32"/>
        <v>1946670281.9398403</v>
      </c>
      <c r="U175" s="90">
        <f t="shared" ca="1" si="32"/>
        <v>1962481128.6075406</v>
      </c>
      <c r="V175">
        <f ca="1">IF('NGPS 2030'!$A183="MR",INDIRECT("'NGPS 2030'!"&amp;'Country Selector'!$B$3&amp;ROW($A183))*10^12,0)*'Process Emissions Multipliers'!$D$40</f>
        <v>1978291975.2752411</v>
      </c>
      <c r="W175" s="90">
        <f t="shared" ref="W175:AL177" ca="1" si="38">$V175*($AP$1-W$1)/($AP$1-$V$1)+$AP175*(W$1-$V$1)/($AP$1-$V$1)</f>
        <v>1987916136.1900425</v>
      </c>
      <c r="X175" s="90">
        <f t="shared" ca="1" si="38"/>
        <v>1997540297.1048439</v>
      </c>
      <c r="Y175" s="90">
        <f t="shared" ca="1" si="38"/>
        <v>2007164458.0196452</v>
      </c>
      <c r="Z175" s="90">
        <f t="shared" ca="1" si="38"/>
        <v>2016788618.9344468</v>
      </c>
      <c r="AA175" s="90">
        <f t="shared" ca="1" si="38"/>
        <v>2026412779.8492484</v>
      </c>
      <c r="AB175" s="90">
        <f t="shared" ca="1" si="38"/>
        <v>2036036940.7640495</v>
      </c>
      <c r="AC175" s="90">
        <f t="shared" ca="1" si="38"/>
        <v>2045661101.6788511</v>
      </c>
      <c r="AD175" s="90">
        <f t="shared" ca="1" si="38"/>
        <v>2055285262.5936525</v>
      </c>
      <c r="AE175" s="90">
        <f t="shared" ca="1" si="38"/>
        <v>2064909423.5084538</v>
      </c>
      <c r="AF175" s="90">
        <f t="shared" ca="1" si="38"/>
        <v>2074533584.4232554</v>
      </c>
      <c r="AG175" s="90">
        <f t="shared" ca="1" si="38"/>
        <v>2084157745.3380568</v>
      </c>
      <c r="AH175" s="90">
        <f t="shared" ca="1" si="38"/>
        <v>2093781906.2528582</v>
      </c>
      <c r="AI175" s="90">
        <f t="shared" ca="1" si="38"/>
        <v>2103406067.1676593</v>
      </c>
      <c r="AJ175" s="90">
        <f t="shared" ca="1" si="38"/>
        <v>2113030228.0824609</v>
      </c>
      <c r="AK175" s="90">
        <f t="shared" ca="1" si="38"/>
        <v>2122654388.9972622</v>
      </c>
      <c r="AL175" s="90">
        <f t="shared" ca="1" si="38"/>
        <v>2132278549.9120638</v>
      </c>
      <c r="AM175" s="90">
        <f t="shared" ca="1" si="37"/>
        <v>2141902710.8268652</v>
      </c>
      <c r="AN175" s="90">
        <f t="shared" ca="1" si="37"/>
        <v>2151526871.7416668</v>
      </c>
      <c r="AO175" s="90">
        <f t="shared" ca="1" si="37"/>
        <v>2161151032.6564679</v>
      </c>
      <c r="AP175">
        <f ca="1">V175*'Process Emissions Multipliers'!$E$40</f>
        <v>2170775193.5712695</v>
      </c>
    </row>
    <row r="176" spans="1:42">
      <c r="A176" s="74">
        <v>100000</v>
      </c>
      <c r="B176">
        <f ca="1">IF('NGPS 2010'!$A184="MR",INDIRECT("'NGPS 2010'!"&amp;'Country Selector'!$B$3&amp;ROW($A184))*10^12,0)</f>
        <v>117448799625.46407</v>
      </c>
      <c r="C176" s="90">
        <f t="shared" ca="1" si="33"/>
        <v>120317839642.07965</v>
      </c>
      <c r="D176" s="90">
        <f t="shared" ca="1" si="31"/>
        <v>123186879658.69524</v>
      </c>
      <c r="E176" s="90">
        <f t="shared" ca="1" si="31"/>
        <v>126055919675.31082</v>
      </c>
      <c r="F176" s="90">
        <f t="shared" ca="1" si="31"/>
        <v>128924959691.92642</v>
      </c>
      <c r="G176" s="90">
        <f t="shared" ca="1" si="31"/>
        <v>131793999708.54199</v>
      </c>
      <c r="H176" s="90">
        <f t="shared" ca="1" si="31"/>
        <v>134663039725.15758</v>
      </c>
      <c r="I176" s="90">
        <f t="shared" ca="1" si="31"/>
        <v>137532079741.77319</v>
      </c>
      <c r="J176" s="90">
        <f t="shared" ca="1" si="31"/>
        <v>140401119758.38876</v>
      </c>
      <c r="K176" s="90">
        <f t="shared" ca="1" si="31"/>
        <v>143270159775.00433</v>
      </c>
      <c r="L176">
        <f ca="1">IF('NGPS 2020'!$A184="MR",INDIRECT("'NGPS 2020'!"&amp;'Country Selector'!$B$3&amp;ROW($A184))*10^12,0)*'Process Emissions Multipliers'!$B$40</f>
        <v>146139199791.61993</v>
      </c>
      <c r="M176" s="90">
        <f t="shared" ca="1" si="34"/>
        <v>147408623709.17621</v>
      </c>
      <c r="N176" s="90">
        <f t="shared" ca="1" si="32"/>
        <v>148678047626.73248</v>
      </c>
      <c r="O176" s="90">
        <f t="shared" ca="1" si="32"/>
        <v>149947471544.28879</v>
      </c>
      <c r="P176" s="90">
        <f t="shared" ca="1" si="32"/>
        <v>151216895461.84503</v>
      </c>
      <c r="Q176" s="90">
        <f t="shared" ca="1" si="32"/>
        <v>152486319379.40134</v>
      </c>
      <c r="R176" s="90">
        <f t="shared" ca="1" si="32"/>
        <v>153755743296.95761</v>
      </c>
      <c r="S176" s="90">
        <f t="shared" ca="1" si="32"/>
        <v>155025167214.51392</v>
      </c>
      <c r="T176" s="90">
        <f t="shared" ca="1" si="32"/>
        <v>156294591132.07016</v>
      </c>
      <c r="U176" s="90">
        <f t="shared" ca="1" si="32"/>
        <v>157564015049.62643</v>
      </c>
      <c r="V176">
        <f ca="1">IF('NGPS 2030'!$A184="MR",INDIRECT("'NGPS 2030'!"&amp;'Country Selector'!$B$3&amp;ROW($A184))*10^12,0)*'Process Emissions Multipliers'!$D$40</f>
        <v>158833438967.18274</v>
      </c>
      <c r="W176" s="90">
        <f t="shared" ca="1" si="38"/>
        <v>159606145218.01752</v>
      </c>
      <c r="X176" s="90">
        <f t="shared" ca="1" si="38"/>
        <v>160378851468.85226</v>
      </c>
      <c r="Y176" s="90">
        <f t="shared" ca="1" si="38"/>
        <v>161151557719.68707</v>
      </c>
      <c r="Z176" s="90">
        <f t="shared" ca="1" si="38"/>
        <v>161924263970.52185</v>
      </c>
      <c r="AA176" s="90">
        <f t="shared" ca="1" si="38"/>
        <v>162696970221.35663</v>
      </c>
      <c r="AB176" s="90">
        <f t="shared" ca="1" si="38"/>
        <v>163469676472.19141</v>
      </c>
      <c r="AC176" s="90">
        <f t="shared" ca="1" si="38"/>
        <v>164242382723.02618</v>
      </c>
      <c r="AD176" s="90">
        <f t="shared" ca="1" si="38"/>
        <v>165015088973.86096</v>
      </c>
      <c r="AE176" s="90">
        <f t="shared" ca="1" si="38"/>
        <v>165787795224.69574</v>
      </c>
      <c r="AF176" s="90">
        <f t="shared" ca="1" si="38"/>
        <v>166560501475.53052</v>
      </c>
      <c r="AG176" s="90">
        <f t="shared" ca="1" si="38"/>
        <v>167333207726.3653</v>
      </c>
      <c r="AH176" s="90">
        <f t="shared" ca="1" si="38"/>
        <v>168105913977.20007</v>
      </c>
      <c r="AI176" s="90">
        <f t="shared" ca="1" si="38"/>
        <v>168878620228.03485</v>
      </c>
      <c r="AJ176" s="90">
        <f t="shared" ca="1" si="38"/>
        <v>169651326478.86963</v>
      </c>
      <c r="AK176" s="90">
        <f t="shared" ca="1" si="38"/>
        <v>170424032729.70441</v>
      </c>
      <c r="AL176" s="90">
        <f t="shared" ca="1" si="38"/>
        <v>171196738980.53918</v>
      </c>
      <c r="AM176" s="90">
        <f t="shared" ca="1" si="37"/>
        <v>171969445231.37399</v>
      </c>
      <c r="AN176" s="90">
        <f t="shared" ca="1" si="37"/>
        <v>172742151482.20874</v>
      </c>
      <c r="AO176" s="90">
        <f t="shared" ca="1" si="37"/>
        <v>173514857733.04352</v>
      </c>
      <c r="AP176">
        <f ca="1">V176*'Process Emissions Multipliers'!$E$40</f>
        <v>174287563983.8783</v>
      </c>
    </row>
    <row r="177" spans="1:42">
      <c r="A177" s="74">
        <v>1000000</v>
      </c>
      <c r="B177">
        <f ca="1">IF('NGPS 2010'!$A185="MR",INDIRECT("'NGPS 2010'!"&amp;'Country Selector'!$B$3&amp;ROW($A185))*10^12,0)</f>
        <v>2667094273663.4233</v>
      </c>
      <c r="C177" s="90">
        <f t="shared" ca="1" si="33"/>
        <v>2732253803137.8213</v>
      </c>
      <c r="D177" s="90">
        <f t="shared" ca="1" si="31"/>
        <v>2797413332612.2187</v>
      </c>
      <c r="E177" s="90">
        <f t="shared" ca="1" si="31"/>
        <v>2862572862086.6167</v>
      </c>
      <c r="F177" s="90">
        <f t="shared" ca="1" si="31"/>
        <v>2927732391561.0142</v>
      </c>
      <c r="G177" s="90">
        <f t="shared" ca="1" si="31"/>
        <v>2992891921035.4121</v>
      </c>
      <c r="H177" s="90">
        <f t="shared" ca="1" si="31"/>
        <v>3058051450509.8096</v>
      </c>
      <c r="I177" s="90">
        <f t="shared" ca="1" si="31"/>
        <v>3123210979984.2075</v>
      </c>
      <c r="J177" s="90">
        <f t="shared" ca="1" si="31"/>
        <v>3188370509458.605</v>
      </c>
      <c r="K177" s="90">
        <f t="shared" ca="1" si="31"/>
        <v>3253530038933.0024</v>
      </c>
      <c r="L177">
        <f ca="1">IF('NGPS 2020'!$A185="MR",INDIRECT("'NGPS 2020'!"&amp;'Country Selector'!$B$3&amp;ROW($A185))*10^12,0)*'Process Emissions Multipliers'!$B$40</f>
        <v>3318689568407.4004</v>
      </c>
      <c r="M177" s="90">
        <f t="shared" ca="1" si="34"/>
        <v>3347517041933.2305</v>
      </c>
      <c r="N177" s="90">
        <f t="shared" ca="1" si="32"/>
        <v>3376344515459.0605</v>
      </c>
      <c r="O177" s="90">
        <f t="shared" ca="1" si="32"/>
        <v>3405171988984.8911</v>
      </c>
      <c r="P177" s="90">
        <f t="shared" ca="1" si="32"/>
        <v>3433999462510.7207</v>
      </c>
      <c r="Q177" s="90">
        <f t="shared" ca="1" si="32"/>
        <v>3462826936036.5508</v>
      </c>
      <c r="R177" s="90">
        <f t="shared" ca="1" si="32"/>
        <v>3491654409562.3813</v>
      </c>
      <c r="S177" s="90">
        <f t="shared" ca="1" si="32"/>
        <v>3520481883088.2114</v>
      </c>
      <c r="T177" s="90">
        <f t="shared" ca="1" si="32"/>
        <v>3549309356614.0415</v>
      </c>
      <c r="U177" s="90">
        <f t="shared" ca="1" si="32"/>
        <v>3578136830139.8721</v>
      </c>
      <c r="V177">
        <f ca="1">IF('NGPS 2030'!$A185="MR",INDIRECT("'NGPS 2030'!"&amp;'Country Selector'!$B$3&amp;ROW($A185))*10^12,0)*'Process Emissions Multipliers'!$D$40</f>
        <v>3606964303665.7017</v>
      </c>
      <c r="W177" s="90">
        <f t="shared" ca="1" si="38"/>
        <v>3624511766480.2305</v>
      </c>
      <c r="X177" s="90">
        <f t="shared" ca="1" si="38"/>
        <v>3642059229294.7598</v>
      </c>
      <c r="Y177" s="90">
        <f t="shared" ca="1" si="38"/>
        <v>3659606692109.2891</v>
      </c>
      <c r="Z177" s="90">
        <f t="shared" ca="1" si="38"/>
        <v>3677154154923.8179</v>
      </c>
      <c r="AA177" s="90">
        <f t="shared" ca="1" si="38"/>
        <v>3694701617738.3467</v>
      </c>
      <c r="AB177" s="90">
        <f t="shared" ca="1" si="38"/>
        <v>3712249080552.8755</v>
      </c>
      <c r="AC177" s="90">
        <f t="shared" ca="1" si="38"/>
        <v>3729796543367.4043</v>
      </c>
      <c r="AD177" s="90">
        <f t="shared" ca="1" si="38"/>
        <v>3747344006181.9336</v>
      </c>
      <c r="AE177" s="90">
        <f t="shared" ca="1" si="38"/>
        <v>3764891468996.4629</v>
      </c>
      <c r="AF177" s="90">
        <f t="shared" ca="1" si="38"/>
        <v>3782438931810.9912</v>
      </c>
      <c r="AG177" s="90">
        <f t="shared" ca="1" si="38"/>
        <v>3799986394625.5205</v>
      </c>
      <c r="AH177" s="90">
        <f t="shared" ca="1" si="38"/>
        <v>3817533857440.0493</v>
      </c>
      <c r="AI177" s="90">
        <f t="shared" ca="1" si="38"/>
        <v>3835081320254.5786</v>
      </c>
      <c r="AJ177" s="90">
        <f t="shared" ca="1" si="38"/>
        <v>3852628783069.1074</v>
      </c>
      <c r="AK177" s="90">
        <f t="shared" ca="1" si="38"/>
        <v>3870176245883.6362</v>
      </c>
      <c r="AL177" s="90">
        <f t="shared" ca="1" si="38"/>
        <v>3887723708698.165</v>
      </c>
      <c r="AM177" s="90">
        <f t="shared" ca="1" si="37"/>
        <v>3905271171512.6943</v>
      </c>
      <c r="AN177" s="90">
        <f t="shared" ca="1" si="37"/>
        <v>3922818634327.2236</v>
      </c>
      <c r="AO177" s="90">
        <f t="shared" ca="1" si="37"/>
        <v>3940366097141.7524</v>
      </c>
      <c r="AP177">
        <f ca="1">V177*'Process Emissions Multipliers'!$E$40</f>
        <v>3957913559956.2812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0.570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Selector'!$B$3&amp;ROW($A10))*10^12,0)*'Process Emissions Multipliers'!$B$37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Selector'!$B$3&amp;ROW($A10))*10^12,0)*'Process Emissions Multipliers'!$D$37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Multipliers'!$E$37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Selector'!$B$3&amp;ROW($A11))*10^12,0)*'Process Emissions Multipliers'!$B$37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Multipliers'!$D$37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Multipliers'!$E$37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Selector'!$B$3&amp;ROW($A12))*10^12,0)*'Process Emissions Multipliers'!$B$37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Multipliers'!$D$37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Multipliers'!$E$37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Selector'!$B$3&amp;ROW($A13))*10^12,0)*'Process Emissions Multipliers'!$B$37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Multipliers'!$D$37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Multipliers'!$E$37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Selector'!$B$3&amp;ROW($A14))*10^12,0)*'Process Emissions Multipliers'!$B$37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Multipliers'!$D$37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Multipliers'!$E$37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Selector'!$B$3&amp;ROW($A15))*10^12,0)*'Process Emissions Multipliers'!$B$37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Multipliers'!$D$37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Multipliers'!$E$37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Selector'!$B$3&amp;ROW($A16))*10^12,0)*'Process Emissions Multipliers'!$B$37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Multipliers'!$D$37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Multipliers'!$E$37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Selector'!$B$3&amp;ROW($A17))*10^12,0)*'Process Emissions Multipliers'!$B$37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Multipliers'!$D$37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Multipliers'!$E$37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Selector'!$B$3&amp;ROW($A18))*10^12,0)*'Process Emissions Multipliers'!$B$37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Multipliers'!$D$37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Multipliers'!$E$37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Selector'!$B$3&amp;ROW($A19))*10^12,0)*'Process Emissions Multipliers'!$B$37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Multipliers'!$D$37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Multipliers'!$E$37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Selector'!$B$3&amp;ROW($A20))*10^12,0)*'Process Emissions Multipliers'!$B$37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Multipliers'!$D$37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Multipliers'!$E$37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Selector'!$B$3&amp;ROW($A21))*10^12,0)*'Process Emissions Multipliers'!$B$37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Multipliers'!$D$37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Multipliers'!$E$37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Selector'!$B$3&amp;ROW($A22))*10^12,0)*'Process Emissions Multipliers'!$B$37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Multipliers'!$D$37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Multipliers'!$E$37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Selector'!$B$3&amp;ROW($A23))*10^12,0)*'Process Emissions Multipliers'!$B$37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Multipliers'!$D$37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Multipliers'!$E$37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Selector'!$B$3&amp;ROW($A24))*10^12,0)*'Process Emissions Multipliers'!$B$37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Multipliers'!$D$37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Multipliers'!$E$37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Selector'!$B$3&amp;ROW($A25))*10^12,0)*'Process Emissions Multipliers'!$B$37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Multipliers'!$D$37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Multipliers'!$E$37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Selector'!$B$3&amp;ROW($A26))*10^12,0)*'Process Emissions Multipliers'!$B$37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Multipliers'!$D$37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Multipliers'!$E$37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Selector'!$B$3&amp;ROW($A27))*10^12,0)*'Process Emissions Multipliers'!$B$37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Multipliers'!$D$37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Multipliers'!$E$37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Selector'!$B$3&amp;ROW($A28))*10^12,0)*'Process Emissions Multipliers'!$B$37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Multipliers'!$D$37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Multipliers'!$E$37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Selector'!$B$3&amp;ROW($A29))*10^12,0)*'Process Emissions Multipliers'!$B$37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Multipliers'!$D$37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Multipliers'!$E$37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Selector'!$B$3&amp;ROW($A30))*10^12,0)*'Process Emissions Multipliers'!$B$37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Multipliers'!$D$37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Multipliers'!$E$37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Selector'!$B$3&amp;ROW($A31))*10^12,0)*'Process Emissions Multipliers'!$B$37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Multipliers'!$D$37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Multipliers'!$E$37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Selector'!$B$3&amp;ROW($A32))*10^12,0)*'Process Emissions Multipliers'!$B$37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Multipliers'!$D$37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Multipliers'!$E$37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Selector'!$B$3&amp;ROW($A33))*10^12,0)*'Process Emissions Multipliers'!$B$37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Multipliers'!$D$37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Multipliers'!$E$37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Selector'!$B$3&amp;ROW($A34))*10^12,0)*'Process Emissions Multipliers'!$B$37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Multipliers'!$D$37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Multipliers'!$E$37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Selector'!$B$3&amp;ROW($A35))*10^12,0)*'Process Emissions Multipliers'!$B$37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Selector'!$B$3&amp;ROW($A35))*10^12,0)*'Process Emissions Multipliers'!$D$37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Multipliers'!$E$37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Selector'!$B$3&amp;ROW($A36))*10^12,0)*'Process Emissions Multipliers'!$B$37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Multipliers'!$D$37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Multipliers'!$E$37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Selector'!$B$3&amp;ROW($A37))*10^12,0)*'Process Emissions Multipliers'!$B$37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Selector'!$B$3&amp;ROW($A37))*10^12,0)*'Process Emissions Multipliers'!$D$37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Multipliers'!$E$37</f>
        <v>0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Selector'!$B$3&amp;ROW($A38))*10^12,0)*'Process Emissions Multipliers'!$B$37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Selector'!$B$3&amp;ROW($A38))*10^12,0)*'Process Emissions Multipliers'!$D$37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Multipliers'!$E$37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Selector'!$B$3&amp;ROW($A39))*10^12,0)*'Process Emissions Multipliers'!$B$37</f>
        <v>0</v>
      </c>
      <c r="M31" s="90">
        <f t="shared" ca="1" si="4"/>
        <v>6245620741.6166086</v>
      </c>
      <c r="N31" s="90">
        <f t="shared" ca="1" si="4"/>
        <v>12491241483.233217</v>
      </c>
      <c r="O31" s="90">
        <f t="shared" ca="1" si="4"/>
        <v>18736862224.849827</v>
      </c>
      <c r="P31" s="90">
        <f t="shared" ca="1" si="4"/>
        <v>24982482966.466434</v>
      </c>
      <c r="Q31" s="90">
        <f t="shared" ca="1" si="4"/>
        <v>31228103708.083046</v>
      </c>
      <c r="R31" s="90">
        <f t="shared" ca="1" si="4"/>
        <v>37473724449.699654</v>
      </c>
      <c r="S31" s="90">
        <f t="shared" ca="1" si="4"/>
        <v>43719345191.316261</v>
      </c>
      <c r="T31" s="90">
        <f t="shared" ca="1" si="4"/>
        <v>49964965932.932869</v>
      </c>
      <c r="U31" s="90">
        <f t="shared" ca="1" si="4"/>
        <v>56210586674.549477</v>
      </c>
      <c r="V31">
        <f ca="1">IF('Waste 2030'!$A39="MR",INDIRECT("'Waste 2030'!"&amp;'Country Selector'!$B$3&amp;ROW($A39))*10^12,0)*'Process Emissions Multipliers'!$D$37</f>
        <v>62456207416.166084</v>
      </c>
      <c r="W31" s="90">
        <f t="shared" ca="1" si="5"/>
        <v>62298443396.619469</v>
      </c>
      <c r="X31" s="90">
        <f t="shared" ca="1" si="5"/>
        <v>62140679377.072861</v>
      </c>
      <c r="Y31" s="90">
        <f t="shared" ca="1" si="5"/>
        <v>61982915357.526253</v>
      </c>
      <c r="Z31" s="90">
        <f t="shared" ca="1" si="5"/>
        <v>61825151337.979645</v>
      </c>
      <c r="AA31" s="90">
        <f t="shared" ca="1" si="5"/>
        <v>61667387318.433022</v>
      </c>
      <c r="AB31" s="90">
        <f t="shared" ca="1" si="5"/>
        <v>61509623298.886421</v>
      </c>
      <c r="AC31" s="90">
        <f t="shared" ca="1" si="5"/>
        <v>61351859279.339798</v>
      </c>
      <c r="AD31" s="90">
        <f t="shared" ca="1" si="5"/>
        <v>61194095259.793198</v>
      </c>
      <c r="AE31" s="90">
        <f t="shared" ca="1" si="5"/>
        <v>61036331240.246582</v>
      </c>
      <c r="AF31" s="90">
        <f t="shared" ca="1" si="5"/>
        <v>60878567220.699982</v>
      </c>
      <c r="AG31" s="90">
        <f t="shared" ca="1" si="5"/>
        <v>60720803201.153366</v>
      </c>
      <c r="AH31" s="90">
        <f t="shared" ca="1" si="5"/>
        <v>60563039181.60675</v>
      </c>
      <c r="AI31" s="90">
        <f t="shared" ca="1" si="5"/>
        <v>60405275162.06015</v>
      </c>
      <c r="AJ31" s="90">
        <f t="shared" ca="1" si="5"/>
        <v>60247511142.513535</v>
      </c>
      <c r="AK31" s="90">
        <f t="shared" ca="1" si="5"/>
        <v>60089747122.966919</v>
      </c>
      <c r="AL31" s="90">
        <f t="shared" ca="1" si="5"/>
        <v>59931983103.420303</v>
      </c>
      <c r="AM31" s="90">
        <f t="shared" ca="1" si="6"/>
        <v>59774219083.873695</v>
      </c>
      <c r="AN31" s="90">
        <f t="shared" ca="1" si="6"/>
        <v>59616455064.327087</v>
      </c>
      <c r="AO31" s="90">
        <f t="shared" ca="1" si="6"/>
        <v>59458691044.780472</v>
      </c>
      <c r="AP31">
        <f ca="1">V31*'Process Emissions Multipliers'!$E$37</f>
        <v>59300927025.233864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Selector'!$B$3&amp;ROW($A40))*10^12,0)*'Process Emissions Multipliers'!$B$37</f>
        <v>0</v>
      </c>
      <c r="M32" s="90">
        <f t="shared" ca="1" si="4"/>
        <v>14663885453.344385</v>
      </c>
      <c r="N32" s="90">
        <f t="shared" ca="1" si="4"/>
        <v>29327770906.68877</v>
      </c>
      <c r="O32" s="90">
        <f t="shared" ca="1" si="4"/>
        <v>43991656360.033157</v>
      </c>
      <c r="P32" s="90">
        <f t="shared" ca="1" si="4"/>
        <v>58655541813.377541</v>
      </c>
      <c r="Q32" s="90">
        <f t="shared" ca="1" si="4"/>
        <v>73319427266.721924</v>
      </c>
      <c r="R32" s="90">
        <f t="shared" ca="1" si="4"/>
        <v>87983312720.066315</v>
      </c>
      <c r="S32" s="90">
        <f t="shared" ca="1" si="4"/>
        <v>102647198173.41069</v>
      </c>
      <c r="T32" s="90">
        <f t="shared" ca="1" si="4"/>
        <v>117311083626.75508</v>
      </c>
      <c r="U32" s="90">
        <f t="shared" ca="1" si="4"/>
        <v>131974969080.09946</v>
      </c>
      <c r="V32">
        <f ca="1">IF('Waste 2030'!$A40="MR",INDIRECT("'Waste 2030'!"&amp;'Country Selector'!$B$3&amp;ROW($A40))*10^12,0)*'Process Emissions Multipliers'!$D$37</f>
        <v>146638854533.44385</v>
      </c>
      <c r="W32" s="90">
        <f t="shared" ca="1" si="5"/>
        <v>146268445633.03217</v>
      </c>
      <c r="X32" s="90">
        <f t="shared" ref="X32:AM47" ca="1" si="7">$V32*($AP$1-X$1)/($AP$1-$V$1)+$AP32*(X$1-$V$1)/($AP$1-$V$1)</f>
        <v>145898036732.62045</v>
      </c>
      <c r="Y32" s="90">
        <f t="shared" ca="1" si="7"/>
        <v>145527627832.20877</v>
      </c>
      <c r="Z32" s="90">
        <f t="shared" ca="1" si="7"/>
        <v>145157218931.79706</v>
      </c>
      <c r="AA32" s="90">
        <f t="shared" ca="1" si="7"/>
        <v>144786810031.38538</v>
      </c>
      <c r="AB32" s="90">
        <f t="shared" ca="1" si="7"/>
        <v>144416401130.97366</v>
      </c>
      <c r="AC32" s="90">
        <f t="shared" ca="1" si="7"/>
        <v>144045992230.56195</v>
      </c>
      <c r="AD32" s="90">
        <f t="shared" ca="1" si="7"/>
        <v>143675583330.15027</v>
      </c>
      <c r="AE32" s="90">
        <f t="shared" ca="1" si="7"/>
        <v>143305174429.73859</v>
      </c>
      <c r="AF32" s="90">
        <f t="shared" ca="1" si="7"/>
        <v>142934765529.3269</v>
      </c>
      <c r="AG32" s="90">
        <f t="shared" ca="1" si="7"/>
        <v>142564356628.91519</v>
      </c>
      <c r="AH32" s="90">
        <f t="shared" ca="1" si="7"/>
        <v>142193947728.50348</v>
      </c>
      <c r="AI32" s="90">
        <f t="shared" ca="1" si="7"/>
        <v>141823538828.0918</v>
      </c>
      <c r="AJ32" s="90">
        <f t="shared" ca="1" si="7"/>
        <v>141453129927.68011</v>
      </c>
      <c r="AK32" s="90">
        <f t="shared" ca="1" si="7"/>
        <v>141082721027.2684</v>
      </c>
      <c r="AL32" s="90">
        <f t="shared" ca="1" si="7"/>
        <v>140712312126.85672</v>
      </c>
      <c r="AM32" s="90">
        <f t="shared" ca="1" si="7"/>
        <v>140341903226.44501</v>
      </c>
      <c r="AN32" s="90">
        <f t="shared" ca="1" si="6"/>
        <v>139971494326.03333</v>
      </c>
      <c r="AO32" s="90">
        <f t="shared" ca="1" si="6"/>
        <v>139601085425.62161</v>
      </c>
      <c r="AP32">
        <f ca="1">V32*'Process Emissions Multipliers'!$E$37</f>
        <v>139230676525.20993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Selector'!$B$3&amp;ROW($A41))*10^12,0)*'Process Emissions Multipliers'!$B$37</f>
        <v>0</v>
      </c>
      <c r="M33" s="90">
        <f t="shared" ca="1" si="4"/>
        <v>19257001460.570667</v>
      </c>
      <c r="N33" s="90">
        <f t="shared" ca="1" si="4"/>
        <v>38514002921.141335</v>
      </c>
      <c r="O33" s="90">
        <f t="shared" ca="1" si="4"/>
        <v>57771004381.711998</v>
      </c>
      <c r="P33" s="90">
        <f t="shared" ca="1" si="4"/>
        <v>77028005842.282669</v>
      </c>
      <c r="Q33" s="90">
        <f t="shared" ca="1" si="4"/>
        <v>96285007302.853333</v>
      </c>
      <c r="R33" s="90">
        <f t="shared" ca="1" si="4"/>
        <v>115542008763.424</v>
      </c>
      <c r="S33" s="90">
        <f t="shared" ca="1" si="4"/>
        <v>134799010223.99467</v>
      </c>
      <c r="T33" s="90">
        <f t="shared" ca="1" si="4"/>
        <v>154056011684.56534</v>
      </c>
      <c r="U33" s="90">
        <f t="shared" ca="1" si="4"/>
        <v>173313013145.13599</v>
      </c>
      <c r="V33">
        <f ca="1">IF('Waste 2030'!$A41="MR",INDIRECT("'Waste 2030'!"&amp;'Country Selector'!$B$3&amp;ROW($A41))*10^12,0)*'Process Emissions Multipliers'!$D$37</f>
        <v>192570014605.70667</v>
      </c>
      <c r="W33" s="90">
        <f t="shared" ref="W33:AL62" ca="1" si="8">$V33*($AP$1-W$1)/($AP$1-$V$1)+$AP33*(W$1-$V$1)/($AP$1-$V$1)</f>
        <v>192083583859.98575</v>
      </c>
      <c r="X33" s="90">
        <f t="shared" ca="1" si="7"/>
        <v>191597153114.26483</v>
      </c>
      <c r="Y33" s="90">
        <f t="shared" ca="1" si="7"/>
        <v>191110722368.54388</v>
      </c>
      <c r="Z33" s="90">
        <f t="shared" ca="1" si="7"/>
        <v>190624291622.823</v>
      </c>
      <c r="AA33" s="90">
        <f t="shared" ca="1" si="7"/>
        <v>190137860877.10208</v>
      </c>
      <c r="AB33" s="90">
        <f t="shared" ca="1" si="7"/>
        <v>189651430131.38116</v>
      </c>
      <c r="AC33" s="90">
        <f t="shared" ca="1" si="7"/>
        <v>189164999385.66022</v>
      </c>
      <c r="AD33" s="90">
        <f t="shared" ca="1" si="7"/>
        <v>188678568639.93933</v>
      </c>
      <c r="AE33" s="90">
        <f t="shared" ca="1" si="7"/>
        <v>188192137894.21841</v>
      </c>
      <c r="AF33" s="90">
        <f t="shared" ca="1" si="7"/>
        <v>187705707148.4975</v>
      </c>
      <c r="AG33" s="90">
        <f t="shared" ca="1" si="7"/>
        <v>187219276402.77658</v>
      </c>
      <c r="AH33" s="90">
        <f t="shared" ca="1" si="7"/>
        <v>186732845657.05566</v>
      </c>
      <c r="AI33" s="90">
        <f t="shared" ca="1" si="7"/>
        <v>186246414911.33475</v>
      </c>
      <c r="AJ33" s="90">
        <f t="shared" ca="1" si="7"/>
        <v>185759984165.61383</v>
      </c>
      <c r="AK33" s="90">
        <f t="shared" ca="1" si="7"/>
        <v>185273553419.89294</v>
      </c>
      <c r="AL33" s="90">
        <f t="shared" ca="1" si="7"/>
        <v>184787122674.172</v>
      </c>
      <c r="AM33" s="90">
        <f t="shared" ca="1" si="7"/>
        <v>184300691928.45105</v>
      </c>
      <c r="AN33" s="90">
        <f t="shared" ca="1" si="6"/>
        <v>183814261182.73016</v>
      </c>
      <c r="AO33" s="90">
        <f t="shared" ca="1" si="6"/>
        <v>183327830437.00928</v>
      </c>
      <c r="AP33">
        <f ca="1">V33*'Process Emissions Multipliers'!$E$37</f>
        <v>182841399691.28833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2020'!$A42="MR",INDIRECT("'Waste 2020'!"&amp;'Country Selector'!$B$3&amp;ROW($A42))*10^12,0)*'Process Emissions Multipliers'!$B$37</f>
        <v>0</v>
      </c>
      <c r="M34" s="90">
        <f t="shared" ca="1" si="4"/>
        <v>10018994985.955757</v>
      </c>
      <c r="N34" s="90">
        <f t="shared" ca="1" si="4"/>
        <v>20037989971.911514</v>
      </c>
      <c r="O34" s="90">
        <f t="shared" ca="1" si="4"/>
        <v>30056984957.867271</v>
      </c>
      <c r="P34" s="90">
        <f t="shared" ca="1" si="4"/>
        <v>40075979943.823029</v>
      </c>
      <c r="Q34" s="90">
        <f t="shared" ca="1" si="4"/>
        <v>50094974929.778786</v>
      </c>
      <c r="R34" s="90">
        <f t="shared" ca="1" si="4"/>
        <v>60113969915.734543</v>
      </c>
      <c r="S34" s="90">
        <f t="shared" ca="1" si="4"/>
        <v>70132964901.690292</v>
      </c>
      <c r="T34" s="90">
        <f t="shared" ca="1" si="4"/>
        <v>80151959887.646057</v>
      </c>
      <c r="U34" s="90">
        <f t="shared" ca="1" si="4"/>
        <v>90170954873.601822</v>
      </c>
      <c r="V34">
        <f ca="1">IF('Waste 2030'!$A42="MR",INDIRECT("'Waste 2030'!"&amp;'Country Selector'!$B$3&amp;ROW($A42))*10^12,0)*'Process Emissions Multipliers'!$D$37</f>
        <v>100189949859.55757</v>
      </c>
      <c r="W34" s="90">
        <f t="shared" ca="1" si="8"/>
        <v>99936870624.331284</v>
      </c>
      <c r="X34" s="90">
        <f t="shared" ca="1" si="7"/>
        <v>99683791389.105011</v>
      </c>
      <c r="Y34" s="90">
        <f t="shared" ca="1" si="7"/>
        <v>99430712153.878723</v>
      </c>
      <c r="Z34" s="90">
        <f t="shared" ca="1" si="7"/>
        <v>99177632918.652451</v>
      </c>
      <c r="AA34" s="90">
        <f t="shared" ca="1" si="7"/>
        <v>98924553683.426178</v>
      </c>
      <c r="AB34" s="90">
        <f t="shared" ca="1" si="7"/>
        <v>98671474448.19989</v>
      </c>
      <c r="AC34" s="90">
        <f t="shared" ca="1" si="7"/>
        <v>98418395212.973618</v>
      </c>
      <c r="AD34" s="90">
        <f t="shared" ca="1" si="7"/>
        <v>98165315977.74733</v>
      </c>
      <c r="AE34" s="90">
        <f t="shared" ca="1" si="7"/>
        <v>97912236742.521057</v>
      </c>
      <c r="AF34" s="90">
        <f t="shared" ca="1" si="7"/>
        <v>97659157507.294769</v>
      </c>
      <c r="AG34" s="90">
        <f t="shared" ca="1" si="7"/>
        <v>97406078272.068497</v>
      </c>
      <c r="AH34" s="90">
        <f t="shared" ca="1" si="7"/>
        <v>97152999036.842209</v>
      </c>
      <c r="AI34" s="90">
        <f t="shared" ca="1" si="7"/>
        <v>96899919801.615921</v>
      </c>
      <c r="AJ34" s="90">
        <f t="shared" ca="1" si="7"/>
        <v>96646840566.389648</v>
      </c>
      <c r="AK34" s="90">
        <f t="shared" ca="1" si="7"/>
        <v>96393761331.163361</v>
      </c>
      <c r="AL34" s="90">
        <f t="shared" ca="1" si="7"/>
        <v>96140682095.937088</v>
      </c>
      <c r="AM34" s="90">
        <f t="shared" ca="1" si="7"/>
        <v>95887602860.710815</v>
      </c>
      <c r="AN34" s="90">
        <f t="shared" ca="1" si="6"/>
        <v>95634523625.484528</v>
      </c>
      <c r="AO34" s="90">
        <f t="shared" ca="1" si="6"/>
        <v>95381444390.25824</v>
      </c>
      <c r="AP34">
        <f ca="1">V34*'Process Emissions Multipliers'!$E$37</f>
        <v>95128365155.031967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Selector'!$B$3&amp;ROW($A43))*10^12,0)*'Process Emissions Multipliers'!$B$37</f>
        <v>0</v>
      </c>
      <c r="M35" s="90">
        <f t="shared" ref="M35:U63" ca="1" si="10">$L35*($V$1-M$1)/($V$1-$L$1)+$V35*(M$1-$L$1)/($V$1-$L$1)</f>
        <v>8919939963.5449715</v>
      </c>
      <c r="N35" s="90">
        <f t="shared" ca="1" si="10"/>
        <v>17839879927.089943</v>
      </c>
      <c r="O35" s="90">
        <f t="shared" ca="1" si="10"/>
        <v>26759819890.634918</v>
      </c>
      <c r="P35" s="90">
        <f t="shared" ca="1" si="10"/>
        <v>35679759854.179886</v>
      </c>
      <c r="Q35" s="90">
        <f t="shared" ca="1" si="10"/>
        <v>44599699817.724861</v>
      </c>
      <c r="R35" s="90">
        <f t="shared" ca="1" si="10"/>
        <v>53519639781.269836</v>
      </c>
      <c r="S35" s="90">
        <f t="shared" ca="1" si="10"/>
        <v>62439579744.814804</v>
      </c>
      <c r="T35" s="90">
        <f t="shared" ca="1" si="10"/>
        <v>71359519708.359772</v>
      </c>
      <c r="U35" s="90">
        <f t="shared" ca="1" si="10"/>
        <v>80279459671.904755</v>
      </c>
      <c r="V35">
        <f ca="1">IF('Waste 2030'!$A43="MR",INDIRECT("'Waste 2030'!"&amp;'Country Selector'!$B$3&amp;ROW($A43))*10^12,0)*'Process Emissions Multipliers'!$D$37</f>
        <v>89199399635.449722</v>
      </c>
      <c r="W35" s="90">
        <f t="shared" ca="1" si="8"/>
        <v>88974082466.671539</v>
      </c>
      <c r="X35" s="90">
        <f t="shared" ca="1" si="7"/>
        <v>88748765297.893372</v>
      </c>
      <c r="Y35" s="90">
        <f t="shared" ca="1" si="7"/>
        <v>88523448129.115189</v>
      </c>
      <c r="Z35" s="90">
        <f t="shared" ca="1" si="7"/>
        <v>88298130960.337006</v>
      </c>
      <c r="AA35" s="90">
        <f t="shared" ca="1" si="7"/>
        <v>88072813791.558838</v>
      </c>
      <c r="AB35" s="90">
        <f t="shared" ca="1" si="7"/>
        <v>87847496622.78067</v>
      </c>
      <c r="AC35" s="90">
        <f t="shared" ca="1" si="7"/>
        <v>87622179454.002487</v>
      </c>
      <c r="AD35" s="90">
        <f t="shared" ca="1" si="7"/>
        <v>87396862285.224319</v>
      </c>
      <c r="AE35" s="90">
        <f t="shared" ca="1" si="7"/>
        <v>87171545116.446136</v>
      </c>
      <c r="AF35" s="90">
        <f t="shared" ca="1" si="7"/>
        <v>86946227947.667969</v>
      </c>
      <c r="AG35" s="90">
        <f t="shared" ca="1" si="7"/>
        <v>86720910778.889786</v>
      </c>
      <c r="AH35" s="90">
        <f t="shared" ca="1" si="7"/>
        <v>86495593610.111603</v>
      </c>
      <c r="AI35" s="90">
        <f t="shared" ca="1" si="7"/>
        <v>86270276441.333435</v>
      </c>
      <c r="AJ35" s="90">
        <f t="shared" ca="1" si="7"/>
        <v>86044959272.555252</v>
      </c>
      <c r="AK35" s="90">
        <f t="shared" ca="1" si="7"/>
        <v>85819642103.777084</v>
      </c>
      <c r="AL35" s="90">
        <f t="shared" ca="1" si="7"/>
        <v>85594324934.998901</v>
      </c>
      <c r="AM35" s="90">
        <f t="shared" ca="1" si="7"/>
        <v>85369007766.220734</v>
      </c>
      <c r="AN35" s="90">
        <f t="shared" ca="1" si="6"/>
        <v>85143690597.442551</v>
      </c>
      <c r="AO35" s="90">
        <f t="shared" ca="1" si="6"/>
        <v>84918373428.664383</v>
      </c>
      <c r="AP35">
        <f ca="1">V35*'Process Emissions Multipliers'!$E$37</f>
        <v>84693056259.8862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3406815955.7167215</v>
      </c>
      <c r="D36" s="90">
        <f t="shared" ca="1" si="9"/>
        <v>6813631911.4334431</v>
      </c>
      <c r="E36" s="90">
        <f t="shared" ca="1" si="9"/>
        <v>10220447867.150166</v>
      </c>
      <c r="F36" s="90">
        <f t="shared" ca="1" si="9"/>
        <v>13627263822.866886</v>
      </c>
      <c r="G36" s="90">
        <f t="shared" ca="1" si="9"/>
        <v>17034079778.583607</v>
      </c>
      <c r="H36" s="90">
        <f t="shared" ca="1" si="9"/>
        <v>20440895734.300331</v>
      </c>
      <c r="I36" s="90">
        <f t="shared" ca="1" si="9"/>
        <v>23847711690.017052</v>
      </c>
      <c r="J36" s="90">
        <f t="shared" ca="1" si="9"/>
        <v>27254527645.733772</v>
      </c>
      <c r="K36" s="90">
        <f t="shared" ca="1" si="9"/>
        <v>30661343601.450493</v>
      </c>
      <c r="L36">
        <f ca="1">IF('Waste 2020'!$A44="MR",INDIRECT("'Waste 2020'!"&amp;'Country Selector'!$B$3&amp;ROW($A44))*10^12,0)*'Process Emissions Multipliers'!$B$37</f>
        <v>34068159557.167213</v>
      </c>
      <c r="M36" s="90">
        <f t="shared" ca="1" si="10"/>
        <v>40459956916.53299</v>
      </c>
      <c r="N36" s="90">
        <f t="shared" ca="1" si="10"/>
        <v>46851754275.898773</v>
      </c>
      <c r="O36" s="90">
        <f t="shared" ca="1" si="10"/>
        <v>53243551635.264549</v>
      </c>
      <c r="P36" s="90">
        <f t="shared" ca="1" si="10"/>
        <v>59635348994.630333</v>
      </c>
      <c r="Q36" s="90">
        <f t="shared" ca="1" si="10"/>
        <v>66027146353.996109</v>
      </c>
      <c r="R36" s="90">
        <f t="shared" ca="1" si="10"/>
        <v>72418943713.361877</v>
      </c>
      <c r="S36" s="90">
        <f t="shared" ca="1" si="10"/>
        <v>78810741072.727661</v>
      </c>
      <c r="T36" s="90">
        <f t="shared" ca="1" si="10"/>
        <v>85202538432.093445</v>
      </c>
      <c r="U36" s="90">
        <f t="shared" ca="1" si="10"/>
        <v>91594335791.459213</v>
      </c>
      <c r="V36">
        <f ca="1">IF('Waste 2030'!$A44="MR",INDIRECT("'Waste 2030'!"&amp;'Country Selector'!$B$3&amp;ROW($A44))*10^12,0)*'Process Emissions Multipliers'!$D$37</f>
        <v>97986133150.824997</v>
      </c>
      <c r="W36" s="90">
        <f t="shared" ca="1" si="8"/>
        <v>97738620743.888458</v>
      </c>
      <c r="X36" s="90">
        <f t="shared" ca="1" si="7"/>
        <v>97491108336.951889</v>
      </c>
      <c r="Y36" s="90">
        <f t="shared" ca="1" si="7"/>
        <v>97243595930.01535</v>
      </c>
      <c r="Z36" s="90">
        <f t="shared" ca="1" si="7"/>
        <v>96996083523.078812</v>
      </c>
      <c r="AA36" s="90">
        <f t="shared" ca="1" si="7"/>
        <v>96748571116.142242</v>
      </c>
      <c r="AB36" s="90">
        <f t="shared" ca="1" si="7"/>
        <v>96501058709.205719</v>
      </c>
      <c r="AC36" s="90">
        <f t="shared" ca="1" si="7"/>
        <v>96253546302.26915</v>
      </c>
      <c r="AD36" s="90">
        <f t="shared" ca="1" si="7"/>
        <v>96006033895.332611</v>
      </c>
      <c r="AE36" s="90">
        <f t="shared" ca="1" si="7"/>
        <v>95758521488.396057</v>
      </c>
      <c r="AF36" s="90">
        <f t="shared" ca="1" si="7"/>
        <v>95511009081.459503</v>
      </c>
      <c r="AG36" s="90">
        <f t="shared" ca="1" si="7"/>
        <v>95263496674.522964</v>
      </c>
      <c r="AH36" s="90">
        <f t="shared" ca="1" si="7"/>
        <v>95015984267.586426</v>
      </c>
      <c r="AI36" s="90">
        <f t="shared" ca="1" si="7"/>
        <v>94768471860.649872</v>
      </c>
      <c r="AJ36" s="90">
        <f t="shared" ca="1" si="7"/>
        <v>94520959453.713318</v>
      </c>
      <c r="AK36" s="90">
        <f t="shared" ca="1" si="7"/>
        <v>94273447046.776779</v>
      </c>
      <c r="AL36" s="90">
        <f t="shared" ca="1" si="7"/>
        <v>94025934639.84021</v>
      </c>
      <c r="AM36" s="90">
        <f t="shared" ca="1" si="7"/>
        <v>93778422232.903671</v>
      </c>
      <c r="AN36" s="90">
        <f t="shared" ca="1" si="6"/>
        <v>93530909825.967117</v>
      </c>
      <c r="AO36" s="90">
        <f t="shared" ca="1" si="6"/>
        <v>93283397419.030563</v>
      </c>
      <c r="AP36">
        <f ca="1">V36*'Process Emissions Multipliers'!$E$37</f>
        <v>93035885012.094025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6291035221.5418577</v>
      </c>
      <c r="D37" s="90">
        <f t="shared" ca="1" si="9"/>
        <v>12582070443.083715</v>
      </c>
      <c r="E37" s="90">
        <f t="shared" ca="1" si="9"/>
        <v>18873105664.625572</v>
      </c>
      <c r="F37" s="90">
        <f t="shared" ca="1" si="9"/>
        <v>25164140886.167431</v>
      </c>
      <c r="G37" s="90">
        <f t="shared" ca="1" si="9"/>
        <v>31455176107.70929</v>
      </c>
      <c r="H37" s="90">
        <f t="shared" ca="1" si="9"/>
        <v>37746211329.251144</v>
      </c>
      <c r="I37" s="90">
        <f t="shared" ca="1" si="9"/>
        <v>44037246550.793007</v>
      </c>
      <c r="J37" s="90">
        <f t="shared" ca="1" si="9"/>
        <v>50328281772.334862</v>
      </c>
      <c r="K37" s="90">
        <f t="shared" ca="1" si="9"/>
        <v>56619316993.876724</v>
      </c>
      <c r="L37">
        <f ca="1">IF('Waste 2020'!$A45="MR",INDIRECT("'Waste 2020'!"&amp;'Country Selector'!$B$3&amp;ROW($A45))*10^12,0)*'Process Emissions Multipliers'!$B$37</f>
        <v>62910352215.418579</v>
      </c>
      <c r="M37" s="90">
        <f t="shared" ca="1" si="10"/>
        <v>65557519961.795135</v>
      </c>
      <c r="N37" s="90">
        <f t="shared" ca="1" si="10"/>
        <v>68204687708.171677</v>
      </c>
      <c r="O37" s="90">
        <f t="shared" ca="1" si="10"/>
        <v>70851855454.548233</v>
      </c>
      <c r="P37" s="90">
        <f t="shared" ca="1" si="10"/>
        <v>73499023200.924774</v>
      </c>
      <c r="Q37" s="90">
        <f t="shared" ca="1" si="10"/>
        <v>76146190947.301331</v>
      </c>
      <c r="R37" s="90">
        <f t="shared" ca="1" si="10"/>
        <v>78793358693.677887</v>
      </c>
      <c r="S37" s="90">
        <f t="shared" ca="1" si="10"/>
        <v>81440526440.054443</v>
      </c>
      <c r="T37" s="90">
        <f t="shared" ca="1" si="10"/>
        <v>84087694186.430984</v>
      </c>
      <c r="U37" s="90">
        <f t="shared" ca="1" si="10"/>
        <v>86734861932.807541</v>
      </c>
      <c r="V37">
        <f ca="1">IF('Waste 2030'!$A45="MR",INDIRECT("'Waste 2030'!"&amp;'Country Selector'!$B$3&amp;ROW($A45))*10^12,0)*'Process Emissions Multipliers'!$D$37</f>
        <v>89382029679.184097</v>
      </c>
      <c r="W37" s="90">
        <f t="shared" ca="1" si="8"/>
        <v>89156251187.969254</v>
      </c>
      <c r="X37" s="90">
        <f t="shared" ca="1" si="7"/>
        <v>88930472696.754425</v>
      </c>
      <c r="Y37" s="90">
        <f t="shared" ca="1" si="7"/>
        <v>88704694205.539612</v>
      </c>
      <c r="Z37" s="90">
        <f t="shared" ca="1" si="7"/>
        <v>88478915714.324768</v>
      </c>
      <c r="AA37" s="90">
        <f t="shared" ca="1" si="7"/>
        <v>88253137223.10994</v>
      </c>
      <c r="AB37" s="90">
        <f t="shared" ca="1" si="7"/>
        <v>88027358731.895111</v>
      </c>
      <c r="AC37" s="90">
        <f t="shared" ca="1" si="7"/>
        <v>87801580240.680283</v>
      </c>
      <c r="AD37" s="90">
        <f t="shared" ca="1" si="7"/>
        <v>87575801749.465454</v>
      </c>
      <c r="AE37" s="90">
        <f t="shared" ca="1" si="7"/>
        <v>87350023258.25061</v>
      </c>
      <c r="AF37" s="90">
        <f t="shared" ca="1" si="7"/>
        <v>87124244767.035782</v>
      </c>
      <c r="AG37" s="90">
        <f t="shared" ca="1" si="7"/>
        <v>86898466275.820953</v>
      </c>
      <c r="AH37" s="90">
        <f t="shared" ca="1" si="7"/>
        <v>86672687784.60611</v>
      </c>
      <c r="AI37" s="90">
        <f t="shared" ca="1" si="7"/>
        <v>86446909293.391296</v>
      </c>
      <c r="AJ37" s="90">
        <f t="shared" ca="1" si="7"/>
        <v>86221130802.176453</v>
      </c>
      <c r="AK37" s="90">
        <f t="shared" ca="1" si="7"/>
        <v>85995352310.961624</v>
      </c>
      <c r="AL37" s="90">
        <f t="shared" ca="1" si="7"/>
        <v>85769573819.746796</v>
      </c>
      <c r="AM37" s="90">
        <f t="shared" ca="1" si="7"/>
        <v>85543795328.531952</v>
      </c>
      <c r="AN37" s="90">
        <f t="shared" ca="1" si="6"/>
        <v>85318016837.317123</v>
      </c>
      <c r="AO37" s="90">
        <f t="shared" ca="1" si="6"/>
        <v>85092238346.102295</v>
      </c>
      <c r="AP37">
        <f ca="1">V37*'Process Emissions Multipliers'!$E$37</f>
        <v>84866459854.887466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14058492087.262125</v>
      </c>
      <c r="D38" s="90">
        <f t="shared" ca="1" si="9"/>
        <v>28116984174.52425</v>
      </c>
      <c r="E38" s="90">
        <f t="shared" ca="1" si="9"/>
        <v>42175476261.786377</v>
      </c>
      <c r="F38" s="90">
        <f t="shared" ca="1" si="9"/>
        <v>56233968349.0485</v>
      </c>
      <c r="G38" s="90">
        <f t="shared" ca="1" si="9"/>
        <v>70292460436.310623</v>
      </c>
      <c r="H38" s="90">
        <f t="shared" ca="1" si="9"/>
        <v>84350952523.572754</v>
      </c>
      <c r="I38" s="90">
        <f t="shared" ca="1" si="9"/>
        <v>98409444610.834869</v>
      </c>
      <c r="J38" s="90">
        <f t="shared" ca="1" si="9"/>
        <v>112467936698.097</v>
      </c>
      <c r="K38" s="90">
        <f t="shared" ca="1" si="9"/>
        <v>126526428785.35913</v>
      </c>
      <c r="L38">
        <f ca="1">IF('Waste 2020'!$A46="MR",INDIRECT("'Waste 2020'!"&amp;'Country Selector'!$B$3&amp;ROW($A46))*10^12,0)*'Process Emissions Multipliers'!$B$37</f>
        <v>140584920872.62125</v>
      </c>
      <c r="M38" s="90">
        <f t="shared" ca="1" si="10"/>
        <v>135148223349.67369</v>
      </c>
      <c r="N38" s="90">
        <f t="shared" ca="1" si="10"/>
        <v>129711525826.7261</v>
      </c>
      <c r="O38" s="90">
        <f t="shared" ca="1" si="10"/>
        <v>124274828303.77853</v>
      </c>
      <c r="P38" s="90">
        <f t="shared" ca="1" si="10"/>
        <v>118838130780.83098</v>
      </c>
      <c r="Q38" s="90">
        <f t="shared" ca="1" si="10"/>
        <v>113401433257.88339</v>
      </c>
      <c r="R38" s="90">
        <f t="shared" ca="1" si="10"/>
        <v>107964735734.93582</v>
      </c>
      <c r="S38" s="90">
        <f t="shared" ca="1" si="10"/>
        <v>102528038211.98827</v>
      </c>
      <c r="T38" s="90">
        <f t="shared" ca="1" si="10"/>
        <v>97091340689.040695</v>
      </c>
      <c r="U38" s="90">
        <f t="shared" ca="1" si="10"/>
        <v>91654643166.093124</v>
      </c>
      <c r="V38">
        <f ca="1">IF('Waste 2030'!$A46="MR",INDIRECT("'Waste 2030'!"&amp;'Country Selector'!$B$3&amp;ROW($A46))*10^12,0)*'Process Emissions Multipliers'!$D$37</f>
        <v>86217945643.145554</v>
      </c>
      <c r="W38" s="90">
        <f t="shared" ca="1" si="8"/>
        <v>86000159609.948273</v>
      </c>
      <c r="X38" s="90">
        <f t="shared" ca="1" si="7"/>
        <v>85782373576.750977</v>
      </c>
      <c r="Y38" s="90">
        <f t="shared" ca="1" si="7"/>
        <v>85564587543.553696</v>
      </c>
      <c r="Z38" s="90">
        <f t="shared" ca="1" si="7"/>
        <v>85346801510.3564</v>
      </c>
      <c r="AA38" s="90">
        <f t="shared" ca="1" si="7"/>
        <v>85129015477.159119</v>
      </c>
      <c r="AB38" s="90">
        <f t="shared" ca="1" si="7"/>
        <v>84911229443.961823</v>
      </c>
      <c r="AC38" s="90">
        <f t="shared" ca="1" si="7"/>
        <v>84693443410.764526</v>
      </c>
      <c r="AD38" s="90">
        <f t="shared" ca="1" si="7"/>
        <v>84475657377.567245</v>
      </c>
      <c r="AE38" s="90">
        <f t="shared" ca="1" si="7"/>
        <v>84257871344.369965</v>
      </c>
      <c r="AF38" s="90">
        <f t="shared" ca="1" si="7"/>
        <v>84040085311.172668</v>
      </c>
      <c r="AG38" s="90">
        <f t="shared" ca="1" si="7"/>
        <v>83822299277.975372</v>
      </c>
      <c r="AH38" s="90">
        <f t="shared" ca="1" si="7"/>
        <v>83604513244.778107</v>
      </c>
      <c r="AI38" s="90">
        <f t="shared" ca="1" si="7"/>
        <v>83386727211.580811</v>
      </c>
      <c r="AJ38" s="90">
        <f t="shared" ca="1" si="7"/>
        <v>83168941178.383514</v>
      </c>
      <c r="AK38" s="90">
        <f t="shared" ca="1" si="7"/>
        <v>82951155145.186234</v>
      </c>
      <c r="AL38" s="90">
        <f t="shared" ca="1" si="7"/>
        <v>82733369111.988937</v>
      </c>
      <c r="AM38" s="90">
        <f t="shared" ca="1" si="7"/>
        <v>82515583078.791641</v>
      </c>
      <c r="AN38" s="90">
        <f t="shared" ca="1" si="6"/>
        <v>82297797045.594376</v>
      </c>
      <c r="AO38" s="90">
        <f t="shared" ca="1" si="6"/>
        <v>82080011012.397064</v>
      </c>
      <c r="AP38">
        <f ca="1">V38*'Process Emissions Multipliers'!$E$37</f>
        <v>81862224979.199783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23140569319.797871</v>
      </c>
      <c r="D39" s="90">
        <f t="shared" ca="1" si="9"/>
        <v>46281138639.595741</v>
      </c>
      <c r="E39" s="90">
        <f t="shared" ca="1" si="9"/>
        <v>69421707959.3936</v>
      </c>
      <c r="F39" s="90">
        <f t="shared" ca="1" si="9"/>
        <v>92562277279.191483</v>
      </c>
      <c r="G39" s="90">
        <f t="shared" ca="1" si="9"/>
        <v>115702846598.98935</v>
      </c>
      <c r="H39" s="90">
        <f t="shared" ca="1" si="9"/>
        <v>138843415918.7872</v>
      </c>
      <c r="I39" s="90">
        <f t="shared" ca="1" si="9"/>
        <v>161983985238.58508</v>
      </c>
      <c r="J39" s="90">
        <f t="shared" ca="1" si="9"/>
        <v>185124554558.38297</v>
      </c>
      <c r="K39" s="90">
        <f t="shared" ca="1" si="9"/>
        <v>208265123878.18085</v>
      </c>
      <c r="L39">
        <f ca="1">IF('Waste 2020'!$A47="MR",INDIRECT("'Waste 2020'!"&amp;'Country Selector'!$B$3&amp;ROW($A47))*10^12,0)*'Process Emissions Multipliers'!$B$37</f>
        <v>231405693197.9787</v>
      </c>
      <c r="M39" s="90">
        <f t="shared" ca="1" si="10"/>
        <v>215452168428.7999</v>
      </c>
      <c r="N39" s="90">
        <f t="shared" ca="1" si="10"/>
        <v>199498643659.62106</v>
      </c>
      <c r="O39" s="90">
        <f t="shared" ca="1" si="10"/>
        <v>183545118890.44223</v>
      </c>
      <c r="P39" s="90">
        <f t="shared" ca="1" si="10"/>
        <v>167591594121.26343</v>
      </c>
      <c r="Q39" s="90">
        <f t="shared" ca="1" si="10"/>
        <v>151638069352.08463</v>
      </c>
      <c r="R39" s="90">
        <f t="shared" ca="1" si="10"/>
        <v>135684544582.90579</v>
      </c>
      <c r="S39" s="90">
        <f t="shared" ca="1" si="10"/>
        <v>119731019813.72697</v>
      </c>
      <c r="T39" s="90">
        <f t="shared" ca="1" si="10"/>
        <v>103777495044.54817</v>
      </c>
      <c r="U39" s="90">
        <f t="shared" ca="1" si="10"/>
        <v>87823970275.369354</v>
      </c>
      <c r="V39">
        <f ca="1">IF('Waste 2030'!$A47="MR",INDIRECT("'Waste 2030'!"&amp;'Country Selector'!$B$3&amp;ROW($A47))*10^12,0)*'Process Emissions Multipliers'!$D$37</f>
        <v>71870445506.190536</v>
      </c>
      <c r="W39" s="90">
        <f t="shared" ca="1" si="8"/>
        <v>71688901175.550827</v>
      </c>
      <c r="X39" s="90">
        <f t="shared" ca="1" si="7"/>
        <v>71507356844.911133</v>
      </c>
      <c r="Y39" s="90">
        <f t="shared" ca="1" si="7"/>
        <v>71325812514.271423</v>
      </c>
      <c r="Z39" s="90">
        <f t="shared" ca="1" si="7"/>
        <v>71144268183.631729</v>
      </c>
      <c r="AA39" s="90">
        <f t="shared" ca="1" si="7"/>
        <v>70962723852.99202</v>
      </c>
      <c r="AB39" s="90">
        <f t="shared" ca="1" si="7"/>
        <v>70781179522.352325</v>
      </c>
      <c r="AC39" s="90">
        <f t="shared" ca="1" si="7"/>
        <v>70599635191.712616</v>
      </c>
      <c r="AD39" s="90">
        <f t="shared" ca="1" si="7"/>
        <v>70418090861.072906</v>
      </c>
      <c r="AE39" s="90">
        <f t="shared" ca="1" si="7"/>
        <v>70236546530.433228</v>
      </c>
      <c r="AF39" s="90">
        <f t="shared" ca="1" si="7"/>
        <v>70055002199.793518</v>
      </c>
      <c r="AG39" s="90">
        <f t="shared" ca="1" si="7"/>
        <v>69873457869.153809</v>
      </c>
      <c r="AH39" s="90">
        <f t="shared" ca="1" si="7"/>
        <v>69691913538.514099</v>
      </c>
      <c r="AI39" s="90">
        <f t="shared" ca="1" si="7"/>
        <v>69510369207.874405</v>
      </c>
      <c r="AJ39" s="90">
        <f t="shared" ca="1" si="7"/>
        <v>69328824877.234695</v>
      </c>
      <c r="AK39" s="90">
        <f t="shared" ca="1" si="7"/>
        <v>69147280546.595001</v>
      </c>
      <c r="AL39" s="90">
        <f t="shared" ca="1" si="7"/>
        <v>68965736215.955292</v>
      </c>
      <c r="AM39" s="90">
        <f t="shared" ca="1" si="7"/>
        <v>68784191885.315582</v>
      </c>
      <c r="AN39" s="90">
        <f t="shared" ca="1" si="6"/>
        <v>68602647554.675896</v>
      </c>
      <c r="AO39" s="90">
        <f t="shared" ca="1" si="6"/>
        <v>68421103224.036186</v>
      </c>
      <c r="AP39">
        <f ca="1">V39*'Process Emissions Multipliers'!$E$37</f>
        <v>68239558893.396484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9163442623.2729721</v>
      </c>
      <c r="D40" s="90">
        <f t="shared" ca="1" si="9"/>
        <v>18326885246.545944</v>
      </c>
      <c r="E40" s="90">
        <f t="shared" ca="1" si="9"/>
        <v>27490327869.818916</v>
      </c>
      <c r="F40" s="90">
        <f t="shared" ca="1" si="9"/>
        <v>36653770493.091888</v>
      </c>
      <c r="G40" s="90">
        <f t="shared" ca="1" si="9"/>
        <v>45817213116.364861</v>
      </c>
      <c r="H40" s="90">
        <f t="shared" ca="1" si="9"/>
        <v>54980655739.637833</v>
      </c>
      <c r="I40" s="90">
        <f t="shared" ca="1" si="9"/>
        <v>64144098362.910805</v>
      </c>
      <c r="J40" s="90">
        <f t="shared" ca="1" si="9"/>
        <v>73307540986.183777</v>
      </c>
      <c r="K40" s="90">
        <f t="shared" ca="1" si="9"/>
        <v>82470983609.456757</v>
      </c>
      <c r="L40">
        <f ca="1">IF('Waste 2020'!$A48="MR",INDIRECT("'Waste 2020'!"&amp;'Country Selector'!$B$3&amp;ROW($A48))*10^12,0)*'Process Emissions Multipliers'!$B$37</f>
        <v>91634426232.729721</v>
      </c>
      <c r="M40" s="90">
        <f t="shared" ca="1" si="10"/>
        <v>93520768891.829483</v>
      </c>
      <c r="N40" s="90">
        <f t="shared" ca="1" si="10"/>
        <v>95407111550.929245</v>
      </c>
      <c r="O40" s="90">
        <f t="shared" ca="1" si="10"/>
        <v>97293454210.029007</v>
      </c>
      <c r="P40" s="90">
        <f t="shared" ca="1" si="10"/>
        <v>99179796869.128754</v>
      </c>
      <c r="Q40" s="90">
        <f t="shared" ca="1" si="10"/>
        <v>101066139528.22852</v>
      </c>
      <c r="R40" s="90">
        <f t="shared" ca="1" si="10"/>
        <v>102952482187.32829</v>
      </c>
      <c r="S40" s="90">
        <f t="shared" ca="1" si="10"/>
        <v>104838824846.42804</v>
      </c>
      <c r="T40" s="90">
        <f t="shared" ca="1" si="10"/>
        <v>106725167505.5278</v>
      </c>
      <c r="U40" s="90">
        <f t="shared" ca="1" si="10"/>
        <v>108611510164.62756</v>
      </c>
      <c r="V40">
        <f ca="1">IF('Waste 2030'!$A48="MR",INDIRECT("'Waste 2030'!"&amp;'Country Selector'!$B$3&amp;ROW($A48))*10^12,0)*'Process Emissions Multipliers'!$D$37</f>
        <v>110497852823.72733</v>
      </c>
      <c r="W40" s="90">
        <f t="shared" ca="1" si="8"/>
        <v>110218735885.09251</v>
      </c>
      <c r="X40" s="90">
        <f t="shared" ca="1" si="7"/>
        <v>109939618946.45769</v>
      </c>
      <c r="Y40" s="90">
        <f t="shared" ca="1" si="7"/>
        <v>109660502007.82289</v>
      </c>
      <c r="Z40" s="90">
        <f t="shared" ca="1" si="7"/>
        <v>109381385069.18808</v>
      </c>
      <c r="AA40" s="90">
        <f t="shared" ca="1" si="7"/>
        <v>109102268130.55328</v>
      </c>
      <c r="AB40" s="90">
        <f t="shared" ca="1" si="7"/>
        <v>108823151191.91846</v>
      </c>
      <c r="AC40" s="90">
        <f t="shared" ca="1" si="7"/>
        <v>108544034253.28365</v>
      </c>
      <c r="AD40" s="90">
        <f t="shared" ca="1" si="7"/>
        <v>108264917314.64883</v>
      </c>
      <c r="AE40" s="90">
        <f t="shared" ca="1" si="7"/>
        <v>107985800376.01402</v>
      </c>
      <c r="AF40" s="90">
        <f t="shared" ca="1" si="7"/>
        <v>107706683437.37921</v>
      </c>
      <c r="AG40" s="90">
        <f t="shared" ca="1" si="7"/>
        <v>107427566498.74438</v>
      </c>
      <c r="AH40" s="90">
        <f t="shared" ca="1" si="7"/>
        <v>107148449560.10959</v>
      </c>
      <c r="AI40" s="90">
        <f t="shared" ca="1" si="7"/>
        <v>106869332621.47478</v>
      </c>
      <c r="AJ40" s="90">
        <f t="shared" ca="1" si="7"/>
        <v>106590215682.83997</v>
      </c>
      <c r="AK40" s="90">
        <f t="shared" ca="1" si="7"/>
        <v>106311098744.20517</v>
      </c>
      <c r="AL40" s="90">
        <f t="shared" ca="1" si="7"/>
        <v>106031981805.57034</v>
      </c>
      <c r="AM40" s="90">
        <f t="shared" ca="1" si="7"/>
        <v>105752864866.93553</v>
      </c>
      <c r="AN40" s="90">
        <f t="shared" ca="1" si="6"/>
        <v>105473747928.30072</v>
      </c>
      <c r="AO40" s="90">
        <f t="shared" ca="1" si="6"/>
        <v>105194630989.66591</v>
      </c>
      <c r="AP40">
        <f ca="1">V40*'Process Emissions Multipliers'!$E$37</f>
        <v>104915514051.0311</v>
      </c>
    </row>
    <row r="41" spans="1:42">
      <c r="A41" s="74">
        <v>-11</v>
      </c>
      <c r="B41">
        <f ca="1">IF('Waste 2010'!$A49="MR",INDIRECT("'Waste 2010'!"&amp;'Country Selector'!$B$3&amp;ROW($A49))*10^12,0)</f>
        <v>0</v>
      </c>
      <c r="C41" s="90">
        <f t="shared" ca="1" si="9"/>
        <v>8373997705.1953688</v>
      </c>
      <c r="D41" s="90">
        <f t="shared" ca="1" si="9"/>
        <v>16747995410.390738</v>
      </c>
      <c r="E41" s="90">
        <f t="shared" ca="1" si="9"/>
        <v>25121993115.586109</v>
      </c>
      <c r="F41" s="90">
        <f t="shared" ca="1" si="9"/>
        <v>33495990820.781475</v>
      </c>
      <c r="G41" s="90">
        <f t="shared" ca="1" si="9"/>
        <v>41869988525.976845</v>
      </c>
      <c r="H41" s="90">
        <f t="shared" ca="1" si="9"/>
        <v>50243986231.172218</v>
      </c>
      <c r="I41" s="90">
        <f t="shared" ca="1" si="9"/>
        <v>58617983936.367577</v>
      </c>
      <c r="J41" s="90">
        <f t="shared" ca="1" si="9"/>
        <v>66991981641.56295</v>
      </c>
      <c r="K41" s="90">
        <f t="shared" ca="1" si="9"/>
        <v>75365979346.758331</v>
      </c>
      <c r="L41">
        <f ca="1">IF('Waste 2020'!$A49="MR",INDIRECT("'Waste 2020'!"&amp;'Country Selector'!$B$3&amp;ROW($A49))*10^12,0)*'Process Emissions Multipliers'!$B$37</f>
        <v>83739977051.95369</v>
      </c>
      <c r="M41" s="90">
        <f t="shared" ca="1" si="10"/>
        <v>82434933300.575195</v>
      </c>
      <c r="N41" s="90">
        <f t="shared" ca="1" si="10"/>
        <v>81129889549.196671</v>
      </c>
      <c r="O41" s="90">
        <f t="shared" ca="1" si="10"/>
        <v>79824845797.818161</v>
      </c>
      <c r="P41" s="90">
        <f t="shared" ca="1" si="10"/>
        <v>78519802046.439667</v>
      </c>
      <c r="Q41" s="90">
        <f t="shared" ca="1" si="10"/>
        <v>77214758295.061157</v>
      </c>
      <c r="R41" s="90">
        <f t="shared" ca="1" si="10"/>
        <v>75909714543.682648</v>
      </c>
      <c r="S41" s="90">
        <f t="shared" ca="1" si="10"/>
        <v>74604670792.304138</v>
      </c>
      <c r="T41" s="90">
        <f t="shared" ca="1" si="10"/>
        <v>73299627040.925629</v>
      </c>
      <c r="U41" s="90">
        <f t="shared" ca="1" si="10"/>
        <v>71994583289.547119</v>
      </c>
      <c r="V41">
        <f ca="1">IF('Waste 2030'!$A49="MR",INDIRECT("'Waste 2030'!"&amp;'Country Selector'!$B$3&amp;ROW($A49))*10^12,0)*'Process Emissions Multipliers'!$D$37</f>
        <v>70689539538.16861</v>
      </c>
      <c r="W41" s="90">
        <f t="shared" ca="1" si="8"/>
        <v>70510978169.190033</v>
      </c>
      <c r="X41" s="90">
        <f t="shared" ca="1" si="7"/>
        <v>70332416800.211456</v>
      </c>
      <c r="Y41" s="90">
        <f t="shared" ca="1" si="7"/>
        <v>70153855431.23288</v>
      </c>
      <c r="Z41" s="90">
        <f t="shared" ca="1" si="7"/>
        <v>69975294062.254303</v>
      </c>
      <c r="AA41" s="90">
        <f t="shared" ca="1" si="7"/>
        <v>69796732693.275726</v>
      </c>
      <c r="AB41" s="90">
        <f t="shared" ca="1" si="7"/>
        <v>69618171324.29715</v>
      </c>
      <c r="AC41" s="90">
        <f t="shared" ca="1" si="7"/>
        <v>69439609955.318573</v>
      </c>
      <c r="AD41" s="90">
        <f t="shared" ca="1" si="7"/>
        <v>69261048586.339996</v>
      </c>
      <c r="AE41" s="90">
        <f t="shared" ca="1" si="7"/>
        <v>69082487217.36142</v>
      </c>
      <c r="AF41" s="90">
        <f t="shared" ca="1" si="7"/>
        <v>68903925848.382843</v>
      </c>
      <c r="AG41" s="90">
        <f t="shared" ca="1" si="7"/>
        <v>68725364479.404266</v>
      </c>
      <c r="AH41" s="90">
        <f t="shared" ca="1" si="7"/>
        <v>68546803110.42569</v>
      </c>
      <c r="AI41" s="90">
        <f t="shared" ca="1" si="7"/>
        <v>68368241741.447105</v>
      </c>
      <c r="AJ41" s="90">
        <f t="shared" ca="1" si="7"/>
        <v>68189680372.468536</v>
      </c>
      <c r="AK41" s="90">
        <f t="shared" ca="1" si="7"/>
        <v>68011119003.489952</v>
      </c>
      <c r="AL41" s="90">
        <f t="shared" ca="1" si="7"/>
        <v>67832557634.511375</v>
      </c>
      <c r="AM41" s="90">
        <f t="shared" ca="1" si="7"/>
        <v>67653996265.532806</v>
      </c>
      <c r="AN41" s="90">
        <f t="shared" ca="1" si="6"/>
        <v>67475434896.55423</v>
      </c>
      <c r="AO41" s="90">
        <f t="shared" ca="1" si="6"/>
        <v>67296873527.575645</v>
      </c>
      <c r="AP41">
        <f ca="1">V41*'Process Emissions Multipliers'!$E$37</f>
        <v>67118312158.597069</v>
      </c>
    </row>
    <row r="42" spans="1:4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9"/>
        <v>11316326433.292297</v>
      </c>
      <c r="D42" s="90">
        <f t="shared" ca="1" si="9"/>
        <v>22632652866.584595</v>
      </c>
      <c r="E42" s="90">
        <f t="shared" ca="1" si="9"/>
        <v>33948979299.876892</v>
      </c>
      <c r="F42" s="90">
        <f t="shared" ca="1" si="9"/>
        <v>45265305733.169189</v>
      </c>
      <c r="G42" s="90">
        <f t="shared" ca="1" si="9"/>
        <v>56581632166.461487</v>
      </c>
      <c r="H42" s="90">
        <f t="shared" ca="1" si="9"/>
        <v>67897958599.753784</v>
      </c>
      <c r="I42" s="90">
        <f t="shared" ca="1" si="9"/>
        <v>79214285033.046082</v>
      </c>
      <c r="J42" s="90">
        <f t="shared" ca="1" si="9"/>
        <v>90530611466.338379</v>
      </c>
      <c r="K42" s="90">
        <f t="shared" ca="1" si="9"/>
        <v>101846937899.63068</v>
      </c>
      <c r="L42">
        <f ca="1">IF('Waste 2020'!$A50="MR",INDIRECT("'Waste 2020'!"&amp;'Country Selector'!$B$3&amp;ROW($A50))*10^12,0)*'Process Emissions Multipliers'!$B$37</f>
        <v>113163264332.92297</v>
      </c>
      <c r="M42" s="90">
        <f t="shared" ca="1" si="10"/>
        <v>107428608009.4212</v>
      </c>
      <c r="N42" s="90">
        <f t="shared" ca="1" si="10"/>
        <v>101693951685.91945</v>
      </c>
      <c r="O42" s="90">
        <f t="shared" ca="1" si="10"/>
        <v>95959295362.417694</v>
      </c>
      <c r="P42" s="90">
        <f t="shared" ca="1" si="10"/>
        <v>90224639038.915924</v>
      </c>
      <c r="Q42" s="90">
        <f t="shared" ca="1" si="10"/>
        <v>84489982715.414154</v>
      </c>
      <c r="R42" s="90">
        <f t="shared" ca="1" si="10"/>
        <v>78755326391.912399</v>
      </c>
      <c r="S42" s="90">
        <f t="shared" ca="1" si="10"/>
        <v>73020670068.410645</v>
      </c>
      <c r="T42" s="90">
        <f t="shared" ca="1" si="10"/>
        <v>67286013744.908875</v>
      </c>
      <c r="U42" s="90">
        <f t="shared" ca="1" si="10"/>
        <v>61551357421.407112</v>
      </c>
      <c r="V42">
        <f ca="1">IF('Waste 2030'!$A50="MR",INDIRECT("'Waste 2030'!"&amp;'Country Selector'!$B$3&amp;ROW($A50))*10^12,0)*'Process Emissions Multipliers'!$D$37</f>
        <v>55816701097.90535</v>
      </c>
      <c r="W42" s="90">
        <f t="shared" ca="1" si="8"/>
        <v>55675708433.007195</v>
      </c>
      <c r="X42" s="90">
        <f t="shared" ca="1" si="7"/>
        <v>55534715768.109039</v>
      </c>
      <c r="Y42" s="90">
        <f t="shared" ca="1" si="7"/>
        <v>55393723103.210884</v>
      </c>
      <c r="Z42" s="90">
        <f t="shared" ca="1" si="7"/>
        <v>55252730438.312721</v>
      </c>
      <c r="AA42" s="90">
        <f t="shared" ca="1" si="7"/>
        <v>55111737773.414566</v>
      </c>
      <c r="AB42" s="90">
        <f t="shared" ca="1" si="7"/>
        <v>54970745108.516411</v>
      </c>
      <c r="AC42" s="90">
        <f t="shared" ca="1" si="7"/>
        <v>54829752443.618248</v>
      </c>
      <c r="AD42" s="90">
        <f t="shared" ca="1" si="7"/>
        <v>54688759778.7201</v>
      </c>
      <c r="AE42" s="90">
        <f t="shared" ca="1" si="7"/>
        <v>54547767113.821938</v>
      </c>
      <c r="AF42" s="90">
        <f t="shared" ca="1" si="7"/>
        <v>54406774448.923782</v>
      </c>
      <c r="AG42" s="90">
        <f t="shared" ca="1" si="7"/>
        <v>54265781784.025627</v>
      </c>
      <c r="AH42" s="90">
        <f t="shared" ca="1" si="7"/>
        <v>54124789119.127472</v>
      </c>
      <c r="AI42" s="90">
        <f t="shared" ca="1" si="7"/>
        <v>53983796454.229309</v>
      </c>
      <c r="AJ42" s="90">
        <f t="shared" ca="1" si="7"/>
        <v>53842803789.331154</v>
      </c>
      <c r="AK42" s="90">
        <f t="shared" ca="1" si="7"/>
        <v>53701811124.432999</v>
      </c>
      <c r="AL42" s="90">
        <f t="shared" ca="1" si="7"/>
        <v>53560818459.534843</v>
      </c>
      <c r="AM42" s="90">
        <f t="shared" ca="1" si="7"/>
        <v>53419825794.636688</v>
      </c>
      <c r="AN42" s="90">
        <f t="shared" ca="1" si="6"/>
        <v>53278833129.738525</v>
      </c>
      <c r="AO42" s="90">
        <f t="shared" ca="1" si="6"/>
        <v>53137840464.840378</v>
      </c>
      <c r="AP42">
        <f ca="1">V42*'Process Emissions Multipliers'!$E$37</f>
        <v>52996847799.942215</v>
      </c>
    </row>
    <row r="43" spans="1:42">
      <c r="A43" s="74">
        <v>-9</v>
      </c>
      <c r="B43">
        <f ca="1">IF('Waste 2010'!$A51="MR",INDIRECT("'Waste 2010'!"&amp;'Country Selector'!$B$3&amp;ROW($A51))*10^12,0)</f>
        <v>0</v>
      </c>
      <c r="C43" s="90">
        <f t="shared" ca="1" si="9"/>
        <v>9610116654.6113605</v>
      </c>
      <c r="D43" s="90">
        <f t="shared" ca="1" si="9"/>
        <v>19220233309.222721</v>
      </c>
      <c r="E43" s="90">
        <f t="shared" ca="1" si="9"/>
        <v>28830349963.834084</v>
      </c>
      <c r="F43" s="90">
        <f t="shared" ca="1" si="9"/>
        <v>38440466618.445442</v>
      </c>
      <c r="G43" s="90">
        <f t="shared" ca="1" si="9"/>
        <v>48050583273.056801</v>
      </c>
      <c r="H43" s="90">
        <f t="shared" ca="1" si="9"/>
        <v>57660699927.668167</v>
      </c>
      <c r="I43" s="90">
        <f t="shared" ca="1" si="9"/>
        <v>67270816582.279518</v>
      </c>
      <c r="J43" s="90">
        <f t="shared" ca="1" si="9"/>
        <v>76880933236.890884</v>
      </c>
      <c r="K43" s="90">
        <f t="shared" ca="1" si="9"/>
        <v>86491049891.502243</v>
      </c>
      <c r="L43">
        <f ca="1">IF('Waste 2020'!$A51="MR",INDIRECT("'Waste 2020'!"&amp;'Country Selector'!$B$3&amp;ROW($A51))*10^12,0)*'Process Emissions Multipliers'!$B$37</f>
        <v>96101166546.113602</v>
      </c>
      <c r="M43" s="90">
        <f t="shared" ca="1" si="10"/>
        <v>91168628729.983292</v>
      </c>
      <c r="N43" s="90">
        <f t="shared" ca="1" si="10"/>
        <v>86236090913.852982</v>
      </c>
      <c r="O43" s="90">
        <f t="shared" ca="1" si="10"/>
        <v>81303553097.722672</v>
      </c>
      <c r="P43" s="90">
        <f t="shared" ca="1" si="10"/>
        <v>76371015281.592361</v>
      </c>
      <c r="Q43" s="90">
        <f t="shared" ca="1" si="10"/>
        <v>71438477465.462051</v>
      </c>
      <c r="R43" s="90">
        <f t="shared" ca="1" si="10"/>
        <v>66505939649.331741</v>
      </c>
      <c r="S43" s="90">
        <f t="shared" ca="1" si="10"/>
        <v>61573401833.201431</v>
      </c>
      <c r="T43" s="90">
        <f t="shared" ca="1" si="10"/>
        <v>56640864017.071121</v>
      </c>
      <c r="U43" s="90">
        <f t="shared" ca="1" si="10"/>
        <v>51708326200.940804</v>
      </c>
      <c r="V43">
        <f ca="1">IF('Waste 2030'!$A51="MR",INDIRECT("'Waste 2030'!"&amp;'Country Selector'!$B$3&amp;ROW($A51))*10^12,0)*'Process Emissions Multipliers'!$D$37</f>
        <v>46775788384.810493</v>
      </c>
      <c r="W43" s="90">
        <f t="shared" ca="1" si="8"/>
        <v>46657633013.257477</v>
      </c>
      <c r="X43" s="90">
        <f t="shared" ca="1" si="7"/>
        <v>46539477641.70446</v>
      </c>
      <c r="Y43" s="90">
        <f t="shared" ca="1" si="7"/>
        <v>46421322270.151443</v>
      </c>
      <c r="Z43" s="90">
        <f t="shared" ca="1" si="7"/>
        <v>46303166898.598427</v>
      </c>
      <c r="AA43" s="90">
        <f t="shared" ca="1" si="7"/>
        <v>46185011527.045403</v>
      </c>
      <c r="AB43" s="90">
        <f t="shared" ca="1" si="7"/>
        <v>46066856155.492401</v>
      </c>
      <c r="AC43" s="90">
        <f t="shared" ca="1" si="7"/>
        <v>45948700783.939377</v>
      </c>
      <c r="AD43" s="90">
        <f t="shared" ca="1" si="7"/>
        <v>45830545412.386368</v>
      </c>
      <c r="AE43" s="90">
        <f t="shared" ca="1" si="7"/>
        <v>45712390040.833344</v>
      </c>
      <c r="AF43" s="90">
        <f t="shared" ca="1" si="7"/>
        <v>45594234669.280327</v>
      </c>
      <c r="AG43" s="90">
        <f t="shared" ca="1" si="7"/>
        <v>45476079297.72731</v>
      </c>
      <c r="AH43" s="90">
        <f t="shared" ca="1" si="7"/>
        <v>45357923926.174301</v>
      </c>
      <c r="AI43" s="90">
        <f t="shared" ca="1" si="7"/>
        <v>45239768554.621277</v>
      </c>
      <c r="AJ43" s="90">
        <f t="shared" ca="1" si="7"/>
        <v>45121613183.06826</v>
      </c>
      <c r="AK43" s="90">
        <f t="shared" ca="1" si="7"/>
        <v>45003457811.515244</v>
      </c>
      <c r="AL43" s="90">
        <f t="shared" ca="1" si="7"/>
        <v>44885302439.962227</v>
      </c>
      <c r="AM43" s="90">
        <f t="shared" ca="1" si="7"/>
        <v>44767147068.40921</v>
      </c>
      <c r="AN43" s="90">
        <f t="shared" ca="1" si="6"/>
        <v>44648991696.856194</v>
      </c>
      <c r="AO43" s="90">
        <f t="shared" ca="1" si="6"/>
        <v>44530836325.303177</v>
      </c>
      <c r="AP43">
        <f ca="1">V43*'Process Emissions Multipliers'!$E$37</f>
        <v>44412680953.75016</v>
      </c>
    </row>
    <row r="44" spans="1:4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9"/>
        <v>8282638081.0223646</v>
      </c>
      <c r="D44" s="90">
        <f t="shared" ca="1" si="9"/>
        <v>16565276162.044729</v>
      </c>
      <c r="E44" s="90">
        <f t="shared" ca="1" si="9"/>
        <v>24847914243.067097</v>
      </c>
      <c r="F44" s="90">
        <f t="shared" ca="1" si="9"/>
        <v>33130552324.089458</v>
      </c>
      <c r="G44" s="90">
        <f t="shared" ca="1" si="9"/>
        <v>41413190405.111824</v>
      </c>
      <c r="H44" s="90">
        <f t="shared" ca="1" si="9"/>
        <v>49695828486.134193</v>
      </c>
      <c r="I44" s="90">
        <f t="shared" ca="1" si="9"/>
        <v>57978466567.156555</v>
      </c>
      <c r="J44" s="90">
        <f t="shared" ca="1" si="9"/>
        <v>66261104648.178917</v>
      </c>
      <c r="K44" s="90">
        <f t="shared" ca="1" si="9"/>
        <v>74543742729.201279</v>
      </c>
      <c r="L44">
        <f ca="1">IF('Waste 2020'!$A52="MR",INDIRECT("'Waste 2020'!"&amp;'Country Selector'!$B$3&amp;ROW($A52))*10^12,0)*'Process Emissions Multipliers'!$B$37</f>
        <v>82826380810.223648</v>
      </c>
      <c r="M44" s="90">
        <f t="shared" ca="1" si="10"/>
        <v>76674547096.699066</v>
      </c>
      <c r="N44" s="90">
        <f t="shared" ca="1" si="10"/>
        <v>70522713383.1745</v>
      </c>
      <c r="O44" s="90">
        <f t="shared" ca="1" si="10"/>
        <v>64370879669.649933</v>
      </c>
      <c r="P44" s="90">
        <f t="shared" ca="1" si="10"/>
        <v>58219045956.125366</v>
      </c>
      <c r="Q44" s="90">
        <f t="shared" ca="1" si="10"/>
        <v>52067212242.600792</v>
      </c>
      <c r="R44" s="90">
        <f t="shared" ca="1" si="10"/>
        <v>45915378529.076218</v>
      </c>
      <c r="S44" s="90">
        <f t="shared" ca="1" si="10"/>
        <v>39763544815.551651</v>
      </c>
      <c r="T44" s="90">
        <f t="shared" ca="1" si="10"/>
        <v>33611711102.027077</v>
      </c>
      <c r="U44" s="90">
        <f t="shared" ca="1" si="10"/>
        <v>27459877388.502506</v>
      </c>
      <c r="V44">
        <f ca="1">IF('Waste 2030'!$A52="MR",INDIRECT("'Waste 2030'!"&amp;'Country Selector'!$B$3&amp;ROW($A52))*10^12,0)*'Process Emissions Multipliers'!$D$37</f>
        <v>21308043674.977936</v>
      </c>
      <c r="W44" s="90">
        <f t="shared" ca="1" si="8"/>
        <v>21254219679.607239</v>
      </c>
      <c r="X44" s="90">
        <f t="shared" ca="1" si="7"/>
        <v>21200395684.236534</v>
      </c>
      <c r="Y44" s="90">
        <f t="shared" ca="1" si="7"/>
        <v>21146571688.865829</v>
      </c>
      <c r="Z44" s="90">
        <f t="shared" ca="1" si="7"/>
        <v>21092747693.495132</v>
      </c>
      <c r="AA44" s="90">
        <f t="shared" ca="1" si="7"/>
        <v>21038923698.124432</v>
      </c>
      <c r="AB44" s="90">
        <f t="shared" ca="1" si="7"/>
        <v>20985099702.753731</v>
      </c>
      <c r="AC44" s="90">
        <f t="shared" ca="1" si="7"/>
        <v>20931275707.383026</v>
      </c>
      <c r="AD44" s="90">
        <f t="shared" ca="1" si="7"/>
        <v>20877451712.012329</v>
      </c>
      <c r="AE44" s="90">
        <f t="shared" ca="1" si="7"/>
        <v>20823627716.641624</v>
      </c>
      <c r="AF44" s="90">
        <f t="shared" ca="1" si="7"/>
        <v>20769803721.270927</v>
      </c>
      <c r="AG44" s="90">
        <f t="shared" ca="1" si="7"/>
        <v>20715979725.900223</v>
      </c>
      <c r="AH44" s="90">
        <f t="shared" ca="1" si="7"/>
        <v>20662155730.529526</v>
      </c>
      <c r="AI44" s="90">
        <f t="shared" ca="1" si="7"/>
        <v>20608331735.158821</v>
      </c>
      <c r="AJ44" s="90">
        <f t="shared" ca="1" si="7"/>
        <v>20554507739.788124</v>
      </c>
      <c r="AK44" s="90">
        <f t="shared" ca="1" si="7"/>
        <v>20500683744.417419</v>
      </c>
      <c r="AL44" s="90">
        <f t="shared" ca="1" si="7"/>
        <v>20446859749.046719</v>
      </c>
      <c r="AM44" s="90">
        <f t="shared" ca="1" si="7"/>
        <v>20393035753.676018</v>
      </c>
      <c r="AN44" s="90">
        <f t="shared" ca="1" si="6"/>
        <v>20339211758.305317</v>
      </c>
      <c r="AO44" s="90">
        <f t="shared" ca="1" si="6"/>
        <v>20285387762.93462</v>
      </c>
      <c r="AP44">
        <f ca="1">V44*'Process Emissions Multipliers'!$E$37</f>
        <v>20231563767.563915</v>
      </c>
    </row>
    <row r="45" spans="1:42">
      <c r="A45" s="74">
        <v>-7</v>
      </c>
      <c r="B45">
        <f ca="1">IF('Waste 2010'!$A53="MR",INDIRECT("'Waste 2010'!"&amp;'Country Selector'!$B$3&amp;ROW($A53))*10^12,0)</f>
        <v>35500047547.714973</v>
      </c>
      <c r="C45" s="90">
        <f t="shared" ca="1" si="9"/>
        <v>41116617087.511612</v>
      </c>
      <c r="D45" s="90">
        <f t="shared" ca="1" si="9"/>
        <v>46733186627.308258</v>
      </c>
      <c r="E45" s="90">
        <f t="shared" ca="1" si="9"/>
        <v>52349756167.104904</v>
      </c>
      <c r="F45" s="90">
        <f t="shared" ca="1" si="9"/>
        <v>57966325706.90155</v>
      </c>
      <c r="G45" s="90">
        <f t="shared" ca="1" si="9"/>
        <v>63582895246.698196</v>
      </c>
      <c r="H45" s="90">
        <f t="shared" ca="1" si="9"/>
        <v>69199464786.494843</v>
      </c>
      <c r="I45" s="90">
        <f t="shared" ca="1" si="9"/>
        <v>74816034326.291489</v>
      </c>
      <c r="J45" s="90">
        <f t="shared" ca="1" si="9"/>
        <v>80432603866.088135</v>
      </c>
      <c r="K45" s="90">
        <f t="shared" ca="1" si="9"/>
        <v>86049173405.884766</v>
      </c>
      <c r="L45">
        <f ca="1">IF('Waste 2020'!$A53="MR",INDIRECT("'Waste 2020'!"&amp;'Country Selector'!$B$3&amp;ROW($A53))*10^12,0)*'Process Emissions Multipliers'!$B$37</f>
        <v>91665742945.681412</v>
      </c>
      <c r="M45" s="90">
        <f t="shared" ca="1" si="10"/>
        <v>89838350126.864243</v>
      </c>
      <c r="N45" s="90">
        <f t="shared" ca="1" si="10"/>
        <v>88010957308.047089</v>
      </c>
      <c r="O45" s="90">
        <f t="shared" ca="1" si="10"/>
        <v>86183564489.229919</v>
      </c>
      <c r="P45" s="90">
        <f t="shared" ca="1" si="10"/>
        <v>84356171670.41275</v>
      </c>
      <c r="Q45" s="90">
        <f t="shared" ca="1" si="10"/>
        <v>82528778851.595581</v>
      </c>
      <c r="R45" s="90">
        <f t="shared" ca="1" si="10"/>
        <v>80701386032.778427</v>
      </c>
      <c r="S45" s="90">
        <f t="shared" ca="1" si="10"/>
        <v>78873993213.961258</v>
      </c>
      <c r="T45" s="90">
        <f t="shared" ca="1" si="10"/>
        <v>77046600395.144104</v>
      </c>
      <c r="U45" s="90">
        <f t="shared" ca="1" si="10"/>
        <v>75219207576.326935</v>
      </c>
      <c r="V45">
        <f ca="1">IF('Waste 2030'!$A53="MR",INDIRECT("'Waste 2030'!"&amp;'Country Selector'!$B$3&amp;ROW($A53))*10^12,0)*'Process Emissions Multipliers'!$D$37</f>
        <v>73391814757.509766</v>
      </c>
      <c r="W45" s="90">
        <f t="shared" ca="1" si="8"/>
        <v>73206427456.919876</v>
      </c>
      <c r="X45" s="90">
        <f t="shared" ca="1" si="7"/>
        <v>73021040156.329987</v>
      </c>
      <c r="Y45" s="90">
        <f t="shared" ca="1" si="7"/>
        <v>72835652855.740112</v>
      </c>
      <c r="Z45" s="90">
        <f t="shared" ca="1" si="7"/>
        <v>72650265555.150223</v>
      </c>
      <c r="AA45" s="90">
        <f t="shared" ca="1" si="7"/>
        <v>72464878254.560333</v>
      </c>
      <c r="AB45" s="90">
        <f t="shared" ca="1" si="7"/>
        <v>72279490953.970459</v>
      </c>
      <c r="AC45" s="90">
        <f t="shared" ca="1" si="7"/>
        <v>72094103653.380569</v>
      </c>
      <c r="AD45" s="90">
        <f t="shared" ca="1" si="7"/>
        <v>71908716352.79068</v>
      </c>
      <c r="AE45" s="90">
        <f t="shared" ca="1" si="7"/>
        <v>71723329052.20079</v>
      </c>
      <c r="AF45" s="90">
        <f t="shared" ca="1" si="7"/>
        <v>71537941751.610901</v>
      </c>
      <c r="AG45" s="90">
        <f t="shared" ca="1" si="7"/>
        <v>71352554451.021027</v>
      </c>
      <c r="AH45" s="90">
        <f t="shared" ca="1" si="7"/>
        <v>71167167150.431137</v>
      </c>
      <c r="AI45" s="90">
        <f t="shared" ca="1" si="7"/>
        <v>70981779849.841248</v>
      </c>
      <c r="AJ45" s="90">
        <f t="shared" ca="1" si="7"/>
        <v>70796392549.251373</v>
      </c>
      <c r="AK45" s="90">
        <f t="shared" ca="1" si="7"/>
        <v>70611005248.661484</v>
      </c>
      <c r="AL45" s="90">
        <f t="shared" ca="1" si="7"/>
        <v>70425617948.071594</v>
      </c>
      <c r="AM45" s="90">
        <f t="shared" ca="1" si="7"/>
        <v>70240230647.48172</v>
      </c>
      <c r="AN45" s="90">
        <f t="shared" ca="1" si="6"/>
        <v>70054843346.891815</v>
      </c>
      <c r="AO45" s="90">
        <f t="shared" ca="1" si="6"/>
        <v>69869456046.301941</v>
      </c>
      <c r="AP45">
        <f ca="1">V45*'Process Emissions Multipliers'!$E$37</f>
        <v>69684068745.712051</v>
      </c>
    </row>
    <row r="46" spans="1:42">
      <c r="A46" s="74">
        <v>-6</v>
      </c>
      <c r="B46">
        <f ca="1">IF('Waste 2010'!$A54="MR",INDIRECT("'Waste 2010'!"&amp;'Country Selector'!$B$3&amp;ROW($A54))*10^12,0)</f>
        <v>65554480310.076271</v>
      </c>
      <c r="C46" s="90">
        <f t="shared" ca="1" si="9"/>
        <v>69304811560.215469</v>
      </c>
      <c r="D46" s="90">
        <f t="shared" ca="1" si="9"/>
        <v>73055142810.35466</v>
      </c>
      <c r="E46" s="90">
        <f t="shared" ca="1" si="9"/>
        <v>76805474060.493866</v>
      </c>
      <c r="F46" s="90">
        <f t="shared" ca="1" si="9"/>
        <v>80555805310.633057</v>
      </c>
      <c r="G46" s="90">
        <f t="shared" ca="1" si="9"/>
        <v>84306136560.772247</v>
      </c>
      <c r="H46" s="90">
        <f t="shared" ca="1" si="9"/>
        <v>88056467810.911438</v>
      </c>
      <c r="I46" s="90">
        <f t="shared" ca="1" si="9"/>
        <v>91806799061.050629</v>
      </c>
      <c r="J46" s="90">
        <f t="shared" ca="1" si="9"/>
        <v>95557130311.189835</v>
      </c>
      <c r="K46" s="90">
        <f t="shared" ca="1" si="9"/>
        <v>99307461561.329025</v>
      </c>
      <c r="L46">
        <f ca="1">IF('Waste 2020'!$A54="MR",INDIRECT("'Waste 2020'!"&amp;'Country Selector'!$B$3&amp;ROW($A54))*10^12,0)*'Process Emissions Multipliers'!$B$37</f>
        <v>103057792811.46822</v>
      </c>
      <c r="M46" s="90">
        <f t="shared" ca="1" si="10"/>
        <v>95171051463.820023</v>
      </c>
      <c r="N46" s="90">
        <f t="shared" ca="1" si="10"/>
        <v>87284310116.171844</v>
      </c>
      <c r="O46" s="90">
        <f t="shared" ca="1" si="10"/>
        <v>79397568768.523636</v>
      </c>
      <c r="P46" s="90">
        <f t="shared" ca="1" si="10"/>
        <v>71510827420.875458</v>
      </c>
      <c r="Q46" s="90">
        <f t="shared" ca="1" si="10"/>
        <v>63624086073.227264</v>
      </c>
      <c r="R46" s="90">
        <f t="shared" ca="1" si="10"/>
        <v>55737344725.579079</v>
      </c>
      <c r="S46" s="90">
        <f t="shared" ca="1" si="10"/>
        <v>47850603377.930893</v>
      </c>
      <c r="T46" s="90">
        <f t="shared" ca="1" si="10"/>
        <v>39963862030.2827</v>
      </c>
      <c r="U46" s="90">
        <f t="shared" ca="1" si="10"/>
        <v>32077120682.634514</v>
      </c>
      <c r="V46">
        <f ca="1">IF('Waste 2030'!$A54="MR",INDIRECT("'Waste 2030'!"&amp;'Country Selector'!$B$3&amp;ROW($A54))*10^12,0)*'Process Emissions Multipliers'!$D$37</f>
        <v>24190379334.98632</v>
      </c>
      <c r="W46" s="90">
        <f t="shared" ca="1" si="8"/>
        <v>24129274576.370178</v>
      </c>
      <c r="X46" s="90">
        <f t="shared" ca="1" si="7"/>
        <v>24068169817.754032</v>
      </c>
      <c r="Y46" s="90">
        <f t="shared" ca="1" si="7"/>
        <v>24007065059.137886</v>
      </c>
      <c r="Z46" s="90">
        <f t="shared" ca="1" si="7"/>
        <v>23945960300.52174</v>
      </c>
      <c r="AA46" s="90">
        <f t="shared" ca="1" si="7"/>
        <v>23884855541.905594</v>
      </c>
      <c r="AB46" s="90">
        <f t="shared" ca="1" si="7"/>
        <v>23823750783.289448</v>
      </c>
      <c r="AC46" s="90">
        <f t="shared" ca="1" si="7"/>
        <v>23762646024.673302</v>
      </c>
      <c r="AD46" s="90">
        <f t="shared" ca="1" si="7"/>
        <v>23701541266.057159</v>
      </c>
      <c r="AE46" s="90">
        <f t="shared" ca="1" si="7"/>
        <v>23640436507.441013</v>
      </c>
      <c r="AF46" s="90">
        <f t="shared" ca="1" si="7"/>
        <v>23579331748.824867</v>
      </c>
      <c r="AG46" s="90">
        <f t="shared" ca="1" si="7"/>
        <v>23518226990.208725</v>
      </c>
      <c r="AH46" s="90">
        <f t="shared" ca="1" si="7"/>
        <v>23457122231.592575</v>
      </c>
      <c r="AI46" s="90">
        <f t="shared" ca="1" si="7"/>
        <v>23396017472.976433</v>
      </c>
      <c r="AJ46" s="90">
        <f t="shared" ca="1" si="7"/>
        <v>23334912714.360287</v>
      </c>
      <c r="AK46" s="90">
        <f t="shared" ca="1" si="7"/>
        <v>23273807955.744148</v>
      </c>
      <c r="AL46" s="90">
        <f t="shared" ca="1" si="7"/>
        <v>23212703197.127998</v>
      </c>
      <c r="AM46" s="90">
        <f t="shared" ca="1" si="7"/>
        <v>23151598438.511852</v>
      </c>
      <c r="AN46" s="90">
        <f t="shared" ca="1" si="6"/>
        <v>23090493679.895706</v>
      </c>
      <c r="AO46" s="90">
        <f t="shared" ca="1" si="6"/>
        <v>23029388921.279564</v>
      </c>
      <c r="AP46">
        <f ca="1">V46*'Process Emissions Multipliers'!$E$37</f>
        <v>22968284162.663418</v>
      </c>
    </row>
    <row r="47" spans="1:42">
      <c r="A47" s="74">
        <v>-5</v>
      </c>
      <c r="B47">
        <f ca="1">IF('Waste 2010'!$A55="MR",INDIRECT("'Waste 2010'!"&amp;'Country Selector'!$B$3&amp;ROW($A55))*10^12,0)</f>
        <v>146493718485.00253</v>
      </c>
      <c r="C47" s="90">
        <f t="shared" ca="1" si="9"/>
        <v>140787746344.68805</v>
      </c>
      <c r="D47" s="90">
        <f t="shared" ca="1" si="9"/>
        <v>135081774204.37357</v>
      </c>
      <c r="E47" s="90">
        <f t="shared" ca="1" si="9"/>
        <v>129375802064.05907</v>
      </c>
      <c r="F47" s="90">
        <f t="shared" ca="1" si="9"/>
        <v>123669829923.74457</v>
      </c>
      <c r="G47" s="90">
        <f t="shared" ca="1" si="9"/>
        <v>117963857783.4301</v>
      </c>
      <c r="H47" s="90">
        <f t="shared" ca="1" si="9"/>
        <v>112257885643.11562</v>
      </c>
      <c r="I47" s="90">
        <f t="shared" ca="1" si="9"/>
        <v>106551913502.80112</v>
      </c>
      <c r="J47" s="90">
        <f t="shared" ca="1" si="9"/>
        <v>100845941362.48663</v>
      </c>
      <c r="K47" s="90">
        <f t="shared" ca="1" si="9"/>
        <v>95139969222.172165</v>
      </c>
      <c r="L47">
        <f ca="1">IF('Waste 2020'!$A55="MR",INDIRECT("'Waste 2020'!"&amp;'Country Selector'!$B$3&amp;ROW($A55))*10^12,0)*'Process Emissions Multipliers'!$B$37</f>
        <v>89433997081.857666</v>
      </c>
      <c r="M47" s="90">
        <f t="shared" ca="1" si="10"/>
        <v>84778945909.742172</v>
      </c>
      <c r="N47" s="90">
        <f t="shared" ca="1" si="10"/>
        <v>80123894737.626663</v>
      </c>
      <c r="O47" s="90">
        <f t="shared" ca="1" si="10"/>
        <v>75468843565.511169</v>
      </c>
      <c r="P47" s="90">
        <f t="shared" ca="1" si="10"/>
        <v>70813792393.39566</v>
      </c>
      <c r="Q47" s="90">
        <f t="shared" ca="1" si="10"/>
        <v>66158741221.280167</v>
      </c>
      <c r="R47" s="90">
        <f t="shared" ca="1" si="10"/>
        <v>61503690049.164665</v>
      </c>
      <c r="S47" s="90">
        <f t="shared" ca="1" si="10"/>
        <v>56848638877.049171</v>
      </c>
      <c r="T47" s="90">
        <f t="shared" ca="1" si="10"/>
        <v>52193587704.93367</v>
      </c>
      <c r="U47" s="90">
        <f t="shared" ca="1" si="10"/>
        <v>47538536532.818169</v>
      </c>
      <c r="V47">
        <f ca="1">IF('Waste 2030'!$A55="MR",INDIRECT("'Waste 2030'!"&amp;'Country Selector'!$B$3&amp;ROW($A55))*10^12,0)*'Process Emissions Multipliers'!$D$37</f>
        <v>42883485360.702667</v>
      </c>
      <c r="W47" s="90">
        <f t="shared" ca="1" si="8"/>
        <v>42775161924.129066</v>
      </c>
      <c r="X47" s="90">
        <f t="shared" ca="1" si="7"/>
        <v>42666838487.555466</v>
      </c>
      <c r="Y47" s="90">
        <f t="shared" ca="1" si="7"/>
        <v>42558515050.981865</v>
      </c>
      <c r="Z47" s="90">
        <f t="shared" ca="1" si="7"/>
        <v>42450191614.408264</v>
      </c>
      <c r="AA47" s="90">
        <f t="shared" ca="1" si="7"/>
        <v>42341868177.834663</v>
      </c>
      <c r="AB47" s="90">
        <f t="shared" ca="1" si="7"/>
        <v>42233544741.26107</v>
      </c>
      <c r="AC47" s="90">
        <f t="shared" ca="1" si="7"/>
        <v>42125221304.687469</v>
      </c>
      <c r="AD47" s="90">
        <f t="shared" ca="1" si="7"/>
        <v>42016897868.113861</v>
      </c>
      <c r="AE47" s="90">
        <f t="shared" ca="1" si="7"/>
        <v>41908574431.540268</v>
      </c>
      <c r="AF47" s="90">
        <f t="shared" ca="1" si="7"/>
        <v>41800250994.96666</v>
      </c>
      <c r="AG47" s="90">
        <f t="shared" ca="1" si="7"/>
        <v>41691927558.393066</v>
      </c>
      <c r="AH47" s="90">
        <f t="shared" ca="1" si="7"/>
        <v>41583604121.819466</v>
      </c>
      <c r="AI47" s="90">
        <f t="shared" ca="1" si="7"/>
        <v>41475280685.245865</v>
      </c>
      <c r="AJ47" s="90">
        <f t="shared" ca="1" si="7"/>
        <v>41366957248.672264</v>
      </c>
      <c r="AK47" s="90">
        <f t="shared" ca="1" si="7"/>
        <v>41258633812.098663</v>
      </c>
      <c r="AL47" s="90">
        <f t="shared" ca="1" si="7"/>
        <v>41150310375.525063</v>
      </c>
      <c r="AM47" s="90">
        <f t="shared" ref="AM47:AO77" ca="1" si="11">$V47*($AP$1-AM$1)/($AP$1-$V$1)+$AP47*(AM$1-$V$1)/($AP$1-$V$1)</f>
        <v>41041986938.951462</v>
      </c>
      <c r="AN47" s="90">
        <f t="shared" ca="1" si="11"/>
        <v>40933663502.377861</v>
      </c>
      <c r="AO47" s="90">
        <f t="shared" ca="1" si="11"/>
        <v>40825340065.80426</v>
      </c>
      <c r="AP47">
        <f ca="1">V47*'Process Emissions Multipliers'!$E$37</f>
        <v>40717016629.230659</v>
      </c>
    </row>
    <row r="48" spans="1:42">
      <c r="A48" s="74">
        <v>-4</v>
      </c>
      <c r="B48">
        <f ca="1">IF('Waste 2010'!$A56="MR",INDIRECT("'Waste 2010'!"&amp;'Country Selector'!$B$3&amp;ROW($A56))*10^12,0)</f>
        <v>241131696520.18796</v>
      </c>
      <c r="C48" s="90">
        <f t="shared" ca="1" si="9"/>
        <v>220958126551.15076</v>
      </c>
      <c r="D48" s="90">
        <f t="shared" ca="1" si="9"/>
        <v>200784556582.11356</v>
      </c>
      <c r="E48" s="90">
        <f t="shared" ca="1" si="9"/>
        <v>180610986613.07632</v>
      </c>
      <c r="F48" s="90">
        <f t="shared" ca="1" si="9"/>
        <v>160437416644.03912</v>
      </c>
      <c r="G48" s="90">
        <f t="shared" ca="1" si="9"/>
        <v>140263846675.00192</v>
      </c>
      <c r="H48" s="90">
        <f t="shared" ca="1" si="9"/>
        <v>120090276705.96472</v>
      </c>
      <c r="I48" s="90">
        <f t="shared" ca="1" si="9"/>
        <v>99916706736.927521</v>
      </c>
      <c r="J48" s="90">
        <f t="shared" ca="1" si="9"/>
        <v>79743136767.89032</v>
      </c>
      <c r="K48" s="90">
        <f t="shared" ca="1" si="9"/>
        <v>59569566798.853119</v>
      </c>
      <c r="L48">
        <f ca="1">IF('Waste 2020'!$A56="MR",INDIRECT("'Waste 2020'!"&amp;'Country Selector'!$B$3&amp;ROW($A56))*10^12,0)*'Process Emissions Multipliers'!$B$37</f>
        <v>39395996829.81591</v>
      </c>
      <c r="M48" s="90">
        <f t="shared" ca="1" si="10"/>
        <v>41931997580.36161</v>
      </c>
      <c r="N48" s="90">
        <f t="shared" ca="1" si="10"/>
        <v>44467998330.907303</v>
      </c>
      <c r="O48" s="90">
        <f t="shared" ca="1" si="10"/>
        <v>47003999081.453003</v>
      </c>
      <c r="P48" s="90">
        <f t="shared" ca="1" si="10"/>
        <v>49539999831.998703</v>
      </c>
      <c r="Q48" s="90">
        <f t="shared" ca="1" si="10"/>
        <v>52076000582.544388</v>
      </c>
      <c r="R48" s="90">
        <f t="shared" ca="1" si="10"/>
        <v>54612001333.090088</v>
      </c>
      <c r="S48" s="90">
        <f t="shared" ca="1" si="10"/>
        <v>57148002083.635788</v>
      </c>
      <c r="T48" s="90">
        <f t="shared" ca="1" si="10"/>
        <v>59684002834.181488</v>
      </c>
      <c r="U48" s="90">
        <f t="shared" ca="1" si="10"/>
        <v>62220003584.72718</v>
      </c>
      <c r="V48">
        <f ca="1">IF('Waste 2030'!$A56="MR",INDIRECT("'Waste 2030'!"&amp;'Country Selector'!$B$3&amp;ROW($A56))*10^12,0)*'Process Emissions Multipliers'!$D$37</f>
        <v>64756004335.272881</v>
      </c>
      <c r="W48" s="90">
        <f t="shared" ca="1" si="8"/>
        <v>64592431041.978966</v>
      </c>
      <c r="X48" s="90">
        <f t="shared" ca="1" si="8"/>
        <v>64428857748.685036</v>
      </c>
      <c r="Y48" s="90">
        <f t="shared" ca="1" si="8"/>
        <v>64265284455.391121</v>
      </c>
      <c r="Z48" s="90">
        <f t="shared" ca="1" si="8"/>
        <v>64101711162.097206</v>
      </c>
      <c r="AA48" s="90">
        <f t="shared" ca="1" si="8"/>
        <v>63938137868.803284</v>
      </c>
      <c r="AB48" s="90">
        <f t="shared" ca="1" si="8"/>
        <v>63774564575.509369</v>
      </c>
      <c r="AC48" s="90">
        <f t="shared" ca="1" si="8"/>
        <v>63610991282.215446</v>
      </c>
      <c r="AD48" s="90">
        <f t="shared" ca="1" si="8"/>
        <v>63447417988.921524</v>
      </c>
      <c r="AE48" s="90">
        <f t="shared" ca="1" si="8"/>
        <v>63283844695.627609</v>
      </c>
      <c r="AF48" s="90">
        <f t="shared" ca="1" si="8"/>
        <v>63120271402.333679</v>
      </c>
      <c r="AG48" s="90">
        <f t="shared" ca="1" si="8"/>
        <v>62956698109.039764</v>
      </c>
      <c r="AH48" s="90">
        <f t="shared" ca="1" si="8"/>
        <v>62793124815.74585</v>
      </c>
      <c r="AI48" s="90">
        <f t="shared" ca="1" si="8"/>
        <v>62629551522.45192</v>
      </c>
      <c r="AJ48" s="90">
        <f t="shared" ca="1" si="8"/>
        <v>62465978229.158005</v>
      </c>
      <c r="AK48" s="90">
        <f t="shared" ca="1" si="8"/>
        <v>62302404935.864075</v>
      </c>
      <c r="AL48" s="90">
        <f t="shared" ca="1" si="8"/>
        <v>62138831642.57016</v>
      </c>
      <c r="AM48" s="90">
        <f t="shared" ca="1" si="11"/>
        <v>61975258349.276245</v>
      </c>
      <c r="AN48" s="90">
        <f t="shared" ca="1" si="11"/>
        <v>61811685055.98233</v>
      </c>
      <c r="AO48" s="90">
        <f t="shared" ca="1" si="11"/>
        <v>61648111762.6884</v>
      </c>
      <c r="AP48">
        <f ca="1">V48*'Process Emissions Multipliers'!$E$37</f>
        <v>61484538469.394485</v>
      </c>
    </row>
    <row r="49" spans="1:42">
      <c r="A49" s="74">
        <v>-3</v>
      </c>
      <c r="B49">
        <f ca="1">IF('Waste 2010'!$A57="MR",INDIRECT("'Waste 2010'!"&amp;'Country Selector'!$B$3&amp;ROW($A57))*10^12,0)</f>
        <v>95485829893.77002</v>
      </c>
      <c r="C49" s="90">
        <f t="shared" ca="1" si="9"/>
        <v>90218521380.339783</v>
      </c>
      <c r="D49" s="90">
        <f t="shared" ca="1" si="9"/>
        <v>84951212866.909546</v>
      </c>
      <c r="E49" s="90">
        <f t="shared" ca="1" si="9"/>
        <v>79683904353.479294</v>
      </c>
      <c r="F49" s="90">
        <f t="shared" ca="1" si="9"/>
        <v>74416595840.049042</v>
      </c>
      <c r="G49" s="90">
        <f t="shared" ca="1" si="9"/>
        <v>69149287326.618805</v>
      </c>
      <c r="H49" s="90">
        <f t="shared" ca="1" si="9"/>
        <v>63881978813.18856</v>
      </c>
      <c r="I49" s="90">
        <f t="shared" ca="1" si="9"/>
        <v>58614670299.758316</v>
      </c>
      <c r="J49" s="90">
        <f t="shared" ca="1" si="9"/>
        <v>53347361786.328072</v>
      </c>
      <c r="K49" s="90">
        <f t="shared" ca="1" si="9"/>
        <v>48080053272.897827</v>
      </c>
      <c r="L49">
        <f ca="1">IF('Waste 2020'!$A57="MR",INDIRECT("'Waste 2020'!"&amp;'Country Selector'!$B$3&amp;ROW($A57))*10^12,0)*'Process Emissions Multipliers'!$B$37</f>
        <v>42812744759.467583</v>
      </c>
      <c r="M49" s="90">
        <f t="shared" ca="1" si="10"/>
        <v>41904427186.805428</v>
      </c>
      <c r="N49" s="90">
        <f t="shared" ca="1" si="10"/>
        <v>40996109614.143257</v>
      </c>
      <c r="O49" s="90">
        <f t="shared" ca="1" si="10"/>
        <v>40087792041.481094</v>
      </c>
      <c r="P49" s="90">
        <f t="shared" ca="1" si="10"/>
        <v>39179474468.818939</v>
      </c>
      <c r="Q49" s="90">
        <f t="shared" ca="1" si="10"/>
        <v>38271156896.156776</v>
      </c>
      <c r="R49" s="90">
        <f t="shared" ca="1" si="10"/>
        <v>37362839323.494614</v>
      </c>
      <c r="S49" s="90">
        <f t="shared" ca="1" si="10"/>
        <v>36454521750.832451</v>
      </c>
      <c r="T49" s="90">
        <f t="shared" ca="1" si="10"/>
        <v>35546204178.170288</v>
      </c>
      <c r="U49" s="90">
        <f t="shared" ca="1" si="10"/>
        <v>34637886605.508133</v>
      </c>
      <c r="V49">
        <f ca="1">IF('Waste 2030'!$A57="MR",INDIRECT("'Waste 2030'!"&amp;'Country Selector'!$B$3&amp;ROW($A57))*10^12,0)*'Process Emissions Multipliers'!$D$37</f>
        <v>33729569032.845966</v>
      </c>
      <c r="W49" s="90">
        <f t="shared" ca="1" si="8"/>
        <v>33644368336.096336</v>
      </c>
      <c r="X49" s="90">
        <f t="shared" ca="1" si="8"/>
        <v>33559167639.34671</v>
      </c>
      <c r="Y49" s="90">
        <f t="shared" ca="1" si="8"/>
        <v>33473966942.597084</v>
      </c>
      <c r="Z49" s="90">
        <f t="shared" ca="1" si="8"/>
        <v>33388766245.84745</v>
      </c>
      <c r="AA49" s="90">
        <f t="shared" ca="1" si="8"/>
        <v>33303565549.097824</v>
      </c>
      <c r="AB49" s="90">
        <f t="shared" ca="1" si="8"/>
        <v>33218364852.348194</v>
      </c>
      <c r="AC49" s="90">
        <f t="shared" ca="1" si="8"/>
        <v>33133164155.598564</v>
      </c>
      <c r="AD49" s="90">
        <f t="shared" ca="1" si="8"/>
        <v>33047963458.848938</v>
      </c>
      <c r="AE49" s="90">
        <f t="shared" ca="1" si="8"/>
        <v>32962762762.099308</v>
      </c>
      <c r="AF49" s="90">
        <f t="shared" ca="1" si="8"/>
        <v>32877562065.349678</v>
      </c>
      <c r="AG49" s="90">
        <f t="shared" ca="1" si="8"/>
        <v>32792361368.600052</v>
      </c>
      <c r="AH49" s="90">
        <f t="shared" ca="1" si="8"/>
        <v>32707160671.850422</v>
      </c>
      <c r="AI49" s="90">
        <f t="shared" ca="1" si="8"/>
        <v>32621959975.100792</v>
      </c>
      <c r="AJ49" s="90">
        <f t="shared" ca="1" si="8"/>
        <v>32536759278.351166</v>
      </c>
      <c r="AK49" s="90">
        <f t="shared" ca="1" si="8"/>
        <v>32451558581.601536</v>
      </c>
      <c r="AL49" s="90">
        <f t="shared" ca="1" si="8"/>
        <v>32366357884.851906</v>
      </c>
      <c r="AM49" s="90">
        <f t="shared" ca="1" si="11"/>
        <v>32281157188.10228</v>
      </c>
      <c r="AN49" s="90">
        <f t="shared" ca="1" si="11"/>
        <v>32195956491.35265</v>
      </c>
      <c r="AO49" s="90">
        <f t="shared" ca="1" si="11"/>
        <v>32110755794.603024</v>
      </c>
      <c r="AP49">
        <f ca="1">V49*'Process Emissions Multipliers'!$E$37</f>
        <v>32025555097.853394</v>
      </c>
    </row>
    <row r="50" spans="1:42">
      <c r="A50" s="74">
        <v>-2</v>
      </c>
      <c r="B50">
        <f ca="1">IF('Waste 2010'!$A58="MR",INDIRECT("'Waste 2010'!"&amp;'Country Selector'!$B$3&amp;ROW($A58))*10^12,0)</f>
        <v>87259576262.126221</v>
      </c>
      <c r="C50" s="90">
        <f t="shared" ca="1" si="9"/>
        <v>81228028469.77063</v>
      </c>
      <c r="D50" s="90">
        <f t="shared" ca="1" si="9"/>
        <v>75196480677.415009</v>
      </c>
      <c r="E50" s="90">
        <f t="shared" ca="1" si="9"/>
        <v>69164932885.059418</v>
      </c>
      <c r="F50" s="90">
        <f t="shared" ca="1" si="9"/>
        <v>63133385092.703812</v>
      </c>
      <c r="G50" s="90">
        <f t="shared" ca="1" si="9"/>
        <v>57101837300.348206</v>
      </c>
      <c r="H50" s="90">
        <f t="shared" ca="1" si="9"/>
        <v>51070289507.992599</v>
      </c>
      <c r="I50" s="90">
        <f t="shared" ca="1" si="9"/>
        <v>45038741715.637009</v>
      </c>
      <c r="J50" s="90">
        <f t="shared" ca="1" si="9"/>
        <v>39007193923.281403</v>
      </c>
      <c r="K50" s="90">
        <f t="shared" ca="1" si="9"/>
        <v>32975646130.925797</v>
      </c>
      <c r="L50">
        <f ca="1">IF('Waste 2020'!$A58="MR",INDIRECT("'Waste 2020'!"&amp;'Country Selector'!$B$3&amp;ROW($A58))*10^12,0)*'Process Emissions Multipliers'!$B$37</f>
        <v>26944098338.570194</v>
      </c>
      <c r="M50" s="90">
        <f t="shared" ca="1" si="10"/>
        <v>26260033081.348366</v>
      </c>
      <c r="N50" s="90">
        <f t="shared" ca="1" si="10"/>
        <v>25575967824.126537</v>
      </c>
      <c r="O50" s="90">
        <f t="shared" ca="1" si="10"/>
        <v>24891902566.904713</v>
      </c>
      <c r="P50" s="90">
        <f t="shared" ca="1" si="10"/>
        <v>24207837309.682884</v>
      </c>
      <c r="Q50" s="90">
        <f t="shared" ca="1" si="10"/>
        <v>23523772052.461052</v>
      </c>
      <c r="R50" s="90">
        <f t="shared" ca="1" si="10"/>
        <v>22839706795.239227</v>
      </c>
      <c r="S50" s="90">
        <f t="shared" ca="1" si="10"/>
        <v>22155641538.017395</v>
      </c>
      <c r="T50" s="90">
        <f t="shared" ca="1" si="10"/>
        <v>21471576280.79557</v>
      </c>
      <c r="U50" s="90">
        <f t="shared" ca="1" si="10"/>
        <v>20787511023.573746</v>
      </c>
      <c r="V50">
        <f ca="1">IF('Waste 2030'!$A58="MR",INDIRECT("'Waste 2030'!"&amp;'Country Selector'!$B$3&amp;ROW($A58))*10^12,0)*'Process Emissions Multipliers'!$D$37</f>
        <v>20103445766.351913</v>
      </c>
      <c r="W50" s="90">
        <f t="shared" ca="1" si="8"/>
        <v>20052664578.347595</v>
      </c>
      <c r="X50" s="90">
        <f t="shared" ca="1" si="8"/>
        <v>20001883390.343281</v>
      </c>
      <c r="Y50" s="90">
        <f t="shared" ca="1" si="8"/>
        <v>19951102202.338963</v>
      </c>
      <c r="Z50" s="90">
        <f t="shared" ca="1" si="8"/>
        <v>19900321014.334644</v>
      </c>
      <c r="AA50" s="90">
        <f t="shared" ca="1" si="8"/>
        <v>19849539826.330326</v>
      </c>
      <c r="AB50" s="90">
        <f t="shared" ca="1" si="8"/>
        <v>19798758638.326008</v>
      </c>
      <c r="AC50" s="90">
        <f t="shared" ca="1" si="8"/>
        <v>19747977450.321693</v>
      </c>
      <c r="AD50" s="90">
        <f t="shared" ca="1" si="8"/>
        <v>19697196262.317375</v>
      </c>
      <c r="AE50" s="90">
        <f t="shared" ca="1" si="8"/>
        <v>19646415074.313057</v>
      </c>
      <c r="AF50" s="90">
        <f t="shared" ca="1" si="8"/>
        <v>19595633886.308739</v>
      </c>
      <c r="AG50" s="90">
        <f t="shared" ca="1" si="8"/>
        <v>19544852698.30442</v>
      </c>
      <c r="AH50" s="90">
        <f t="shared" ca="1" si="8"/>
        <v>19494071510.300102</v>
      </c>
      <c r="AI50" s="90">
        <f t="shared" ca="1" si="8"/>
        <v>19443290322.295784</v>
      </c>
      <c r="AJ50" s="90">
        <f t="shared" ca="1" si="8"/>
        <v>19392509134.29147</v>
      </c>
      <c r="AK50" s="90">
        <f t="shared" ca="1" si="8"/>
        <v>19341727946.287151</v>
      </c>
      <c r="AL50" s="90">
        <f t="shared" ca="1" si="8"/>
        <v>19290946758.282833</v>
      </c>
      <c r="AM50" s="90">
        <f t="shared" ca="1" si="11"/>
        <v>19240165570.278515</v>
      </c>
      <c r="AN50" s="90">
        <f t="shared" ca="1" si="11"/>
        <v>19189384382.2742</v>
      </c>
      <c r="AO50" s="90">
        <f t="shared" ca="1" si="11"/>
        <v>19138603194.269882</v>
      </c>
      <c r="AP50">
        <f ca="1">V50*'Process Emissions Multipliers'!$E$37</f>
        <v>19087822006.265564</v>
      </c>
    </row>
    <row r="51" spans="1:42">
      <c r="A51" s="74">
        <v>-1</v>
      </c>
      <c r="B51">
        <f ca="1">IF('Waste 2010'!$A59="MR",INDIRECT("'Waste 2010'!"&amp;'Country Selector'!$B$3&amp;ROW($A59))*10^12,0)</f>
        <v>108760906152.52521</v>
      </c>
      <c r="C51" s="90">
        <f t="shared" ca="1" si="9"/>
        <v>102846661871.81332</v>
      </c>
      <c r="D51" s="90">
        <f t="shared" ca="1" si="9"/>
        <v>96932417591.101456</v>
      </c>
      <c r="E51" s="90">
        <f t="shared" ca="1" si="9"/>
        <v>91018173310.389587</v>
      </c>
      <c r="F51" s="90">
        <f t="shared" ca="1" si="9"/>
        <v>85103929029.677704</v>
      </c>
      <c r="G51" s="90">
        <f t="shared" ca="1" si="9"/>
        <v>79189684748.96582</v>
      </c>
      <c r="H51" s="90">
        <f t="shared" ca="1" si="9"/>
        <v>73275440468.253937</v>
      </c>
      <c r="I51" s="90">
        <f t="shared" ca="1" si="9"/>
        <v>67361196187.542061</v>
      </c>
      <c r="J51" s="90">
        <f t="shared" ca="1" si="9"/>
        <v>61446951906.830193</v>
      </c>
      <c r="K51" s="90">
        <f t="shared" ca="1" si="9"/>
        <v>55532707626.118317</v>
      </c>
      <c r="L51">
        <f ca="1">IF('Waste 2020'!$A59="MR",INDIRECT("'Waste 2020'!"&amp;'Country Selector'!$B$3&amp;ROW($A59))*10^12,0)*'Process Emissions Multipliers'!$B$37</f>
        <v>49618463345.406433</v>
      </c>
      <c r="M51" s="90">
        <f t="shared" ca="1" si="10"/>
        <v>48814492504.044609</v>
      </c>
      <c r="N51" s="90">
        <f t="shared" ca="1" si="10"/>
        <v>48010521662.682777</v>
      </c>
      <c r="O51" s="90">
        <f t="shared" ca="1" si="10"/>
        <v>47206550821.320946</v>
      </c>
      <c r="P51" s="90">
        <f t="shared" ca="1" si="10"/>
        <v>46402579979.959122</v>
      </c>
      <c r="Q51" s="90">
        <f t="shared" ca="1" si="10"/>
        <v>45598609138.59729</v>
      </c>
      <c r="R51" s="90">
        <f t="shared" ca="1" si="10"/>
        <v>44794638297.235458</v>
      </c>
      <c r="S51" s="90">
        <f t="shared" ca="1" si="10"/>
        <v>43990667455.873627</v>
      </c>
      <c r="T51" s="90">
        <f t="shared" ca="1" si="10"/>
        <v>43186696614.51181</v>
      </c>
      <c r="U51" s="90">
        <f t="shared" ca="1" si="10"/>
        <v>42382725773.149971</v>
      </c>
      <c r="V51">
        <f ca="1">IF('Waste 2030'!$A59="MR",INDIRECT("'Waste 2030'!"&amp;'Country Selector'!$B$3&amp;ROW($A59))*10^12,0)*'Process Emissions Multipliers'!$D$37</f>
        <v>41578754931.788147</v>
      </c>
      <c r="W51" s="90">
        <f t="shared" ca="1" si="8"/>
        <v>41473727236.749397</v>
      </c>
      <c r="X51" s="90">
        <f t="shared" ca="1" si="8"/>
        <v>41368699541.710632</v>
      </c>
      <c r="Y51" s="90">
        <f t="shared" ca="1" si="8"/>
        <v>41263671846.671875</v>
      </c>
      <c r="Z51" s="90">
        <f t="shared" ca="1" si="8"/>
        <v>41158644151.633125</v>
      </c>
      <c r="AA51" s="90">
        <f t="shared" ca="1" si="8"/>
        <v>41053616456.594376</v>
      </c>
      <c r="AB51" s="90">
        <f t="shared" ca="1" si="8"/>
        <v>40948588761.555611</v>
      </c>
      <c r="AC51" s="90">
        <f t="shared" ca="1" si="8"/>
        <v>40843561066.516853</v>
      </c>
      <c r="AD51" s="90">
        <f t="shared" ca="1" si="8"/>
        <v>40738533371.478104</v>
      </c>
      <c r="AE51" s="90">
        <f t="shared" ca="1" si="8"/>
        <v>40633505676.439346</v>
      </c>
      <c r="AF51" s="90">
        <f t="shared" ca="1" si="8"/>
        <v>40528477981.400589</v>
      </c>
      <c r="AG51" s="90">
        <f t="shared" ca="1" si="8"/>
        <v>40423450286.361832</v>
      </c>
      <c r="AH51" s="90">
        <f t="shared" ca="1" si="8"/>
        <v>40318422591.323074</v>
      </c>
      <c r="AI51" s="90">
        <f t="shared" ca="1" si="8"/>
        <v>40213394896.284317</v>
      </c>
      <c r="AJ51" s="90">
        <f t="shared" ca="1" si="8"/>
        <v>40108367201.24556</v>
      </c>
      <c r="AK51" s="90">
        <f t="shared" ca="1" si="8"/>
        <v>40003339506.20681</v>
      </c>
      <c r="AL51" s="90">
        <f t="shared" ca="1" si="8"/>
        <v>39898311811.168053</v>
      </c>
      <c r="AM51" s="90">
        <f t="shared" ca="1" si="11"/>
        <v>39793284116.129295</v>
      </c>
      <c r="AN51" s="90">
        <f t="shared" ca="1" si="11"/>
        <v>39688256421.090546</v>
      </c>
      <c r="AO51" s="90">
        <f t="shared" ca="1" si="11"/>
        <v>39583228726.051788</v>
      </c>
      <c r="AP51">
        <f ca="1">V51*'Process Emissions Multipliers'!$E$37</f>
        <v>39478201031.013031</v>
      </c>
    </row>
    <row r="52" spans="1:42">
      <c r="A52" s="74">
        <v>0</v>
      </c>
      <c r="B52">
        <f ca="1">IF('Waste 2010'!$A60="MR",INDIRECT("'Waste 2010'!"&amp;'Country Selector'!$B$3&amp;ROW($A60))*10^12,0)</f>
        <v>109298928684.91109</v>
      </c>
      <c r="C52" s="90">
        <f t="shared" ca="1" si="9"/>
        <v>100374431990.83705</v>
      </c>
      <c r="D52" s="90">
        <f t="shared" ca="1" si="9"/>
        <v>91449935296.763</v>
      </c>
      <c r="E52" s="90">
        <f t="shared" ca="1" si="9"/>
        <v>82525438602.688965</v>
      </c>
      <c r="F52" s="90">
        <f t="shared" ca="1" si="9"/>
        <v>73600941908.614929</v>
      </c>
      <c r="G52" s="90">
        <f t="shared" ca="1" si="9"/>
        <v>64676445214.540878</v>
      </c>
      <c r="H52" s="90">
        <f t="shared" ca="1" si="9"/>
        <v>55751948520.466835</v>
      </c>
      <c r="I52" s="90">
        <f t="shared" ca="1" si="9"/>
        <v>46827451826.392799</v>
      </c>
      <c r="J52" s="90">
        <f t="shared" ca="1" si="9"/>
        <v>37902955132.318756</v>
      </c>
      <c r="K52" s="90">
        <f t="shared" ca="1" si="9"/>
        <v>28978458438.244717</v>
      </c>
      <c r="L52">
        <f ca="1">IF('Waste 2020'!$A60="MR",INDIRECT("'Waste 2020'!"&amp;'Country Selector'!$B$3&amp;ROW($A60))*10^12,0)*'Process Emissions Multipliers'!$B$37</f>
        <v>20053961744.170673</v>
      </c>
      <c r="M52" s="90">
        <f t="shared" ca="1" si="10"/>
        <v>19867480784.196842</v>
      </c>
      <c r="N52" s="90">
        <f t="shared" ca="1" si="10"/>
        <v>19680999824.223003</v>
      </c>
      <c r="O52" s="90">
        <f t="shared" ca="1" si="10"/>
        <v>19494518864.249168</v>
      </c>
      <c r="P52" s="90">
        <f t="shared" ca="1" si="10"/>
        <v>19308037904.275337</v>
      </c>
      <c r="Q52" s="90">
        <f t="shared" ca="1" si="10"/>
        <v>19121556944.301498</v>
      </c>
      <c r="R52" s="90">
        <f t="shared" ca="1" si="10"/>
        <v>18935075984.327667</v>
      </c>
      <c r="S52" s="90">
        <f t="shared" ca="1" si="10"/>
        <v>18748595024.353832</v>
      </c>
      <c r="T52" s="90">
        <f t="shared" ca="1" si="10"/>
        <v>18562114064.379997</v>
      </c>
      <c r="U52" s="90">
        <f t="shared" ca="1" si="10"/>
        <v>18375633104.406162</v>
      </c>
      <c r="V52">
        <f ca="1">IF('Waste 2030'!$A60="MR",INDIRECT("'Waste 2030'!"&amp;'Country Selector'!$B$3&amp;ROW($A60))*10^12,0)*'Process Emissions Multipliers'!$D$37</f>
        <v>18189152144.432327</v>
      </c>
      <c r="W52" s="90">
        <f t="shared" ca="1" si="8"/>
        <v>18143206451.071068</v>
      </c>
      <c r="X52" s="90">
        <f t="shared" ca="1" si="8"/>
        <v>18097260757.709805</v>
      </c>
      <c r="Y52" s="90">
        <f t="shared" ca="1" si="8"/>
        <v>18051315064.348541</v>
      </c>
      <c r="Z52" s="90">
        <f t="shared" ca="1" si="8"/>
        <v>18005369370.987282</v>
      </c>
      <c r="AA52" s="90">
        <f t="shared" ca="1" si="8"/>
        <v>17959423677.626022</v>
      </c>
      <c r="AB52" s="90">
        <f t="shared" ca="1" si="8"/>
        <v>17913477984.264759</v>
      </c>
      <c r="AC52" s="90">
        <f t="shared" ca="1" si="8"/>
        <v>17867532290.903496</v>
      </c>
      <c r="AD52" s="90">
        <f t="shared" ca="1" si="8"/>
        <v>17821586597.542236</v>
      </c>
      <c r="AE52" s="90">
        <f t="shared" ca="1" si="8"/>
        <v>17775640904.180977</v>
      </c>
      <c r="AF52" s="90">
        <f t="shared" ca="1" si="8"/>
        <v>17729695210.819714</v>
      </c>
      <c r="AG52" s="90">
        <f t="shared" ca="1" si="8"/>
        <v>17683749517.45845</v>
      </c>
      <c r="AH52" s="90">
        <f t="shared" ca="1" si="8"/>
        <v>17637803824.097191</v>
      </c>
      <c r="AI52" s="90">
        <f t="shared" ca="1" si="8"/>
        <v>17591858130.735928</v>
      </c>
      <c r="AJ52" s="90">
        <f t="shared" ca="1" si="8"/>
        <v>17545912437.374672</v>
      </c>
      <c r="AK52" s="90">
        <f t="shared" ca="1" si="8"/>
        <v>17499966744.013405</v>
      </c>
      <c r="AL52" s="90">
        <f t="shared" ca="1" si="8"/>
        <v>17454021050.652145</v>
      </c>
      <c r="AM52" s="90">
        <f t="shared" ca="1" si="11"/>
        <v>17408075357.290882</v>
      </c>
      <c r="AN52" s="90">
        <f t="shared" ca="1" si="11"/>
        <v>17362129663.929623</v>
      </c>
      <c r="AO52" s="90">
        <f t="shared" ca="1" si="11"/>
        <v>17316183970.568359</v>
      </c>
      <c r="AP52">
        <f ca="1">V52*'Process Emissions Multipliers'!$E$37</f>
        <v>17270238277.2071</v>
      </c>
    </row>
    <row r="53" spans="1:42">
      <c r="A53" s="74">
        <v>1</v>
      </c>
      <c r="B53">
        <f ca="1">IF('Waste 2010'!$A61="MR",INDIRECT("'Waste 2010'!"&amp;'Country Selector'!$B$3&amp;ROW($A61))*10^12,0)</f>
        <v>168179134378.03433</v>
      </c>
      <c r="C53" s="90">
        <f t="shared" ca="1" si="9"/>
        <v>155028908117.4967</v>
      </c>
      <c r="D53" s="90">
        <f t="shared" ca="1" si="9"/>
        <v>141878681856.95908</v>
      </c>
      <c r="E53" s="90">
        <f t="shared" ca="1" si="9"/>
        <v>128728455596.42143</v>
      </c>
      <c r="F53" s="90">
        <f t="shared" ca="1" si="9"/>
        <v>115578229335.88382</v>
      </c>
      <c r="G53" s="90">
        <f t="shared" ca="1" si="9"/>
        <v>102428003075.34619</v>
      </c>
      <c r="H53" s="90">
        <f t="shared" ca="1" si="9"/>
        <v>89277776814.808548</v>
      </c>
      <c r="I53" s="90">
        <f t="shared" ca="1" si="9"/>
        <v>76127550554.270935</v>
      </c>
      <c r="J53" s="90">
        <f t="shared" ca="1" si="9"/>
        <v>62977324293.733292</v>
      </c>
      <c r="K53" s="90">
        <f t="shared" ca="1" si="9"/>
        <v>49827098033.195663</v>
      </c>
      <c r="L53">
        <f ca="1">IF('Waste 2020'!$A61="MR",INDIRECT("'Waste 2020'!"&amp;'Country Selector'!$B$3&amp;ROW($A61))*10^12,0)*'Process Emissions Multipliers'!$B$37</f>
        <v>36676871772.658035</v>
      </c>
      <c r="M53" s="90">
        <f t="shared" ca="1" si="10"/>
        <v>65284800220.5019</v>
      </c>
      <c r="N53" s="90">
        <f t="shared" ca="1" si="10"/>
        <v>93892728668.345764</v>
      </c>
      <c r="O53" s="90">
        <f t="shared" ca="1" si="10"/>
        <v>122500657116.18964</v>
      </c>
      <c r="P53" s="90">
        <f t="shared" ca="1" si="10"/>
        <v>151108585564.03351</v>
      </c>
      <c r="Q53" s="90">
        <f t="shared" ca="1" si="10"/>
        <v>179716514011.87735</v>
      </c>
      <c r="R53" s="90">
        <f t="shared" ca="1" si="10"/>
        <v>208324442459.72122</v>
      </c>
      <c r="S53" s="90">
        <f t="shared" ca="1" si="10"/>
        <v>236932370907.56509</v>
      </c>
      <c r="T53" s="90">
        <f t="shared" ca="1" si="10"/>
        <v>265540299355.40897</v>
      </c>
      <c r="U53" s="90">
        <f t="shared" ca="1" si="10"/>
        <v>294148227803.25281</v>
      </c>
      <c r="V53">
        <f ca="1">IF('Waste 2030'!$A61="MR",INDIRECT("'Waste 2030'!"&amp;'Country Selector'!$B$3&amp;ROW($A61))*10^12,0)*'Process Emissions Multipliers'!$D$37</f>
        <v>322756156251.09668</v>
      </c>
      <c r="W53" s="90">
        <f t="shared" ca="1" si="8"/>
        <v>321940876062.78339</v>
      </c>
      <c r="X53" s="90">
        <f t="shared" ca="1" si="8"/>
        <v>321125595874.47003</v>
      </c>
      <c r="Y53" s="90">
        <f t="shared" ca="1" si="8"/>
        <v>320310315686.15674</v>
      </c>
      <c r="Z53" s="90">
        <f t="shared" ca="1" si="8"/>
        <v>319495035497.84344</v>
      </c>
      <c r="AA53" s="90">
        <f t="shared" ca="1" si="8"/>
        <v>318679755309.53015</v>
      </c>
      <c r="AB53" s="90">
        <f t="shared" ca="1" si="8"/>
        <v>317864475121.2168</v>
      </c>
      <c r="AC53" s="90">
        <f t="shared" ca="1" si="8"/>
        <v>317049194932.90344</v>
      </c>
      <c r="AD53" s="90">
        <f t="shared" ca="1" si="8"/>
        <v>316233914744.59021</v>
      </c>
      <c r="AE53" s="90">
        <f t="shared" ca="1" si="8"/>
        <v>315418634556.27686</v>
      </c>
      <c r="AF53" s="90">
        <f t="shared" ca="1" si="8"/>
        <v>314603354367.96356</v>
      </c>
      <c r="AG53" s="90">
        <f t="shared" ca="1" si="8"/>
        <v>313788074179.65027</v>
      </c>
      <c r="AH53" s="90">
        <f t="shared" ca="1" si="8"/>
        <v>312972793991.33691</v>
      </c>
      <c r="AI53" s="90">
        <f t="shared" ca="1" si="8"/>
        <v>312157513803.02362</v>
      </c>
      <c r="AJ53" s="90">
        <f t="shared" ca="1" si="8"/>
        <v>311342233614.71033</v>
      </c>
      <c r="AK53" s="90">
        <f t="shared" ca="1" si="8"/>
        <v>310526953426.39703</v>
      </c>
      <c r="AL53" s="90">
        <f t="shared" ca="1" si="8"/>
        <v>309711673238.08368</v>
      </c>
      <c r="AM53" s="90">
        <f t="shared" ca="1" si="11"/>
        <v>308896393049.77039</v>
      </c>
      <c r="AN53" s="90">
        <f t="shared" ca="1" si="11"/>
        <v>308081112861.45709</v>
      </c>
      <c r="AO53" s="90">
        <f t="shared" ca="1" si="11"/>
        <v>307265832673.14374</v>
      </c>
      <c r="AP53">
        <f ca="1">V53*'Process Emissions Multipliers'!$E$37</f>
        <v>306450552484.83044</v>
      </c>
    </row>
    <row r="54" spans="1:42">
      <c r="A54" s="74">
        <v>2</v>
      </c>
      <c r="B54">
        <f ca="1">IF('Waste 2010'!$A62="MR",INDIRECT("'Waste 2010'!"&amp;'Country Selector'!$B$3&amp;ROW($A62))*10^12,0)</f>
        <v>935491424433.86255</v>
      </c>
      <c r="C54" s="90">
        <f t="shared" ca="1" si="9"/>
        <v>860870885942.27161</v>
      </c>
      <c r="D54" s="90">
        <f t="shared" ca="1" si="9"/>
        <v>786250347450.68066</v>
      </c>
      <c r="E54" s="90">
        <f t="shared" ca="1" si="9"/>
        <v>711629808959.08984</v>
      </c>
      <c r="F54" s="90">
        <f t="shared" ca="1" si="9"/>
        <v>637009270467.4989</v>
      </c>
      <c r="G54" s="90">
        <f t="shared" ca="1" si="9"/>
        <v>562388731975.90784</v>
      </c>
      <c r="H54" s="90">
        <f t="shared" ca="1" si="9"/>
        <v>487768193484.31689</v>
      </c>
      <c r="I54" s="90">
        <f t="shared" ca="1" si="9"/>
        <v>413147654992.72601</v>
      </c>
      <c r="J54" s="90">
        <f t="shared" ca="1" si="9"/>
        <v>338527116501.13501</v>
      </c>
      <c r="K54" s="90">
        <f t="shared" ca="1" si="9"/>
        <v>263906578009.54407</v>
      </c>
      <c r="L54">
        <f ca="1">IF('Waste 2020'!$A62="MR",INDIRECT("'Waste 2020'!"&amp;'Country Selector'!$B$3&amp;ROW($A62))*10^12,0)*'Process Emissions Multipliers'!$B$37</f>
        <v>189286039517.95312</v>
      </c>
      <c r="M54" s="90">
        <f t="shared" ca="1" si="10"/>
        <v>257271292602.45966</v>
      </c>
      <c r="N54" s="90">
        <f t="shared" ca="1" si="10"/>
        <v>325256545686.96619</v>
      </c>
      <c r="O54" s="90">
        <f t="shared" ca="1" si="10"/>
        <v>393241798771.47278</v>
      </c>
      <c r="P54" s="90">
        <f t="shared" ca="1" si="10"/>
        <v>461227051855.97937</v>
      </c>
      <c r="Q54" s="90">
        <f t="shared" ca="1" si="10"/>
        <v>529212304940.4859</v>
      </c>
      <c r="R54" s="90">
        <f t="shared" ca="1" si="10"/>
        <v>597197558024.99243</v>
      </c>
      <c r="S54" s="90">
        <f t="shared" ca="1" si="10"/>
        <v>665182811109.49902</v>
      </c>
      <c r="T54" s="90">
        <f t="shared" ca="1" si="10"/>
        <v>733168064194.00549</v>
      </c>
      <c r="U54" s="90">
        <f t="shared" ca="1" si="10"/>
        <v>801153317278.51208</v>
      </c>
      <c r="V54">
        <f ca="1">IF('Waste 2030'!$A62="MR",INDIRECT("'Waste 2030'!"&amp;'Country Selector'!$B$3&amp;ROW($A62))*10^12,0)*'Process Emissions Multipliers'!$D$37</f>
        <v>869138570363.01868</v>
      </c>
      <c r="W54" s="90">
        <f t="shared" ca="1" si="8"/>
        <v>866943131349.4104</v>
      </c>
      <c r="X54" s="90">
        <f t="shared" ca="1" si="8"/>
        <v>864747692335.802</v>
      </c>
      <c r="Y54" s="90">
        <f t="shared" ca="1" si="8"/>
        <v>862552253322.19373</v>
      </c>
      <c r="Z54" s="90">
        <f t="shared" ca="1" si="8"/>
        <v>860356814308.58533</v>
      </c>
      <c r="AA54" s="90">
        <f t="shared" ca="1" si="8"/>
        <v>858161375294.97693</v>
      </c>
      <c r="AB54" s="90">
        <f t="shared" ca="1" si="8"/>
        <v>855965936281.36865</v>
      </c>
      <c r="AC54" s="90">
        <f t="shared" ca="1" si="8"/>
        <v>853770497267.76038</v>
      </c>
      <c r="AD54" s="90">
        <f t="shared" ca="1" si="8"/>
        <v>851575058254.1521</v>
      </c>
      <c r="AE54" s="90">
        <f t="shared" ca="1" si="8"/>
        <v>849379619240.5437</v>
      </c>
      <c r="AF54" s="90">
        <f t="shared" ca="1" si="8"/>
        <v>847184180226.9353</v>
      </c>
      <c r="AG54" s="90">
        <f t="shared" ca="1" si="8"/>
        <v>844988741213.32703</v>
      </c>
      <c r="AH54" s="90">
        <f t="shared" ca="1" si="8"/>
        <v>842793302199.71875</v>
      </c>
      <c r="AI54" s="90">
        <f t="shared" ca="1" si="8"/>
        <v>840597863186.11035</v>
      </c>
      <c r="AJ54" s="90">
        <f t="shared" ca="1" si="8"/>
        <v>838402424172.50208</v>
      </c>
      <c r="AK54" s="90">
        <f t="shared" ca="1" si="8"/>
        <v>836206985158.89368</v>
      </c>
      <c r="AL54" s="90">
        <f t="shared" ca="1" si="8"/>
        <v>834011546145.2854</v>
      </c>
      <c r="AM54" s="90">
        <f t="shared" ca="1" si="11"/>
        <v>831816107131.677</v>
      </c>
      <c r="AN54" s="90">
        <f t="shared" ca="1" si="11"/>
        <v>829620668118.06873</v>
      </c>
      <c r="AO54" s="90">
        <f t="shared" ca="1" si="11"/>
        <v>827425229104.46033</v>
      </c>
      <c r="AP54">
        <f ca="1">V54*'Process Emissions Multipliers'!$E$37</f>
        <v>825229790090.85205</v>
      </c>
    </row>
    <row r="55" spans="1:42">
      <c r="A55" s="74">
        <v>3</v>
      </c>
      <c r="B55">
        <f ca="1">IF('Waste 2010'!$A63="MR",INDIRECT("'Waste 2010'!"&amp;'Country Selector'!$B$3&amp;ROW($A63))*10^12,0)</f>
        <v>1215493218710.1348</v>
      </c>
      <c r="C55" s="90">
        <f t="shared" ca="1" si="9"/>
        <v>1187021351238.6658</v>
      </c>
      <c r="D55" s="90">
        <f t="shared" ca="1" si="9"/>
        <v>1158549483767.1968</v>
      </c>
      <c r="E55" s="90">
        <f t="shared" ca="1" si="9"/>
        <v>1130077616295.728</v>
      </c>
      <c r="F55" s="90">
        <f t="shared" ca="1" si="9"/>
        <v>1101605748824.259</v>
      </c>
      <c r="G55" s="90">
        <f t="shared" ca="1" si="9"/>
        <v>1073133881352.7902</v>
      </c>
      <c r="H55" s="90">
        <f t="shared" ca="1" si="9"/>
        <v>1044662013881.3213</v>
      </c>
      <c r="I55" s="90">
        <f t="shared" ca="1" si="9"/>
        <v>1016190146409.8522</v>
      </c>
      <c r="J55" s="90">
        <f t="shared" ca="1" si="9"/>
        <v>987718278938.3833</v>
      </c>
      <c r="K55" s="90">
        <f t="shared" ca="1" si="9"/>
        <v>959246411466.91431</v>
      </c>
      <c r="L55">
        <f ca="1">IF('Waste 2020'!$A63="MR",INDIRECT("'Waste 2020'!"&amp;'Country Selector'!$B$3&amp;ROW($A63))*10^12,0)*'Process Emissions Multipliers'!$B$37</f>
        <v>930774543995.44543</v>
      </c>
      <c r="M55" s="90">
        <f t="shared" ca="1" si="10"/>
        <v>930245190212.52112</v>
      </c>
      <c r="N55" s="90">
        <f t="shared" ca="1" si="10"/>
        <v>929715836429.59668</v>
      </c>
      <c r="O55" s="90">
        <f t="shared" ca="1" si="10"/>
        <v>929186482646.67236</v>
      </c>
      <c r="P55" s="90">
        <f t="shared" ca="1" si="10"/>
        <v>928657128863.74817</v>
      </c>
      <c r="Q55" s="90">
        <f t="shared" ca="1" si="10"/>
        <v>928127775080.82385</v>
      </c>
      <c r="R55" s="90">
        <f t="shared" ca="1" si="10"/>
        <v>927598421297.89941</v>
      </c>
      <c r="S55" s="90">
        <f t="shared" ca="1" si="10"/>
        <v>927069067514.97522</v>
      </c>
      <c r="T55" s="90">
        <f t="shared" ca="1" si="10"/>
        <v>926539713732.05078</v>
      </c>
      <c r="U55" s="90">
        <f t="shared" ca="1" si="10"/>
        <v>926010359949.12646</v>
      </c>
      <c r="V55">
        <f ca="1">IF('Waste 2030'!$A63="MR",INDIRECT("'Waste 2030'!"&amp;'Country Selector'!$B$3&amp;ROW($A63))*10^12,0)*'Process Emissions Multipliers'!$D$37</f>
        <v>925481006166.20215</v>
      </c>
      <c r="W55" s="90">
        <f t="shared" ca="1" si="8"/>
        <v>923143246484.86365</v>
      </c>
      <c r="X55" s="90">
        <f t="shared" ca="1" si="8"/>
        <v>920805486803.52527</v>
      </c>
      <c r="Y55" s="90">
        <f t="shared" ca="1" si="8"/>
        <v>918467727122.18689</v>
      </c>
      <c r="Z55" s="90">
        <f t="shared" ca="1" si="8"/>
        <v>916129967440.84839</v>
      </c>
      <c r="AA55" s="90">
        <f t="shared" ca="1" si="8"/>
        <v>913792207759.51013</v>
      </c>
      <c r="AB55" s="90">
        <f t="shared" ca="1" si="8"/>
        <v>911454448078.17175</v>
      </c>
      <c r="AC55" s="90">
        <f t="shared" ca="1" si="8"/>
        <v>909116688396.83337</v>
      </c>
      <c r="AD55" s="90">
        <f t="shared" ca="1" si="8"/>
        <v>906778928715.49487</v>
      </c>
      <c r="AE55" s="90">
        <f t="shared" ca="1" si="8"/>
        <v>904441169034.15637</v>
      </c>
      <c r="AF55" s="90">
        <f t="shared" ca="1" si="8"/>
        <v>902103409352.81812</v>
      </c>
      <c r="AG55" s="90">
        <f t="shared" ca="1" si="8"/>
        <v>899765649671.47961</v>
      </c>
      <c r="AH55" s="90">
        <f t="shared" ca="1" si="8"/>
        <v>897427889990.14111</v>
      </c>
      <c r="AI55" s="90">
        <f t="shared" ca="1" si="8"/>
        <v>895090130308.80286</v>
      </c>
      <c r="AJ55" s="90">
        <f t="shared" ca="1" si="8"/>
        <v>892752370627.46436</v>
      </c>
      <c r="AK55" s="90">
        <f t="shared" ca="1" si="8"/>
        <v>890414610946.12598</v>
      </c>
      <c r="AL55" s="90">
        <f t="shared" ca="1" si="8"/>
        <v>888076851264.7876</v>
      </c>
      <c r="AM55" s="90">
        <f t="shared" ca="1" si="11"/>
        <v>885739091583.4491</v>
      </c>
      <c r="AN55" s="90">
        <f t="shared" ca="1" si="11"/>
        <v>883401331902.11072</v>
      </c>
      <c r="AO55" s="90">
        <f t="shared" ca="1" si="11"/>
        <v>881063572220.77234</v>
      </c>
      <c r="AP55">
        <f ca="1">V55*'Process Emissions Multipliers'!$E$37</f>
        <v>878725812539.43396</v>
      </c>
    </row>
    <row r="56" spans="1:42">
      <c r="A56" s="74">
        <v>4</v>
      </c>
      <c r="B56">
        <f ca="1">IF('Waste 2010'!$A64="MR",INDIRECT("'Waste 2010'!"&amp;'Country Selector'!$B$3&amp;ROW($A64))*10^12,0)</f>
        <v>1463946971428.4434</v>
      </c>
      <c r="C56" s="90">
        <f t="shared" ca="1" si="9"/>
        <v>1463207663365.2585</v>
      </c>
      <c r="D56" s="90">
        <f t="shared" ca="1" si="9"/>
        <v>1462468355302.0737</v>
      </c>
      <c r="E56" s="90">
        <f t="shared" ca="1" si="9"/>
        <v>1461729047238.8887</v>
      </c>
      <c r="F56" s="90">
        <f t="shared" ca="1" si="9"/>
        <v>1460989739175.7041</v>
      </c>
      <c r="G56" s="90">
        <f t="shared" ca="1" si="9"/>
        <v>1460250431112.519</v>
      </c>
      <c r="H56" s="90">
        <f t="shared" ca="1" si="9"/>
        <v>1459511123049.334</v>
      </c>
      <c r="I56" s="90">
        <f t="shared" ca="1" si="9"/>
        <v>1458771814986.1494</v>
      </c>
      <c r="J56" s="90">
        <f t="shared" ca="1" si="9"/>
        <v>1458032506922.9646</v>
      </c>
      <c r="K56" s="90">
        <f t="shared" ca="1" si="9"/>
        <v>1457293198859.7793</v>
      </c>
      <c r="L56">
        <f ca="1">IF('Waste 2020'!$A64="MR",INDIRECT("'Waste 2020'!"&amp;'Country Selector'!$B$3&amp;ROW($A64))*10^12,0)*'Process Emissions Multipliers'!$B$37</f>
        <v>1456553890796.5947</v>
      </c>
      <c r="M56" s="90">
        <f t="shared" ca="1" si="10"/>
        <v>1443054677204.0381</v>
      </c>
      <c r="N56" s="90">
        <f t="shared" ca="1" si="10"/>
        <v>1429555463611.4819</v>
      </c>
      <c r="O56" s="90">
        <f t="shared" ca="1" si="10"/>
        <v>1416056250018.9255</v>
      </c>
      <c r="P56" s="90">
        <f t="shared" ca="1" si="10"/>
        <v>1402557036426.3689</v>
      </c>
      <c r="Q56" s="90">
        <f t="shared" ca="1" si="10"/>
        <v>1389057822833.8125</v>
      </c>
      <c r="R56" s="90">
        <f t="shared" ca="1" si="10"/>
        <v>1375558609241.2561</v>
      </c>
      <c r="S56" s="90">
        <f t="shared" ca="1" si="10"/>
        <v>1362059395648.6995</v>
      </c>
      <c r="T56" s="90">
        <f t="shared" ca="1" si="10"/>
        <v>1348560182056.1431</v>
      </c>
      <c r="U56" s="90">
        <f t="shared" ca="1" si="10"/>
        <v>1335060968463.5867</v>
      </c>
      <c r="V56">
        <f ca="1">IF('Waste 2030'!$A64="MR",INDIRECT("'Waste 2030'!"&amp;'Country Selector'!$B$3&amp;ROW($A64))*10^12,0)*'Process Emissions Multipliers'!$D$37</f>
        <v>1321561754871.0303</v>
      </c>
      <c r="W56" s="90">
        <f t="shared" ca="1" si="8"/>
        <v>1318223497503.9402</v>
      </c>
      <c r="X56" s="90">
        <f t="shared" ca="1" si="8"/>
        <v>1314885240136.8501</v>
      </c>
      <c r="Y56" s="90">
        <f t="shared" ca="1" si="8"/>
        <v>1311546982769.7598</v>
      </c>
      <c r="Z56" s="90">
        <f t="shared" ca="1" si="8"/>
        <v>1308208725402.6697</v>
      </c>
      <c r="AA56" s="90">
        <f t="shared" ca="1" si="8"/>
        <v>1304870468035.5796</v>
      </c>
      <c r="AB56" s="90">
        <f t="shared" ca="1" si="8"/>
        <v>1301532210668.4893</v>
      </c>
      <c r="AC56" s="90">
        <f t="shared" ca="1" si="8"/>
        <v>1298193953301.3992</v>
      </c>
      <c r="AD56" s="90">
        <f t="shared" ca="1" si="8"/>
        <v>1294855695934.3091</v>
      </c>
      <c r="AE56" s="90">
        <f t="shared" ca="1" si="8"/>
        <v>1291517438567.2187</v>
      </c>
      <c r="AF56" s="90">
        <f t="shared" ca="1" si="8"/>
        <v>1288179181200.1289</v>
      </c>
      <c r="AG56" s="90">
        <f t="shared" ca="1" si="8"/>
        <v>1284840923833.0386</v>
      </c>
      <c r="AH56" s="90">
        <f t="shared" ca="1" si="8"/>
        <v>1281502666465.9485</v>
      </c>
      <c r="AI56" s="90">
        <f t="shared" ca="1" si="8"/>
        <v>1278164409098.8584</v>
      </c>
      <c r="AJ56" s="90">
        <f t="shared" ca="1" si="8"/>
        <v>1274826151731.7681</v>
      </c>
      <c r="AK56" s="90">
        <f t="shared" ca="1" si="8"/>
        <v>1271487894364.6782</v>
      </c>
      <c r="AL56" s="90">
        <f t="shared" ca="1" si="8"/>
        <v>1268149636997.5879</v>
      </c>
      <c r="AM56" s="90">
        <f t="shared" ca="1" si="11"/>
        <v>1264811379630.4976</v>
      </c>
      <c r="AN56" s="90">
        <f t="shared" ca="1" si="11"/>
        <v>1261473122263.4075</v>
      </c>
      <c r="AO56" s="90">
        <f t="shared" ca="1" si="11"/>
        <v>1258134864896.3176</v>
      </c>
      <c r="AP56">
        <f ca="1">V56*'Process Emissions Multipliers'!$E$37</f>
        <v>1254796607529.2273</v>
      </c>
    </row>
    <row r="57" spans="1:42">
      <c r="A57" s="74">
        <v>5</v>
      </c>
      <c r="B57">
        <f ca="1">IF('Waste 2010'!$A65="MR",INDIRECT("'Waste 2010'!"&amp;'Country Selector'!$B$3&amp;ROW($A65))*10^12,0)</f>
        <v>1969398859287.7866</v>
      </c>
      <c r="C57" s="90">
        <f t="shared" ca="1" si="9"/>
        <v>1981607195497.9976</v>
      </c>
      <c r="D57" s="90">
        <f t="shared" ca="1" si="9"/>
        <v>1993815531708.2085</v>
      </c>
      <c r="E57" s="90">
        <f t="shared" ca="1" si="9"/>
        <v>2006023867918.4199</v>
      </c>
      <c r="F57" s="90">
        <f t="shared" ca="1" si="9"/>
        <v>2018232204128.6306</v>
      </c>
      <c r="G57" s="90">
        <f t="shared" ca="1" si="9"/>
        <v>2030440540338.8418</v>
      </c>
      <c r="H57" s="90">
        <f t="shared" ca="1" si="9"/>
        <v>2042648876549.0527</v>
      </c>
      <c r="I57" s="90">
        <f t="shared" ca="1" si="9"/>
        <v>2054857212759.2639</v>
      </c>
      <c r="J57" s="90">
        <f t="shared" ca="1" si="9"/>
        <v>2067065548969.4749</v>
      </c>
      <c r="K57" s="90">
        <f t="shared" ca="1" si="9"/>
        <v>2079273885179.686</v>
      </c>
      <c r="L57">
        <f ca="1">IF('Waste 2020'!$A65="MR",INDIRECT("'Waste 2020'!"&amp;'Country Selector'!$B$3&amp;ROW($A65))*10^12,0)*'Process Emissions Multipliers'!$B$37</f>
        <v>2091482221389.897</v>
      </c>
      <c r="M57" s="90">
        <f t="shared" ca="1" si="10"/>
        <v>2045241345753.1543</v>
      </c>
      <c r="N57" s="90">
        <f t="shared" ca="1" si="10"/>
        <v>1999000470116.4111</v>
      </c>
      <c r="O57" s="90">
        <f t="shared" ca="1" si="10"/>
        <v>1952759594479.6685</v>
      </c>
      <c r="P57" s="90">
        <f t="shared" ca="1" si="10"/>
        <v>1906518718842.9258</v>
      </c>
      <c r="Q57" s="90">
        <f t="shared" ca="1" si="10"/>
        <v>1860277843206.1829</v>
      </c>
      <c r="R57" s="90">
        <f t="shared" ca="1" si="10"/>
        <v>1814036967569.4399</v>
      </c>
      <c r="S57" s="90">
        <f t="shared" ca="1" si="10"/>
        <v>1767796091932.6973</v>
      </c>
      <c r="T57" s="90">
        <f t="shared" ca="1" si="10"/>
        <v>1721555216295.9546</v>
      </c>
      <c r="U57" s="90">
        <f t="shared" ca="1" si="10"/>
        <v>1675314340659.2117</v>
      </c>
      <c r="V57">
        <f ca="1">IF('Waste 2030'!$A65="MR",INDIRECT("'Waste 2030'!"&amp;'Country Selector'!$B$3&amp;ROW($A65))*10^12,0)*'Process Emissions Multipliers'!$D$37</f>
        <v>1629073465022.4687</v>
      </c>
      <c r="W57" s="90">
        <f t="shared" ca="1" si="8"/>
        <v>1624958434849.949</v>
      </c>
      <c r="X57" s="90">
        <f t="shared" ca="1" si="8"/>
        <v>1620843404677.4294</v>
      </c>
      <c r="Y57" s="90">
        <f t="shared" ca="1" si="8"/>
        <v>1616728374504.9097</v>
      </c>
      <c r="Z57" s="90">
        <f t="shared" ca="1" si="8"/>
        <v>1612613344332.3901</v>
      </c>
      <c r="AA57" s="90">
        <f t="shared" ca="1" si="8"/>
        <v>1608498314159.8704</v>
      </c>
      <c r="AB57" s="90">
        <f t="shared" ca="1" si="8"/>
        <v>1604383283987.3506</v>
      </c>
      <c r="AC57" s="90">
        <f t="shared" ca="1" si="8"/>
        <v>1600268253814.8311</v>
      </c>
      <c r="AD57" s="90">
        <f t="shared" ca="1" si="8"/>
        <v>1596153223642.3115</v>
      </c>
      <c r="AE57" s="90">
        <f t="shared" ca="1" si="8"/>
        <v>1592038193469.7917</v>
      </c>
      <c r="AF57" s="90">
        <f t="shared" ca="1" si="8"/>
        <v>1587923163297.272</v>
      </c>
      <c r="AG57" s="90">
        <f t="shared" ca="1" si="8"/>
        <v>1583808133124.7524</v>
      </c>
      <c r="AH57" s="90">
        <f t="shared" ca="1" si="8"/>
        <v>1579693102952.2329</v>
      </c>
      <c r="AI57" s="90">
        <f t="shared" ca="1" si="8"/>
        <v>1575578072779.7129</v>
      </c>
      <c r="AJ57" s="90">
        <f t="shared" ca="1" si="8"/>
        <v>1571463042607.1934</v>
      </c>
      <c r="AK57" s="90">
        <f t="shared" ca="1" si="8"/>
        <v>1567348012434.6738</v>
      </c>
      <c r="AL57" s="90">
        <f t="shared" ca="1" si="8"/>
        <v>1563232982262.1543</v>
      </c>
      <c r="AM57" s="90">
        <f t="shared" ca="1" si="11"/>
        <v>1559117952089.6345</v>
      </c>
      <c r="AN57" s="90">
        <f t="shared" ca="1" si="11"/>
        <v>1555002921917.1147</v>
      </c>
      <c r="AO57" s="90">
        <f t="shared" ca="1" si="11"/>
        <v>1550887891744.5952</v>
      </c>
      <c r="AP57">
        <f ca="1">V57*'Process Emissions Multipliers'!$E$37</f>
        <v>1546772861572.0754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Selector'!$B$3&amp;ROW($A66))*10^12,0)*'Process Emissions Multipliers'!$B$37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Multipliers'!$D$37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Multipliers'!$E$37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848636807121.59082</v>
      </c>
      <c r="C59" s="90">
        <f t="shared" ca="1" si="9"/>
        <v>852162458898.82422</v>
      </c>
      <c r="D59" s="90">
        <f t="shared" ca="1" si="9"/>
        <v>855688110676.05762</v>
      </c>
      <c r="E59" s="90">
        <f t="shared" ca="1" si="9"/>
        <v>859213762453.29102</v>
      </c>
      <c r="F59" s="90">
        <f t="shared" ca="1" si="9"/>
        <v>862739414230.52441</v>
      </c>
      <c r="G59" s="90">
        <f t="shared" ca="1" si="9"/>
        <v>866265066007.75793</v>
      </c>
      <c r="H59" s="90">
        <f t="shared" ca="1" si="9"/>
        <v>869790717784.99133</v>
      </c>
      <c r="I59" s="90">
        <f t="shared" ca="1" si="9"/>
        <v>873316369562.22461</v>
      </c>
      <c r="J59" s="90">
        <f t="shared" ca="1" si="9"/>
        <v>876842021339.45801</v>
      </c>
      <c r="K59" s="90">
        <f t="shared" ca="1" si="9"/>
        <v>880367673116.69153</v>
      </c>
      <c r="L59">
        <f ca="1">IF('Waste 2020'!$A67="MR",INDIRECT("'Waste 2020'!"&amp;'Country Selector'!$B$3&amp;ROW($A67))*10^12,0)*'Process Emissions Multipliers'!$B$37</f>
        <v>883893324893.92493</v>
      </c>
      <c r="M59" s="90">
        <f t="shared" ca="1" si="10"/>
        <v>865537340896.27856</v>
      </c>
      <c r="N59" s="90">
        <f t="shared" ca="1" si="10"/>
        <v>847181356898.63196</v>
      </c>
      <c r="O59" s="90">
        <f t="shared" ca="1" si="10"/>
        <v>828825372900.9856</v>
      </c>
      <c r="P59" s="90">
        <f t="shared" ca="1" si="10"/>
        <v>810469388903.33911</v>
      </c>
      <c r="Q59" s="90">
        <f t="shared" ca="1" si="10"/>
        <v>792113404905.69275</v>
      </c>
      <c r="R59" s="90">
        <f t="shared" ca="1" si="10"/>
        <v>773757420908.04614</v>
      </c>
      <c r="S59" s="90">
        <f t="shared" ca="1" si="10"/>
        <v>755401436910.39978</v>
      </c>
      <c r="T59" s="90">
        <f t="shared" ca="1" si="10"/>
        <v>737045452912.75342</v>
      </c>
      <c r="U59" s="90">
        <f t="shared" ca="1" si="10"/>
        <v>718689468915.10693</v>
      </c>
      <c r="V59">
        <f ca="1">IF('Waste 2030'!$A67="MR",INDIRECT("'Waste 2030'!"&amp;'Country Selector'!$B$3&amp;ROW($A67))*10^12,0)*'Process Emissions Multipliers'!$D$37</f>
        <v>700333484917.46045</v>
      </c>
      <c r="W59" s="90">
        <f t="shared" ca="1" si="8"/>
        <v>698564446575.64355</v>
      </c>
      <c r="X59" s="90">
        <f t="shared" ca="1" si="8"/>
        <v>696795408233.82678</v>
      </c>
      <c r="Y59" s="90">
        <f t="shared" ca="1" si="8"/>
        <v>695026369892.00989</v>
      </c>
      <c r="Z59" s="90">
        <f t="shared" ca="1" si="8"/>
        <v>693257331550.19299</v>
      </c>
      <c r="AA59" s="90">
        <f t="shared" ca="1" si="8"/>
        <v>691488293208.3761</v>
      </c>
      <c r="AB59" s="90">
        <f t="shared" ca="1" si="8"/>
        <v>689719254866.55933</v>
      </c>
      <c r="AC59" s="90">
        <f t="shared" ca="1" si="8"/>
        <v>687950216524.74243</v>
      </c>
      <c r="AD59" s="90">
        <f t="shared" ca="1" si="8"/>
        <v>686181178182.92554</v>
      </c>
      <c r="AE59" s="90">
        <f t="shared" ca="1" si="8"/>
        <v>684412139841.10864</v>
      </c>
      <c r="AF59" s="90">
        <f t="shared" ca="1" si="8"/>
        <v>682643101499.29175</v>
      </c>
      <c r="AG59" s="90">
        <f t="shared" ca="1" si="8"/>
        <v>680874063157.47498</v>
      </c>
      <c r="AH59" s="90">
        <f t="shared" ca="1" si="8"/>
        <v>679105024815.6582</v>
      </c>
      <c r="AI59" s="90">
        <f t="shared" ca="1" si="8"/>
        <v>677335986473.84131</v>
      </c>
      <c r="AJ59" s="90">
        <f t="shared" ca="1" si="8"/>
        <v>675566948132.02441</v>
      </c>
      <c r="AK59" s="90">
        <f t="shared" ca="1" si="8"/>
        <v>673797909790.20752</v>
      </c>
      <c r="AL59" s="90">
        <f t="shared" ca="1" si="8"/>
        <v>672028871448.39062</v>
      </c>
      <c r="AM59" s="90">
        <f t="shared" ca="1" si="11"/>
        <v>670259833106.57373</v>
      </c>
      <c r="AN59" s="90">
        <f t="shared" ca="1" si="11"/>
        <v>668490794764.75696</v>
      </c>
      <c r="AO59" s="90">
        <f t="shared" ca="1" si="11"/>
        <v>666721756422.94006</v>
      </c>
      <c r="AP59">
        <f ca="1">V59*'Process Emissions Multipliers'!$E$37</f>
        <v>664952718081.12317</v>
      </c>
    </row>
    <row r="60" spans="1:42">
      <c r="A60" s="74">
        <v>8</v>
      </c>
      <c r="B60">
        <f ca="1">IF('Waste 2010'!$A68="MR",INDIRECT("'Waste 2010'!"&amp;'Country Selector'!$B$3&amp;ROW($A68))*10^12,0)</f>
        <v>644878651029.02295</v>
      </c>
      <c r="C60" s="90">
        <f t="shared" ca="1" si="9"/>
        <v>641099978354.61035</v>
      </c>
      <c r="D60" s="90">
        <f t="shared" ca="1" si="9"/>
        <v>637321305680.19763</v>
      </c>
      <c r="E60" s="90">
        <f t="shared" ca="1" si="9"/>
        <v>633542633005.78491</v>
      </c>
      <c r="F60" s="90">
        <f t="shared" ca="1" si="9"/>
        <v>629763960331.37219</v>
      </c>
      <c r="G60" s="90">
        <f t="shared" ca="1" si="9"/>
        <v>625985287656.95947</v>
      </c>
      <c r="H60" s="90">
        <f t="shared" ca="1" si="9"/>
        <v>622206614982.54687</v>
      </c>
      <c r="I60" s="90">
        <f t="shared" ca="1" si="9"/>
        <v>618427942308.13403</v>
      </c>
      <c r="J60" s="90">
        <f t="shared" ca="1" si="9"/>
        <v>614649269633.72144</v>
      </c>
      <c r="K60" s="90">
        <f t="shared" ca="1" si="9"/>
        <v>610870596959.30872</v>
      </c>
      <c r="L60">
        <f ca="1">IF('Waste 2020'!$A68="MR",INDIRECT("'Waste 2020'!"&amp;'Country Selector'!$B$3&amp;ROW($A68))*10^12,0)*'Process Emissions Multipliers'!$B$37</f>
        <v>607091924284.896</v>
      </c>
      <c r="M60" s="90">
        <f t="shared" ca="1" si="10"/>
        <v>600710361767.96643</v>
      </c>
      <c r="N60" s="90">
        <f t="shared" ca="1" si="10"/>
        <v>594328799251.03687</v>
      </c>
      <c r="O60" s="90">
        <f t="shared" ca="1" si="10"/>
        <v>587947236734.1073</v>
      </c>
      <c r="P60" s="90">
        <f t="shared" ca="1" si="10"/>
        <v>581565674217.17773</v>
      </c>
      <c r="Q60" s="90">
        <f t="shared" ca="1" si="10"/>
        <v>575184111700.24805</v>
      </c>
      <c r="R60" s="90">
        <f t="shared" ca="1" si="10"/>
        <v>568802549183.3186</v>
      </c>
      <c r="S60" s="90">
        <f t="shared" ca="1" si="10"/>
        <v>562420986666.38892</v>
      </c>
      <c r="T60" s="90">
        <f t="shared" ca="1" si="10"/>
        <v>556039424149.45935</v>
      </c>
      <c r="U60" s="90">
        <f t="shared" ca="1" si="10"/>
        <v>549657861632.52985</v>
      </c>
      <c r="V60">
        <f ca="1">IF('Waste 2030'!$A68="MR",INDIRECT("'Waste 2030'!"&amp;'Country Selector'!$B$3&amp;ROW($A68))*10^12,0)*'Process Emissions Multipliers'!$D$37</f>
        <v>543276299115.60022</v>
      </c>
      <c r="W60" s="90">
        <f t="shared" ca="1" si="8"/>
        <v>541903986318.86292</v>
      </c>
      <c r="X60" s="90">
        <f t="shared" ca="1" si="8"/>
        <v>540531673522.12561</v>
      </c>
      <c r="Y60" s="90">
        <f t="shared" ca="1" si="8"/>
        <v>539159360725.38824</v>
      </c>
      <c r="Z60" s="90">
        <f t="shared" ca="1" si="8"/>
        <v>537787047928.651</v>
      </c>
      <c r="AA60" s="90">
        <f t="shared" ca="1" si="8"/>
        <v>536414735131.9137</v>
      </c>
      <c r="AB60" s="90">
        <f t="shared" ca="1" si="8"/>
        <v>535042422335.17639</v>
      </c>
      <c r="AC60" s="90">
        <f t="shared" ca="1" si="8"/>
        <v>533670109538.43909</v>
      </c>
      <c r="AD60" s="90">
        <f t="shared" ca="1" si="8"/>
        <v>532297796741.70178</v>
      </c>
      <c r="AE60" s="90">
        <f t="shared" ca="1" si="8"/>
        <v>530925483944.96448</v>
      </c>
      <c r="AF60" s="90">
        <f t="shared" ca="1" si="8"/>
        <v>529553171148.22717</v>
      </c>
      <c r="AG60" s="90">
        <f t="shared" ca="1" si="8"/>
        <v>528180858351.48987</v>
      </c>
      <c r="AH60" s="90">
        <f t="shared" ca="1" si="8"/>
        <v>526808545554.75256</v>
      </c>
      <c r="AI60" s="90">
        <f t="shared" ca="1" si="8"/>
        <v>525436232758.01526</v>
      </c>
      <c r="AJ60" s="90">
        <f t="shared" ca="1" si="8"/>
        <v>524063919961.27795</v>
      </c>
      <c r="AK60" s="90">
        <f t="shared" ca="1" si="8"/>
        <v>522691607164.54065</v>
      </c>
      <c r="AL60" s="90">
        <f t="shared" ca="1" si="8"/>
        <v>521319294367.80334</v>
      </c>
      <c r="AM60" s="90">
        <f t="shared" ca="1" si="11"/>
        <v>519946981571.06604</v>
      </c>
      <c r="AN60" s="90">
        <f t="shared" ca="1" si="11"/>
        <v>518574668774.32874</v>
      </c>
      <c r="AO60" s="90">
        <f t="shared" ca="1" si="11"/>
        <v>517202355977.59143</v>
      </c>
      <c r="AP60">
        <f ca="1">V60*'Process Emissions Multipliers'!$E$37</f>
        <v>515830043180.85413</v>
      </c>
    </row>
    <row r="61" spans="1:42">
      <c r="A61" s="74">
        <v>9</v>
      </c>
      <c r="B61">
        <f ca="1">IF('Waste 2010'!$A69="MR",INDIRECT("'Waste 2010'!"&amp;'Country Selector'!$B$3&amp;ROW($A69))*10^12,0)</f>
        <v>351986850176.80731</v>
      </c>
      <c r="C61" s="90">
        <f t="shared" ca="1" si="9"/>
        <v>365313044967.90668</v>
      </c>
      <c r="D61" s="90">
        <f t="shared" ca="1" si="9"/>
        <v>378639239759.0061</v>
      </c>
      <c r="E61" s="90">
        <f t="shared" ca="1" si="9"/>
        <v>391965434550.10547</v>
      </c>
      <c r="F61" s="90">
        <f t="shared" ca="1" si="9"/>
        <v>405291629341.20483</v>
      </c>
      <c r="G61" s="90">
        <f t="shared" ca="1" si="9"/>
        <v>418617824132.30414</v>
      </c>
      <c r="H61" s="90">
        <f t="shared" ca="1" si="9"/>
        <v>431944018923.40356</v>
      </c>
      <c r="I61" s="90">
        <f t="shared" ca="1" si="9"/>
        <v>445270213714.50293</v>
      </c>
      <c r="J61" s="90">
        <f t="shared" ca="1" si="9"/>
        <v>458596408505.60229</v>
      </c>
      <c r="K61" s="90">
        <f t="shared" ca="1" si="9"/>
        <v>471922603296.7016</v>
      </c>
      <c r="L61">
        <f ca="1">IF('Waste 2020'!$A69="MR",INDIRECT("'Waste 2020'!"&amp;'Country Selector'!$B$3&amp;ROW($A69))*10^12,0)*'Process Emissions Multipliers'!$B$37</f>
        <v>485248798087.80103</v>
      </c>
      <c r="M61" s="90">
        <f t="shared" ca="1" si="10"/>
        <v>469003954319.45563</v>
      </c>
      <c r="N61" s="90">
        <f t="shared" ca="1" si="10"/>
        <v>452759110551.11035</v>
      </c>
      <c r="O61" s="90">
        <f t="shared" ca="1" si="10"/>
        <v>436514266782.76501</v>
      </c>
      <c r="P61" s="90">
        <f t="shared" ca="1" si="10"/>
        <v>420269423014.41968</v>
      </c>
      <c r="Q61" s="90">
        <f t="shared" ca="1" si="10"/>
        <v>404024579246.07428</v>
      </c>
      <c r="R61" s="90">
        <f t="shared" ca="1" si="10"/>
        <v>387779735477.729</v>
      </c>
      <c r="S61" s="90">
        <f t="shared" ca="1" si="10"/>
        <v>371534891709.38361</v>
      </c>
      <c r="T61" s="90">
        <f t="shared" ca="1" si="10"/>
        <v>355290047941.03833</v>
      </c>
      <c r="U61" s="90">
        <f t="shared" ca="1" si="10"/>
        <v>339045204172.69293</v>
      </c>
      <c r="V61">
        <f ca="1">IF('Waste 2030'!$A69="MR",INDIRECT("'Waste 2030'!"&amp;'Country Selector'!$B$3&amp;ROW($A69))*10^12,0)*'Process Emissions Multipliers'!$D$37</f>
        <v>322800360404.3476</v>
      </c>
      <c r="W61" s="90">
        <f t="shared" ca="1" si="8"/>
        <v>321984968556.59827</v>
      </c>
      <c r="X61" s="90">
        <f t="shared" ca="1" si="8"/>
        <v>321169576708.84888</v>
      </c>
      <c r="Y61" s="90">
        <f t="shared" ca="1" si="8"/>
        <v>320354184861.09955</v>
      </c>
      <c r="Z61" s="90">
        <f t="shared" ca="1" si="8"/>
        <v>319538793013.35022</v>
      </c>
      <c r="AA61" s="90">
        <f t="shared" ca="1" si="8"/>
        <v>318723401165.60083</v>
      </c>
      <c r="AB61" s="90">
        <f t="shared" ca="1" si="8"/>
        <v>317908009317.85144</v>
      </c>
      <c r="AC61" s="90">
        <f t="shared" ca="1" si="8"/>
        <v>317092617470.10211</v>
      </c>
      <c r="AD61" s="90">
        <f t="shared" ca="1" si="8"/>
        <v>316277225622.35278</v>
      </c>
      <c r="AE61" s="90">
        <f t="shared" ca="1" si="8"/>
        <v>315461833774.60339</v>
      </c>
      <c r="AF61" s="90">
        <f t="shared" ca="1" si="8"/>
        <v>314646441926.85406</v>
      </c>
      <c r="AG61" s="90">
        <f t="shared" ca="1" si="8"/>
        <v>313831050079.10474</v>
      </c>
      <c r="AH61" s="90">
        <f t="shared" ca="1" si="8"/>
        <v>313015658231.35535</v>
      </c>
      <c r="AI61" s="90">
        <f t="shared" ca="1" si="8"/>
        <v>312200266383.60602</v>
      </c>
      <c r="AJ61" s="90">
        <f t="shared" ca="1" si="8"/>
        <v>311384874535.85663</v>
      </c>
      <c r="AK61" s="90">
        <f t="shared" ca="1" si="8"/>
        <v>310569482688.1073</v>
      </c>
      <c r="AL61" s="90">
        <f t="shared" ca="1" si="8"/>
        <v>309754090840.35797</v>
      </c>
      <c r="AM61" s="90">
        <f t="shared" ca="1" si="11"/>
        <v>308938698992.60858</v>
      </c>
      <c r="AN61" s="90">
        <f t="shared" ca="1" si="11"/>
        <v>308123307144.85919</v>
      </c>
      <c r="AO61" s="90">
        <f t="shared" ca="1" si="11"/>
        <v>307307915297.10992</v>
      </c>
      <c r="AP61">
        <f ca="1">V61*'Process Emissions Multipliers'!$E$37</f>
        <v>306492523449.36053</v>
      </c>
    </row>
    <row r="62" spans="1:42">
      <c r="A62" s="74">
        <v>10</v>
      </c>
      <c r="B62">
        <f ca="1">IF('Waste 2010'!$A70="MR",INDIRECT("'Waste 2010'!"&amp;'Country Selector'!$B$3&amp;ROW($A70))*10^12,0)</f>
        <v>274611134249.37445</v>
      </c>
      <c r="C62" s="90">
        <f t="shared" ca="1" si="9"/>
        <v>279653479136.59424</v>
      </c>
      <c r="D62" s="90">
        <f t="shared" ca="1" si="9"/>
        <v>284695824023.81396</v>
      </c>
      <c r="E62" s="90">
        <f t="shared" ca="1" si="9"/>
        <v>289738168911.03375</v>
      </c>
      <c r="F62" s="90">
        <f t="shared" ca="1" si="9"/>
        <v>294780513798.25348</v>
      </c>
      <c r="G62" s="90">
        <f t="shared" ca="1" si="9"/>
        <v>299822858685.47327</v>
      </c>
      <c r="H62" s="90">
        <f t="shared" ca="1" si="9"/>
        <v>304865203572.69305</v>
      </c>
      <c r="I62" s="90">
        <f t="shared" ca="1" si="9"/>
        <v>309907548459.91278</v>
      </c>
      <c r="J62" s="90">
        <f t="shared" ca="1" si="9"/>
        <v>314949893347.13257</v>
      </c>
      <c r="K62" s="90">
        <f t="shared" ca="1" si="9"/>
        <v>319992238234.35236</v>
      </c>
      <c r="L62">
        <f ca="1">IF('Waste 2020'!$A70="MR",INDIRECT("'Waste 2020'!"&amp;'Country Selector'!$B$3&amp;ROW($A70))*10^12,0)*'Process Emissions Multipliers'!$B$37</f>
        <v>325034583121.57208</v>
      </c>
      <c r="M62" s="90">
        <f t="shared" ca="1" si="10"/>
        <v>320198735734.98712</v>
      </c>
      <c r="N62" s="90">
        <f t="shared" ca="1" si="10"/>
        <v>315362888348.40204</v>
      </c>
      <c r="O62" s="90">
        <f t="shared" ca="1" si="10"/>
        <v>310527040961.81702</v>
      </c>
      <c r="P62" s="90">
        <f t="shared" ca="1" si="10"/>
        <v>305691193575.23199</v>
      </c>
      <c r="Q62" s="90">
        <f t="shared" ca="1" si="10"/>
        <v>300855346188.64697</v>
      </c>
      <c r="R62" s="90">
        <f t="shared" ca="1" si="10"/>
        <v>296019498802.06195</v>
      </c>
      <c r="S62" s="90">
        <f t="shared" ca="1" si="10"/>
        <v>291183651415.47693</v>
      </c>
      <c r="T62" s="90">
        <f t="shared" ca="1" si="10"/>
        <v>286347804028.89191</v>
      </c>
      <c r="U62" s="90">
        <f t="shared" ca="1" si="10"/>
        <v>281511956642.30688</v>
      </c>
      <c r="V62">
        <f ca="1">IF('Waste 2030'!$A70="MR",INDIRECT("'Waste 2030'!"&amp;'Country Selector'!$B$3&amp;ROW($A70))*10^12,0)*'Process Emissions Multipliers'!$D$37</f>
        <v>276676109255.72186</v>
      </c>
      <c r="W62" s="90">
        <f t="shared" ca="1" si="8"/>
        <v>275977227000.22644</v>
      </c>
      <c r="X62" s="90">
        <f t="shared" ca="1" si="8"/>
        <v>275278344744.73102</v>
      </c>
      <c r="Y62" s="90">
        <f t="shared" ca="1" si="8"/>
        <v>274579462489.2356</v>
      </c>
      <c r="Z62" s="90">
        <f t="shared" ca="1" si="8"/>
        <v>273880580233.74017</v>
      </c>
      <c r="AA62" s="90">
        <f t="shared" ca="1" si="8"/>
        <v>273181697978.24475</v>
      </c>
      <c r="AB62" s="90">
        <f t="shared" ca="1" si="8"/>
        <v>272482815722.74933</v>
      </c>
      <c r="AC62" s="90">
        <f t="shared" ca="1" si="8"/>
        <v>271783933467.25391</v>
      </c>
      <c r="AD62" s="90">
        <f t="shared" ca="1" si="8"/>
        <v>271085051211.75848</v>
      </c>
      <c r="AE62" s="90">
        <f t="shared" ca="1" si="8"/>
        <v>270386168956.26306</v>
      </c>
      <c r="AF62" s="90">
        <f t="shared" ca="1" si="8"/>
        <v>269687286700.76764</v>
      </c>
      <c r="AG62" s="90">
        <f t="shared" ca="1" si="8"/>
        <v>268988404445.27222</v>
      </c>
      <c r="AH62" s="90">
        <f t="shared" ca="1" si="8"/>
        <v>268289522189.77679</v>
      </c>
      <c r="AI62" s="90">
        <f t="shared" ca="1" si="8"/>
        <v>267590639934.2814</v>
      </c>
      <c r="AJ62" s="90">
        <f t="shared" ca="1" si="8"/>
        <v>266891757678.78595</v>
      </c>
      <c r="AK62" s="90">
        <f t="shared" ca="1" si="8"/>
        <v>266192875423.29053</v>
      </c>
      <c r="AL62" s="90">
        <f t="shared" ca="1" si="8"/>
        <v>265493993167.79514</v>
      </c>
      <c r="AM62" s="90">
        <f t="shared" ca="1" si="11"/>
        <v>264795110912.29968</v>
      </c>
      <c r="AN62" s="90">
        <f t="shared" ca="1" si="11"/>
        <v>264096228656.80426</v>
      </c>
      <c r="AO62" s="90">
        <f t="shared" ca="1" si="11"/>
        <v>263397346401.30887</v>
      </c>
      <c r="AP62">
        <f ca="1">V62*'Process Emissions Multipliers'!$E$37</f>
        <v>262698464145.81345</v>
      </c>
    </row>
    <row r="63" spans="1:42">
      <c r="A63" s="74">
        <v>11</v>
      </c>
      <c r="B63">
        <f ca="1">IF('Waste 2010'!$A71="MR",INDIRECT("'Waste 2010'!"&amp;'Country Selector'!$B$3&amp;ROW($A71))*10^12,0)</f>
        <v>209052327026.31516</v>
      </c>
      <c r="C63" s="90">
        <f t="shared" ca="1" si="9"/>
        <v>209473945627.44934</v>
      </c>
      <c r="D63" s="90">
        <f t="shared" ca="1" si="9"/>
        <v>209895564228.5835</v>
      </c>
      <c r="E63" s="90">
        <f t="shared" ca="1" si="9"/>
        <v>210317182829.71765</v>
      </c>
      <c r="F63" s="90">
        <f t="shared" ref="D63:K95" ca="1" si="12">$B63*($L$1-F$1)/($L$1-$B$1)+$L63*(F$1-$B$1)/($L$1-$B$1)</f>
        <v>210738801430.85181</v>
      </c>
      <c r="G63" s="90">
        <f t="shared" ca="1" si="12"/>
        <v>211160420031.98596</v>
      </c>
      <c r="H63" s="90">
        <f t="shared" ca="1" si="12"/>
        <v>211582038633.12015</v>
      </c>
      <c r="I63" s="90">
        <f t="shared" ca="1" si="12"/>
        <v>212003657234.25433</v>
      </c>
      <c r="J63" s="90">
        <f t="shared" ca="1" si="12"/>
        <v>212425275835.38846</v>
      </c>
      <c r="K63" s="90">
        <f t="shared" ca="1" si="12"/>
        <v>212846894436.52264</v>
      </c>
      <c r="L63">
        <f ca="1">IF('Waste 2020'!$A71="MR",INDIRECT("'Waste 2020'!"&amp;'Country Selector'!$B$3&amp;ROW($A71))*10^12,0)*'Process Emissions Multipliers'!$B$37</f>
        <v>213268513037.6568</v>
      </c>
      <c r="M63" s="90">
        <f t="shared" ca="1" si="10"/>
        <v>207589005346.51886</v>
      </c>
      <c r="N63" s="90">
        <f t="shared" ca="1" si="10"/>
        <v>201909497655.38089</v>
      </c>
      <c r="O63" s="90">
        <f t="shared" ca="1" si="10"/>
        <v>196229989964.24298</v>
      </c>
      <c r="P63" s="90">
        <f t="shared" ref="N63:U95" ca="1" si="13">$L63*($V$1-P$1)/($V$1-$L$1)+$V63*(P$1-$L$1)/($V$1-$L$1)</f>
        <v>190550482273.10504</v>
      </c>
      <c r="Q63" s="90">
        <f t="shared" ca="1" si="13"/>
        <v>184870974581.9671</v>
      </c>
      <c r="R63" s="90">
        <f t="shared" ca="1" si="13"/>
        <v>179191466890.82916</v>
      </c>
      <c r="S63" s="90">
        <f t="shared" ca="1" si="13"/>
        <v>173511959199.69122</v>
      </c>
      <c r="T63" s="90">
        <f t="shared" ca="1" si="13"/>
        <v>167832451508.55325</v>
      </c>
      <c r="U63" s="90">
        <f t="shared" ca="1" si="13"/>
        <v>162152943817.41531</v>
      </c>
      <c r="V63">
        <f ca="1">IF('Waste 2030'!$A71="MR",INDIRECT("'Waste 2030'!"&amp;'Country Selector'!$B$3&amp;ROW($A71))*10^12,0)*'Process Emissions Multipliers'!$D$37</f>
        <v>156473436126.27737</v>
      </c>
      <c r="W63" s="90">
        <f t="shared" ref="W63:AL78" ca="1" si="14">$V63*($AP$1-W$1)/($AP$1-$V$1)+$AP63*(W$1-$V$1)/($AP$1-$V$1)</f>
        <v>156078185129.50998</v>
      </c>
      <c r="X63" s="90">
        <f t="shared" ca="1" si="14"/>
        <v>155682934132.74255</v>
      </c>
      <c r="Y63" s="90">
        <f t="shared" ca="1" si="14"/>
        <v>155287683135.97516</v>
      </c>
      <c r="Z63" s="90">
        <f t="shared" ca="1" si="14"/>
        <v>154892432139.20776</v>
      </c>
      <c r="AA63" s="90">
        <f t="shared" ca="1" si="14"/>
        <v>154497181142.44037</v>
      </c>
      <c r="AB63" s="90">
        <f t="shared" ca="1" si="14"/>
        <v>154101930145.67294</v>
      </c>
      <c r="AC63" s="90">
        <f t="shared" ca="1" si="14"/>
        <v>153706679148.90555</v>
      </c>
      <c r="AD63" s="90">
        <f t="shared" ca="1" si="14"/>
        <v>153311428152.13815</v>
      </c>
      <c r="AE63" s="90">
        <f t="shared" ca="1" si="14"/>
        <v>152916177155.37073</v>
      </c>
      <c r="AF63" s="90">
        <f t="shared" ca="1" si="14"/>
        <v>152520926158.60333</v>
      </c>
      <c r="AG63" s="90">
        <f t="shared" ca="1" si="14"/>
        <v>152125675161.83594</v>
      </c>
      <c r="AH63" s="90">
        <f t="shared" ca="1" si="14"/>
        <v>151730424165.06851</v>
      </c>
      <c r="AI63" s="90">
        <f t="shared" ca="1" si="14"/>
        <v>151335173168.30112</v>
      </c>
      <c r="AJ63" s="90">
        <f t="shared" ca="1" si="14"/>
        <v>150939922171.53372</v>
      </c>
      <c r="AK63" s="90">
        <f t="shared" ca="1" si="14"/>
        <v>150544671174.76633</v>
      </c>
      <c r="AL63" s="90">
        <f t="shared" ca="1" si="14"/>
        <v>150149420177.9989</v>
      </c>
      <c r="AM63" s="90">
        <f t="shared" ca="1" si="11"/>
        <v>149754169181.23151</v>
      </c>
      <c r="AN63" s="90">
        <f t="shared" ca="1" si="11"/>
        <v>149358918184.46408</v>
      </c>
      <c r="AO63" s="90">
        <f t="shared" ca="1" si="11"/>
        <v>148963667187.69672</v>
      </c>
      <c r="AP63">
        <f ca="1">V63*'Process Emissions Multipliers'!$E$37</f>
        <v>148568416190.92929</v>
      </c>
    </row>
    <row r="64" spans="1:42">
      <c r="A64" s="74">
        <v>12</v>
      </c>
      <c r="B64">
        <f ca="1">IF('Waste 2010'!$A72="MR",INDIRECT("'Waste 2010'!"&amp;'Country Selector'!$B$3&amp;ROW($A72))*10^12,0)</f>
        <v>156660441743.55066</v>
      </c>
      <c r="C64" s="90">
        <f t="shared" ref="C64:K127" ca="1" si="15">$B64*($L$1-C$1)/($L$1-$B$1)+$L64*(C$1-$B$1)/($L$1-$B$1)</f>
        <v>153806829096.74908</v>
      </c>
      <c r="D64" s="90">
        <f t="shared" ca="1" si="12"/>
        <v>150953216449.94745</v>
      </c>
      <c r="E64" s="90">
        <f t="shared" ca="1" si="12"/>
        <v>148099603803.14581</v>
      </c>
      <c r="F64" s="90">
        <f t="shared" ca="1" si="12"/>
        <v>145245991156.34424</v>
      </c>
      <c r="G64" s="90">
        <f t="shared" ca="1" si="12"/>
        <v>142392378509.5426</v>
      </c>
      <c r="H64" s="90">
        <f t="shared" ca="1" si="12"/>
        <v>139538765862.741</v>
      </c>
      <c r="I64" s="90">
        <f t="shared" ca="1" si="12"/>
        <v>136685153215.93938</v>
      </c>
      <c r="J64" s="90">
        <f t="shared" ca="1" si="12"/>
        <v>133831540569.13777</v>
      </c>
      <c r="K64" s="90">
        <f t="shared" ca="1" si="12"/>
        <v>130977927922.33618</v>
      </c>
      <c r="L64">
        <f ca="1">IF('Waste 2020'!$A72="MR",INDIRECT("'Waste 2020'!"&amp;'Country Selector'!$B$3&amp;ROW($A72))*10^12,0)*'Process Emissions Multipliers'!$B$37</f>
        <v>128124315275.53455</v>
      </c>
      <c r="M64" s="90">
        <f t="shared" ref="M64:U127" ca="1" si="16">$L64*($V$1-M$1)/($V$1-$L$1)+$V64*(M$1-$L$1)/($V$1-$L$1)</f>
        <v>130983823347.93695</v>
      </c>
      <c r="N64" s="90">
        <f t="shared" ca="1" si="13"/>
        <v>133843331420.33931</v>
      </c>
      <c r="O64" s="90">
        <f t="shared" ca="1" si="13"/>
        <v>136702839492.74168</v>
      </c>
      <c r="P64" s="90">
        <f t="shared" ca="1" si="13"/>
        <v>139562347565.14407</v>
      </c>
      <c r="Q64" s="90">
        <f t="shared" ca="1" si="13"/>
        <v>142421855637.54645</v>
      </c>
      <c r="R64" s="90">
        <f t="shared" ca="1" si="13"/>
        <v>145281363709.94885</v>
      </c>
      <c r="S64" s="90">
        <f t="shared" ca="1" si="13"/>
        <v>148140871782.3512</v>
      </c>
      <c r="T64" s="90">
        <f t="shared" ca="1" si="13"/>
        <v>151000379854.7536</v>
      </c>
      <c r="U64" s="90">
        <f t="shared" ca="1" si="13"/>
        <v>153859887927.15598</v>
      </c>
      <c r="V64">
        <f ca="1">IF('Waste 2030'!$A72="MR",INDIRECT("'Waste 2030'!"&amp;'Country Selector'!$B$3&amp;ROW($A72))*10^12,0)*'Process Emissions Multipliers'!$D$37</f>
        <v>156719395999.55835</v>
      </c>
      <c r="W64" s="90">
        <f t="shared" ca="1" si="14"/>
        <v>156323523709.57025</v>
      </c>
      <c r="X64" s="90">
        <f t="shared" ca="1" si="14"/>
        <v>155927651419.58221</v>
      </c>
      <c r="Y64" s="90">
        <f t="shared" ca="1" si="14"/>
        <v>155531779129.59415</v>
      </c>
      <c r="Z64" s="90">
        <f t="shared" ca="1" si="14"/>
        <v>155135906839.60608</v>
      </c>
      <c r="AA64" s="90">
        <f t="shared" ca="1" si="14"/>
        <v>154740034549.61798</v>
      </c>
      <c r="AB64" s="90">
        <f t="shared" ca="1" si="14"/>
        <v>154344162259.62994</v>
      </c>
      <c r="AC64" s="90">
        <f t="shared" ca="1" si="14"/>
        <v>153948289969.64188</v>
      </c>
      <c r="AD64" s="90">
        <f t="shared" ca="1" si="14"/>
        <v>153552417679.65381</v>
      </c>
      <c r="AE64" s="90">
        <f t="shared" ca="1" si="14"/>
        <v>153156545389.66574</v>
      </c>
      <c r="AF64" s="90">
        <f t="shared" ca="1" si="14"/>
        <v>152760673099.67767</v>
      </c>
      <c r="AG64" s="90">
        <f t="shared" ca="1" si="14"/>
        <v>152364800809.68961</v>
      </c>
      <c r="AH64" s="90">
        <f t="shared" ca="1" si="14"/>
        <v>151968928519.70154</v>
      </c>
      <c r="AI64" s="90">
        <f t="shared" ca="1" si="14"/>
        <v>151573056229.71347</v>
      </c>
      <c r="AJ64" s="90">
        <f t="shared" ca="1" si="14"/>
        <v>151177183939.7254</v>
      </c>
      <c r="AK64" s="90">
        <f t="shared" ca="1" si="14"/>
        <v>150781311649.73734</v>
      </c>
      <c r="AL64" s="90">
        <f t="shared" ca="1" si="14"/>
        <v>150385439359.74927</v>
      </c>
      <c r="AM64" s="90">
        <f t="shared" ca="1" si="11"/>
        <v>149989567069.7612</v>
      </c>
      <c r="AN64" s="90">
        <f t="shared" ca="1" si="11"/>
        <v>149593694779.77313</v>
      </c>
      <c r="AO64" s="90">
        <f t="shared" ca="1" si="11"/>
        <v>149197822489.78506</v>
      </c>
      <c r="AP64">
        <f ca="1">V64*'Process Emissions Multipliers'!$E$37</f>
        <v>148801950199.797</v>
      </c>
    </row>
    <row r="65" spans="1:42">
      <c r="A65" s="74">
        <v>13</v>
      </c>
      <c r="B65">
        <f ca="1">IF('Waste 2010'!$A73="MR",INDIRECT("'Waste 2010'!"&amp;'Country Selector'!$B$3&amp;ROW($A73))*10^12,0)</f>
        <v>122194523815.29372</v>
      </c>
      <c r="C65" s="90">
        <f t="shared" ca="1" si="15"/>
        <v>123199558482.80963</v>
      </c>
      <c r="D65" s="90">
        <f t="shared" ca="1" si="12"/>
        <v>124204593150.32552</v>
      </c>
      <c r="E65" s="90">
        <f t="shared" ca="1" si="12"/>
        <v>125209627817.84142</v>
      </c>
      <c r="F65" s="90">
        <f t="shared" ca="1" si="12"/>
        <v>126214662485.35733</v>
      </c>
      <c r="G65" s="90">
        <f t="shared" ca="1" si="12"/>
        <v>127219697152.87323</v>
      </c>
      <c r="H65" s="90">
        <f t="shared" ca="1" si="12"/>
        <v>128224731820.38913</v>
      </c>
      <c r="I65" s="90">
        <f t="shared" ca="1" si="12"/>
        <v>129229766487.90504</v>
      </c>
      <c r="J65" s="90">
        <f t="shared" ca="1" si="12"/>
        <v>130234801155.42094</v>
      </c>
      <c r="K65" s="90">
        <f t="shared" ca="1" si="12"/>
        <v>131239835822.93684</v>
      </c>
      <c r="L65">
        <f ca="1">IF('Waste 2020'!$A73="MR",INDIRECT("'Waste 2020'!"&amp;'Country Selector'!$B$3&amp;ROW($A73))*10^12,0)*'Process Emissions Multipliers'!$B$37</f>
        <v>132244870490.45274</v>
      </c>
      <c r="M65" s="90">
        <f t="shared" ca="1" si="16"/>
        <v>131232493047.11876</v>
      </c>
      <c r="N65" s="90">
        <f t="shared" ca="1" si="13"/>
        <v>130220115603.78479</v>
      </c>
      <c r="O65" s="90">
        <f t="shared" ca="1" si="13"/>
        <v>129207738160.45081</v>
      </c>
      <c r="P65" s="90">
        <f t="shared" ca="1" si="13"/>
        <v>128195360717.11681</v>
      </c>
      <c r="Q65" s="90">
        <f t="shared" ca="1" si="13"/>
        <v>127182983273.78282</v>
      </c>
      <c r="R65" s="90">
        <f t="shared" ca="1" si="13"/>
        <v>126170605830.44885</v>
      </c>
      <c r="S65" s="90">
        <f t="shared" ca="1" si="13"/>
        <v>125158228387.11485</v>
      </c>
      <c r="T65" s="90">
        <f t="shared" ca="1" si="13"/>
        <v>124145850943.78088</v>
      </c>
      <c r="U65" s="90">
        <f t="shared" ca="1" si="13"/>
        <v>123133473500.4469</v>
      </c>
      <c r="V65">
        <f ca="1">IF('Waste 2030'!$A73="MR",INDIRECT("'Waste 2030'!"&amp;'Country Selector'!$B$3&amp;ROW($A73))*10^12,0)*'Process Emissions Multipliers'!$D$37</f>
        <v>122121096057.11292</v>
      </c>
      <c r="W65" s="90">
        <f t="shared" ca="1" si="14"/>
        <v>121812618873.13936</v>
      </c>
      <c r="X65" s="90">
        <f t="shared" ca="1" si="14"/>
        <v>121504141689.16579</v>
      </c>
      <c r="Y65" s="90">
        <f t="shared" ca="1" si="14"/>
        <v>121195664505.1922</v>
      </c>
      <c r="Z65" s="90">
        <f t="shared" ca="1" si="14"/>
        <v>120887187321.21866</v>
      </c>
      <c r="AA65" s="90">
        <f t="shared" ca="1" si="14"/>
        <v>120578710137.24509</v>
      </c>
      <c r="AB65" s="90">
        <f t="shared" ca="1" si="14"/>
        <v>120270232953.2715</v>
      </c>
      <c r="AC65" s="90">
        <f t="shared" ca="1" si="14"/>
        <v>119961755769.29793</v>
      </c>
      <c r="AD65" s="90">
        <f t="shared" ca="1" si="14"/>
        <v>119653278585.32437</v>
      </c>
      <c r="AE65" s="90">
        <f t="shared" ca="1" si="14"/>
        <v>119344801401.35081</v>
      </c>
      <c r="AF65" s="90">
        <f t="shared" ca="1" si="14"/>
        <v>119036324217.37724</v>
      </c>
      <c r="AG65" s="90">
        <f t="shared" ca="1" si="14"/>
        <v>118727847033.40369</v>
      </c>
      <c r="AH65" s="90">
        <f t="shared" ca="1" si="14"/>
        <v>118419369849.4301</v>
      </c>
      <c r="AI65" s="90">
        <f t="shared" ca="1" si="14"/>
        <v>118110892665.45653</v>
      </c>
      <c r="AJ65" s="90">
        <f t="shared" ca="1" si="14"/>
        <v>117802415481.48297</v>
      </c>
      <c r="AK65" s="90">
        <f t="shared" ca="1" si="14"/>
        <v>117493938297.5094</v>
      </c>
      <c r="AL65" s="90">
        <f t="shared" ca="1" si="14"/>
        <v>117185461113.53583</v>
      </c>
      <c r="AM65" s="90">
        <f t="shared" ca="1" si="11"/>
        <v>116876983929.56227</v>
      </c>
      <c r="AN65" s="90">
        <f t="shared" ca="1" si="11"/>
        <v>116568506745.5887</v>
      </c>
      <c r="AO65" s="90">
        <f t="shared" ca="1" si="11"/>
        <v>116260029561.61514</v>
      </c>
      <c r="AP65">
        <f ca="1">V65*'Process Emissions Multipliers'!$E$37</f>
        <v>115951552377.64157</v>
      </c>
    </row>
    <row r="66" spans="1:42">
      <c r="A66" s="74">
        <v>14</v>
      </c>
      <c r="B66">
        <f ca="1">IF('Waste 2010'!$A74="MR",INDIRECT("'Waste 2010'!"&amp;'Country Selector'!$B$3&amp;ROW($A74))*10^12,0)</f>
        <v>120508330739.0975</v>
      </c>
      <c r="C66" s="90">
        <f t="shared" ca="1" si="15"/>
        <v>124014051906.92485</v>
      </c>
      <c r="D66" s="90">
        <f t="shared" ca="1" si="12"/>
        <v>127519773074.75217</v>
      </c>
      <c r="E66" s="90">
        <f t="shared" ca="1" si="12"/>
        <v>131025494242.57953</v>
      </c>
      <c r="F66" s="90">
        <f t="shared" ca="1" si="12"/>
        <v>134531215410.40685</v>
      </c>
      <c r="G66" s="90">
        <f t="shared" ca="1" si="12"/>
        <v>138036936578.23419</v>
      </c>
      <c r="H66" s="90">
        <f t="shared" ca="1" si="12"/>
        <v>141542657746.06152</v>
      </c>
      <c r="I66" s="90">
        <f t="shared" ca="1" si="12"/>
        <v>145048378913.88885</v>
      </c>
      <c r="J66" s="90">
        <f t="shared" ca="1" si="12"/>
        <v>148554100081.71619</v>
      </c>
      <c r="K66" s="90">
        <f t="shared" ca="1" si="12"/>
        <v>152059821249.54355</v>
      </c>
      <c r="L66">
        <f ca="1">IF('Waste 2020'!$A74="MR",INDIRECT("'Waste 2020'!"&amp;'Country Selector'!$B$3&amp;ROW($A74))*10^12,0)*'Process Emissions Multipliers'!$B$37</f>
        <v>155565542417.37088</v>
      </c>
      <c r="M66" s="90">
        <f t="shared" ca="1" si="16"/>
        <v>155305024266.24512</v>
      </c>
      <c r="N66" s="90">
        <f t="shared" ca="1" si="13"/>
        <v>155044506115.11932</v>
      </c>
      <c r="O66" s="90">
        <f t="shared" ca="1" si="13"/>
        <v>154783987963.99356</v>
      </c>
      <c r="P66" s="90">
        <f t="shared" ca="1" si="13"/>
        <v>154523469812.8678</v>
      </c>
      <c r="Q66" s="90">
        <f t="shared" ca="1" si="13"/>
        <v>154262951661.742</v>
      </c>
      <c r="R66" s="90">
        <f t="shared" ca="1" si="13"/>
        <v>154002433510.61621</v>
      </c>
      <c r="S66" s="90">
        <f t="shared" ca="1" si="13"/>
        <v>153741915359.49045</v>
      </c>
      <c r="T66" s="90">
        <f t="shared" ca="1" si="13"/>
        <v>153481397208.36469</v>
      </c>
      <c r="U66" s="90">
        <f t="shared" ca="1" si="13"/>
        <v>153220879057.23889</v>
      </c>
      <c r="V66">
        <f ca="1">IF('Waste 2030'!$A74="MR",INDIRECT("'Waste 2030'!"&amp;'Country Selector'!$B$3&amp;ROW($A74))*10^12,0)*'Process Emissions Multipliers'!$D$37</f>
        <v>152960360906.11313</v>
      </c>
      <c r="W66" s="90">
        <f t="shared" ca="1" si="14"/>
        <v>152573983917.0806</v>
      </c>
      <c r="X66" s="90">
        <f t="shared" ca="1" si="14"/>
        <v>152187606928.04807</v>
      </c>
      <c r="Y66" s="90">
        <f t="shared" ca="1" si="14"/>
        <v>151801229939.01559</v>
      </c>
      <c r="Z66" s="90">
        <f t="shared" ca="1" si="14"/>
        <v>151414852949.98306</v>
      </c>
      <c r="AA66" s="90">
        <f t="shared" ca="1" si="14"/>
        <v>151028475960.95053</v>
      </c>
      <c r="AB66" s="90">
        <f t="shared" ca="1" si="14"/>
        <v>150642098971.91803</v>
      </c>
      <c r="AC66" s="90">
        <f t="shared" ca="1" si="14"/>
        <v>150255721982.8855</v>
      </c>
      <c r="AD66" s="90">
        <f t="shared" ca="1" si="14"/>
        <v>149869344993.85297</v>
      </c>
      <c r="AE66" s="90">
        <f t="shared" ca="1" si="14"/>
        <v>149482968004.82047</v>
      </c>
      <c r="AF66" s="90">
        <f t="shared" ca="1" si="14"/>
        <v>149096591015.78796</v>
      </c>
      <c r="AG66" s="90">
        <f t="shared" ca="1" si="14"/>
        <v>148710214026.75543</v>
      </c>
      <c r="AH66" s="90">
        <f t="shared" ca="1" si="14"/>
        <v>148323837037.7229</v>
      </c>
      <c r="AI66" s="90">
        <f t="shared" ca="1" si="14"/>
        <v>147937460048.6904</v>
      </c>
      <c r="AJ66" s="90">
        <f t="shared" ca="1" si="14"/>
        <v>147551083059.6579</v>
      </c>
      <c r="AK66" s="90">
        <f t="shared" ca="1" si="14"/>
        <v>147164706070.62537</v>
      </c>
      <c r="AL66" s="90">
        <f t="shared" ca="1" si="14"/>
        <v>146778329081.59283</v>
      </c>
      <c r="AM66" s="90">
        <f t="shared" ca="1" si="11"/>
        <v>146391952092.56033</v>
      </c>
      <c r="AN66" s="90">
        <f t="shared" ca="1" si="11"/>
        <v>146005575103.52783</v>
      </c>
      <c r="AO66" s="90">
        <f t="shared" ca="1" si="11"/>
        <v>145619198114.4953</v>
      </c>
      <c r="AP66">
        <f ca="1">V66*'Process Emissions Multipliers'!$E$37</f>
        <v>145232821125.46277</v>
      </c>
    </row>
    <row r="67" spans="1:42">
      <c r="A67" s="74">
        <v>15</v>
      </c>
      <c r="B67">
        <f ca="1">IF('Waste 2010'!$A75="MR",INDIRECT("'Waste 2010'!"&amp;'Country Selector'!$B$3&amp;ROW($A75))*10^12,0)</f>
        <v>103238528967.86079</v>
      </c>
      <c r="C67" s="90">
        <f t="shared" ca="1" si="15"/>
        <v>105194507932.34135</v>
      </c>
      <c r="D67" s="90">
        <f t="shared" ca="1" si="12"/>
        <v>107150486896.8219</v>
      </c>
      <c r="E67" s="90">
        <f t="shared" ca="1" si="12"/>
        <v>109106465861.30244</v>
      </c>
      <c r="F67" s="90">
        <f t="shared" ca="1" si="12"/>
        <v>111062444825.783</v>
      </c>
      <c r="G67" s="90">
        <f t="shared" ca="1" si="12"/>
        <v>113018423790.26355</v>
      </c>
      <c r="H67" s="90">
        <f t="shared" ca="1" si="12"/>
        <v>114974402754.74411</v>
      </c>
      <c r="I67" s="90">
        <f t="shared" ca="1" si="12"/>
        <v>116930381719.22467</v>
      </c>
      <c r="J67" s="90">
        <f t="shared" ca="1" si="12"/>
        <v>118886360683.70522</v>
      </c>
      <c r="K67" s="90">
        <f t="shared" ca="1" si="12"/>
        <v>120842339648.18576</v>
      </c>
      <c r="L67">
        <f ca="1">IF('Waste 2020'!$A75="MR",INDIRECT("'Waste 2020'!"&amp;'Country Selector'!$B$3&amp;ROW($A75))*10^12,0)*'Process Emissions Multipliers'!$B$37</f>
        <v>122798318612.66632</v>
      </c>
      <c r="M67" s="90">
        <f t="shared" ca="1" si="16"/>
        <v>133807005289.67697</v>
      </c>
      <c r="N67" s="90">
        <f t="shared" ca="1" si="13"/>
        <v>144815691966.68762</v>
      </c>
      <c r="O67" s="90">
        <f t="shared" ca="1" si="13"/>
        <v>155824378643.69824</v>
      </c>
      <c r="P67" s="90">
        <f t="shared" ca="1" si="13"/>
        <v>166833065320.70889</v>
      </c>
      <c r="Q67" s="90">
        <f t="shared" ca="1" si="13"/>
        <v>177841751997.71954</v>
      </c>
      <c r="R67" s="90">
        <f t="shared" ca="1" si="13"/>
        <v>188850438674.73016</v>
      </c>
      <c r="S67" s="90">
        <f t="shared" ca="1" si="13"/>
        <v>199859125351.74081</v>
      </c>
      <c r="T67" s="90">
        <f t="shared" ca="1" si="13"/>
        <v>210867812028.75146</v>
      </c>
      <c r="U67" s="90">
        <f t="shared" ca="1" si="13"/>
        <v>221876498705.76208</v>
      </c>
      <c r="V67">
        <f ca="1">IF('Waste 2030'!$A75="MR",INDIRECT("'Waste 2030'!"&amp;'Country Selector'!$B$3&amp;ROW($A75))*10^12,0)*'Process Emissions Multipliers'!$D$37</f>
        <v>232885185382.77274</v>
      </c>
      <c r="W67" s="90">
        <f t="shared" ca="1" si="14"/>
        <v>232296918748.29672</v>
      </c>
      <c r="X67" s="90">
        <f t="shared" ca="1" si="14"/>
        <v>231708652113.82071</v>
      </c>
      <c r="Y67" s="90">
        <f t="shared" ca="1" si="14"/>
        <v>231120385479.3447</v>
      </c>
      <c r="Z67" s="90">
        <f t="shared" ca="1" si="14"/>
        <v>230532118844.86868</v>
      </c>
      <c r="AA67" s="90">
        <f t="shared" ca="1" si="14"/>
        <v>229943852210.39264</v>
      </c>
      <c r="AB67" s="90">
        <f t="shared" ca="1" si="14"/>
        <v>229355585575.91666</v>
      </c>
      <c r="AC67" s="90">
        <f t="shared" ca="1" si="14"/>
        <v>228767318941.44061</v>
      </c>
      <c r="AD67" s="90">
        <f t="shared" ca="1" si="14"/>
        <v>228179052306.9646</v>
      </c>
      <c r="AE67" s="90">
        <f t="shared" ca="1" si="14"/>
        <v>227590785672.48859</v>
      </c>
      <c r="AF67" s="90">
        <f t="shared" ca="1" si="14"/>
        <v>227002519038.0126</v>
      </c>
      <c r="AG67" s="90">
        <f t="shared" ca="1" si="14"/>
        <v>226414252403.53656</v>
      </c>
      <c r="AH67" s="90">
        <f t="shared" ca="1" si="14"/>
        <v>225825985769.06055</v>
      </c>
      <c r="AI67" s="90">
        <f t="shared" ca="1" si="14"/>
        <v>225237719134.58453</v>
      </c>
      <c r="AJ67" s="90">
        <f t="shared" ca="1" si="14"/>
        <v>224649452500.10852</v>
      </c>
      <c r="AK67" s="90">
        <f t="shared" ca="1" si="14"/>
        <v>224061185865.63251</v>
      </c>
      <c r="AL67" s="90">
        <f t="shared" ca="1" si="14"/>
        <v>223472919231.15649</v>
      </c>
      <c r="AM67" s="90">
        <f t="shared" ca="1" si="11"/>
        <v>222884652596.68048</v>
      </c>
      <c r="AN67" s="90">
        <f t="shared" ca="1" si="11"/>
        <v>222296385962.20447</v>
      </c>
      <c r="AO67" s="90">
        <f t="shared" ca="1" si="11"/>
        <v>221708119327.72845</v>
      </c>
      <c r="AP67">
        <f ca="1">V67*'Process Emissions Multipliers'!$E$37</f>
        <v>221119852693.25244</v>
      </c>
    </row>
    <row r="68" spans="1:42">
      <c r="A68" s="74">
        <v>16</v>
      </c>
      <c r="B68">
        <f ca="1">IF('Waste 2010'!$A76="MR",INDIRECT("'Waste 2010'!"&amp;'Country Selector'!$B$3&amp;ROW($A76))*10^12,0)</f>
        <v>70307702156.153336</v>
      </c>
      <c r="C68" s="90">
        <f t="shared" ca="1" si="15"/>
        <v>74875045819.276367</v>
      </c>
      <c r="D68" s="90">
        <f t="shared" ca="1" si="12"/>
        <v>79442389482.399384</v>
      </c>
      <c r="E68" s="90">
        <f t="shared" ca="1" si="12"/>
        <v>84009733145.52243</v>
      </c>
      <c r="F68" s="90">
        <f t="shared" ca="1" si="12"/>
        <v>88577076808.645447</v>
      </c>
      <c r="G68" s="90">
        <f t="shared" ca="1" si="12"/>
        <v>93144420471.768478</v>
      </c>
      <c r="H68" s="90">
        <f t="shared" ca="1" si="12"/>
        <v>97711764134.89151</v>
      </c>
      <c r="I68" s="90">
        <f t="shared" ca="1" si="12"/>
        <v>102279107798.01453</v>
      </c>
      <c r="J68" s="90">
        <f t="shared" ca="1" si="12"/>
        <v>106846451461.13756</v>
      </c>
      <c r="K68" s="90">
        <f t="shared" ca="1" si="12"/>
        <v>111413795124.26059</v>
      </c>
      <c r="L68">
        <f ca="1">IF('Waste 2020'!$A76="MR",INDIRECT("'Waste 2020'!"&amp;'Country Selector'!$B$3&amp;ROW($A76))*10^12,0)*'Process Emissions Multipliers'!$B$37</f>
        <v>115981138787.38362</v>
      </c>
      <c r="M68" s="90">
        <f t="shared" ca="1" si="16"/>
        <v>115420211161.42242</v>
      </c>
      <c r="N68" s="90">
        <f t="shared" ca="1" si="13"/>
        <v>114859283535.46123</v>
      </c>
      <c r="O68" s="90">
        <f t="shared" ca="1" si="13"/>
        <v>114298355909.50003</v>
      </c>
      <c r="P68" s="90">
        <f t="shared" ca="1" si="13"/>
        <v>113737428283.53885</v>
      </c>
      <c r="Q68" s="90">
        <f t="shared" ca="1" si="13"/>
        <v>113176500657.57765</v>
      </c>
      <c r="R68" s="90">
        <f t="shared" ca="1" si="13"/>
        <v>112615573031.61646</v>
      </c>
      <c r="S68" s="90">
        <f t="shared" ca="1" si="13"/>
        <v>112054645405.65524</v>
      </c>
      <c r="T68" s="90">
        <f t="shared" ca="1" si="13"/>
        <v>111493717779.69406</v>
      </c>
      <c r="U68" s="90">
        <f t="shared" ca="1" si="13"/>
        <v>110932790153.73286</v>
      </c>
      <c r="V68">
        <f ca="1">IF('Waste 2030'!$A76="MR",INDIRECT("'Waste 2030'!"&amp;'Country Selector'!$B$3&amp;ROW($A76))*10^12,0)*'Process Emissions Multipliers'!$D$37</f>
        <v>110371862527.77167</v>
      </c>
      <c r="W68" s="90">
        <f t="shared" ca="1" si="14"/>
        <v>110093063839.89745</v>
      </c>
      <c r="X68" s="90">
        <f t="shared" ca="1" si="14"/>
        <v>109814265152.02324</v>
      </c>
      <c r="Y68" s="90">
        <f t="shared" ca="1" si="14"/>
        <v>109535466464.14902</v>
      </c>
      <c r="Z68" s="90">
        <f t="shared" ca="1" si="14"/>
        <v>109256667776.27478</v>
      </c>
      <c r="AA68" s="90">
        <f t="shared" ca="1" si="14"/>
        <v>108977869088.40057</v>
      </c>
      <c r="AB68" s="90">
        <f t="shared" ca="1" si="14"/>
        <v>108699070400.52634</v>
      </c>
      <c r="AC68" s="90">
        <f t="shared" ca="1" si="14"/>
        <v>108420271712.65213</v>
      </c>
      <c r="AD68" s="90">
        <f t="shared" ca="1" si="14"/>
        <v>108141473024.77791</v>
      </c>
      <c r="AE68" s="90">
        <f t="shared" ca="1" si="14"/>
        <v>107862674336.90369</v>
      </c>
      <c r="AF68" s="90">
        <f t="shared" ca="1" si="14"/>
        <v>107583875649.02948</v>
      </c>
      <c r="AG68" s="90">
        <f t="shared" ca="1" si="14"/>
        <v>107305076961.15524</v>
      </c>
      <c r="AH68" s="90">
        <f t="shared" ca="1" si="14"/>
        <v>107026278273.28104</v>
      </c>
      <c r="AI68" s="90">
        <f t="shared" ca="1" si="14"/>
        <v>106747479585.4068</v>
      </c>
      <c r="AJ68" s="90">
        <f t="shared" ca="1" si="14"/>
        <v>106468680897.53258</v>
      </c>
      <c r="AK68" s="90">
        <f t="shared" ca="1" si="14"/>
        <v>106189882209.65836</v>
      </c>
      <c r="AL68" s="90">
        <f t="shared" ca="1" si="14"/>
        <v>105911083521.78415</v>
      </c>
      <c r="AM68" s="90">
        <f t="shared" ca="1" si="11"/>
        <v>105632284833.90993</v>
      </c>
      <c r="AN68" s="90">
        <f t="shared" ca="1" si="11"/>
        <v>105353486146.03569</v>
      </c>
      <c r="AO68" s="90">
        <f t="shared" ca="1" si="11"/>
        <v>105074687458.16148</v>
      </c>
      <c r="AP68">
        <f ca="1">V68*'Process Emissions Multipliers'!$E$37</f>
        <v>104795888770.28726</v>
      </c>
    </row>
    <row r="69" spans="1:42">
      <c r="A69" s="74">
        <v>17</v>
      </c>
      <c r="B69">
        <f ca="1">IF('Waste 2010'!$A77="MR",INDIRECT("'Waste 2010'!"&amp;'Country Selector'!$B$3&amp;ROW($A77))*10^12,0)</f>
        <v>60553782402.488213</v>
      </c>
      <c r="C69" s="90">
        <f t="shared" ca="1" si="15"/>
        <v>62580444084.240334</v>
      </c>
      <c r="D69" s="90">
        <f t="shared" ca="1" si="12"/>
        <v>64607105765.992447</v>
      </c>
      <c r="E69" s="90">
        <f t="shared" ca="1" si="12"/>
        <v>66633767447.744568</v>
      </c>
      <c r="F69" s="90">
        <f t="shared" ca="1" si="12"/>
        <v>68660429129.496689</v>
      </c>
      <c r="G69" s="90">
        <f t="shared" ca="1" si="12"/>
        <v>70687090811.24881</v>
      </c>
      <c r="H69" s="90">
        <f t="shared" ca="1" si="12"/>
        <v>72713752493.000916</v>
      </c>
      <c r="I69" s="90">
        <f t="shared" ca="1" si="12"/>
        <v>74740414174.753036</v>
      </c>
      <c r="J69" s="90">
        <f t="shared" ca="1" si="12"/>
        <v>76767075856.505157</v>
      </c>
      <c r="K69" s="90">
        <f t="shared" ca="1" si="12"/>
        <v>78793737538.257278</v>
      </c>
      <c r="L69">
        <f ca="1">IF('Waste 2020'!$A77="MR",INDIRECT("'Waste 2020'!"&amp;'Country Selector'!$B$3&amp;ROW($A77))*10^12,0)*'Process Emissions Multipliers'!$B$37</f>
        <v>80820399220.009399</v>
      </c>
      <c r="M69" s="90">
        <f t="shared" ca="1" si="16"/>
        <v>88250233867.868713</v>
      </c>
      <c r="N69" s="90">
        <f t="shared" ca="1" si="13"/>
        <v>95680068515.728058</v>
      </c>
      <c r="O69" s="90">
        <f t="shared" ca="1" si="13"/>
        <v>103109903163.58737</v>
      </c>
      <c r="P69" s="90">
        <f t="shared" ca="1" si="13"/>
        <v>110539737811.44669</v>
      </c>
      <c r="Q69" s="90">
        <f t="shared" ca="1" si="13"/>
        <v>117969572459.30602</v>
      </c>
      <c r="R69" s="90">
        <f t="shared" ca="1" si="13"/>
        <v>125399407107.16534</v>
      </c>
      <c r="S69" s="90">
        <f t="shared" ca="1" si="13"/>
        <v>132829241755.02466</v>
      </c>
      <c r="T69" s="90">
        <f t="shared" ca="1" si="13"/>
        <v>140259076402.884</v>
      </c>
      <c r="U69" s="90">
        <f t="shared" ca="1" si="13"/>
        <v>147688911050.74332</v>
      </c>
      <c r="V69">
        <f ca="1">IF('Waste 2030'!$A77="MR",INDIRECT("'Waste 2030'!"&amp;'Country Selector'!$B$3&amp;ROW($A77))*10^12,0)*'Process Emissions Multipliers'!$D$37</f>
        <v>155118745698.60263</v>
      </c>
      <c r="W69" s="90">
        <f t="shared" ca="1" si="14"/>
        <v>154726916642.03867</v>
      </c>
      <c r="X69" s="90">
        <f t="shared" ca="1" si="14"/>
        <v>154335087585.4747</v>
      </c>
      <c r="Y69" s="90">
        <f t="shared" ca="1" si="14"/>
        <v>153943258528.91071</v>
      </c>
      <c r="Z69" s="90">
        <f t="shared" ca="1" si="14"/>
        <v>153551429472.34674</v>
      </c>
      <c r="AA69" s="90">
        <f t="shared" ca="1" si="14"/>
        <v>153159600415.78278</v>
      </c>
      <c r="AB69" s="90">
        <f t="shared" ca="1" si="14"/>
        <v>152767771359.21878</v>
      </c>
      <c r="AC69" s="90">
        <f t="shared" ca="1" si="14"/>
        <v>152375942302.65482</v>
      </c>
      <c r="AD69" s="90">
        <f t="shared" ca="1" si="14"/>
        <v>151984113246.09085</v>
      </c>
      <c r="AE69" s="90">
        <f t="shared" ca="1" si="14"/>
        <v>151592284189.52689</v>
      </c>
      <c r="AF69" s="90">
        <f t="shared" ca="1" si="14"/>
        <v>151200455132.96289</v>
      </c>
      <c r="AG69" s="90">
        <f t="shared" ca="1" si="14"/>
        <v>150808626076.39893</v>
      </c>
      <c r="AH69" s="90">
        <f t="shared" ca="1" si="14"/>
        <v>150416797019.83496</v>
      </c>
      <c r="AI69" s="90">
        <f t="shared" ca="1" si="14"/>
        <v>150024967963.271</v>
      </c>
      <c r="AJ69" s="90">
        <f t="shared" ca="1" si="14"/>
        <v>149633138906.707</v>
      </c>
      <c r="AK69" s="90">
        <f t="shared" ca="1" si="14"/>
        <v>149241309850.14304</v>
      </c>
      <c r="AL69" s="90">
        <f t="shared" ca="1" si="14"/>
        <v>148849480793.57907</v>
      </c>
      <c r="AM69" s="90">
        <f t="shared" ca="1" si="11"/>
        <v>148457651737.01511</v>
      </c>
      <c r="AN69" s="90">
        <f t="shared" ca="1" si="11"/>
        <v>148065822680.45114</v>
      </c>
      <c r="AO69" s="90">
        <f t="shared" ca="1" si="11"/>
        <v>147673993623.88718</v>
      </c>
      <c r="AP69">
        <f ca="1">V69*'Process Emissions Multipliers'!$E$37</f>
        <v>147282164567.32318</v>
      </c>
    </row>
    <row r="70" spans="1:42">
      <c r="A70" s="74">
        <v>18</v>
      </c>
      <c r="B70">
        <f ca="1">IF('Waste 2010'!$A78="MR",INDIRECT("'Waste 2010'!"&amp;'Country Selector'!$B$3&amp;ROW($A78))*10^12,0)</f>
        <v>61826775713.855751</v>
      </c>
      <c r="C70" s="90">
        <f t="shared" ca="1" si="15"/>
        <v>67979367651.788658</v>
      </c>
      <c r="D70" s="90">
        <f t="shared" ca="1" si="12"/>
        <v>74131959589.721558</v>
      </c>
      <c r="E70" s="90">
        <f t="shared" ca="1" si="12"/>
        <v>80284551527.654465</v>
      </c>
      <c r="F70" s="90">
        <f t="shared" ca="1" si="12"/>
        <v>86437143465.587372</v>
      </c>
      <c r="G70" s="90">
        <f t="shared" ca="1" si="12"/>
        <v>92589735403.520279</v>
      </c>
      <c r="H70" s="90">
        <f t="shared" ca="1" si="12"/>
        <v>98742327341.453186</v>
      </c>
      <c r="I70" s="90">
        <f t="shared" ca="1" si="12"/>
        <v>104894919279.38609</v>
      </c>
      <c r="J70" s="90">
        <f t="shared" ca="1" si="12"/>
        <v>111047511217.319</v>
      </c>
      <c r="K70" s="90">
        <f t="shared" ca="1" si="12"/>
        <v>117200103155.25191</v>
      </c>
      <c r="L70">
        <f ca="1">IF('Waste 2020'!$A78="MR",INDIRECT("'Waste 2020'!"&amp;'Country Selector'!$B$3&amp;ROW($A78))*10^12,0)*'Process Emissions Multipliers'!$B$37</f>
        <v>123352695093.18481</v>
      </c>
      <c r="M70" s="90">
        <f t="shared" ca="1" si="16"/>
        <v>132407795233.39719</v>
      </c>
      <c r="N70" s="90">
        <f t="shared" ca="1" si="13"/>
        <v>141462895373.60956</v>
      </c>
      <c r="O70" s="90">
        <f t="shared" ca="1" si="13"/>
        <v>150517995513.82196</v>
      </c>
      <c r="P70" s="90">
        <f t="shared" ca="1" si="13"/>
        <v>159573095654.03433</v>
      </c>
      <c r="Q70" s="90">
        <f t="shared" ca="1" si="13"/>
        <v>168628195794.2467</v>
      </c>
      <c r="R70" s="90">
        <f t="shared" ca="1" si="13"/>
        <v>177683295934.45908</v>
      </c>
      <c r="S70" s="90">
        <f t="shared" ca="1" si="13"/>
        <v>186738396074.67145</v>
      </c>
      <c r="T70" s="90">
        <f t="shared" ca="1" si="13"/>
        <v>195793496214.88385</v>
      </c>
      <c r="U70" s="90">
        <f t="shared" ca="1" si="13"/>
        <v>204848596355.09622</v>
      </c>
      <c r="V70">
        <f ca="1">IF('Waste 2030'!$A78="MR",INDIRECT("'Waste 2030'!"&amp;'Country Selector'!$B$3&amp;ROW($A78))*10^12,0)*'Process Emissions Multipliers'!$D$37</f>
        <v>213903696495.30859</v>
      </c>
      <c r="W70" s="90">
        <f t="shared" ca="1" si="14"/>
        <v>213363376992.23477</v>
      </c>
      <c r="X70" s="90">
        <f t="shared" ca="1" si="14"/>
        <v>212823057489.16095</v>
      </c>
      <c r="Y70" s="90">
        <f t="shared" ca="1" si="14"/>
        <v>212282737986.08713</v>
      </c>
      <c r="Z70" s="90">
        <f t="shared" ca="1" si="14"/>
        <v>211742418483.01334</v>
      </c>
      <c r="AA70" s="90">
        <f t="shared" ca="1" si="14"/>
        <v>211202098979.93951</v>
      </c>
      <c r="AB70" s="90">
        <f t="shared" ca="1" si="14"/>
        <v>210661779476.86566</v>
      </c>
      <c r="AC70" s="90">
        <f t="shared" ca="1" si="14"/>
        <v>210121459973.79187</v>
      </c>
      <c r="AD70" s="90">
        <f t="shared" ca="1" si="14"/>
        <v>209581140470.71802</v>
      </c>
      <c r="AE70" s="90">
        <f t="shared" ca="1" si="14"/>
        <v>209040820967.64423</v>
      </c>
      <c r="AF70" s="90">
        <f t="shared" ca="1" si="14"/>
        <v>208500501464.5704</v>
      </c>
      <c r="AG70" s="90">
        <f t="shared" ca="1" si="14"/>
        <v>207960181961.49658</v>
      </c>
      <c r="AH70" s="90">
        <f t="shared" ca="1" si="14"/>
        <v>207419862458.42276</v>
      </c>
      <c r="AI70" s="90">
        <f t="shared" ca="1" si="14"/>
        <v>206879542955.34894</v>
      </c>
      <c r="AJ70" s="90">
        <f t="shared" ca="1" si="14"/>
        <v>206339223452.27515</v>
      </c>
      <c r="AK70" s="90">
        <f t="shared" ca="1" si="14"/>
        <v>205798903949.20132</v>
      </c>
      <c r="AL70" s="90">
        <f t="shared" ca="1" si="14"/>
        <v>205258584446.1275</v>
      </c>
      <c r="AM70" s="90">
        <f t="shared" ca="1" si="11"/>
        <v>204718264943.05368</v>
      </c>
      <c r="AN70" s="90">
        <f t="shared" ca="1" si="11"/>
        <v>204177945439.97986</v>
      </c>
      <c r="AO70" s="90">
        <f t="shared" ca="1" si="11"/>
        <v>203637625936.90604</v>
      </c>
      <c r="AP70">
        <f ca="1">V70*'Process Emissions Multipliers'!$E$37</f>
        <v>203097306433.83221</v>
      </c>
    </row>
    <row r="71" spans="1:42">
      <c r="A71" s="74">
        <v>19</v>
      </c>
      <c r="B71">
        <f ca="1">IF('Waste 2010'!$A79="MR",INDIRECT("'Waste 2010'!"&amp;'Country Selector'!$B$3&amp;ROW($A79))*10^12,0)</f>
        <v>76486776134.249374</v>
      </c>
      <c r="C71" s="90">
        <f t="shared" ca="1" si="15"/>
        <v>75310373837.895721</v>
      </c>
      <c r="D71" s="90">
        <f t="shared" ca="1" si="12"/>
        <v>74133971541.542084</v>
      </c>
      <c r="E71" s="90">
        <f t="shared" ca="1" si="12"/>
        <v>72957569245.188446</v>
      </c>
      <c r="F71" s="90">
        <f t="shared" ca="1" si="12"/>
        <v>71781166948.834778</v>
      </c>
      <c r="G71" s="90">
        <f t="shared" ca="1" si="12"/>
        <v>70604764652.48114</v>
      </c>
      <c r="H71" s="90">
        <f t="shared" ca="1" si="12"/>
        <v>69428362356.127502</v>
      </c>
      <c r="I71" s="90">
        <f t="shared" ca="1" si="12"/>
        <v>68251960059.773849</v>
      </c>
      <c r="J71" s="90">
        <f t="shared" ca="1" si="12"/>
        <v>67075557763.420204</v>
      </c>
      <c r="K71" s="90">
        <f t="shared" ca="1" si="12"/>
        <v>65899155467.066551</v>
      </c>
      <c r="L71">
        <f ca="1">IF('Waste 2020'!$A79="MR",INDIRECT("'Waste 2020'!"&amp;'Country Selector'!$B$3&amp;ROW($A79))*10^12,0)*'Process Emissions Multipliers'!$B$37</f>
        <v>64722753170.712906</v>
      </c>
      <c r="M71" s="90">
        <f t="shared" ca="1" si="16"/>
        <v>73364131090.006088</v>
      </c>
      <c r="N71" s="90">
        <f t="shared" ca="1" si="13"/>
        <v>82005509009.299286</v>
      </c>
      <c r="O71" s="90">
        <f t="shared" ca="1" si="13"/>
        <v>90646886928.592468</v>
      </c>
      <c r="P71" s="90">
        <f t="shared" ca="1" si="13"/>
        <v>99288264847.885651</v>
      </c>
      <c r="Q71" s="90">
        <f t="shared" ca="1" si="13"/>
        <v>107929642767.17883</v>
      </c>
      <c r="R71" s="90">
        <f t="shared" ca="1" si="13"/>
        <v>116571020686.47202</v>
      </c>
      <c r="S71" s="90">
        <f t="shared" ca="1" si="13"/>
        <v>125212398605.7652</v>
      </c>
      <c r="T71" s="90">
        <f t="shared" ca="1" si="13"/>
        <v>133853776525.05838</v>
      </c>
      <c r="U71" s="90">
        <f t="shared" ca="1" si="13"/>
        <v>142495154444.35156</v>
      </c>
      <c r="V71">
        <f ca="1">IF('Waste 2030'!$A79="MR",INDIRECT("'Waste 2030'!"&amp;'Country Selector'!$B$3&amp;ROW($A79))*10^12,0)*'Process Emissions Multipliers'!$D$37</f>
        <v>151136532363.64474</v>
      </c>
      <c r="W71" s="90">
        <f t="shared" ca="1" si="14"/>
        <v>150754762354.98657</v>
      </c>
      <c r="X71" s="90">
        <f t="shared" ca="1" si="14"/>
        <v>150372992346.32843</v>
      </c>
      <c r="Y71" s="90">
        <f t="shared" ca="1" si="14"/>
        <v>149991222337.67029</v>
      </c>
      <c r="Z71" s="90">
        <f t="shared" ca="1" si="14"/>
        <v>149609452329.01215</v>
      </c>
      <c r="AA71" s="90">
        <f t="shared" ca="1" si="14"/>
        <v>149227682320.354</v>
      </c>
      <c r="AB71" s="90">
        <f t="shared" ca="1" si="14"/>
        <v>148845912311.69583</v>
      </c>
      <c r="AC71" s="90">
        <f t="shared" ca="1" si="14"/>
        <v>148464142303.03766</v>
      </c>
      <c r="AD71" s="90">
        <f t="shared" ca="1" si="14"/>
        <v>148082372294.37952</v>
      </c>
      <c r="AE71" s="90">
        <f t="shared" ca="1" si="14"/>
        <v>147700602285.72137</v>
      </c>
      <c r="AF71" s="90">
        <f t="shared" ca="1" si="14"/>
        <v>147318832277.06323</v>
      </c>
      <c r="AG71" s="90">
        <f t="shared" ca="1" si="14"/>
        <v>146937062268.40506</v>
      </c>
      <c r="AH71" s="90">
        <f t="shared" ca="1" si="14"/>
        <v>146555292259.74692</v>
      </c>
      <c r="AI71" s="90">
        <f t="shared" ca="1" si="14"/>
        <v>146173522251.08875</v>
      </c>
      <c r="AJ71" s="90">
        <f t="shared" ca="1" si="14"/>
        <v>145791752242.4306</v>
      </c>
      <c r="AK71" s="90">
        <f t="shared" ca="1" si="14"/>
        <v>145409982233.77246</v>
      </c>
      <c r="AL71" s="90">
        <f t="shared" ca="1" si="14"/>
        <v>145028212225.11429</v>
      </c>
      <c r="AM71" s="90">
        <f t="shared" ca="1" si="11"/>
        <v>144646442216.45615</v>
      </c>
      <c r="AN71" s="90">
        <f t="shared" ca="1" si="11"/>
        <v>144264672207.798</v>
      </c>
      <c r="AO71" s="90">
        <f t="shared" ca="1" si="11"/>
        <v>143882902199.13986</v>
      </c>
      <c r="AP71">
        <f ca="1">V71*'Process Emissions Multipliers'!$E$37</f>
        <v>143501132190.48169</v>
      </c>
    </row>
    <row r="72" spans="1:42">
      <c r="A72" s="74">
        <v>20</v>
      </c>
      <c r="B72">
        <f ca="1">IF('Waste 2010'!$A80="MR",INDIRECT("'Waste 2010'!"&amp;'Country Selector'!$B$3&amp;ROW($A80))*10^12,0)</f>
        <v>28368751203.650787</v>
      </c>
      <c r="C72" s="90">
        <f t="shared" ca="1" si="15"/>
        <v>34337086365.047722</v>
      </c>
      <c r="D72" s="90">
        <f t="shared" ca="1" si="12"/>
        <v>40305421526.444656</v>
      </c>
      <c r="E72" s="90">
        <f t="shared" ca="1" si="12"/>
        <v>46273756687.841583</v>
      </c>
      <c r="F72" s="90">
        <f t="shared" ca="1" si="12"/>
        <v>52242091849.238525</v>
      </c>
      <c r="G72" s="90">
        <f t="shared" ca="1" si="12"/>
        <v>58210427010.635452</v>
      </c>
      <c r="H72" s="90">
        <f t="shared" ca="1" si="12"/>
        <v>64178762172.032379</v>
      </c>
      <c r="I72" s="90">
        <f t="shared" ca="1" si="12"/>
        <v>70147097333.429321</v>
      </c>
      <c r="J72" s="90">
        <f t="shared" ca="1" si="12"/>
        <v>76115432494.826263</v>
      </c>
      <c r="K72" s="90">
        <f t="shared" ca="1" si="12"/>
        <v>82083767656.22319</v>
      </c>
      <c r="L72">
        <f ca="1">IF('Waste 2020'!$A80="MR",INDIRECT("'Waste 2020'!"&amp;'Country Selector'!$B$3&amp;ROW($A80))*10^12,0)*'Process Emissions Multipliers'!$B$37</f>
        <v>88052102817.620117</v>
      </c>
      <c r="M72" s="90">
        <f t="shared" ca="1" si="16"/>
        <v>100943708667.30994</v>
      </c>
      <c r="N72" s="90">
        <f t="shared" ca="1" si="13"/>
        <v>113835314516.99974</v>
      </c>
      <c r="O72" s="90">
        <f t="shared" ca="1" si="13"/>
        <v>126726920366.68954</v>
      </c>
      <c r="P72" s="90">
        <f t="shared" ca="1" si="13"/>
        <v>139618526216.37933</v>
      </c>
      <c r="Q72" s="90">
        <f t="shared" ca="1" si="13"/>
        <v>152510132066.06915</v>
      </c>
      <c r="R72" s="90">
        <f t="shared" ca="1" si="13"/>
        <v>165401737915.75897</v>
      </c>
      <c r="S72" s="90">
        <f t="shared" ca="1" si="13"/>
        <v>178293343765.44879</v>
      </c>
      <c r="T72" s="90">
        <f t="shared" ca="1" si="13"/>
        <v>191184949615.13858</v>
      </c>
      <c r="U72" s="90">
        <f t="shared" ca="1" si="13"/>
        <v>204076555464.82837</v>
      </c>
      <c r="V72">
        <f ca="1">IF('Waste 2030'!$A80="MR",INDIRECT("'Waste 2030'!"&amp;'Country Selector'!$B$3&amp;ROW($A80))*10^12,0)*'Process Emissions Multipliers'!$D$37</f>
        <v>216968161314.51819</v>
      </c>
      <c r="W72" s="90">
        <f t="shared" ca="1" si="14"/>
        <v>216420100990.99371</v>
      </c>
      <c r="X72" s="90">
        <f t="shared" ca="1" si="14"/>
        <v>215872040667.46921</v>
      </c>
      <c r="Y72" s="90">
        <f t="shared" ca="1" si="14"/>
        <v>215323980343.94476</v>
      </c>
      <c r="Z72" s="90">
        <f t="shared" ca="1" si="14"/>
        <v>214775920020.42029</v>
      </c>
      <c r="AA72" s="90">
        <f t="shared" ca="1" si="14"/>
        <v>214227859696.89581</v>
      </c>
      <c r="AB72" s="90">
        <f t="shared" ca="1" si="14"/>
        <v>213679799373.37134</v>
      </c>
      <c r="AC72" s="90">
        <f t="shared" ca="1" si="14"/>
        <v>213131739049.84686</v>
      </c>
      <c r="AD72" s="90">
        <f t="shared" ca="1" si="14"/>
        <v>212583678726.32236</v>
      </c>
      <c r="AE72" s="90">
        <f t="shared" ca="1" si="14"/>
        <v>212035618402.79791</v>
      </c>
      <c r="AF72" s="90">
        <f t="shared" ca="1" si="14"/>
        <v>211487558079.27341</v>
      </c>
      <c r="AG72" s="90">
        <f t="shared" ca="1" si="14"/>
        <v>210939497755.7489</v>
      </c>
      <c r="AH72" s="90">
        <f t="shared" ca="1" si="14"/>
        <v>210391437432.22449</v>
      </c>
      <c r="AI72" s="90">
        <f t="shared" ca="1" si="14"/>
        <v>209843377108.69998</v>
      </c>
      <c r="AJ72" s="90">
        <f t="shared" ca="1" si="14"/>
        <v>209295316785.17548</v>
      </c>
      <c r="AK72" s="90">
        <f t="shared" ca="1" si="14"/>
        <v>208747256461.651</v>
      </c>
      <c r="AL72" s="90">
        <f t="shared" ca="1" si="14"/>
        <v>208199196138.12653</v>
      </c>
      <c r="AM72" s="90">
        <f t="shared" ca="1" si="11"/>
        <v>207651135814.60208</v>
      </c>
      <c r="AN72" s="90">
        <f t="shared" ca="1" si="11"/>
        <v>207103075491.07758</v>
      </c>
      <c r="AO72" s="90">
        <f t="shared" ca="1" si="11"/>
        <v>206555015167.55313</v>
      </c>
      <c r="AP72">
        <f ca="1">V72*'Process Emissions Multipliers'!$E$37</f>
        <v>206006954844.02863</v>
      </c>
    </row>
    <row r="73" spans="1:42">
      <c r="A73" s="74">
        <v>21</v>
      </c>
      <c r="B73">
        <f ca="1">IF('Waste 2010'!$A81="MR",INDIRECT("'Waste 2010'!"&amp;'Country Selector'!$B$3&amp;ROW($A81))*10^12,0)</f>
        <v>43972151831.122017</v>
      </c>
      <c r="C73" s="90">
        <f t="shared" ca="1" si="15"/>
        <v>46411335653.230141</v>
      </c>
      <c r="D73" s="90">
        <f t="shared" ca="1" si="12"/>
        <v>48850519475.338264</v>
      </c>
      <c r="E73" s="90">
        <f t="shared" ca="1" si="12"/>
        <v>51289703297.446396</v>
      </c>
      <c r="F73" s="90">
        <f t="shared" ca="1" si="12"/>
        <v>53728887119.55452</v>
      </c>
      <c r="G73" s="90">
        <f t="shared" ca="1" si="12"/>
        <v>56168070941.662643</v>
      </c>
      <c r="H73" s="90">
        <f t="shared" ca="1" si="12"/>
        <v>58607254763.770767</v>
      </c>
      <c r="I73" s="90">
        <f t="shared" ca="1" si="12"/>
        <v>61046438585.878891</v>
      </c>
      <c r="J73" s="90">
        <f t="shared" ca="1" si="12"/>
        <v>63485622407.987015</v>
      </c>
      <c r="K73" s="90">
        <f t="shared" ca="1" si="12"/>
        <v>65924806230.095139</v>
      </c>
      <c r="L73">
        <f ca="1">IF('Waste 2020'!$A81="MR",INDIRECT("'Waste 2020'!"&amp;'Country Selector'!$B$3&amp;ROW($A81))*10^12,0)*'Process Emissions Multipliers'!$B$37</f>
        <v>68363990052.203262</v>
      </c>
      <c r="M73" s="90">
        <f t="shared" ca="1" si="16"/>
        <v>75987730860.356903</v>
      </c>
      <c r="N73" s="90">
        <f t="shared" ca="1" si="13"/>
        <v>83611471668.510529</v>
      </c>
      <c r="O73" s="90">
        <f t="shared" ca="1" si="13"/>
        <v>91235212476.664169</v>
      </c>
      <c r="P73" s="90">
        <f t="shared" ca="1" si="13"/>
        <v>98858953284.81781</v>
      </c>
      <c r="Q73" s="90">
        <f t="shared" ca="1" si="13"/>
        <v>106482694092.97144</v>
      </c>
      <c r="R73" s="90">
        <f t="shared" ca="1" si="13"/>
        <v>114106434901.12508</v>
      </c>
      <c r="S73" s="90">
        <f t="shared" ca="1" si="13"/>
        <v>121730175709.27872</v>
      </c>
      <c r="T73" s="90">
        <f t="shared" ca="1" si="13"/>
        <v>129353916517.43236</v>
      </c>
      <c r="U73" s="90">
        <f t="shared" ca="1" si="13"/>
        <v>136977657325.586</v>
      </c>
      <c r="V73">
        <f ca="1">IF('Waste 2030'!$A81="MR",INDIRECT("'Waste 2030'!"&amp;'Country Selector'!$B$3&amp;ROW($A81))*10^12,0)*'Process Emissions Multipliers'!$D$37</f>
        <v>144601398133.73962</v>
      </c>
      <c r="W73" s="90">
        <f t="shared" ca="1" si="14"/>
        <v>144236135836.43698</v>
      </c>
      <c r="X73" s="90">
        <f t="shared" ca="1" si="14"/>
        <v>143870873539.13437</v>
      </c>
      <c r="Y73" s="90">
        <f t="shared" ca="1" si="14"/>
        <v>143505611241.83173</v>
      </c>
      <c r="Z73" s="90">
        <f t="shared" ca="1" si="14"/>
        <v>143140348944.52908</v>
      </c>
      <c r="AA73" s="90">
        <f t="shared" ca="1" si="14"/>
        <v>142775086647.22647</v>
      </c>
      <c r="AB73" s="90">
        <f t="shared" ca="1" si="14"/>
        <v>142409824349.92383</v>
      </c>
      <c r="AC73" s="90">
        <f t="shared" ca="1" si="14"/>
        <v>142044562052.62119</v>
      </c>
      <c r="AD73" s="90">
        <f t="shared" ca="1" si="14"/>
        <v>141679299755.31854</v>
      </c>
      <c r="AE73" s="90">
        <f t="shared" ca="1" si="14"/>
        <v>141314037458.01593</v>
      </c>
      <c r="AF73" s="90">
        <f t="shared" ca="1" si="14"/>
        <v>140948775160.71329</v>
      </c>
      <c r="AG73" s="90">
        <f t="shared" ca="1" si="14"/>
        <v>140583512863.41064</v>
      </c>
      <c r="AH73" s="90">
        <f t="shared" ca="1" si="14"/>
        <v>140218250566.10803</v>
      </c>
      <c r="AI73" s="90">
        <f t="shared" ca="1" si="14"/>
        <v>139852988268.80539</v>
      </c>
      <c r="AJ73" s="90">
        <f t="shared" ca="1" si="14"/>
        <v>139487725971.50275</v>
      </c>
      <c r="AK73" s="90">
        <f t="shared" ca="1" si="14"/>
        <v>139122463674.20013</v>
      </c>
      <c r="AL73" s="90">
        <f t="shared" ca="1" si="14"/>
        <v>138757201376.89749</v>
      </c>
      <c r="AM73" s="90">
        <f t="shared" ca="1" si="11"/>
        <v>138391939079.59485</v>
      </c>
      <c r="AN73" s="90">
        <f t="shared" ca="1" si="11"/>
        <v>138026676782.29224</v>
      </c>
      <c r="AO73" s="90">
        <f t="shared" ca="1" si="11"/>
        <v>137661414484.98959</v>
      </c>
      <c r="AP73">
        <f ca="1">V73*'Process Emissions Multipliers'!$E$37</f>
        <v>137296152187.68695</v>
      </c>
    </row>
    <row r="74" spans="1:42">
      <c r="A74" s="74">
        <v>22</v>
      </c>
      <c r="B74">
        <f ca="1">IF('Waste 2010'!$A82="MR",INDIRECT("'Waste 2010'!"&amp;'Country Selector'!$B$3&amp;ROW($A82))*10^12,0)</f>
        <v>18195551018.52721</v>
      </c>
      <c r="C74" s="90">
        <f t="shared" ca="1" si="15"/>
        <v>23461486504.294643</v>
      </c>
      <c r="D74" s="90">
        <f t="shared" ca="1" si="12"/>
        <v>28727421990.062073</v>
      </c>
      <c r="E74" s="90">
        <f t="shared" ca="1" si="12"/>
        <v>33993357475.82951</v>
      </c>
      <c r="F74" s="90">
        <f t="shared" ca="1" si="12"/>
        <v>39259292961.596939</v>
      </c>
      <c r="G74" s="90">
        <f t="shared" ca="1" si="12"/>
        <v>44525228447.364372</v>
      </c>
      <c r="H74" s="90">
        <f t="shared" ca="1" si="12"/>
        <v>49791163933.131805</v>
      </c>
      <c r="I74" s="90">
        <f t="shared" ca="1" si="12"/>
        <v>55057099418.899246</v>
      </c>
      <c r="J74" s="90">
        <f t="shared" ca="1" si="12"/>
        <v>60323034904.666672</v>
      </c>
      <c r="K74" s="90">
        <f t="shared" ca="1" si="12"/>
        <v>65588970390.434105</v>
      </c>
      <c r="L74">
        <f ca="1">IF('Waste 2020'!$A82="MR",INDIRECT("'Waste 2020'!"&amp;'Country Selector'!$B$3&amp;ROW($A82))*10^12,0)*'Process Emissions Multipliers'!$B$37</f>
        <v>70854905876.201538</v>
      </c>
      <c r="M74" s="90">
        <f t="shared" ca="1" si="16"/>
        <v>84900825191.254562</v>
      </c>
      <c r="N74" s="90">
        <f t="shared" ca="1" si="13"/>
        <v>98946744506.307587</v>
      </c>
      <c r="O74" s="90">
        <f t="shared" ca="1" si="13"/>
        <v>112992663821.36061</v>
      </c>
      <c r="P74" s="90">
        <f t="shared" ca="1" si="13"/>
        <v>127038583136.41364</v>
      </c>
      <c r="Q74" s="90">
        <f t="shared" ca="1" si="13"/>
        <v>141084502451.46667</v>
      </c>
      <c r="R74" s="90">
        <f t="shared" ca="1" si="13"/>
        <v>155130421766.51968</v>
      </c>
      <c r="S74" s="90">
        <f t="shared" ca="1" si="13"/>
        <v>169176341081.57272</v>
      </c>
      <c r="T74" s="90">
        <f t="shared" ca="1" si="13"/>
        <v>183222260396.62573</v>
      </c>
      <c r="U74" s="90">
        <f t="shared" ca="1" si="13"/>
        <v>197268179711.67874</v>
      </c>
      <c r="V74">
        <f ca="1">IF('Waste 2030'!$A82="MR",INDIRECT("'Waste 2030'!"&amp;'Country Selector'!$B$3&amp;ROW($A82))*10^12,0)*'Process Emissions Multipliers'!$D$37</f>
        <v>211314099026.73178</v>
      </c>
      <c r="W74" s="90">
        <f t="shared" ca="1" si="14"/>
        <v>210780320831.92102</v>
      </c>
      <c r="X74" s="90">
        <f t="shared" ca="1" si="14"/>
        <v>210246542637.11023</v>
      </c>
      <c r="Y74" s="90">
        <f t="shared" ca="1" si="14"/>
        <v>209712764442.2995</v>
      </c>
      <c r="Z74" s="90">
        <f t="shared" ca="1" si="14"/>
        <v>209178986247.48874</v>
      </c>
      <c r="AA74" s="90">
        <f t="shared" ca="1" si="14"/>
        <v>208645208052.67795</v>
      </c>
      <c r="AB74" s="90">
        <f t="shared" ca="1" si="14"/>
        <v>208111429857.86719</v>
      </c>
      <c r="AC74" s="90">
        <f t="shared" ca="1" si="14"/>
        <v>207577651663.0564</v>
      </c>
      <c r="AD74" s="90">
        <f t="shared" ca="1" si="14"/>
        <v>207043873468.24567</v>
      </c>
      <c r="AE74" s="90">
        <f t="shared" ca="1" si="14"/>
        <v>206510095273.43491</v>
      </c>
      <c r="AF74" s="90">
        <f t="shared" ca="1" si="14"/>
        <v>205976317078.62415</v>
      </c>
      <c r="AG74" s="90">
        <f t="shared" ca="1" si="14"/>
        <v>205442538883.81335</v>
      </c>
      <c r="AH74" s="90">
        <f t="shared" ca="1" si="14"/>
        <v>204908760689.00262</v>
      </c>
      <c r="AI74" s="90">
        <f t="shared" ca="1" si="14"/>
        <v>204374982494.19183</v>
      </c>
      <c r="AJ74" s="90">
        <f t="shared" ca="1" si="14"/>
        <v>203841204299.38104</v>
      </c>
      <c r="AK74" s="90">
        <f t="shared" ca="1" si="14"/>
        <v>203307426104.57031</v>
      </c>
      <c r="AL74" s="90">
        <f t="shared" ca="1" si="14"/>
        <v>202773647909.75952</v>
      </c>
      <c r="AM74" s="90">
        <f t="shared" ca="1" si="11"/>
        <v>202239869714.94879</v>
      </c>
      <c r="AN74" s="90">
        <f t="shared" ca="1" si="11"/>
        <v>201706091520.13803</v>
      </c>
      <c r="AO74" s="90">
        <f t="shared" ca="1" si="11"/>
        <v>201172313325.32724</v>
      </c>
      <c r="AP74">
        <f ca="1">V74*'Process Emissions Multipliers'!$E$37</f>
        <v>200638535130.51648</v>
      </c>
    </row>
    <row r="75" spans="1:42">
      <c r="A75" s="74">
        <v>23</v>
      </c>
      <c r="B75">
        <f ca="1">IF('Waste 2010'!$A83="MR",INDIRECT("'Waste 2010'!"&amp;'Country Selector'!$B$3&amp;ROW($A83))*10^12,0)</f>
        <v>38792665874.694878</v>
      </c>
      <c r="C75" s="90">
        <f t="shared" ca="1" si="15"/>
        <v>39329582659.687401</v>
      </c>
      <c r="D75" s="90">
        <f t="shared" ca="1" si="12"/>
        <v>39866499444.679924</v>
      </c>
      <c r="E75" s="90">
        <f t="shared" ca="1" si="12"/>
        <v>40403416229.672455</v>
      </c>
      <c r="F75" s="90">
        <f t="shared" ca="1" si="12"/>
        <v>40940333014.664978</v>
      </c>
      <c r="G75" s="90">
        <f t="shared" ca="1" si="12"/>
        <v>41477249799.657501</v>
      </c>
      <c r="H75" s="90">
        <f t="shared" ca="1" si="12"/>
        <v>42014166584.650024</v>
      </c>
      <c r="I75" s="90">
        <f t="shared" ca="1" si="12"/>
        <v>42551083369.642548</v>
      </c>
      <c r="J75" s="90">
        <f t="shared" ca="1" si="12"/>
        <v>43088000154.635071</v>
      </c>
      <c r="K75" s="90">
        <f t="shared" ca="1" si="12"/>
        <v>43624916939.627602</v>
      </c>
      <c r="L75">
        <f ca="1">IF('Waste 2020'!$A83="MR",INDIRECT("'Waste 2020'!"&amp;'Country Selector'!$B$3&amp;ROW($A83))*10^12,0)*'Process Emissions Multipliers'!$B$37</f>
        <v>44161833724.620125</v>
      </c>
      <c r="M75" s="90">
        <f t="shared" ca="1" si="16"/>
        <v>61325202261.933945</v>
      </c>
      <c r="N75" s="90">
        <f t="shared" ca="1" si="13"/>
        <v>78488570799.247757</v>
      </c>
      <c r="O75" s="90">
        <f t="shared" ca="1" si="13"/>
        <v>95651939336.561584</v>
      </c>
      <c r="P75" s="90">
        <f t="shared" ca="1" si="13"/>
        <v>112815307873.8754</v>
      </c>
      <c r="Q75" s="90">
        <f t="shared" ca="1" si="13"/>
        <v>129978676411.18921</v>
      </c>
      <c r="R75" s="90">
        <f t="shared" ca="1" si="13"/>
        <v>147142044948.50302</v>
      </c>
      <c r="S75" s="90">
        <f t="shared" ca="1" si="13"/>
        <v>164305413485.81686</v>
      </c>
      <c r="T75" s="90">
        <f t="shared" ca="1" si="13"/>
        <v>181468782023.13065</v>
      </c>
      <c r="U75" s="90">
        <f t="shared" ca="1" si="13"/>
        <v>198632150560.44449</v>
      </c>
      <c r="V75">
        <f ca="1">IF('Waste 2030'!$A83="MR",INDIRECT("'Waste 2030'!"&amp;'Country Selector'!$B$3&amp;ROW($A83))*10^12,0)*'Process Emissions Multipliers'!$D$37</f>
        <v>215795519097.7583</v>
      </c>
      <c r="W75" s="90">
        <f t="shared" ca="1" si="14"/>
        <v>215250420861.70694</v>
      </c>
      <c r="X75" s="90">
        <f t="shared" ca="1" si="14"/>
        <v>214705322625.65561</v>
      </c>
      <c r="Y75" s="90">
        <f t="shared" ca="1" si="14"/>
        <v>214160224389.60422</v>
      </c>
      <c r="Z75" s="90">
        <f t="shared" ca="1" si="14"/>
        <v>213615126153.55286</v>
      </c>
      <c r="AA75" s="90">
        <f t="shared" ca="1" si="14"/>
        <v>213070027917.50153</v>
      </c>
      <c r="AB75" s="90">
        <f t="shared" ca="1" si="14"/>
        <v>212524929681.45016</v>
      </c>
      <c r="AC75" s="90">
        <f t="shared" ca="1" si="14"/>
        <v>211979831445.3988</v>
      </c>
      <c r="AD75" s="90">
        <f t="shared" ca="1" si="14"/>
        <v>211434733209.34747</v>
      </c>
      <c r="AE75" s="90">
        <f t="shared" ca="1" si="14"/>
        <v>210889634973.29608</v>
      </c>
      <c r="AF75" s="90">
        <f t="shared" ca="1" si="14"/>
        <v>210344536737.24475</v>
      </c>
      <c r="AG75" s="90">
        <f t="shared" ca="1" si="14"/>
        <v>209799438501.19339</v>
      </c>
      <c r="AH75" s="90">
        <f t="shared" ca="1" si="14"/>
        <v>209254340265.14203</v>
      </c>
      <c r="AI75" s="90">
        <f t="shared" ca="1" si="14"/>
        <v>208709242029.0907</v>
      </c>
      <c r="AJ75" s="90">
        <f t="shared" ca="1" si="14"/>
        <v>208164143793.03931</v>
      </c>
      <c r="AK75" s="90">
        <f t="shared" ca="1" si="14"/>
        <v>207619045556.98798</v>
      </c>
      <c r="AL75" s="90">
        <f t="shared" ca="1" si="14"/>
        <v>207073947320.93661</v>
      </c>
      <c r="AM75" s="90">
        <f t="shared" ca="1" si="11"/>
        <v>206528849084.88525</v>
      </c>
      <c r="AN75" s="90">
        <f t="shared" ca="1" si="11"/>
        <v>205983750848.83386</v>
      </c>
      <c r="AO75" s="90">
        <f t="shared" ca="1" si="11"/>
        <v>205438652612.7825</v>
      </c>
      <c r="AP75">
        <f ca="1">V75*'Process Emissions Multipliers'!$E$37</f>
        <v>204893554376.73117</v>
      </c>
    </row>
    <row r="76" spans="1:42">
      <c r="A76" s="74">
        <v>24</v>
      </c>
      <c r="B76">
        <f ca="1">IF('Waste 2010'!$A84="MR",INDIRECT("'Waste 2010'!"&amp;'Country Selector'!$B$3&amp;ROW($A84))*10^12,0)</f>
        <v>55649724301.757072</v>
      </c>
      <c r="C76" s="90">
        <f t="shared" ca="1" si="15"/>
        <v>57171050966.221085</v>
      </c>
      <c r="D76" s="90">
        <f t="shared" ca="1" si="12"/>
        <v>58692377630.685097</v>
      </c>
      <c r="E76" s="90">
        <f t="shared" ca="1" si="12"/>
        <v>60213704295.149109</v>
      </c>
      <c r="F76" s="90">
        <f t="shared" ca="1" si="12"/>
        <v>61735030959.613121</v>
      </c>
      <c r="G76" s="90">
        <f t="shared" ca="1" si="12"/>
        <v>63256357624.077133</v>
      </c>
      <c r="H76" s="90">
        <f t="shared" ca="1" si="12"/>
        <v>64777684288.541145</v>
      </c>
      <c r="I76" s="90">
        <f t="shared" ca="1" si="12"/>
        <v>66299010953.005165</v>
      </c>
      <c r="J76" s="90">
        <f t="shared" ca="1" si="12"/>
        <v>67820337617.469177</v>
      </c>
      <c r="K76" s="90">
        <f t="shared" ca="1" si="12"/>
        <v>69341664281.933197</v>
      </c>
      <c r="L76">
        <f ca="1">IF('Waste 2020'!$A84="MR",INDIRECT("'Waste 2020'!"&amp;'Country Selector'!$B$3&amp;ROW($A84))*10^12,0)*'Process Emissions Multipliers'!$B$37</f>
        <v>70862990946.397202</v>
      </c>
      <c r="M76" s="90">
        <f t="shared" ca="1" si="16"/>
        <v>81210776061.656815</v>
      </c>
      <c r="N76" s="90">
        <f t="shared" ca="1" si="13"/>
        <v>91558561176.916428</v>
      </c>
      <c r="O76" s="90">
        <f t="shared" ca="1" si="13"/>
        <v>101906346292.17606</v>
      </c>
      <c r="P76" s="90">
        <f t="shared" ca="1" si="13"/>
        <v>112254131407.43565</v>
      </c>
      <c r="Q76" s="90">
        <f t="shared" ca="1" si="13"/>
        <v>122601916522.69528</v>
      </c>
      <c r="R76" s="90">
        <f t="shared" ca="1" si="13"/>
        <v>132949701637.9549</v>
      </c>
      <c r="S76" s="90">
        <f t="shared" ca="1" si="13"/>
        <v>143297486753.21448</v>
      </c>
      <c r="T76" s="90">
        <f t="shared" ca="1" si="13"/>
        <v>153645271868.47412</v>
      </c>
      <c r="U76" s="90">
        <f t="shared" ca="1" si="13"/>
        <v>163993056983.73373</v>
      </c>
      <c r="V76">
        <f ca="1">IF('Waste 2030'!$A84="MR",INDIRECT("'Waste 2030'!"&amp;'Country Selector'!$B$3&amp;ROW($A84))*10^12,0)*'Process Emissions Multipliers'!$D$37</f>
        <v>174340842098.99335</v>
      </c>
      <c r="W76" s="90">
        <f t="shared" ca="1" si="14"/>
        <v>173900458137.83789</v>
      </c>
      <c r="X76" s="90">
        <f t="shared" ca="1" si="14"/>
        <v>173460074176.68243</v>
      </c>
      <c r="Y76" s="90">
        <f t="shared" ca="1" si="14"/>
        <v>173019690215.52698</v>
      </c>
      <c r="Z76" s="90">
        <f t="shared" ca="1" si="14"/>
        <v>172579306254.37149</v>
      </c>
      <c r="AA76" s="90">
        <f t="shared" ca="1" si="14"/>
        <v>172138922293.21606</v>
      </c>
      <c r="AB76" s="90">
        <f t="shared" ca="1" si="14"/>
        <v>171698538332.06058</v>
      </c>
      <c r="AC76" s="90">
        <f t="shared" ca="1" si="14"/>
        <v>171258154370.90512</v>
      </c>
      <c r="AD76" s="90">
        <f t="shared" ca="1" si="14"/>
        <v>170817770409.74966</v>
      </c>
      <c r="AE76" s="90">
        <f t="shared" ca="1" si="14"/>
        <v>170377386448.59421</v>
      </c>
      <c r="AF76" s="90">
        <f t="shared" ca="1" si="14"/>
        <v>169937002487.43875</v>
      </c>
      <c r="AG76" s="90">
        <f t="shared" ca="1" si="14"/>
        <v>169496618526.28329</v>
      </c>
      <c r="AH76" s="90">
        <f t="shared" ca="1" si="14"/>
        <v>169056234565.12781</v>
      </c>
      <c r="AI76" s="90">
        <f t="shared" ca="1" si="14"/>
        <v>168615850603.97238</v>
      </c>
      <c r="AJ76" s="90">
        <f t="shared" ca="1" si="14"/>
        <v>168175466642.81689</v>
      </c>
      <c r="AK76" s="90">
        <f t="shared" ca="1" si="14"/>
        <v>167735082681.66144</v>
      </c>
      <c r="AL76" s="90">
        <f t="shared" ca="1" si="14"/>
        <v>167294698720.50598</v>
      </c>
      <c r="AM76" s="90">
        <f t="shared" ca="1" si="11"/>
        <v>166854314759.35052</v>
      </c>
      <c r="AN76" s="90">
        <f t="shared" ca="1" si="11"/>
        <v>166413930798.19507</v>
      </c>
      <c r="AO76" s="90">
        <f t="shared" ca="1" si="11"/>
        <v>165973546837.03961</v>
      </c>
      <c r="AP76">
        <f ca="1">V76*'Process Emissions Multipliers'!$E$37</f>
        <v>165533162875.88416</v>
      </c>
    </row>
    <row r="77" spans="1:42">
      <c r="A77" s="74">
        <v>25</v>
      </c>
      <c r="B77">
        <f ca="1">IF('Waste 2010'!$A85="MR",INDIRECT("'Waste 2010'!"&amp;'Country Selector'!$B$3&amp;ROW($A85))*10^12,0)</f>
        <v>28082314111.291142</v>
      </c>
      <c r="C77" s="90">
        <f t="shared" ca="1" si="15"/>
        <v>32763341482.045509</v>
      </c>
      <c r="D77" s="90">
        <f t="shared" ca="1" si="12"/>
        <v>37444368852.799881</v>
      </c>
      <c r="E77" s="90">
        <f t="shared" ca="1" si="12"/>
        <v>42125396223.55426</v>
      </c>
      <c r="F77" s="90">
        <f t="shared" ca="1" si="12"/>
        <v>46806423594.308624</v>
      </c>
      <c r="G77" s="90">
        <f t="shared" ca="1" si="12"/>
        <v>51487450965.063004</v>
      </c>
      <c r="H77" s="90">
        <f t="shared" ca="1" si="12"/>
        <v>56168478335.817375</v>
      </c>
      <c r="I77" s="90">
        <f t="shared" ca="1" si="12"/>
        <v>60849505706.571747</v>
      </c>
      <c r="J77" s="90">
        <f t="shared" ca="1" si="12"/>
        <v>65530533077.326111</v>
      </c>
      <c r="K77" s="90">
        <f t="shared" ca="1" si="12"/>
        <v>70211560448.08049</v>
      </c>
      <c r="L77">
        <f ca="1">IF('Waste 2020'!$A85="MR",INDIRECT("'Waste 2020'!"&amp;'Country Selector'!$B$3&amp;ROW($A85))*10^12,0)*'Process Emissions Multipliers'!$B$37</f>
        <v>74892587818.834854</v>
      </c>
      <c r="M77" s="90">
        <f t="shared" ca="1" si="16"/>
        <v>80287526256.490417</v>
      </c>
      <c r="N77" s="90">
        <f t="shared" ca="1" si="13"/>
        <v>85682464694.145996</v>
      </c>
      <c r="O77" s="90">
        <f t="shared" ca="1" si="13"/>
        <v>91077403131.801559</v>
      </c>
      <c r="P77" s="90">
        <f t="shared" ca="1" si="13"/>
        <v>96472341569.457123</v>
      </c>
      <c r="Q77" s="90">
        <f t="shared" ca="1" si="13"/>
        <v>101867280007.1127</v>
      </c>
      <c r="R77" s="90">
        <f t="shared" ca="1" si="13"/>
        <v>107262218444.76825</v>
      </c>
      <c r="S77" s="90">
        <f t="shared" ca="1" si="13"/>
        <v>112657156882.42383</v>
      </c>
      <c r="T77" s="90">
        <f t="shared" ca="1" si="13"/>
        <v>118052095320.07938</v>
      </c>
      <c r="U77" s="90">
        <f t="shared" ca="1" si="13"/>
        <v>123447033757.73495</v>
      </c>
      <c r="V77">
        <f ca="1">IF('Waste 2030'!$A85="MR",INDIRECT("'Waste 2030'!"&amp;'Country Selector'!$B$3&amp;ROW($A85))*10^12,0)*'Process Emissions Multipliers'!$D$37</f>
        <v>128841972195.39052</v>
      </c>
      <c r="W77" s="90">
        <f t="shared" ca="1" si="14"/>
        <v>128516518117.07266</v>
      </c>
      <c r="X77" s="90">
        <f t="shared" ca="1" si="14"/>
        <v>128191064038.75481</v>
      </c>
      <c r="Y77" s="90">
        <f t="shared" ca="1" si="14"/>
        <v>127865609960.43694</v>
      </c>
      <c r="Z77" s="90">
        <f t="shared" ca="1" si="14"/>
        <v>127540155882.11906</v>
      </c>
      <c r="AA77" s="90">
        <f t="shared" ca="1" si="14"/>
        <v>127214701803.80121</v>
      </c>
      <c r="AB77" s="90">
        <f t="shared" ca="1" si="14"/>
        <v>126889247725.48334</v>
      </c>
      <c r="AC77" s="90">
        <f t="shared" ca="1" si="14"/>
        <v>126563793647.16548</v>
      </c>
      <c r="AD77" s="90">
        <f t="shared" ca="1" si="14"/>
        <v>126238339568.84763</v>
      </c>
      <c r="AE77" s="90">
        <f t="shared" ca="1" si="14"/>
        <v>125912885490.52975</v>
      </c>
      <c r="AF77" s="90">
        <f t="shared" ca="1" si="14"/>
        <v>125587431412.21191</v>
      </c>
      <c r="AG77" s="90">
        <f t="shared" ca="1" si="14"/>
        <v>125261977333.89404</v>
      </c>
      <c r="AH77" s="90">
        <f t="shared" ca="1" si="14"/>
        <v>124936523255.57617</v>
      </c>
      <c r="AI77" s="90">
        <f t="shared" ca="1" si="14"/>
        <v>124611069177.25833</v>
      </c>
      <c r="AJ77" s="90">
        <f t="shared" ca="1" si="14"/>
        <v>124285615098.94046</v>
      </c>
      <c r="AK77" s="90">
        <f t="shared" ca="1" si="14"/>
        <v>123960161020.62262</v>
      </c>
      <c r="AL77" s="90">
        <f t="shared" ca="1" si="14"/>
        <v>123634706942.30475</v>
      </c>
      <c r="AM77" s="90">
        <f t="shared" ca="1" si="11"/>
        <v>123309252863.98688</v>
      </c>
      <c r="AN77" s="90">
        <f t="shared" ca="1" si="11"/>
        <v>122983798785.66901</v>
      </c>
      <c r="AO77" s="90">
        <f t="shared" ca="1" si="11"/>
        <v>122658344707.35117</v>
      </c>
      <c r="AP77">
        <f ca="1">V77*'Process Emissions Multipliers'!$E$37</f>
        <v>122332890629.03329</v>
      </c>
    </row>
    <row r="78" spans="1:42">
      <c r="A78" s="74">
        <v>26</v>
      </c>
      <c r="B78">
        <f ca="1">IF('Waste 2010'!$A86="MR",INDIRECT("'Waste 2010'!"&amp;'Country Selector'!$B$3&amp;ROW($A86))*10^12,0)</f>
        <v>17634536342.358231</v>
      </c>
      <c r="C78" s="90">
        <f t="shared" ca="1" si="15"/>
        <v>19569839774.500469</v>
      </c>
      <c r="D78" s="90">
        <f t="shared" ca="1" si="12"/>
        <v>21505143206.642715</v>
      </c>
      <c r="E78" s="90">
        <f t="shared" ca="1" si="12"/>
        <v>23440446638.78495</v>
      </c>
      <c r="F78" s="90">
        <f t="shared" ca="1" si="12"/>
        <v>25375750070.927193</v>
      </c>
      <c r="G78" s="90">
        <f t="shared" ca="1" si="12"/>
        <v>27311053503.069435</v>
      </c>
      <c r="H78" s="90">
        <f t="shared" ca="1" si="12"/>
        <v>29246356935.211678</v>
      </c>
      <c r="I78" s="90">
        <f t="shared" ca="1" si="12"/>
        <v>31181660367.353916</v>
      </c>
      <c r="J78" s="90">
        <f t="shared" ca="1" si="12"/>
        <v>33116963799.496159</v>
      </c>
      <c r="K78" s="90">
        <f t="shared" ca="1" si="12"/>
        <v>35052267231.638397</v>
      </c>
      <c r="L78">
        <f ca="1">IF('Waste 2020'!$A86="MR",INDIRECT("'Waste 2020'!"&amp;'Country Selector'!$B$3&amp;ROW($A86))*10^12,0)*'Process Emissions Multipliers'!$B$37</f>
        <v>36987570663.78064</v>
      </c>
      <c r="M78" s="90">
        <f t="shared" ca="1" si="16"/>
        <v>48190904826.50341</v>
      </c>
      <c r="N78" s="90">
        <f t="shared" ca="1" si="13"/>
        <v>59394238989.226181</v>
      </c>
      <c r="O78" s="90">
        <f t="shared" ca="1" si="13"/>
        <v>70597573151.948944</v>
      </c>
      <c r="P78" s="90">
        <f t="shared" ca="1" si="13"/>
        <v>81800907314.671722</v>
      </c>
      <c r="Q78" s="90">
        <f t="shared" ca="1" si="13"/>
        <v>93004241477.394485</v>
      </c>
      <c r="R78" s="90">
        <f t="shared" ca="1" si="13"/>
        <v>104207575640.11726</v>
      </c>
      <c r="S78" s="90">
        <f t="shared" ca="1" si="13"/>
        <v>115410909802.84003</v>
      </c>
      <c r="T78" s="90">
        <f t="shared" ca="1" si="13"/>
        <v>126614243965.56281</v>
      </c>
      <c r="U78" s="90">
        <f t="shared" ca="1" si="13"/>
        <v>137817578128.28555</v>
      </c>
      <c r="V78">
        <f ca="1">IF('Waste 2030'!$A86="MR",INDIRECT("'Waste 2030'!"&amp;'Country Selector'!$B$3&amp;ROW($A86))*10^12,0)*'Process Emissions Multipliers'!$D$37</f>
        <v>149020912291.00833</v>
      </c>
      <c r="W78" s="90">
        <f t="shared" ca="1" si="14"/>
        <v>148644486326.44604</v>
      </c>
      <c r="X78" s="90">
        <f t="shared" ca="1" si="14"/>
        <v>148268060361.88376</v>
      </c>
      <c r="Y78" s="90">
        <f t="shared" ca="1" si="14"/>
        <v>147891634397.32147</v>
      </c>
      <c r="Z78" s="90">
        <f t="shared" ca="1" si="14"/>
        <v>147515208432.75919</v>
      </c>
      <c r="AA78" s="90">
        <f t="shared" ca="1" si="14"/>
        <v>147138782468.1969</v>
      </c>
      <c r="AB78" s="90">
        <f t="shared" ca="1" si="14"/>
        <v>146762356503.63464</v>
      </c>
      <c r="AC78" s="90">
        <f t="shared" ca="1" si="14"/>
        <v>146385930539.07233</v>
      </c>
      <c r="AD78" s="90">
        <f t="shared" ca="1" si="14"/>
        <v>146009504574.51007</v>
      </c>
      <c r="AE78" s="90">
        <f t="shared" ca="1" si="14"/>
        <v>145633078609.94775</v>
      </c>
      <c r="AF78" s="90">
        <f t="shared" ca="1" si="14"/>
        <v>145256652645.3855</v>
      </c>
      <c r="AG78" s="90">
        <f t="shared" ca="1" si="14"/>
        <v>144880226680.82318</v>
      </c>
      <c r="AH78" s="90">
        <f t="shared" ca="1" si="14"/>
        <v>144503800716.26093</v>
      </c>
      <c r="AI78" s="90">
        <f t="shared" ca="1" si="14"/>
        <v>144127374751.69864</v>
      </c>
      <c r="AJ78" s="90">
        <f t="shared" ca="1" si="14"/>
        <v>143750948787.13635</v>
      </c>
      <c r="AK78" s="90">
        <f t="shared" ca="1" si="14"/>
        <v>143374522822.57407</v>
      </c>
      <c r="AL78" s="90">
        <f t="shared" ref="AL78:AO93" ca="1" si="17">$V78*($AP$1-AL$1)/($AP$1-$V$1)+$AP78*(AL$1-$V$1)/($AP$1-$V$1)</f>
        <v>142998096858.01178</v>
      </c>
      <c r="AM78" s="90">
        <f t="shared" ca="1" si="17"/>
        <v>142621670893.44949</v>
      </c>
      <c r="AN78" s="90">
        <f t="shared" ca="1" si="17"/>
        <v>142245244928.88721</v>
      </c>
      <c r="AO78" s="90">
        <f t="shared" ca="1" si="17"/>
        <v>141868818964.32492</v>
      </c>
      <c r="AP78">
        <f ca="1">V78*'Process Emissions Multipliers'!$E$37</f>
        <v>141492392999.76263</v>
      </c>
    </row>
    <row r="79" spans="1:42">
      <c r="A79" s="74">
        <v>27</v>
      </c>
      <c r="B79">
        <f ca="1">IF('Waste 2010'!$A87="MR",INDIRECT("'Waste 2010'!"&amp;'Country Selector'!$B$3&amp;ROW($A87))*10^12,0)</f>
        <v>16596178191.184307</v>
      </c>
      <c r="C79" s="90">
        <f t="shared" ca="1" si="15"/>
        <v>19180467998.26939</v>
      </c>
      <c r="D79" s="90">
        <f t="shared" ca="1" si="12"/>
        <v>21764757805.354469</v>
      </c>
      <c r="E79" s="90">
        <f t="shared" ca="1" si="12"/>
        <v>24349047612.439552</v>
      </c>
      <c r="F79" s="90">
        <f t="shared" ca="1" si="12"/>
        <v>26933337419.524635</v>
      </c>
      <c r="G79" s="90">
        <f t="shared" ca="1" si="12"/>
        <v>29517627226.609718</v>
      </c>
      <c r="H79" s="90">
        <f t="shared" ca="1" si="12"/>
        <v>32101917033.694801</v>
      </c>
      <c r="I79" s="90">
        <f t="shared" ca="1" si="12"/>
        <v>34686206840.779884</v>
      </c>
      <c r="J79" s="90">
        <f t="shared" ca="1" si="12"/>
        <v>37270496647.864967</v>
      </c>
      <c r="K79" s="90">
        <f t="shared" ca="1" si="12"/>
        <v>39854786454.95005</v>
      </c>
      <c r="L79">
        <f ca="1">IF('Waste 2020'!$A87="MR",INDIRECT("'Waste 2020'!"&amp;'Country Selector'!$B$3&amp;ROW($A87))*10^12,0)*'Process Emissions Multipliers'!$B$37</f>
        <v>42439076262.035133</v>
      </c>
      <c r="M79" s="90">
        <f t="shared" ca="1" si="16"/>
        <v>44606761603.879852</v>
      </c>
      <c r="N79" s="90">
        <f t="shared" ca="1" si="13"/>
        <v>46774446945.724564</v>
      </c>
      <c r="O79" s="90">
        <f t="shared" ca="1" si="13"/>
        <v>48942132287.56929</v>
      </c>
      <c r="P79" s="90">
        <f t="shared" ca="1" si="13"/>
        <v>51109817629.414001</v>
      </c>
      <c r="Q79" s="90">
        <f t="shared" ca="1" si="13"/>
        <v>53277502971.258728</v>
      </c>
      <c r="R79" s="90">
        <f t="shared" ca="1" si="13"/>
        <v>55445188313.103439</v>
      </c>
      <c r="S79" s="90">
        <f t="shared" ca="1" si="13"/>
        <v>57612873654.948166</v>
      </c>
      <c r="T79" s="90">
        <f t="shared" ca="1" si="13"/>
        <v>59780558996.792877</v>
      </c>
      <c r="U79" s="90">
        <f t="shared" ca="1" si="13"/>
        <v>61948244338.637596</v>
      </c>
      <c r="V79">
        <f ca="1">IF('Waste 2030'!$A87="MR",INDIRECT("'Waste 2030'!"&amp;'Country Selector'!$B$3&amp;ROW($A87))*10^12,0)*'Process Emissions Multipliers'!$D$37</f>
        <v>64115929680.482315</v>
      </c>
      <c r="W79" s="90">
        <f t="shared" ref="W79:AL94" ca="1" si="18">$V79*($AP$1-W$1)/($AP$1-$V$1)+$AP79*(W$1-$V$1)/($AP$1-$V$1)</f>
        <v>63953973212.073029</v>
      </c>
      <c r="X79" s="90">
        <f t="shared" ca="1" si="18"/>
        <v>63792016743.663719</v>
      </c>
      <c r="Y79" s="90">
        <f t="shared" ca="1" si="18"/>
        <v>63630060275.254425</v>
      </c>
      <c r="Z79" s="90">
        <f t="shared" ca="1" si="18"/>
        <v>63468103806.845123</v>
      </c>
      <c r="AA79" s="90">
        <f t="shared" ca="1" si="18"/>
        <v>63306147338.435837</v>
      </c>
      <c r="AB79" s="90">
        <f t="shared" ca="1" si="18"/>
        <v>63144190870.026543</v>
      </c>
      <c r="AC79" s="90">
        <f t="shared" ca="1" si="18"/>
        <v>62982234401.617249</v>
      </c>
      <c r="AD79" s="90">
        <f t="shared" ca="1" si="18"/>
        <v>62820277933.207947</v>
      </c>
      <c r="AE79" s="90">
        <f t="shared" ca="1" si="18"/>
        <v>62658321464.798653</v>
      </c>
      <c r="AF79" s="90">
        <f t="shared" ca="1" si="18"/>
        <v>62496364996.389359</v>
      </c>
      <c r="AG79" s="90">
        <f t="shared" ca="1" si="18"/>
        <v>62334408527.980057</v>
      </c>
      <c r="AH79" s="90">
        <f t="shared" ca="1" si="18"/>
        <v>62172452059.570763</v>
      </c>
      <c r="AI79" s="90">
        <f t="shared" ca="1" si="18"/>
        <v>62010495591.161469</v>
      </c>
      <c r="AJ79" s="90">
        <f t="shared" ca="1" si="18"/>
        <v>61848539122.752167</v>
      </c>
      <c r="AK79" s="90">
        <f t="shared" ca="1" si="18"/>
        <v>61686582654.34288</v>
      </c>
      <c r="AL79" s="90">
        <f t="shared" ca="1" si="18"/>
        <v>61524626185.933578</v>
      </c>
      <c r="AM79" s="90">
        <f t="shared" ca="1" si="17"/>
        <v>61362669717.524284</v>
      </c>
      <c r="AN79" s="90">
        <f t="shared" ca="1" si="17"/>
        <v>61200713249.11499</v>
      </c>
      <c r="AO79" s="90">
        <f t="shared" ca="1" si="17"/>
        <v>61038756780.705696</v>
      </c>
      <c r="AP79">
        <f ca="1">V79*'Process Emissions Multipliers'!$E$37</f>
        <v>60876800312.296394</v>
      </c>
    </row>
    <row r="80" spans="1:42">
      <c r="A80" s="74">
        <v>28</v>
      </c>
      <c r="B80">
        <f ca="1">IF('Waste 2010'!$A88="MR",INDIRECT("'Waste 2010'!"&amp;'Country Selector'!$B$3&amp;ROW($A88))*10^12,0)</f>
        <v>20037223832.407135</v>
      </c>
      <c r="C80" s="90">
        <f t="shared" ca="1" si="15"/>
        <v>20504197521.719452</v>
      </c>
      <c r="D80" s="90">
        <f t="shared" ca="1" si="12"/>
        <v>20971171211.031776</v>
      </c>
      <c r="E80" s="90">
        <f t="shared" ca="1" si="12"/>
        <v>21438144900.344093</v>
      </c>
      <c r="F80" s="90">
        <f t="shared" ca="1" si="12"/>
        <v>21905118589.65641</v>
      </c>
      <c r="G80" s="90">
        <f t="shared" ca="1" si="12"/>
        <v>22372092278.968731</v>
      </c>
      <c r="H80" s="90">
        <f t="shared" ca="1" si="12"/>
        <v>22839065968.281052</v>
      </c>
      <c r="I80" s="90">
        <f t="shared" ca="1" si="12"/>
        <v>23306039657.593369</v>
      </c>
      <c r="J80" s="90">
        <f t="shared" ca="1" si="12"/>
        <v>23773013346.905689</v>
      </c>
      <c r="K80" s="90">
        <f t="shared" ca="1" si="12"/>
        <v>24239987036.21801</v>
      </c>
      <c r="L80">
        <f ca="1">IF('Waste 2020'!$A88="MR",INDIRECT("'Waste 2020'!"&amp;'Country Selector'!$B$3&amp;ROW($A88))*10^12,0)*'Process Emissions Multipliers'!$B$37</f>
        <v>24706960725.530327</v>
      </c>
      <c r="M80" s="90">
        <f t="shared" ca="1" si="16"/>
        <v>26425547093.066193</v>
      </c>
      <c r="N80" s="90">
        <f t="shared" ca="1" si="13"/>
        <v>28144133460.602058</v>
      </c>
      <c r="O80" s="90">
        <f t="shared" ca="1" si="13"/>
        <v>29862719828.13792</v>
      </c>
      <c r="P80" s="90">
        <f t="shared" ca="1" si="13"/>
        <v>31581306195.673786</v>
      </c>
      <c r="Q80" s="90">
        <f t="shared" ca="1" si="13"/>
        <v>33299892563.209652</v>
      </c>
      <c r="R80" s="90">
        <f t="shared" ca="1" si="13"/>
        <v>35018478930.745514</v>
      </c>
      <c r="S80" s="90">
        <f t="shared" ca="1" si="13"/>
        <v>36737065298.28138</v>
      </c>
      <c r="T80" s="90">
        <f t="shared" ca="1" si="13"/>
        <v>38455651665.817245</v>
      </c>
      <c r="U80" s="90">
        <f t="shared" ca="1" si="13"/>
        <v>40174238033.353111</v>
      </c>
      <c r="V80">
        <f ca="1">IF('Waste 2030'!$A88="MR",INDIRECT("'Waste 2030'!"&amp;'Country Selector'!$B$3&amp;ROW($A88))*10^12,0)*'Process Emissions Multipliers'!$D$37</f>
        <v>41892824400.888977</v>
      </c>
      <c r="W80" s="90">
        <f t="shared" ca="1" si="18"/>
        <v>41787003368.183525</v>
      </c>
      <c r="X80" s="90">
        <f t="shared" ca="1" si="18"/>
        <v>41681182335.478073</v>
      </c>
      <c r="Y80" s="90">
        <f t="shared" ca="1" si="18"/>
        <v>41575361302.772621</v>
      </c>
      <c r="Z80" s="90">
        <f t="shared" ca="1" si="18"/>
        <v>41469540270.067169</v>
      </c>
      <c r="AA80" s="90">
        <f t="shared" ca="1" si="18"/>
        <v>41363719237.361725</v>
      </c>
      <c r="AB80" s="90">
        <f t="shared" ca="1" si="18"/>
        <v>41257898204.656265</v>
      </c>
      <c r="AC80" s="90">
        <f t="shared" ca="1" si="18"/>
        <v>41152077171.950813</v>
      </c>
      <c r="AD80" s="90">
        <f t="shared" ca="1" si="18"/>
        <v>41046256139.245361</v>
      </c>
      <c r="AE80" s="90">
        <f t="shared" ca="1" si="18"/>
        <v>40940435106.539909</v>
      </c>
      <c r="AF80" s="90">
        <f t="shared" ca="1" si="18"/>
        <v>40834614073.834457</v>
      </c>
      <c r="AG80" s="90">
        <f t="shared" ca="1" si="18"/>
        <v>40728793041.129005</v>
      </c>
      <c r="AH80" s="90">
        <f t="shared" ca="1" si="18"/>
        <v>40622972008.423553</v>
      </c>
      <c r="AI80" s="90">
        <f t="shared" ca="1" si="18"/>
        <v>40517150975.718102</v>
      </c>
      <c r="AJ80" s="90">
        <f t="shared" ca="1" si="18"/>
        <v>40411329943.01265</v>
      </c>
      <c r="AK80" s="90">
        <f t="shared" ca="1" si="18"/>
        <v>40305508910.307198</v>
      </c>
      <c r="AL80" s="90">
        <f t="shared" ca="1" si="18"/>
        <v>40199687877.601746</v>
      </c>
      <c r="AM80" s="90">
        <f t="shared" ca="1" si="17"/>
        <v>40093866844.896294</v>
      </c>
      <c r="AN80" s="90">
        <f t="shared" ca="1" si="17"/>
        <v>39988045812.190842</v>
      </c>
      <c r="AO80" s="90">
        <f t="shared" ca="1" si="17"/>
        <v>39882224779.48539</v>
      </c>
      <c r="AP80">
        <f ca="1">V80*'Process Emissions Multipliers'!$E$37</f>
        <v>39776403746.779938</v>
      </c>
    </row>
    <row r="81" spans="1:42">
      <c r="A81" s="74">
        <v>29</v>
      </c>
      <c r="B81">
        <f ca="1">IF('Waste 2010'!$A89="MR",INDIRECT("'Waste 2010'!"&amp;'Country Selector'!$B$3&amp;ROW($A89))*10^12,0)</f>
        <v>19711632498.676579</v>
      </c>
      <c r="C81" s="90">
        <f t="shared" ca="1" si="15"/>
        <v>20428736055.955299</v>
      </c>
      <c r="D81" s="90">
        <f t="shared" ca="1" si="12"/>
        <v>21145839613.234016</v>
      </c>
      <c r="E81" s="90">
        <f t="shared" ca="1" si="12"/>
        <v>21862943170.512737</v>
      </c>
      <c r="F81" s="90">
        <f t="shared" ca="1" si="12"/>
        <v>22580046727.791458</v>
      </c>
      <c r="G81" s="90">
        <f t="shared" ca="1" si="12"/>
        <v>23297150285.070175</v>
      </c>
      <c r="H81" s="90">
        <f t="shared" ca="1" si="12"/>
        <v>24014253842.348896</v>
      </c>
      <c r="I81" s="90">
        <f t="shared" ca="1" si="12"/>
        <v>24731357399.627617</v>
      </c>
      <c r="J81" s="90">
        <f t="shared" ca="1" si="12"/>
        <v>25448460956.906338</v>
      </c>
      <c r="K81" s="90">
        <f t="shared" ca="1" si="12"/>
        <v>26165564514.185055</v>
      </c>
      <c r="L81">
        <f ca="1">IF('Waste 2020'!$A89="MR",INDIRECT("'Waste 2020'!"&amp;'Country Selector'!$B$3&amp;ROW($A89))*10^12,0)*'Process Emissions Multipliers'!$B$37</f>
        <v>26882668071.463776</v>
      </c>
      <c r="M81" s="90">
        <f t="shared" ca="1" si="16"/>
        <v>46310007394.361954</v>
      </c>
      <c r="N81" s="90">
        <f t="shared" ca="1" si="13"/>
        <v>65737346717.260132</v>
      </c>
      <c r="O81" s="90">
        <f t="shared" ca="1" si="13"/>
        <v>85164686040.15831</v>
      </c>
      <c r="P81" s="90">
        <f t="shared" ca="1" si="13"/>
        <v>104592025363.05649</v>
      </c>
      <c r="Q81" s="90">
        <f t="shared" ca="1" si="13"/>
        <v>124019364685.95467</v>
      </c>
      <c r="R81" s="90">
        <f t="shared" ca="1" si="13"/>
        <v>143446704008.85284</v>
      </c>
      <c r="S81" s="90">
        <f t="shared" ca="1" si="13"/>
        <v>162874043331.75104</v>
      </c>
      <c r="T81" s="90">
        <f t="shared" ca="1" si="13"/>
        <v>182301382654.6492</v>
      </c>
      <c r="U81" s="90">
        <f t="shared" ca="1" si="13"/>
        <v>201728721977.54736</v>
      </c>
      <c r="V81">
        <f ca="1">IF('Waste 2030'!$A89="MR",INDIRECT("'Waste 2030'!"&amp;'Country Selector'!$B$3&amp;ROW($A89))*10^12,0)*'Process Emissions Multipliers'!$D$37</f>
        <v>221156061300.44556</v>
      </c>
      <c r="W81" s="90">
        <f t="shared" ca="1" si="18"/>
        <v>220597422365.72177</v>
      </c>
      <c r="X81" s="90">
        <f t="shared" ca="1" si="18"/>
        <v>220038783430.99799</v>
      </c>
      <c r="Y81" s="90">
        <f t="shared" ca="1" si="18"/>
        <v>219480144496.2742</v>
      </c>
      <c r="Z81" s="90">
        <f t="shared" ca="1" si="18"/>
        <v>218921505561.55042</v>
      </c>
      <c r="AA81" s="90">
        <f t="shared" ca="1" si="18"/>
        <v>218362866626.8266</v>
      </c>
      <c r="AB81" s="90">
        <f t="shared" ca="1" si="18"/>
        <v>217804227692.10284</v>
      </c>
      <c r="AC81" s="90">
        <f t="shared" ca="1" si="18"/>
        <v>217245588757.37903</v>
      </c>
      <c r="AD81" s="90">
        <f t="shared" ca="1" si="18"/>
        <v>216686949822.65524</v>
      </c>
      <c r="AE81" s="90">
        <f t="shared" ca="1" si="18"/>
        <v>216128310887.93146</v>
      </c>
      <c r="AF81" s="90">
        <f t="shared" ca="1" si="18"/>
        <v>215569671953.20767</v>
      </c>
      <c r="AG81" s="90">
        <f t="shared" ca="1" si="18"/>
        <v>215011033018.48389</v>
      </c>
      <c r="AH81" s="90">
        <f t="shared" ca="1" si="18"/>
        <v>214452394083.7601</v>
      </c>
      <c r="AI81" s="90">
        <f t="shared" ca="1" si="18"/>
        <v>213893755149.03632</v>
      </c>
      <c r="AJ81" s="90">
        <f t="shared" ca="1" si="18"/>
        <v>213335116214.31253</v>
      </c>
      <c r="AK81" s="90">
        <f t="shared" ca="1" si="18"/>
        <v>212776477279.58875</v>
      </c>
      <c r="AL81" s="90">
        <f t="shared" ca="1" si="18"/>
        <v>212217838344.86493</v>
      </c>
      <c r="AM81" s="90">
        <f t="shared" ca="1" si="17"/>
        <v>211659199410.14114</v>
      </c>
      <c r="AN81" s="90">
        <f t="shared" ca="1" si="17"/>
        <v>211100560475.41736</v>
      </c>
      <c r="AO81" s="90">
        <f t="shared" ca="1" si="17"/>
        <v>210541921540.69357</v>
      </c>
      <c r="AP81">
        <f ca="1">V81*'Process Emissions Multipliers'!$E$37</f>
        <v>209983282605.96979</v>
      </c>
    </row>
    <row r="82" spans="1:42">
      <c r="A82" s="74">
        <v>30</v>
      </c>
      <c r="B82">
        <f ca="1">IF('Waste 2010'!$A90="MR",INDIRECT("'Waste 2010'!"&amp;'Country Selector'!$B$3&amp;ROW($A90))*10^12,0)</f>
        <v>14574090564.625664</v>
      </c>
      <c r="C82" s="90">
        <f t="shared" ca="1" si="15"/>
        <v>15523556505.164686</v>
      </c>
      <c r="D82" s="90">
        <f t="shared" ca="1" si="12"/>
        <v>16473022445.703709</v>
      </c>
      <c r="E82" s="90">
        <f t="shared" ca="1" si="12"/>
        <v>17422488386.242729</v>
      </c>
      <c r="F82" s="90">
        <f t="shared" ca="1" si="12"/>
        <v>18371954326.781754</v>
      </c>
      <c r="G82" s="90">
        <f t="shared" ca="1" si="12"/>
        <v>19321420267.320778</v>
      </c>
      <c r="H82" s="90">
        <f t="shared" ca="1" si="12"/>
        <v>20270886207.859798</v>
      </c>
      <c r="I82" s="90">
        <f t="shared" ca="1" si="12"/>
        <v>21220352148.398819</v>
      </c>
      <c r="J82" s="90">
        <f t="shared" ca="1" si="12"/>
        <v>22169818088.937843</v>
      </c>
      <c r="K82" s="90">
        <f t="shared" ca="1" si="12"/>
        <v>23119284029.476868</v>
      </c>
      <c r="L82">
        <f ca="1">IF('Waste 2020'!$A90="MR",INDIRECT("'Waste 2020'!"&amp;'Country Selector'!$B$3&amp;ROW($A90))*10^12,0)*'Process Emissions Multipliers'!$B$37</f>
        <v>24068749970.015888</v>
      </c>
      <c r="M82" s="90">
        <f t="shared" ca="1" si="16"/>
        <v>26692165805.4758</v>
      </c>
      <c r="N82" s="90">
        <f t="shared" ca="1" si="13"/>
        <v>29315581640.935707</v>
      </c>
      <c r="O82" s="90">
        <f t="shared" ca="1" si="13"/>
        <v>31938997476.395611</v>
      </c>
      <c r="P82" s="90">
        <f t="shared" ca="1" si="13"/>
        <v>34562413311.855522</v>
      </c>
      <c r="Q82" s="90">
        <f t="shared" ca="1" si="13"/>
        <v>37185829147.31543</v>
      </c>
      <c r="R82" s="90">
        <f t="shared" ca="1" si="13"/>
        <v>39809244982.775337</v>
      </c>
      <c r="S82" s="90">
        <f t="shared" ca="1" si="13"/>
        <v>42432660818.235252</v>
      </c>
      <c r="T82" s="90">
        <f t="shared" ca="1" si="13"/>
        <v>45056076653.69516</v>
      </c>
      <c r="U82" s="90">
        <f t="shared" ca="1" si="13"/>
        <v>47679492489.155067</v>
      </c>
      <c r="V82">
        <f ca="1">IF('Waste 2030'!$A90="MR",INDIRECT("'Waste 2030'!"&amp;'Country Selector'!$B$3&amp;ROW($A90))*10^12,0)*'Process Emissions Multipliers'!$D$37</f>
        <v>50302908324.614975</v>
      </c>
      <c r="W82" s="90">
        <f t="shared" ca="1" si="18"/>
        <v>50175843468.446304</v>
      </c>
      <c r="X82" s="90">
        <f t="shared" ca="1" si="18"/>
        <v>50048778612.277634</v>
      </c>
      <c r="Y82" s="90">
        <f t="shared" ca="1" si="18"/>
        <v>49921713756.108955</v>
      </c>
      <c r="Z82" s="90">
        <f t="shared" ca="1" si="18"/>
        <v>49794648899.940277</v>
      </c>
      <c r="AA82" s="90">
        <f t="shared" ca="1" si="18"/>
        <v>49667584043.771606</v>
      </c>
      <c r="AB82" s="90">
        <f t="shared" ca="1" si="18"/>
        <v>49540519187.602936</v>
      </c>
      <c r="AC82" s="90">
        <f t="shared" ca="1" si="18"/>
        <v>49413454331.434265</v>
      </c>
      <c r="AD82" s="90">
        <f t="shared" ca="1" si="18"/>
        <v>49286389475.265587</v>
      </c>
      <c r="AE82" s="90">
        <f t="shared" ca="1" si="18"/>
        <v>49159324619.096924</v>
      </c>
      <c r="AF82" s="90">
        <f t="shared" ca="1" si="18"/>
        <v>49032259762.928246</v>
      </c>
      <c r="AG82" s="90">
        <f t="shared" ca="1" si="18"/>
        <v>48905194906.759575</v>
      </c>
      <c r="AH82" s="90">
        <f t="shared" ca="1" si="18"/>
        <v>48778130050.590897</v>
      </c>
      <c r="AI82" s="90">
        <f t="shared" ca="1" si="18"/>
        <v>48651065194.422226</v>
      </c>
      <c r="AJ82" s="90">
        <f t="shared" ca="1" si="18"/>
        <v>48524000338.253555</v>
      </c>
      <c r="AK82" s="90">
        <f t="shared" ca="1" si="18"/>
        <v>48396935482.084885</v>
      </c>
      <c r="AL82" s="90">
        <f t="shared" ca="1" si="18"/>
        <v>48269870625.916206</v>
      </c>
      <c r="AM82" s="90">
        <f t="shared" ca="1" si="17"/>
        <v>48142805769.747528</v>
      </c>
      <c r="AN82" s="90">
        <f t="shared" ca="1" si="17"/>
        <v>48015740913.578857</v>
      </c>
      <c r="AO82" s="90">
        <f t="shared" ca="1" si="17"/>
        <v>47888676057.410194</v>
      </c>
      <c r="AP82">
        <f ca="1">V82*'Process Emissions Multipliers'!$E$37</f>
        <v>47761611201.241516</v>
      </c>
    </row>
    <row r="83" spans="1:42">
      <c r="A83" s="74">
        <v>31</v>
      </c>
      <c r="B83">
        <f ca="1">IF('Waste 2010'!$A91="MR",INDIRECT("'Waste 2010'!"&amp;'Country Selector'!$B$3&amp;ROW($A91))*10^12,0)</f>
        <v>19062979072.430153</v>
      </c>
      <c r="C83" s="90">
        <f t="shared" ca="1" si="15"/>
        <v>20541317293.271896</v>
      </c>
      <c r="D83" s="90">
        <f t="shared" ca="1" si="12"/>
        <v>22019655514.11364</v>
      </c>
      <c r="E83" s="90">
        <f t="shared" ca="1" si="12"/>
        <v>23497993734.955383</v>
      </c>
      <c r="F83" s="90">
        <f t="shared" ca="1" si="12"/>
        <v>24976331955.797127</v>
      </c>
      <c r="G83" s="90">
        <f t="shared" ca="1" si="12"/>
        <v>26454670176.63887</v>
      </c>
      <c r="H83" s="90">
        <f t="shared" ca="1" si="12"/>
        <v>27933008397.480614</v>
      </c>
      <c r="I83" s="90">
        <f t="shared" ca="1" si="12"/>
        <v>29411346618.322357</v>
      </c>
      <c r="J83" s="90">
        <f t="shared" ca="1" si="12"/>
        <v>30889684839.164101</v>
      </c>
      <c r="K83" s="90">
        <f t="shared" ca="1" si="12"/>
        <v>32368023060.005844</v>
      </c>
      <c r="L83">
        <f ca="1">IF('Waste 2020'!$A91="MR",INDIRECT("'Waste 2020'!"&amp;'Country Selector'!$B$3&amp;ROW($A91))*10^12,0)*'Process Emissions Multipliers'!$B$37</f>
        <v>33846361280.847588</v>
      </c>
      <c r="M83" s="90">
        <f t="shared" ca="1" si="16"/>
        <v>35026161741.469772</v>
      </c>
      <c r="N83" s="90">
        <f t="shared" ca="1" si="13"/>
        <v>36205962202.091965</v>
      </c>
      <c r="O83" s="90">
        <f t="shared" ca="1" si="13"/>
        <v>37385762662.714149</v>
      </c>
      <c r="P83" s="90">
        <f t="shared" ca="1" si="13"/>
        <v>38565563123.336334</v>
      </c>
      <c r="Q83" s="90">
        <f t="shared" ca="1" si="13"/>
        <v>39745363583.958527</v>
      </c>
      <c r="R83" s="90">
        <f t="shared" ca="1" si="13"/>
        <v>40925164044.580719</v>
      </c>
      <c r="S83" s="90">
        <f t="shared" ca="1" si="13"/>
        <v>42104964505.202904</v>
      </c>
      <c r="T83" s="90">
        <f t="shared" ca="1" si="13"/>
        <v>43284764965.825089</v>
      </c>
      <c r="U83" s="90">
        <f t="shared" ca="1" si="13"/>
        <v>44464565426.447281</v>
      </c>
      <c r="V83">
        <f ca="1">IF('Waste 2030'!$A91="MR",INDIRECT("'Waste 2030'!"&amp;'Country Selector'!$B$3&amp;ROW($A91))*10^12,0)*'Process Emissions Multipliers'!$D$37</f>
        <v>45644365887.069466</v>
      </c>
      <c r="W83" s="90">
        <f t="shared" ca="1" si="18"/>
        <v>45529068482.217171</v>
      </c>
      <c r="X83" s="90">
        <f t="shared" ca="1" si="18"/>
        <v>45413771077.364883</v>
      </c>
      <c r="Y83" s="90">
        <f t="shared" ca="1" si="18"/>
        <v>45298473672.512596</v>
      </c>
      <c r="Z83" s="90">
        <f t="shared" ca="1" si="18"/>
        <v>45183176267.660309</v>
      </c>
      <c r="AA83" s="90">
        <f t="shared" ca="1" si="18"/>
        <v>45067878862.808014</v>
      </c>
      <c r="AB83" s="90">
        <f t="shared" ca="1" si="18"/>
        <v>44952581457.955727</v>
      </c>
      <c r="AC83" s="90">
        <f t="shared" ca="1" si="18"/>
        <v>44837284053.103439</v>
      </c>
      <c r="AD83" s="90">
        <f t="shared" ca="1" si="18"/>
        <v>44721986648.251144</v>
      </c>
      <c r="AE83" s="90">
        <f t="shared" ca="1" si="18"/>
        <v>44606689243.398857</v>
      </c>
      <c r="AF83" s="90">
        <f t="shared" ca="1" si="18"/>
        <v>44491391838.54657</v>
      </c>
      <c r="AG83" s="90">
        <f t="shared" ca="1" si="18"/>
        <v>44376094433.694275</v>
      </c>
      <c r="AH83" s="90">
        <f t="shared" ca="1" si="18"/>
        <v>44260797028.84198</v>
      </c>
      <c r="AI83" s="90">
        <f t="shared" ca="1" si="18"/>
        <v>44145499623.989693</v>
      </c>
      <c r="AJ83" s="90">
        <f t="shared" ca="1" si="18"/>
        <v>44030202219.137405</v>
      </c>
      <c r="AK83" s="90">
        <f t="shared" ca="1" si="18"/>
        <v>43914904814.285118</v>
      </c>
      <c r="AL83" s="90">
        <f t="shared" ca="1" si="18"/>
        <v>43799607409.432831</v>
      </c>
      <c r="AM83" s="90">
        <f t="shared" ca="1" si="17"/>
        <v>43684310004.580536</v>
      </c>
      <c r="AN83" s="90">
        <f t="shared" ca="1" si="17"/>
        <v>43569012599.728249</v>
      </c>
      <c r="AO83" s="90">
        <f t="shared" ca="1" si="17"/>
        <v>43453715194.875954</v>
      </c>
      <c r="AP83">
        <f ca="1">V83*'Process Emissions Multipliers'!$E$37</f>
        <v>43338417790.023666</v>
      </c>
    </row>
    <row r="84" spans="1:42">
      <c r="A84" s="74">
        <v>32</v>
      </c>
      <c r="B84">
        <f ca="1">IF('Waste 2010'!$A92="MR",INDIRECT("'Waste 2010'!"&amp;'Country Selector'!$B$3&amp;ROW($A92))*10^12,0)</f>
        <v>20850362022.805767</v>
      </c>
      <c r="C84" s="90">
        <f t="shared" ca="1" si="15"/>
        <v>20713701667.928421</v>
      </c>
      <c r="D84" s="90">
        <f t="shared" ca="1" si="12"/>
        <v>20577041313.051079</v>
      </c>
      <c r="E84" s="90">
        <f t="shared" ca="1" si="12"/>
        <v>20440380958.173737</v>
      </c>
      <c r="F84" s="90">
        <f t="shared" ca="1" si="12"/>
        <v>20303720603.296387</v>
      </c>
      <c r="G84" s="90">
        <f t="shared" ca="1" si="12"/>
        <v>20167060248.419044</v>
      </c>
      <c r="H84" s="90">
        <f t="shared" ca="1" si="12"/>
        <v>20030399893.541702</v>
      </c>
      <c r="I84" s="90">
        <f t="shared" ca="1" si="12"/>
        <v>19893739538.664356</v>
      </c>
      <c r="J84" s="90">
        <f t="shared" ca="1" si="12"/>
        <v>19757079183.78701</v>
      </c>
      <c r="K84" s="90">
        <f t="shared" ca="1" si="12"/>
        <v>19620418828.909668</v>
      </c>
      <c r="L84">
        <f ca="1">IF('Waste 2020'!$A92="MR",INDIRECT("'Waste 2020'!"&amp;'Country Selector'!$B$3&amp;ROW($A92))*10^12,0)*'Process Emissions Multipliers'!$B$37</f>
        <v>19483758474.032322</v>
      </c>
      <c r="M84" s="90">
        <f t="shared" ca="1" si="16"/>
        <v>25174620236.876858</v>
      </c>
      <c r="N84" s="90">
        <f t="shared" ca="1" si="13"/>
        <v>30865481999.721397</v>
      </c>
      <c r="O84" s="90">
        <f t="shared" ca="1" si="13"/>
        <v>36556343762.565933</v>
      </c>
      <c r="P84" s="90">
        <f t="shared" ca="1" si="13"/>
        <v>42247205525.410469</v>
      </c>
      <c r="Q84" s="90">
        <f t="shared" ca="1" si="13"/>
        <v>47938067288.255005</v>
      </c>
      <c r="R84" s="90">
        <f t="shared" ca="1" si="13"/>
        <v>53628929051.099548</v>
      </c>
      <c r="S84" s="90">
        <f t="shared" ca="1" si="13"/>
        <v>59319790813.944084</v>
      </c>
      <c r="T84" s="90">
        <f t="shared" ca="1" si="13"/>
        <v>65010652576.78862</v>
      </c>
      <c r="U84" s="90">
        <f t="shared" ca="1" si="13"/>
        <v>70701514339.633148</v>
      </c>
      <c r="V84">
        <f ca="1">IF('Waste 2030'!$A92="MR",INDIRECT("'Waste 2030'!"&amp;'Country Selector'!$B$3&amp;ROW($A92))*10^12,0)*'Process Emissions Multipliers'!$D$37</f>
        <v>76392376102.477692</v>
      </c>
      <c r="W84" s="90">
        <f t="shared" ca="1" si="18"/>
        <v>76199409401.244339</v>
      </c>
      <c r="X84" s="90">
        <f t="shared" ca="1" si="18"/>
        <v>76006442700.010986</v>
      </c>
      <c r="Y84" s="90">
        <f t="shared" ca="1" si="18"/>
        <v>75813475998.777649</v>
      </c>
      <c r="Z84" s="90">
        <f t="shared" ca="1" si="18"/>
        <v>75620509297.544296</v>
      </c>
      <c r="AA84" s="90">
        <f t="shared" ca="1" si="18"/>
        <v>75427542596.310944</v>
      </c>
      <c r="AB84" s="90">
        <f t="shared" ca="1" si="18"/>
        <v>75234575895.077606</v>
      </c>
      <c r="AC84" s="90">
        <f t="shared" ca="1" si="18"/>
        <v>75041609193.844254</v>
      </c>
      <c r="AD84" s="90">
        <f t="shared" ca="1" si="18"/>
        <v>74848642492.610901</v>
      </c>
      <c r="AE84" s="90">
        <f t="shared" ca="1" si="18"/>
        <v>74655675791.377563</v>
      </c>
      <c r="AF84" s="90">
        <f t="shared" ca="1" si="18"/>
        <v>74462709090.144211</v>
      </c>
      <c r="AG84" s="90">
        <f t="shared" ca="1" si="18"/>
        <v>74269742388.910858</v>
      </c>
      <c r="AH84" s="90">
        <f t="shared" ca="1" si="18"/>
        <v>74076775687.677521</v>
      </c>
      <c r="AI84" s="90">
        <f t="shared" ca="1" si="18"/>
        <v>73883808986.444183</v>
      </c>
      <c r="AJ84" s="90">
        <f t="shared" ca="1" si="18"/>
        <v>73690842285.210815</v>
      </c>
      <c r="AK84" s="90">
        <f t="shared" ca="1" si="18"/>
        <v>73497875583.977478</v>
      </c>
      <c r="AL84" s="90">
        <f t="shared" ca="1" si="18"/>
        <v>73304908882.744125</v>
      </c>
      <c r="AM84" s="90">
        <f t="shared" ca="1" si="17"/>
        <v>73111942181.510773</v>
      </c>
      <c r="AN84" s="90">
        <f t="shared" ca="1" si="17"/>
        <v>72918975480.277435</v>
      </c>
      <c r="AO84" s="90">
        <f t="shared" ca="1" si="17"/>
        <v>72726008779.044083</v>
      </c>
      <c r="AP84">
        <f ca="1">V84*'Process Emissions Multipliers'!$E$37</f>
        <v>72533042077.81073</v>
      </c>
    </row>
    <row r="85" spans="1:42">
      <c r="A85" s="74">
        <v>33</v>
      </c>
      <c r="B85">
        <f ca="1">IF('Waste 2010'!$A93="MR",INDIRECT("'Waste 2010'!"&amp;'Country Selector'!$B$3&amp;ROW($A93))*10^12,0)</f>
        <v>11301663862.232304</v>
      </c>
      <c r="C85" s="90">
        <f t="shared" ca="1" si="15"/>
        <v>11986701199.267588</v>
      </c>
      <c r="D85" s="90">
        <f t="shared" ca="1" si="12"/>
        <v>12671738536.302872</v>
      </c>
      <c r="E85" s="90">
        <f t="shared" ca="1" si="12"/>
        <v>13356775873.338156</v>
      </c>
      <c r="F85" s="90">
        <f t="shared" ca="1" si="12"/>
        <v>14041813210.37344</v>
      </c>
      <c r="G85" s="90">
        <f t="shared" ca="1" si="12"/>
        <v>14726850547.408724</v>
      </c>
      <c r="H85" s="90">
        <f t="shared" ca="1" si="12"/>
        <v>15411887884.444008</v>
      </c>
      <c r="I85" s="90">
        <f t="shared" ca="1" si="12"/>
        <v>16096925221.479292</v>
      </c>
      <c r="J85" s="90">
        <f t="shared" ca="1" si="12"/>
        <v>16781962558.514576</v>
      </c>
      <c r="K85" s="90">
        <f t="shared" ca="1" si="12"/>
        <v>17466999895.549858</v>
      </c>
      <c r="L85">
        <f ca="1">IF('Waste 2020'!$A93="MR",INDIRECT("'Waste 2020'!"&amp;'Country Selector'!$B$3&amp;ROW($A93))*10^12,0)*'Process Emissions Multipliers'!$B$37</f>
        <v>18152037232.585144</v>
      </c>
      <c r="M85" s="90">
        <f t="shared" ca="1" si="16"/>
        <v>23802840766.483757</v>
      </c>
      <c r="N85" s="90">
        <f t="shared" ca="1" si="13"/>
        <v>29453644300.38237</v>
      </c>
      <c r="O85" s="90">
        <f t="shared" ca="1" si="13"/>
        <v>35104447834.280983</v>
      </c>
      <c r="P85" s="90">
        <f t="shared" ca="1" si="13"/>
        <v>40755251368.179596</v>
      </c>
      <c r="Q85" s="90">
        <f t="shared" ca="1" si="13"/>
        <v>46406054902.078209</v>
      </c>
      <c r="R85" s="90">
        <f t="shared" ca="1" si="13"/>
        <v>52056858435.976822</v>
      </c>
      <c r="S85" s="90">
        <f t="shared" ca="1" si="13"/>
        <v>57707661969.875435</v>
      </c>
      <c r="T85" s="90">
        <f t="shared" ca="1" si="13"/>
        <v>63358465503.774048</v>
      </c>
      <c r="U85" s="90">
        <f t="shared" ca="1" si="13"/>
        <v>69009269037.672668</v>
      </c>
      <c r="V85">
        <f ca="1">IF('Waste 2030'!$A93="MR",INDIRECT("'Waste 2030'!"&amp;'Country Selector'!$B$3&amp;ROW($A93))*10^12,0)*'Process Emissions Multipliers'!$D$37</f>
        <v>74660072571.571274</v>
      </c>
      <c r="W85" s="90">
        <f t="shared" ca="1" si="18"/>
        <v>74471481659.061203</v>
      </c>
      <c r="X85" s="90">
        <f t="shared" ca="1" si="18"/>
        <v>74282890746.551147</v>
      </c>
      <c r="Y85" s="90">
        <f t="shared" ca="1" si="18"/>
        <v>74094299834.041077</v>
      </c>
      <c r="Z85" s="90">
        <f t="shared" ca="1" si="18"/>
        <v>73905708921.531006</v>
      </c>
      <c r="AA85" s="90">
        <f t="shared" ca="1" si="18"/>
        <v>73717118009.020935</v>
      </c>
      <c r="AB85" s="90">
        <f t="shared" ca="1" si="18"/>
        <v>73528527096.510864</v>
      </c>
      <c r="AC85" s="90">
        <f t="shared" ca="1" si="18"/>
        <v>73339936184.000793</v>
      </c>
      <c r="AD85" s="90">
        <f t="shared" ca="1" si="18"/>
        <v>73151345271.490738</v>
      </c>
      <c r="AE85" s="90">
        <f t="shared" ca="1" si="18"/>
        <v>72962754358.980667</v>
      </c>
      <c r="AF85" s="90">
        <f t="shared" ca="1" si="18"/>
        <v>72774163446.470612</v>
      </c>
      <c r="AG85" s="90">
        <f t="shared" ca="1" si="18"/>
        <v>72585572533.960541</v>
      </c>
      <c r="AH85" s="90">
        <f t="shared" ca="1" si="18"/>
        <v>72396981621.45047</v>
      </c>
      <c r="AI85" s="90">
        <f t="shared" ca="1" si="18"/>
        <v>72208390708.940399</v>
      </c>
      <c r="AJ85" s="90">
        <f t="shared" ca="1" si="18"/>
        <v>72019799796.430328</v>
      </c>
      <c r="AK85" s="90">
        <f t="shared" ca="1" si="18"/>
        <v>71831208883.920273</v>
      </c>
      <c r="AL85" s="90">
        <f t="shared" ca="1" si="18"/>
        <v>71642617971.410202</v>
      </c>
      <c r="AM85" s="90">
        <f t="shared" ca="1" si="17"/>
        <v>71454027058.900131</v>
      </c>
      <c r="AN85" s="90">
        <f t="shared" ca="1" si="17"/>
        <v>71265436146.39006</v>
      </c>
      <c r="AO85" s="90">
        <f t="shared" ca="1" si="17"/>
        <v>71076845233.880005</v>
      </c>
      <c r="AP85">
        <f ca="1">V85*'Process Emissions Multipliers'!$E$37</f>
        <v>70888254321.369934</v>
      </c>
    </row>
    <row r="86" spans="1:42">
      <c r="A86" s="74">
        <v>34</v>
      </c>
      <c r="B86">
        <f ca="1">IF('Waste 2010'!$A94="MR",INDIRECT("'Waste 2010'!"&amp;'Country Selector'!$B$3&amp;ROW($A94))*10^12,0)</f>
        <v>12742025658.969425</v>
      </c>
      <c r="C86" s="90">
        <f t="shared" ca="1" si="15"/>
        <v>13523221305.754509</v>
      </c>
      <c r="D86" s="90">
        <f t="shared" ca="1" si="12"/>
        <v>14304416952.539591</v>
      </c>
      <c r="E86" s="90">
        <f t="shared" ca="1" si="12"/>
        <v>15085612599.324675</v>
      </c>
      <c r="F86" s="90">
        <f t="shared" ca="1" si="12"/>
        <v>15866808246.109756</v>
      </c>
      <c r="G86" s="90">
        <f t="shared" ca="1" si="12"/>
        <v>16648003892.894838</v>
      </c>
      <c r="H86" s="90">
        <f t="shared" ca="1" si="12"/>
        <v>17429199539.679924</v>
      </c>
      <c r="I86" s="90">
        <f t="shared" ca="1" si="12"/>
        <v>18210395186.465004</v>
      </c>
      <c r="J86" s="90">
        <f t="shared" ca="1" si="12"/>
        <v>18991590833.250088</v>
      </c>
      <c r="K86" s="90">
        <f t="shared" ca="1" si="12"/>
        <v>19772786480.035168</v>
      </c>
      <c r="L86">
        <f ca="1">IF('Waste 2020'!$A94="MR",INDIRECT("'Waste 2020'!"&amp;'Country Selector'!$B$3&amp;ROW($A94))*10^12,0)*'Process Emissions Multipliers'!$B$37</f>
        <v>20553982126.820251</v>
      </c>
      <c r="M86" s="90">
        <f t="shared" ca="1" si="16"/>
        <v>23266554973.830833</v>
      </c>
      <c r="N86" s="90">
        <f t="shared" ca="1" si="13"/>
        <v>25979127820.841423</v>
      </c>
      <c r="O86" s="90">
        <f t="shared" ca="1" si="13"/>
        <v>28691700667.852005</v>
      </c>
      <c r="P86" s="90">
        <f t="shared" ca="1" si="13"/>
        <v>31404273514.862591</v>
      </c>
      <c r="Q86" s="90">
        <f t="shared" ca="1" si="13"/>
        <v>34116846361.873173</v>
      </c>
      <c r="R86" s="90">
        <f t="shared" ca="1" si="13"/>
        <v>36829419208.883759</v>
      </c>
      <c r="S86" s="90">
        <f t="shared" ca="1" si="13"/>
        <v>39541992055.894341</v>
      </c>
      <c r="T86" s="90">
        <f t="shared" ca="1" si="13"/>
        <v>42254564902.90493</v>
      </c>
      <c r="U86" s="90">
        <f t="shared" ca="1" si="13"/>
        <v>44967137749.915504</v>
      </c>
      <c r="V86">
        <f ca="1">IF('Waste 2030'!$A94="MR",INDIRECT("'Waste 2030'!"&amp;'Country Selector'!$B$3&amp;ROW($A94))*10^12,0)*'Process Emissions Multipliers'!$D$37</f>
        <v>47679710596.926094</v>
      </c>
      <c r="W86" s="90">
        <f t="shared" ca="1" si="18"/>
        <v>47559271923.081108</v>
      </c>
      <c r="X86" s="90">
        <f t="shared" ca="1" si="18"/>
        <v>47438833249.23613</v>
      </c>
      <c r="Y86" s="90">
        <f t="shared" ca="1" si="18"/>
        <v>47318394575.391151</v>
      </c>
      <c r="Z86" s="90">
        <f t="shared" ca="1" si="18"/>
        <v>47197955901.546165</v>
      </c>
      <c r="AA86" s="90">
        <f t="shared" ca="1" si="18"/>
        <v>47077517227.701172</v>
      </c>
      <c r="AB86" s="90">
        <f t="shared" ca="1" si="18"/>
        <v>46957078553.856201</v>
      </c>
      <c r="AC86" s="90">
        <f t="shared" ca="1" si="18"/>
        <v>46836639880.011215</v>
      </c>
      <c r="AD86" s="90">
        <f t="shared" ca="1" si="18"/>
        <v>46716201206.166237</v>
      </c>
      <c r="AE86" s="90">
        <f t="shared" ca="1" si="18"/>
        <v>46595762532.321243</v>
      </c>
      <c r="AF86" s="90">
        <f t="shared" ca="1" si="18"/>
        <v>46475323858.476273</v>
      </c>
      <c r="AG86" s="90">
        <f t="shared" ca="1" si="18"/>
        <v>46354885184.631287</v>
      </c>
      <c r="AH86" s="90">
        <f t="shared" ca="1" si="18"/>
        <v>46234446510.786301</v>
      </c>
      <c r="AI86" s="90">
        <f t="shared" ca="1" si="18"/>
        <v>46114007836.941322</v>
      </c>
      <c r="AJ86" s="90">
        <f t="shared" ca="1" si="18"/>
        <v>45993569163.096344</v>
      </c>
      <c r="AK86" s="90">
        <f t="shared" ca="1" si="18"/>
        <v>45873130489.25135</v>
      </c>
      <c r="AL86" s="90">
        <f t="shared" ca="1" si="18"/>
        <v>45752691815.406372</v>
      </c>
      <c r="AM86" s="90">
        <f t="shared" ca="1" si="17"/>
        <v>45632253141.561394</v>
      </c>
      <c r="AN86" s="90">
        <f t="shared" ca="1" si="17"/>
        <v>45511814467.716408</v>
      </c>
      <c r="AO86" s="90">
        <f t="shared" ca="1" si="17"/>
        <v>45391375793.871429</v>
      </c>
      <c r="AP86">
        <f ca="1">V86*'Process Emissions Multipliers'!$E$37</f>
        <v>45270937120.026443</v>
      </c>
    </row>
    <row r="87" spans="1:42">
      <c r="A87" s="74">
        <v>35</v>
      </c>
      <c r="B87">
        <f ca="1">IF('Waste 2010'!$A95="MR",INDIRECT("'Waste 2010'!"&amp;'Country Selector'!$B$3&amp;ROW($A95))*10^12,0)</f>
        <v>21407329090.317616</v>
      </c>
      <c r="C87" s="90">
        <f t="shared" ca="1" si="15"/>
        <v>22214768664.081512</v>
      </c>
      <c r="D87" s="90">
        <f t="shared" ca="1" si="12"/>
        <v>23022208237.845413</v>
      </c>
      <c r="E87" s="90">
        <f t="shared" ca="1" si="12"/>
        <v>23829647811.609306</v>
      </c>
      <c r="F87" s="90">
        <f t="shared" ca="1" si="12"/>
        <v>24637087385.373207</v>
      </c>
      <c r="G87" s="90">
        <f t="shared" ca="1" si="12"/>
        <v>25444526959.137104</v>
      </c>
      <c r="H87" s="90">
        <f t="shared" ca="1" si="12"/>
        <v>26251966532.901001</v>
      </c>
      <c r="I87" s="90">
        <f t="shared" ca="1" si="12"/>
        <v>27059406106.664902</v>
      </c>
      <c r="J87" s="90">
        <f t="shared" ca="1" si="12"/>
        <v>27866845680.428795</v>
      </c>
      <c r="K87" s="90">
        <f t="shared" ca="1" si="12"/>
        <v>28674285254.192696</v>
      </c>
      <c r="L87">
        <f ca="1">IF('Waste 2020'!$A95="MR",INDIRECT("'Waste 2020'!"&amp;'Country Selector'!$B$3&amp;ROW($A95))*10^12,0)*'Process Emissions Multipliers'!$B$37</f>
        <v>29481724827.956593</v>
      </c>
      <c r="M87" s="90">
        <f t="shared" ca="1" si="16"/>
        <v>34073840788.174057</v>
      </c>
      <c r="N87" s="90">
        <f t="shared" ca="1" si="13"/>
        <v>38665956748.391525</v>
      </c>
      <c r="O87" s="90">
        <f t="shared" ca="1" si="13"/>
        <v>43258072708.608994</v>
      </c>
      <c r="P87" s="90">
        <f t="shared" ca="1" si="13"/>
        <v>47850188668.826454</v>
      </c>
      <c r="Q87" s="90">
        <f t="shared" ca="1" si="13"/>
        <v>52442304629.043915</v>
      </c>
      <c r="R87" s="90">
        <f t="shared" ca="1" si="13"/>
        <v>57034420589.261383</v>
      </c>
      <c r="S87" s="90">
        <f t="shared" ca="1" si="13"/>
        <v>61626536549.478851</v>
      </c>
      <c r="T87" s="90">
        <f t="shared" ca="1" si="13"/>
        <v>66218652509.696312</v>
      </c>
      <c r="U87" s="90">
        <f t="shared" ca="1" si="13"/>
        <v>70810768469.913773</v>
      </c>
      <c r="V87">
        <f ca="1">IF('Waste 2030'!$A95="MR",INDIRECT("'Waste 2030'!"&amp;'Country Selector'!$B$3&amp;ROW($A95))*10^12,0)*'Process Emissions Multipliers'!$D$37</f>
        <v>75402884430.131241</v>
      </c>
      <c r="W87" s="90">
        <f t="shared" ca="1" si="18"/>
        <v>75212417179.152649</v>
      </c>
      <c r="X87" s="90">
        <f t="shared" ca="1" si="18"/>
        <v>75021949928.174057</v>
      </c>
      <c r="Y87" s="90">
        <f t="shared" ca="1" si="18"/>
        <v>74831482677.195465</v>
      </c>
      <c r="Z87" s="90">
        <f t="shared" ca="1" si="18"/>
        <v>74641015426.216858</v>
      </c>
      <c r="AA87" s="90">
        <f t="shared" ca="1" si="18"/>
        <v>74450548175.238266</v>
      </c>
      <c r="AB87" s="90">
        <f t="shared" ca="1" si="18"/>
        <v>74260080924.259674</v>
      </c>
      <c r="AC87" s="90">
        <f t="shared" ca="1" si="18"/>
        <v>74069613673.281082</v>
      </c>
      <c r="AD87" s="90">
        <f t="shared" ca="1" si="18"/>
        <v>73879146422.30249</v>
      </c>
      <c r="AE87" s="90">
        <f t="shared" ca="1" si="18"/>
        <v>73688679171.323883</v>
      </c>
      <c r="AF87" s="90">
        <f t="shared" ca="1" si="18"/>
        <v>73498211920.345291</v>
      </c>
      <c r="AG87" s="90">
        <f t="shared" ca="1" si="18"/>
        <v>73307744669.366699</v>
      </c>
      <c r="AH87" s="90">
        <f t="shared" ca="1" si="18"/>
        <v>73117277418.388107</v>
      </c>
      <c r="AI87" s="90">
        <f t="shared" ca="1" si="18"/>
        <v>72926810167.409515</v>
      </c>
      <c r="AJ87" s="90">
        <f t="shared" ca="1" si="18"/>
        <v>72736342916.430908</v>
      </c>
      <c r="AK87" s="90">
        <f t="shared" ca="1" si="18"/>
        <v>72545875665.452316</v>
      </c>
      <c r="AL87" s="90">
        <f t="shared" ca="1" si="18"/>
        <v>72355408414.473724</v>
      </c>
      <c r="AM87" s="90">
        <f t="shared" ca="1" si="17"/>
        <v>72164941163.495132</v>
      </c>
      <c r="AN87" s="90">
        <f t="shared" ca="1" si="17"/>
        <v>71974473912.516525</v>
      </c>
      <c r="AO87" s="90">
        <f t="shared" ca="1" si="17"/>
        <v>71784006661.537933</v>
      </c>
      <c r="AP87">
        <f ca="1">V87*'Process Emissions Multipliers'!$E$37</f>
        <v>71593539410.559341</v>
      </c>
    </row>
    <row r="88" spans="1:42">
      <c r="A88" s="74">
        <v>36</v>
      </c>
      <c r="B88">
        <f ca="1">IF('Waste 2010'!$A96="MR",INDIRECT("'Waste 2010'!"&amp;'Country Selector'!$B$3&amp;ROW($A96))*10^12,0)</f>
        <v>17993485572.121769</v>
      </c>
      <c r="C88" s="90">
        <f t="shared" ca="1" si="15"/>
        <v>18692138361.252632</v>
      </c>
      <c r="D88" s="90">
        <f t="shared" ca="1" si="12"/>
        <v>19390791150.383499</v>
      </c>
      <c r="E88" s="90">
        <f t="shared" ca="1" si="12"/>
        <v>20089443939.514362</v>
      </c>
      <c r="F88" s="90">
        <f t="shared" ca="1" si="12"/>
        <v>20788096728.645226</v>
      </c>
      <c r="G88" s="90">
        <f t="shared" ca="1" si="12"/>
        <v>21486749517.776093</v>
      </c>
      <c r="H88" s="90">
        <f t="shared" ca="1" si="12"/>
        <v>22185402306.906952</v>
      </c>
      <c r="I88" s="90">
        <f t="shared" ca="1" si="12"/>
        <v>22884055096.037819</v>
      </c>
      <c r="J88" s="90">
        <f t="shared" ca="1" si="12"/>
        <v>23582707885.168686</v>
      </c>
      <c r="K88" s="90">
        <f t="shared" ca="1" si="12"/>
        <v>24281360674.299549</v>
      </c>
      <c r="L88">
        <f ca="1">IF('Waste 2020'!$A96="MR",INDIRECT("'Waste 2020'!"&amp;'Country Selector'!$B$3&amp;ROW($A96))*10^12,0)*'Process Emissions Multipliers'!$B$37</f>
        <v>24980013463.430412</v>
      </c>
      <c r="M88" s="90">
        <f t="shared" ca="1" si="16"/>
        <v>26146883904.366745</v>
      </c>
      <c r="N88" s="90">
        <f t="shared" ca="1" si="13"/>
        <v>27313754345.303078</v>
      </c>
      <c r="O88" s="90">
        <f t="shared" ca="1" si="13"/>
        <v>28480624786.239407</v>
      </c>
      <c r="P88" s="90">
        <f t="shared" ca="1" si="13"/>
        <v>29647495227.175739</v>
      </c>
      <c r="Q88" s="90">
        <f t="shared" ca="1" si="13"/>
        <v>30814365668.112072</v>
      </c>
      <c r="R88" s="90">
        <f t="shared" ca="1" si="13"/>
        <v>31981236109.048405</v>
      </c>
      <c r="S88" s="90">
        <f t="shared" ca="1" si="13"/>
        <v>33148106549.984734</v>
      </c>
      <c r="T88" s="90">
        <f t="shared" ca="1" si="13"/>
        <v>34314976990.921066</v>
      </c>
      <c r="U88" s="90">
        <f t="shared" ca="1" si="13"/>
        <v>35481847431.857399</v>
      </c>
      <c r="V88">
        <f ca="1">IF('Waste 2030'!$A96="MR",INDIRECT("'Waste 2030'!"&amp;'Country Selector'!$B$3&amp;ROW($A96))*10^12,0)*'Process Emissions Multipliers'!$D$37</f>
        <v>36648717872.793732</v>
      </c>
      <c r="W88" s="90">
        <f t="shared" ca="1" si="18"/>
        <v>36556143422.918549</v>
      </c>
      <c r="X88" s="90">
        <f t="shared" ca="1" si="18"/>
        <v>36463568973.043365</v>
      </c>
      <c r="Y88" s="90">
        <f t="shared" ca="1" si="18"/>
        <v>36370994523.168198</v>
      </c>
      <c r="Z88" s="90">
        <f t="shared" ca="1" si="18"/>
        <v>36278420073.293015</v>
      </c>
      <c r="AA88" s="90">
        <f t="shared" ca="1" si="18"/>
        <v>36185845623.417831</v>
      </c>
      <c r="AB88" s="90">
        <f t="shared" ca="1" si="18"/>
        <v>36093271173.542656</v>
      </c>
      <c r="AC88" s="90">
        <f t="shared" ca="1" si="18"/>
        <v>36000696723.66748</v>
      </c>
      <c r="AD88" s="90">
        <f t="shared" ca="1" si="18"/>
        <v>35908122273.792297</v>
      </c>
      <c r="AE88" s="90">
        <f t="shared" ca="1" si="18"/>
        <v>35815547823.917114</v>
      </c>
      <c r="AF88" s="90">
        <f t="shared" ca="1" si="18"/>
        <v>35722973374.041939</v>
      </c>
      <c r="AG88" s="90">
        <f t="shared" ca="1" si="18"/>
        <v>35630398924.166756</v>
      </c>
      <c r="AH88" s="90">
        <f t="shared" ca="1" si="18"/>
        <v>35537824474.29158</v>
      </c>
      <c r="AI88" s="90">
        <f t="shared" ca="1" si="18"/>
        <v>35445250024.416397</v>
      </c>
      <c r="AJ88" s="90">
        <f t="shared" ca="1" si="18"/>
        <v>35352675574.541222</v>
      </c>
      <c r="AK88" s="90">
        <f t="shared" ca="1" si="18"/>
        <v>35260101124.666046</v>
      </c>
      <c r="AL88" s="90">
        <f t="shared" ca="1" si="18"/>
        <v>35167526674.790863</v>
      </c>
      <c r="AM88" s="90">
        <f t="shared" ca="1" si="17"/>
        <v>35074952224.91568</v>
      </c>
      <c r="AN88" s="90">
        <f t="shared" ca="1" si="17"/>
        <v>34982377775.040504</v>
      </c>
      <c r="AO88" s="90">
        <f t="shared" ca="1" si="17"/>
        <v>34889803325.165329</v>
      </c>
      <c r="AP88">
        <f ca="1">V88*'Process Emissions Multipliers'!$E$37</f>
        <v>34797228875.290146</v>
      </c>
    </row>
    <row r="89" spans="1:42">
      <c r="A89" s="74">
        <v>37</v>
      </c>
      <c r="B89">
        <f ca="1">IF('Waste 2010'!$A97="MR",INDIRECT("'Waste 2010'!"&amp;'Country Selector'!$B$3&amp;ROW($A97))*10^12,0)</f>
        <v>10577259061.403055</v>
      </c>
      <c r="C89" s="90">
        <f t="shared" ca="1" si="15"/>
        <v>11265692531.645851</v>
      </c>
      <c r="D89" s="90">
        <f t="shared" ca="1" si="12"/>
        <v>11954126001.888645</v>
      </c>
      <c r="E89" s="90">
        <f t="shared" ca="1" si="12"/>
        <v>12642559472.131439</v>
      </c>
      <c r="F89" s="90">
        <f t="shared" ca="1" si="12"/>
        <v>13330992942.374237</v>
      </c>
      <c r="G89" s="90">
        <f t="shared" ca="1" si="12"/>
        <v>14019426412.617031</v>
      </c>
      <c r="H89" s="90">
        <f t="shared" ca="1" si="12"/>
        <v>14707859882.859827</v>
      </c>
      <c r="I89" s="90">
        <f t="shared" ca="1" si="12"/>
        <v>15396293353.102623</v>
      </c>
      <c r="J89" s="90">
        <f t="shared" ca="1" si="12"/>
        <v>16084726823.345419</v>
      </c>
      <c r="K89" s="90">
        <f t="shared" ca="1" si="12"/>
        <v>16773160293.588211</v>
      </c>
      <c r="L89">
        <f ca="1">IF('Waste 2020'!$A97="MR",INDIRECT("'Waste 2020'!"&amp;'Country Selector'!$B$3&amp;ROW($A97))*10^12,0)*'Process Emissions Multipliers'!$B$37</f>
        <v>17461593763.831009</v>
      </c>
      <c r="M89" s="90">
        <f t="shared" ca="1" si="16"/>
        <v>18540751317.488861</v>
      </c>
      <c r="N89" s="90">
        <f t="shared" ca="1" si="13"/>
        <v>19619908871.146713</v>
      </c>
      <c r="O89" s="90">
        <f t="shared" ca="1" si="13"/>
        <v>20699066424.804565</v>
      </c>
      <c r="P89" s="90">
        <f t="shared" ca="1" si="13"/>
        <v>21778223978.462418</v>
      </c>
      <c r="Q89" s="90">
        <f t="shared" ca="1" si="13"/>
        <v>22857381532.12027</v>
      </c>
      <c r="R89" s="90">
        <f t="shared" ca="1" si="13"/>
        <v>23936539085.778122</v>
      </c>
      <c r="S89" s="90">
        <f t="shared" ca="1" si="13"/>
        <v>25015696639.435974</v>
      </c>
      <c r="T89" s="90">
        <f t="shared" ca="1" si="13"/>
        <v>26094854193.093822</v>
      </c>
      <c r="U89" s="90">
        <f t="shared" ca="1" si="13"/>
        <v>27174011746.751675</v>
      </c>
      <c r="V89">
        <f ca="1">IF('Waste 2030'!$A97="MR",INDIRECT("'Waste 2030'!"&amp;'Country Selector'!$B$3&amp;ROW($A97))*10^12,0)*'Process Emissions Multipliers'!$D$37</f>
        <v>28253169300.409527</v>
      </c>
      <c r="W89" s="90">
        <f t="shared" ca="1" si="18"/>
        <v>28181801957.783951</v>
      </c>
      <c r="X89" s="90">
        <f t="shared" ca="1" si="18"/>
        <v>28110434615.158375</v>
      </c>
      <c r="Y89" s="90">
        <f t="shared" ca="1" si="18"/>
        <v>28039067272.532803</v>
      </c>
      <c r="Z89" s="90">
        <f t="shared" ca="1" si="18"/>
        <v>27967699929.907227</v>
      </c>
      <c r="AA89" s="90">
        <f t="shared" ca="1" si="18"/>
        <v>27896332587.281651</v>
      </c>
      <c r="AB89" s="90">
        <f t="shared" ca="1" si="18"/>
        <v>27824965244.656075</v>
      </c>
      <c r="AC89" s="90">
        <f t="shared" ca="1" si="18"/>
        <v>27753597902.030502</v>
      </c>
      <c r="AD89" s="90">
        <f t="shared" ca="1" si="18"/>
        <v>27682230559.404922</v>
      </c>
      <c r="AE89" s="90">
        <f t="shared" ca="1" si="18"/>
        <v>27610863216.77935</v>
      </c>
      <c r="AF89" s="90">
        <f t="shared" ca="1" si="18"/>
        <v>27539495874.153774</v>
      </c>
      <c r="AG89" s="90">
        <f t="shared" ca="1" si="18"/>
        <v>27468128531.528198</v>
      </c>
      <c r="AH89" s="90">
        <f t="shared" ca="1" si="18"/>
        <v>27396761188.902622</v>
      </c>
      <c r="AI89" s="90">
        <f t="shared" ca="1" si="18"/>
        <v>27325393846.277046</v>
      </c>
      <c r="AJ89" s="90">
        <f t="shared" ca="1" si="18"/>
        <v>27254026503.651474</v>
      </c>
      <c r="AK89" s="90">
        <f t="shared" ca="1" si="18"/>
        <v>27182659161.025898</v>
      </c>
      <c r="AL89" s="90">
        <f t="shared" ca="1" si="18"/>
        <v>27111291818.400322</v>
      </c>
      <c r="AM89" s="90">
        <f t="shared" ca="1" si="17"/>
        <v>27039924475.774746</v>
      </c>
      <c r="AN89" s="90">
        <f t="shared" ca="1" si="17"/>
        <v>26968557133.14917</v>
      </c>
      <c r="AO89" s="90">
        <f t="shared" ca="1" si="17"/>
        <v>26897189790.523598</v>
      </c>
      <c r="AP89">
        <f ca="1">V89*'Process Emissions Multipliers'!$E$37</f>
        <v>26825822447.898022</v>
      </c>
    </row>
    <row r="90" spans="1:42">
      <c r="A90" s="74">
        <v>38</v>
      </c>
      <c r="B90">
        <f ca="1">IF('Waste 2010'!$A98="MR",INDIRECT("'Waste 2010'!"&amp;'Country Selector'!$B$3&amp;ROW($A98))*10^12,0)</f>
        <v>16747211047.453802</v>
      </c>
      <c r="C90" s="90">
        <f t="shared" ca="1" si="15"/>
        <v>17961938755.025944</v>
      </c>
      <c r="D90" s="90">
        <f t="shared" ca="1" si="12"/>
        <v>19176666462.59808</v>
      </c>
      <c r="E90" s="90">
        <f t="shared" ca="1" si="12"/>
        <v>20391394170.170219</v>
      </c>
      <c r="F90" s="90">
        <f t="shared" ca="1" si="12"/>
        <v>21606121877.742355</v>
      </c>
      <c r="G90" s="90">
        <f t="shared" ca="1" si="12"/>
        <v>22820849585.314499</v>
      </c>
      <c r="H90" s="90">
        <f t="shared" ca="1" si="12"/>
        <v>24035577292.886635</v>
      </c>
      <c r="I90" s="90">
        <f t="shared" ca="1" si="12"/>
        <v>25250305000.458775</v>
      </c>
      <c r="J90" s="90">
        <f t="shared" ca="1" si="12"/>
        <v>26465032708.030914</v>
      </c>
      <c r="K90" s="90">
        <f t="shared" ca="1" si="12"/>
        <v>27679760415.603054</v>
      </c>
      <c r="L90">
        <f ca="1">IF('Waste 2020'!$A98="MR",INDIRECT("'Waste 2020'!"&amp;'Country Selector'!$B$3&amp;ROW($A98))*10^12,0)*'Process Emissions Multipliers'!$B$37</f>
        <v>28894488123.175194</v>
      </c>
      <c r="M90" s="90">
        <f t="shared" ca="1" si="16"/>
        <v>29759389515.343857</v>
      </c>
      <c r="N90" s="90">
        <f t="shared" ca="1" si="13"/>
        <v>30624290907.51252</v>
      </c>
      <c r="O90" s="90">
        <f t="shared" ca="1" si="13"/>
        <v>31489192299.681183</v>
      </c>
      <c r="P90" s="90">
        <f t="shared" ca="1" si="13"/>
        <v>32354093691.849846</v>
      </c>
      <c r="Q90" s="90">
        <f t="shared" ca="1" si="13"/>
        <v>33218995084.018513</v>
      </c>
      <c r="R90" s="90">
        <f t="shared" ca="1" si="13"/>
        <v>34083896476.187176</v>
      </c>
      <c r="S90" s="90">
        <f t="shared" ca="1" si="13"/>
        <v>34948797868.355835</v>
      </c>
      <c r="T90" s="90">
        <f t="shared" ca="1" si="13"/>
        <v>35813699260.524506</v>
      </c>
      <c r="U90" s="90">
        <f t="shared" ca="1" si="13"/>
        <v>36678600652.693169</v>
      </c>
      <c r="V90">
        <f ca="1">IF('Waste 2030'!$A98="MR",INDIRECT("'Waste 2030'!"&amp;'Country Selector'!$B$3&amp;ROW($A98))*10^12,0)*'Process Emissions Multipliers'!$D$37</f>
        <v>37543502044.861832</v>
      </c>
      <c r="W90" s="90">
        <f t="shared" ca="1" si="18"/>
        <v>37448667375.331116</v>
      </c>
      <c r="X90" s="90">
        <f t="shared" ca="1" si="18"/>
        <v>37353832705.800407</v>
      </c>
      <c r="Y90" s="90">
        <f t="shared" ca="1" si="18"/>
        <v>37258998036.269691</v>
      </c>
      <c r="Z90" s="90">
        <f t="shared" ca="1" si="18"/>
        <v>37164163366.738976</v>
      </c>
      <c r="AA90" s="90">
        <f t="shared" ca="1" si="18"/>
        <v>37069328697.208267</v>
      </c>
      <c r="AB90" s="90">
        <f t="shared" ca="1" si="18"/>
        <v>36974494027.677551</v>
      </c>
      <c r="AC90" s="90">
        <f t="shared" ca="1" si="18"/>
        <v>36879659358.146835</v>
      </c>
      <c r="AD90" s="90">
        <f t="shared" ca="1" si="18"/>
        <v>36784824688.616119</v>
      </c>
      <c r="AE90" s="90">
        <f t="shared" ca="1" si="18"/>
        <v>36689990019.085411</v>
      </c>
      <c r="AF90" s="90">
        <f t="shared" ca="1" si="18"/>
        <v>36595155349.554695</v>
      </c>
      <c r="AG90" s="90">
        <f t="shared" ca="1" si="18"/>
        <v>36500320680.023987</v>
      </c>
      <c r="AH90" s="90">
        <f t="shared" ca="1" si="18"/>
        <v>36405486010.493271</v>
      </c>
      <c r="AI90" s="90">
        <f t="shared" ca="1" si="18"/>
        <v>36310651340.962555</v>
      </c>
      <c r="AJ90" s="90">
        <f t="shared" ca="1" si="18"/>
        <v>36215816671.431839</v>
      </c>
      <c r="AK90" s="90">
        <f t="shared" ca="1" si="18"/>
        <v>36120982001.901123</v>
      </c>
      <c r="AL90" s="90">
        <f t="shared" ca="1" si="18"/>
        <v>36026147332.370415</v>
      </c>
      <c r="AM90" s="90">
        <f t="shared" ca="1" si="17"/>
        <v>35931312662.839699</v>
      </c>
      <c r="AN90" s="90">
        <f t="shared" ca="1" si="17"/>
        <v>35836477993.30899</v>
      </c>
      <c r="AO90" s="90">
        <f t="shared" ca="1" si="17"/>
        <v>35741643323.778275</v>
      </c>
      <c r="AP90">
        <f ca="1">V90*'Process Emissions Multipliers'!$E$37</f>
        <v>35646808654.247559</v>
      </c>
    </row>
    <row r="91" spans="1:42">
      <c r="A91" s="74">
        <v>39</v>
      </c>
      <c r="B91">
        <f ca="1">IF('Waste 2010'!$A99="MR",INDIRECT("'Waste 2010'!"&amp;'Country Selector'!$B$3&amp;ROW($A99))*10^12,0)</f>
        <v>7731550238.5619793</v>
      </c>
      <c r="C91" s="90">
        <f t="shared" ca="1" si="15"/>
        <v>9420669810.0036221</v>
      </c>
      <c r="D91" s="90">
        <f t="shared" ca="1" si="12"/>
        <v>11109789381.445263</v>
      </c>
      <c r="E91" s="90">
        <f t="shared" ca="1" si="12"/>
        <v>12798908952.886906</v>
      </c>
      <c r="F91" s="90">
        <f t="shared" ca="1" si="12"/>
        <v>14488028524.328548</v>
      </c>
      <c r="G91" s="90">
        <f t="shared" ca="1" si="12"/>
        <v>16177148095.770191</v>
      </c>
      <c r="H91" s="90">
        <f t="shared" ca="1" si="12"/>
        <v>17866267667.211834</v>
      </c>
      <c r="I91" s="90">
        <f t="shared" ca="1" si="12"/>
        <v>19555387238.653473</v>
      </c>
      <c r="J91" s="90">
        <f t="shared" ca="1" si="12"/>
        <v>21244506810.095116</v>
      </c>
      <c r="K91" s="90">
        <f t="shared" ca="1" si="12"/>
        <v>22933626381.536758</v>
      </c>
      <c r="L91">
        <f ca="1">IF('Waste 2020'!$A99="MR",INDIRECT("'Waste 2020'!"&amp;'Country Selector'!$B$3&amp;ROW($A99))*10^12,0)*'Process Emissions Multipliers'!$B$37</f>
        <v>24622745952.978401</v>
      </c>
      <c r="M91" s="90">
        <f t="shared" ca="1" si="16"/>
        <v>25596599431.852623</v>
      </c>
      <c r="N91" s="90">
        <f t="shared" ca="1" si="13"/>
        <v>26570452910.726841</v>
      </c>
      <c r="O91" s="90">
        <f t="shared" ca="1" si="13"/>
        <v>27544306389.601059</v>
      </c>
      <c r="P91" s="90">
        <f t="shared" ca="1" si="13"/>
        <v>28518159868.475285</v>
      </c>
      <c r="Q91" s="90">
        <f t="shared" ca="1" si="13"/>
        <v>29492013347.349503</v>
      </c>
      <c r="R91" s="90">
        <f t="shared" ca="1" si="13"/>
        <v>30465866826.223721</v>
      </c>
      <c r="S91" s="90">
        <f t="shared" ca="1" si="13"/>
        <v>31439720305.097942</v>
      </c>
      <c r="T91" s="90">
        <f t="shared" ca="1" si="13"/>
        <v>32413573783.972164</v>
      </c>
      <c r="U91" s="90">
        <f t="shared" ca="1" si="13"/>
        <v>33387427262.846382</v>
      </c>
      <c r="V91">
        <f ca="1">IF('Waste 2030'!$A99="MR",INDIRECT("'Waste 2030'!"&amp;'Country Selector'!$B$3&amp;ROW($A99))*10^12,0)*'Process Emissions Multipliers'!$D$37</f>
        <v>34361280741.720604</v>
      </c>
      <c r="W91" s="90">
        <f t="shared" ca="1" si="18"/>
        <v>34274484344.839481</v>
      </c>
      <c r="X91" s="90">
        <f t="shared" ca="1" si="18"/>
        <v>34187687947.958351</v>
      </c>
      <c r="Y91" s="90">
        <f t="shared" ca="1" si="18"/>
        <v>34100891551.077229</v>
      </c>
      <c r="Z91" s="90">
        <f t="shared" ca="1" si="18"/>
        <v>34014095154.196106</v>
      </c>
      <c r="AA91" s="90">
        <f t="shared" ca="1" si="18"/>
        <v>33927298757.31498</v>
      </c>
      <c r="AB91" s="90">
        <f t="shared" ca="1" si="18"/>
        <v>33840502360.433853</v>
      </c>
      <c r="AC91" s="90">
        <f t="shared" ca="1" si="18"/>
        <v>33753705963.552731</v>
      </c>
      <c r="AD91" s="90">
        <f t="shared" ca="1" si="18"/>
        <v>33666909566.671604</v>
      </c>
      <c r="AE91" s="90">
        <f t="shared" ca="1" si="18"/>
        <v>33580113169.790482</v>
      </c>
      <c r="AF91" s="90">
        <f t="shared" ca="1" si="18"/>
        <v>33493316772.909355</v>
      </c>
      <c r="AG91" s="90">
        <f t="shared" ca="1" si="18"/>
        <v>33406520376.028229</v>
      </c>
      <c r="AH91" s="90">
        <f t="shared" ca="1" si="18"/>
        <v>33319723979.14711</v>
      </c>
      <c r="AI91" s="90">
        <f t="shared" ca="1" si="18"/>
        <v>33232927582.265984</v>
      </c>
      <c r="AJ91" s="90">
        <f t="shared" ca="1" si="18"/>
        <v>33146131185.384857</v>
      </c>
      <c r="AK91" s="90">
        <f t="shared" ca="1" si="18"/>
        <v>33059334788.503738</v>
      </c>
      <c r="AL91" s="90">
        <f t="shared" ca="1" si="18"/>
        <v>32972538391.622608</v>
      </c>
      <c r="AM91" s="90">
        <f t="shared" ca="1" si="17"/>
        <v>32885741994.741482</v>
      </c>
      <c r="AN91" s="90">
        <f t="shared" ca="1" si="17"/>
        <v>32798945597.860363</v>
      </c>
      <c r="AO91" s="90">
        <f t="shared" ca="1" si="17"/>
        <v>32712149200.979237</v>
      </c>
      <c r="AP91">
        <f ca="1">V91*'Process Emissions Multipliers'!$E$37</f>
        <v>32625352804.09811</v>
      </c>
    </row>
    <row r="92" spans="1:42">
      <c r="A92" s="74">
        <v>40</v>
      </c>
      <c r="B92">
        <f ca="1">IF('Waste 2010'!$A100="MR",INDIRECT("'Waste 2010'!"&amp;'Country Selector'!$B$3&amp;ROW($A100))*10^12,0)</f>
        <v>4676542593.3390503</v>
      </c>
      <c r="C92" s="90">
        <f t="shared" ca="1" si="15"/>
        <v>5838477809.7950306</v>
      </c>
      <c r="D92" s="90">
        <f t="shared" ca="1" si="12"/>
        <v>7000413026.2510118</v>
      </c>
      <c r="E92" s="90">
        <f t="shared" ca="1" si="12"/>
        <v>8162348242.7069931</v>
      </c>
      <c r="F92" s="90">
        <f t="shared" ca="1" si="12"/>
        <v>9324283459.1629734</v>
      </c>
      <c r="G92" s="90">
        <f t="shared" ca="1" si="12"/>
        <v>10486218675.618954</v>
      </c>
      <c r="H92" s="90">
        <f t="shared" ca="1" si="12"/>
        <v>11648153892.074936</v>
      </c>
      <c r="I92" s="90">
        <f t="shared" ca="1" si="12"/>
        <v>12810089108.530914</v>
      </c>
      <c r="J92" s="90">
        <f t="shared" ca="1" si="12"/>
        <v>13972024324.986897</v>
      </c>
      <c r="K92" s="90">
        <f t="shared" ca="1" si="12"/>
        <v>15133959541.442877</v>
      </c>
      <c r="L92">
        <f ca="1">IF('Waste 2020'!$A100="MR",INDIRECT("'Waste 2020'!"&amp;'Country Selector'!$B$3&amp;ROW($A100))*10^12,0)*'Process Emissions Multipliers'!$B$37</f>
        <v>16295894757.898857</v>
      </c>
      <c r="M92" s="90">
        <f t="shared" ca="1" si="16"/>
        <v>16344764191.174694</v>
      </c>
      <c r="N92" s="90">
        <f t="shared" ca="1" si="13"/>
        <v>16393633624.450527</v>
      </c>
      <c r="O92" s="90">
        <f t="shared" ca="1" si="13"/>
        <v>16442503057.72636</v>
      </c>
      <c r="P92" s="90">
        <f t="shared" ca="1" si="13"/>
        <v>16491372491.002197</v>
      </c>
      <c r="Q92" s="90">
        <f t="shared" ca="1" si="13"/>
        <v>16540241924.278032</v>
      </c>
      <c r="R92" s="90">
        <f t="shared" ca="1" si="13"/>
        <v>16589111357.553867</v>
      </c>
      <c r="S92" s="90">
        <f t="shared" ca="1" si="13"/>
        <v>16637980790.8297</v>
      </c>
      <c r="T92" s="90">
        <f t="shared" ca="1" si="13"/>
        <v>16686850224.105536</v>
      </c>
      <c r="U92" s="90">
        <f t="shared" ca="1" si="13"/>
        <v>16735719657.381372</v>
      </c>
      <c r="V92">
        <f ca="1">IF('Waste 2030'!$A100="MR",INDIRECT("'Waste 2030'!"&amp;'Country Selector'!$B$3&amp;ROW($A100))*10^12,0)*'Process Emissions Multipliers'!$D$37</f>
        <v>16784589090.657206</v>
      </c>
      <c r="W92" s="90">
        <f t="shared" ca="1" si="18"/>
        <v>16742191315.465128</v>
      </c>
      <c r="X92" s="90">
        <f t="shared" ca="1" si="18"/>
        <v>16699793540.273054</v>
      </c>
      <c r="Y92" s="90">
        <f t="shared" ca="1" si="18"/>
        <v>16657395765.080976</v>
      </c>
      <c r="Z92" s="90">
        <f t="shared" ca="1" si="18"/>
        <v>16614997989.888901</v>
      </c>
      <c r="AA92" s="90">
        <f t="shared" ca="1" si="18"/>
        <v>16572600214.696827</v>
      </c>
      <c r="AB92" s="90">
        <f t="shared" ca="1" si="18"/>
        <v>16530202439.504749</v>
      </c>
      <c r="AC92" s="90">
        <f t="shared" ca="1" si="18"/>
        <v>16487804664.312672</v>
      </c>
      <c r="AD92" s="90">
        <f t="shared" ca="1" si="18"/>
        <v>16445406889.120598</v>
      </c>
      <c r="AE92" s="90">
        <f t="shared" ca="1" si="18"/>
        <v>16403009113.92852</v>
      </c>
      <c r="AF92" s="90">
        <f t="shared" ca="1" si="18"/>
        <v>16360611338.736446</v>
      </c>
      <c r="AG92" s="90">
        <f t="shared" ca="1" si="18"/>
        <v>16318213563.544369</v>
      </c>
      <c r="AH92" s="90">
        <f t="shared" ca="1" si="18"/>
        <v>16275815788.352293</v>
      </c>
      <c r="AI92" s="90">
        <f t="shared" ca="1" si="18"/>
        <v>16233418013.160217</v>
      </c>
      <c r="AJ92" s="90">
        <f t="shared" ca="1" si="18"/>
        <v>16191020237.96814</v>
      </c>
      <c r="AK92" s="90">
        <f t="shared" ca="1" si="18"/>
        <v>16148622462.776066</v>
      </c>
      <c r="AL92" s="90">
        <f t="shared" ca="1" si="18"/>
        <v>16106224687.58399</v>
      </c>
      <c r="AM92" s="90">
        <f t="shared" ca="1" si="17"/>
        <v>16063826912.391912</v>
      </c>
      <c r="AN92" s="90">
        <f t="shared" ca="1" si="17"/>
        <v>16021429137.199837</v>
      </c>
      <c r="AO92" s="90">
        <f t="shared" ca="1" si="17"/>
        <v>15979031362.007763</v>
      </c>
      <c r="AP92">
        <f ca="1">V92*'Process Emissions Multipliers'!$E$37</f>
        <v>15936633586.815685</v>
      </c>
    </row>
    <row r="93" spans="1:42">
      <c r="A93" s="74">
        <v>41</v>
      </c>
      <c r="B93">
        <f ca="1">IF('Waste 2010'!$A101="MR",INDIRECT("'Waste 2010'!"&amp;'Country Selector'!$B$3&amp;ROW($A101))*10^12,0)</f>
        <v>15801368387.014847</v>
      </c>
      <c r="C93" s="90">
        <f t="shared" ca="1" si="15"/>
        <v>15075595059.511627</v>
      </c>
      <c r="D93" s="90">
        <f t="shared" ca="1" si="12"/>
        <v>14349821732.008411</v>
      </c>
      <c r="E93" s="90">
        <f t="shared" ca="1" si="12"/>
        <v>13624048404.505194</v>
      </c>
      <c r="F93" s="90">
        <f t="shared" ca="1" si="12"/>
        <v>12898275077.001976</v>
      </c>
      <c r="G93" s="90">
        <f t="shared" ca="1" si="12"/>
        <v>12172501749.498758</v>
      </c>
      <c r="H93" s="90">
        <f t="shared" ca="1" si="12"/>
        <v>11446728421.995541</v>
      </c>
      <c r="I93" s="90">
        <f t="shared" ca="1" si="12"/>
        <v>10720955094.492323</v>
      </c>
      <c r="J93" s="90">
        <f t="shared" ca="1" si="12"/>
        <v>9995181766.9891052</v>
      </c>
      <c r="K93" s="90">
        <f t="shared" ca="1" si="12"/>
        <v>9269408439.4858894</v>
      </c>
      <c r="L93">
        <f ca="1">IF('Waste 2020'!$A101="MR",INDIRECT("'Waste 2020'!"&amp;'Country Selector'!$B$3&amp;ROW($A101))*10^12,0)*'Process Emissions Multipliers'!$B$37</f>
        <v>8543635111.9826708</v>
      </c>
      <c r="M93" s="90">
        <f t="shared" ca="1" si="16"/>
        <v>11909196669.411053</v>
      </c>
      <c r="N93" s="90">
        <f t="shared" ca="1" si="13"/>
        <v>15274758226.839436</v>
      </c>
      <c r="O93" s="90">
        <f t="shared" ca="1" si="13"/>
        <v>18640319784.267815</v>
      </c>
      <c r="P93" s="90">
        <f t="shared" ca="1" si="13"/>
        <v>22005881341.696201</v>
      </c>
      <c r="Q93" s="90">
        <f t="shared" ca="1" si="13"/>
        <v>25371442899.124584</v>
      </c>
      <c r="R93" s="90">
        <f t="shared" ca="1" si="13"/>
        <v>28737004456.552963</v>
      </c>
      <c r="S93" s="90">
        <f t="shared" ca="1" si="13"/>
        <v>32102566013.98135</v>
      </c>
      <c r="T93" s="90">
        <f t="shared" ca="1" si="13"/>
        <v>35468127571.409729</v>
      </c>
      <c r="U93" s="90">
        <f t="shared" ca="1" si="13"/>
        <v>38833689128.838112</v>
      </c>
      <c r="V93">
        <f ca="1">IF('Waste 2030'!$A101="MR",INDIRECT("'Waste 2030'!"&amp;'Country Selector'!$B$3&amp;ROW($A101))*10^12,0)*'Process Emissions Multipliers'!$D$37</f>
        <v>42199250686.266495</v>
      </c>
      <c r="W93" s="90">
        <f t="shared" ca="1" si="18"/>
        <v>42092655622.532333</v>
      </c>
      <c r="X93" s="90">
        <f t="shared" ca="1" si="18"/>
        <v>41986060558.798164</v>
      </c>
      <c r="Y93" s="90">
        <f t="shared" ca="1" si="18"/>
        <v>41879465495.064003</v>
      </c>
      <c r="Z93" s="90">
        <f t="shared" ca="1" si="18"/>
        <v>41772870431.329834</v>
      </c>
      <c r="AA93" s="90">
        <f t="shared" ca="1" si="18"/>
        <v>41666275367.595665</v>
      </c>
      <c r="AB93" s="90">
        <f t="shared" ca="1" si="18"/>
        <v>41559680303.861504</v>
      </c>
      <c r="AC93" s="90">
        <f t="shared" ca="1" si="18"/>
        <v>41453085240.127335</v>
      </c>
      <c r="AD93" s="90">
        <f t="shared" ca="1" si="18"/>
        <v>41346490176.393173</v>
      </c>
      <c r="AE93" s="90">
        <f t="shared" ca="1" si="18"/>
        <v>41239895112.659004</v>
      </c>
      <c r="AF93" s="90">
        <f t="shared" ca="1" si="18"/>
        <v>41133300048.924835</v>
      </c>
      <c r="AG93" s="90">
        <f t="shared" ca="1" si="18"/>
        <v>41026704985.190674</v>
      </c>
      <c r="AH93" s="90">
        <f t="shared" ca="1" si="18"/>
        <v>40920109921.456505</v>
      </c>
      <c r="AI93" s="90">
        <f t="shared" ca="1" si="18"/>
        <v>40813514857.722343</v>
      </c>
      <c r="AJ93" s="90">
        <f t="shared" ca="1" si="18"/>
        <v>40706919793.988174</v>
      </c>
      <c r="AK93" s="90">
        <f t="shared" ca="1" si="18"/>
        <v>40600324730.254013</v>
      </c>
      <c r="AL93" s="90">
        <f t="shared" ca="1" si="18"/>
        <v>40493729666.519844</v>
      </c>
      <c r="AM93" s="90">
        <f t="shared" ca="1" si="17"/>
        <v>40387134602.785675</v>
      </c>
      <c r="AN93" s="90">
        <f t="shared" ca="1" si="17"/>
        <v>40280539539.051514</v>
      </c>
      <c r="AO93" s="90">
        <f t="shared" ca="1" si="17"/>
        <v>40173944475.317345</v>
      </c>
      <c r="AP93">
        <f ca="1">V93*'Process Emissions Multipliers'!$E$37</f>
        <v>40067349411.583183</v>
      </c>
    </row>
    <row r="94" spans="1:42">
      <c r="A94" s="74">
        <v>42</v>
      </c>
      <c r="B94">
        <f ca="1">IF('Waste 2010'!$A102="MR",INDIRECT("'Waste 2010'!"&amp;'Country Selector'!$B$3&amp;ROW($A102))*10^12,0)</f>
        <v>6262704412.1406069</v>
      </c>
      <c r="C94" s="90">
        <f t="shared" ca="1" si="15"/>
        <v>7544577031.3665781</v>
      </c>
      <c r="D94" s="90">
        <f t="shared" ca="1" si="12"/>
        <v>8826449650.5925503</v>
      </c>
      <c r="E94" s="90">
        <f t="shared" ca="1" si="12"/>
        <v>10108322269.818521</v>
      </c>
      <c r="F94" s="90">
        <f t="shared" ca="1" si="12"/>
        <v>11390194889.044493</v>
      </c>
      <c r="G94" s="90">
        <f t="shared" ca="1" si="12"/>
        <v>12672067508.270464</v>
      </c>
      <c r="H94" s="90">
        <f t="shared" ca="1" si="12"/>
        <v>13953940127.496437</v>
      </c>
      <c r="I94" s="90">
        <f t="shared" ca="1" si="12"/>
        <v>15235812746.722406</v>
      </c>
      <c r="J94" s="90">
        <f t="shared" ca="1" si="12"/>
        <v>16517685365.94838</v>
      </c>
      <c r="K94" s="90">
        <f t="shared" ca="1" si="12"/>
        <v>17799557985.174351</v>
      </c>
      <c r="L94">
        <f ca="1">IF('Waste 2020'!$A102="MR",INDIRECT("'Waste 2020'!"&amp;'Country Selector'!$B$3&amp;ROW($A102))*10^12,0)*'Process Emissions Multipliers'!$B$37</f>
        <v>19081430604.400322</v>
      </c>
      <c r="M94" s="90">
        <f t="shared" ca="1" si="16"/>
        <v>19250487131.847145</v>
      </c>
      <c r="N94" s="90">
        <f t="shared" ca="1" si="13"/>
        <v>19419543659.293961</v>
      </c>
      <c r="O94" s="90">
        <f t="shared" ca="1" si="13"/>
        <v>19588600186.740784</v>
      </c>
      <c r="P94" s="90">
        <f t="shared" ca="1" si="13"/>
        <v>19757656714.187603</v>
      </c>
      <c r="Q94" s="90">
        <f t="shared" ca="1" si="13"/>
        <v>19926713241.634422</v>
      </c>
      <c r="R94" s="90">
        <f t="shared" ca="1" si="13"/>
        <v>20095769769.081242</v>
      </c>
      <c r="S94" s="90">
        <f t="shared" ca="1" si="13"/>
        <v>20264826296.528061</v>
      </c>
      <c r="T94" s="90">
        <f t="shared" ca="1" si="13"/>
        <v>20433882823.974884</v>
      </c>
      <c r="U94" s="90">
        <f t="shared" ca="1" si="13"/>
        <v>20602939351.421703</v>
      </c>
      <c r="V94">
        <f ca="1">IF('Waste 2030'!$A102="MR",INDIRECT("'Waste 2030'!"&amp;'Country Selector'!$B$3&amp;ROW($A102))*10^12,0)*'Process Emissions Multipliers'!$D$37</f>
        <v>20771995878.868523</v>
      </c>
      <c r="W94" s="90">
        <f t="shared" ca="1" si="18"/>
        <v>20719525937.137676</v>
      </c>
      <c r="X94" s="90">
        <f t="shared" ca="1" si="18"/>
        <v>20667055995.40683</v>
      </c>
      <c r="Y94" s="90">
        <f t="shared" ca="1" si="18"/>
        <v>20614586053.675983</v>
      </c>
      <c r="Z94" s="90">
        <f t="shared" ca="1" si="18"/>
        <v>20562116111.945133</v>
      </c>
      <c r="AA94" s="90">
        <f t="shared" ca="1" si="18"/>
        <v>20509646170.214287</v>
      </c>
      <c r="AB94" s="90">
        <f t="shared" ca="1" si="18"/>
        <v>20457176228.48344</v>
      </c>
      <c r="AC94" s="90">
        <f t="shared" ca="1" si="18"/>
        <v>20404706286.752594</v>
      </c>
      <c r="AD94" s="90">
        <f t="shared" ca="1" si="18"/>
        <v>20352236345.021744</v>
      </c>
      <c r="AE94" s="90">
        <f t="shared" ca="1" si="18"/>
        <v>20299766403.290901</v>
      </c>
      <c r="AF94" s="90">
        <f t="shared" ca="1" si="18"/>
        <v>20247296461.560051</v>
      </c>
      <c r="AG94" s="90">
        <f t="shared" ca="1" si="18"/>
        <v>20194826519.829201</v>
      </c>
      <c r="AH94" s="90">
        <f t="shared" ca="1" si="18"/>
        <v>20142356578.098358</v>
      </c>
      <c r="AI94" s="90">
        <f t="shared" ca="1" si="18"/>
        <v>20089886636.367508</v>
      </c>
      <c r="AJ94" s="90">
        <f t="shared" ca="1" si="18"/>
        <v>20037416694.636662</v>
      </c>
      <c r="AK94" s="90">
        <f t="shared" ca="1" si="18"/>
        <v>19984946752.905815</v>
      </c>
      <c r="AL94" s="90">
        <f t="shared" ref="AL94:AO109" ca="1" si="19">$V94*($AP$1-AL$1)/($AP$1-$V$1)+$AP94*(AL$1-$V$1)/($AP$1-$V$1)</f>
        <v>19932476811.174969</v>
      </c>
      <c r="AM94" s="90">
        <f t="shared" ca="1" si="19"/>
        <v>19880006869.444122</v>
      </c>
      <c r="AN94" s="90">
        <f t="shared" ca="1" si="19"/>
        <v>19827536927.713276</v>
      </c>
      <c r="AO94" s="90">
        <f t="shared" ca="1" si="19"/>
        <v>19775066985.98243</v>
      </c>
      <c r="AP94">
        <f ca="1">V94*'Process Emissions Multipliers'!$E$37</f>
        <v>19722597044.251579</v>
      </c>
    </row>
    <row r="95" spans="1:42">
      <c r="A95" s="74">
        <v>43</v>
      </c>
      <c r="B95">
        <f ca="1">IF('Waste 2010'!$A103="MR",INDIRECT("'Waste 2010'!"&amp;'Country Selector'!$B$3&amp;ROW($A103))*10^12,0)</f>
        <v>9260293963.0612717</v>
      </c>
      <c r="C95" s="90">
        <f t="shared" ca="1" si="15"/>
        <v>9307186708.4579525</v>
      </c>
      <c r="D95" s="90">
        <f t="shared" ca="1" si="12"/>
        <v>9354079453.8546314</v>
      </c>
      <c r="E95" s="90">
        <f t="shared" ref="D95:K126" ca="1" si="20">$B95*($L$1-E$1)/($L$1-$B$1)+$L95*(E$1-$B$1)/($L$1-$B$1)</f>
        <v>9400972199.2513103</v>
      </c>
      <c r="F95" s="90">
        <f t="shared" ca="1" si="20"/>
        <v>9447864944.6479912</v>
      </c>
      <c r="G95" s="90">
        <f t="shared" ca="1" si="20"/>
        <v>9494757690.0446701</v>
      </c>
      <c r="H95" s="90">
        <f t="shared" ca="1" si="20"/>
        <v>9541650435.441349</v>
      </c>
      <c r="I95" s="90">
        <f t="shared" ca="1" si="20"/>
        <v>9588543180.8380299</v>
      </c>
      <c r="J95" s="90">
        <f t="shared" ca="1" si="20"/>
        <v>9635435926.2347088</v>
      </c>
      <c r="K95" s="90">
        <f t="shared" ca="1" si="20"/>
        <v>9682328671.6313896</v>
      </c>
      <c r="L95">
        <f ca="1">IF('Waste 2020'!$A103="MR",INDIRECT("'Waste 2020'!"&amp;'Country Selector'!$B$3&amp;ROW($A103))*10^12,0)*'Process Emissions Multipliers'!$B$37</f>
        <v>9729221417.0280685</v>
      </c>
      <c r="M95" s="90">
        <f t="shared" ca="1" si="16"/>
        <v>10803721104.242077</v>
      </c>
      <c r="N95" s="90">
        <f t="shared" ca="1" si="13"/>
        <v>11878220791.456083</v>
      </c>
      <c r="O95" s="90">
        <f t="shared" ref="N95:U126" ca="1" si="21">$L95*($V$1-O$1)/($V$1-$L$1)+$V95*(O$1-$L$1)/($V$1-$L$1)</f>
        <v>12952720478.67009</v>
      </c>
      <c r="P95" s="90">
        <f t="shared" ca="1" si="21"/>
        <v>14027220165.884098</v>
      </c>
      <c r="Q95" s="90">
        <f t="shared" ca="1" si="21"/>
        <v>15101719853.098104</v>
      </c>
      <c r="R95" s="90">
        <f t="shared" ca="1" si="21"/>
        <v>16176219540.312113</v>
      </c>
      <c r="S95" s="90">
        <f t="shared" ca="1" si="21"/>
        <v>17250719227.526119</v>
      </c>
      <c r="T95" s="90">
        <f t="shared" ca="1" si="21"/>
        <v>18325218914.740128</v>
      </c>
      <c r="U95" s="90">
        <f t="shared" ca="1" si="21"/>
        <v>19399718601.954136</v>
      </c>
      <c r="V95">
        <f ca="1">IF('Waste 2030'!$A103="MR",INDIRECT("'Waste 2030'!"&amp;'Country Selector'!$B$3&amp;ROW($A103))*10^12,0)*'Process Emissions Multipliers'!$D$37</f>
        <v>20474218289.16814</v>
      </c>
      <c r="W95" s="90">
        <f t="shared" ref="W95:AL110" ca="1" si="22">$V95*($AP$1-W$1)/($AP$1-$V$1)+$AP95*(W$1-$V$1)/($AP$1-$V$1)</f>
        <v>20422500531.910629</v>
      </c>
      <c r="X95" s="90">
        <f t="shared" ca="1" si="22"/>
        <v>20370782774.653122</v>
      </c>
      <c r="Y95" s="90">
        <f t="shared" ca="1" si="22"/>
        <v>20319065017.395615</v>
      </c>
      <c r="Z95" s="90">
        <f t="shared" ca="1" si="22"/>
        <v>20267347260.138107</v>
      </c>
      <c r="AA95" s="90">
        <f t="shared" ca="1" si="22"/>
        <v>20215629502.880596</v>
      </c>
      <c r="AB95" s="90">
        <f t="shared" ca="1" si="22"/>
        <v>20163911745.623085</v>
      </c>
      <c r="AC95" s="90">
        <f t="shared" ca="1" si="22"/>
        <v>20112193988.365578</v>
      </c>
      <c r="AD95" s="90">
        <f t="shared" ca="1" si="22"/>
        <v>20060476231.10807</v>
      </c>
      <c r="AE95" s="90">
        <f t="shared" ca="1" si="22"/>
        <v>20008758473.850563</v>
      </c>
      <c r="AF95" s="90">
        <f t="shared" ca="1" si="22"/>
        <v>19957040716.593052</v>
      </c>
      <c r="AG95" s="90">
        <f t="shared" ca="1" si="22"/>
        <v>19905322959.335545</v>
      </c>
      <c r="AH95" s="90">
        <f t="shared" ca="1" si="22"/>
        <v>19853605202.078033</v>
      </c>
      <c r="AI95" s="90">
        <f t="shared" ca="1" si="22"/>
        <v>19801887444.820526</v>
      </c>
      <c r="AJ95" s="90">
        <f t="shared" ca="1" si="22"/>
        <v>19750169687.563019</v>
      </c>
      <c r="AK95" s="90">
        <f t="shared" ca="1" si="22"/>
        <v>19698451930.305508</v>
      </c>
      <c r="AL95" s="90">
        <f t="shared" ca="1" si="22"/>
        <v>19646734173.048</v>
      </c>
      <c r="AM95" s="90">
        <f t="shared" ca="1" si="19"/>
        <v>19595016415.790489</v>
      </c>
      <c r="AN95" s="90">
        <f t="shared" ca="1" si="19"/>
        <v>19543298658.532982</v>
      </c>
      <c r="AO95" s="90">
        <f t="shared" ca="1" si="19"/>
        <v>19491580901.275475</v>
      </c>
      <c r="AP95">
        <f ca="1">V95*'Process Emissions Multipliers'!$E$37</f>
        <v>19439863144.017963</v>
      </c>
    </row>
    <row r="96" spans="1:42">
      <c r="A96" s="74">
        <v>44</v>
      </c>
      <c r="B96">
        <f ca="1">IF('Waste 2010'!$A104="MR",INDIRECT("'Waste 2010'!"&amp;'Country Selector'!$B$3&amp;ROW($A104))*10^12,0)</f>
        <v>6065198324.3626976</v>
      </c>
      <c r="C96" s="90">
        <f t="shared" ca="1" si="15"/>
        <v>7189452942.9463882</v>
      </c>
      <c r="D96" s="90">
        <f t="shared" ca="1" si="20"/>
        <v>8313707561.5300789</v>
      </c>
      <c r="E96" s="90">
        <f t="shared" ca="1" si="20"/>
        <v>9437962180.1137695</v>
      </c>
      <c r="F96" s="90">
        <f t="shared" ca="1" si="20"/>
        <v>10562216798.69746</v>
      </c>
      <c r="G96" s="90">
        <f t="shared" ca="1" si="20"/>
        <v>11686471417.281151</v>
      </c>
      <c r="H96" s="90">
        <f t="shared" ca="1" si="20"/>
        <v>12810726035.864841</v>
      </c>
      <c r="I96" s="90">
        <f t="shared" ca="1" si="20"/>
        <v>13934980654.448532</v>
      </c>
      <c r="J96" s="90">
        <f t="shared" ca="1" si="20"/>
        <v>15059235273.032223</v>
      </c>
      <c r="K96" s="90">
        <f t="shared" ca="1" si="20"/>
        <v>16183489891.615915</v>
      </c>
      <c r="L96">
        <f ca="1">IF('Waste 2020'!$A104="MR",INDIRECT("'Waste 2020'!"&amp;'Country Selector'!$B$3&amp;ROW($A104))*10^12,0)*'Process Emissions Multipliers'!$B$37</f>
        <v>17307744510.199604</v>
      </c>
      <c r="M96" s="90">
        <f t="shared" ca="1" si="16"/>
        <v>17693777184.950363</v>
      </c>
      <c r="N96" s="90">
        <f t="shared" ca="1" si="21"/>
        <v>18079809859.701115</v>
      </c>
      <c r="O96" s="90">
        <f t="shared" ca="1" si="21"/>
        <v>18465842534.451874</v>
      </c>
      <c r="P96" s="90">
        <f t="shared" ca="1" si="21"/>
        <v>18851875209.202629</v>
      </c>
      <c r="Q96" s="90">
        <f t="shared" ca="1" si="21"/>
        <v>19237907883.953384</v>
      </c>
      <c r="R96" s="90">
        <f t="shared" ca="1" si="21"/>
        <v>19623940558.70414</v>
      </c>
      <c r="S96" s="90">
        <f t="shared" ca="1" si="21"/>
        <v>20009973233.454895</v>
      </c>
      <c r="T96" s="90">
        <f t="shared" ca="1" si="21"/>
        <v>20396005908.20565</v>
      </c>
      <c r="U96" s="90">
        <f t="shared" ca="1" si="21"/>
        <v>20782038582.956406</v>
      </c>
      <c r="V96">
        <f ca="1">IF('Waste 2030'!$A104="MR",INDIRECT("'Waste 2030'!"&amp;'Country Selector'!$B$3&amp;ROW($A104))*10^12,0)*'Process Emissions Multipliers'!$D$37</f>
        <v>21168071257.707165</v>
      </c>
      <c r="W96" s="90">
        <f t="shared" ca="1" si="22"/>
        <v>21114600831.854816</v>
      </c>
      <c r="X96" s="90">
        <f t="shared" ca="1" si="22"/>
        <v>21061130406.002468</v>
      </c>
      <c r="Y96" s="90">
        <f t="shared" ca="1" si="22"/>
        <v>21007659980.15012</v>
      </c>
      <c r="Z96" s="90">
        <f t="shared" ca="1" si="22"/>
        <v>20954189554.297771</v>
      </c>
      <c r="AA96" s="90">
        <f t="shared" ca="1" si="22"/>
        <v>20900719128.445427</v>
      </c>
      <c r="AB96" s="90">
        <f t="shared" ca="1" si="22"/>
        <v>20847248702.593079</v>
      </c>
      <c r="AC96" s="90">
        <f t="shared" ca="1" si="22"/>
        <v>20793778276.740726</v>
      </c>
      <c r="AD96" s="90">
        <f t="shared" ca="1" si="22"/>
        <v>20740307850.888382</v>
      </c>
      <c r="AE96" s="90">
        <f t="shared" ca="1" si="22"/>
        <v>20686837425.036034</v>
      </c>
      <c r="AF96" s="90">
        <f t="shared" ca="1" si="22"/>
        <v>20633366999.183685</v>
      </c>
      <c r="AG96" s="90">
        <f t="shared" ca="1" si="22"/>
        <v>20579896573.331337</v>
      </c>
      <c r="AH96" s="90">
        <f t="shared" ca="1" si="22"/>
        <v>20526426147.478989</v>
      </c>
      <c r="AI96" s="90">
        <f t="shared" ca="1" si="22"/>
        <v>20472955721.62664</v>
      </c>
      <c r="AJ96" s="90">
        <f t="shared" ca="1" si="22"/>
        <v>20419485295.774292</v>
      </c>
      <c r="AK96" s="90">
        <f t="shared" ca="1" si="22"/>
        <v>20366014869.921944</v>
      </c>
      <c r="AL96" s="90">
        <f t="shared" ca="1" si="22"/>
        <v>20312544444.069595</v>
      </c>
      <c r="AM96" s="90">
        <f t="shared" ca="1" si="19"/>
        <v>20259074018.217251</v>
      </c>
      <c r="AN96" s="90">
        <f t="shared" ca="1" si="19"/>
        <v>20205603592.364902</v>
      </c>
      <c r="AO96" s="90">
        <f t="shared" ca="1" si="19"/>
        <v>20152133166.51255</v>
      </c>
      <c r="AP96">
        <f ca="1">V96*'Process Emissions Multipliers'!$E$37</f>
        <v>20098662740.660206</v>
      </c>
    </row>
    <row r="97" spans="1:42">
      <c r="A97" s="74">
        <v>45</v>
      </c>
      <c r="B97">
        <f ca="1">IF('Waste 2010'!$A105="MR",INDIRECT("'Waste 2010'!"&amp;'Country Selector'!$B$3&amp;ROW($A105))*10^12,0)</f>
        <v>13404100701.972509</v>
      </c>
      <c r="C97" s="90">
        <f t="shared" ca="1" si="15"/>
        <v>12670967852.018766</v>
      </c>
      <c r="D97" s="90">
        <f t="shared" ca="1" si="20"/>
        <v>11937835002.065023</v>
      </c>
      <c r="E97" s="90">
        <f t="shared" ca="1" si="20"/>
        <v>11204702152.111282</v>
      </c>
      <c r="F97" s="90">
        <f t="shared" ca="1" si="20"/>
        <v>10471569302.157539</v>
      </c>
      <c r="G97" s="90">
        <f t="shared" ca="1" si="20"/>
        <v>9738436452.2037964</v>
      </c>
      <c r="H97" s="90">
        <f t="shared" ca="1" si="20"/>
        <v>9005303602.2500534</v>
      </c>
      <c r="I97" s="90">
        <f t="shared" ca="1" si="20"/>
        <v>8272170752.2963123</v>
      </c>
      <c r="J97" s="90">
        <f t="shared" ca="1" si="20"/>
        <v>7539037902.3425703</v>
      </c>
      <c r="K97" s="90">
        <f t="shared" ca="1" si="20"/>
        <v>6805905052.3888283</v>
      </c>
      <c r="L97">
        <f ca="1">IF('Waste 2020'!$A105="MR",INDIRECT("'Waste 2020'!"&amp;'Country Selector'!$B$3&amp;ROW($A105))*10^12,0)*'Process Emissions Multipliers'!$B$37</f>
        <v>6072772202.4350853</v>
      </c>
      <c r="M97" s="90">
        <f t="shared" ca="1" si="16"/>
        <v>8536273429.4790707</v>
      </c>
      <c r="N97" s="90">
        <f t="shared" ca="1" si="21"/>
        <v>10999774656.523056</v>
      </c>
      <c r="O97" s="90">
        <f t="shared" ca="1" si="21"/>
        <v>13463275883.567039</v>
      </c>
      <c r="P97" s="90">
        <f t="shared" ca="1" si="21"/>
        <v>15926777110.611027</v>
      </c>
      <c r="Q97" s="90">
        <f t="shared" ca="1" si="21"/>
        <v>18390278337.655006</v>
      </c>
      <c r="R97" s="90">
        <f t="shared" ca="1" si="21"/>
        <v>20853779564.698994</v>
      </c>
      <c r="S97" s="90">
        <f t="shared" ca="1" si="21"/>
        <v>23317280791.742981</v>
      </c>
      <c r="T97" s="90">
        <f t="shared" ca="1" si="21"/>
        <v>25780782018.786968</v>
      </c>
      <c r="U97" s="90">
        <f t="shared" ca="1" si="21"/>
        <v>28244283245.830948</v>
      </c>
      <c r="V97">
        <f ca="1">IF('Waste 2030'!$A105="MR",INDIRECT("'Waste 2030'!"&amp;'Country Selector'!$B$3&amp;ROW($A105))*10^12,0)*'Process Emissions Multipliers'!$D$37</f>
        <v>30707784472.874935</v>
      </c>
      <c r="W97" s="90">
        <f t="shared" ca="1" si="22"/>
        <v>30630216786.487404</v>
      </c>
      <c r="X97" s="90">
        <f t="shared" ca="1" si="22"/>
        <v>30552649100.099873</v>
      </c>
      <c r="Y97" s="90">
        <f t="shared" ca="1" si="22"/>
        <v>30475081413.712341</v>
      </c>
      <c r="Z97" s="90">
        <f t="shared" ca="1" si="22"/>
        <v>30397513727.324814</v>
      </c>
      <c r="AA97" s="90">
        <f t="shared" ca="1" si="22"/>
        <v>30319946040.937279</v>
      </c>
      <c r="AB97" s="90">
        <f t="shared" ca="1" si="22"/>
        <v>30242378354.549751</v>
      </c>
      <c r="AC97" s="90">
        <f t="shared" ca="1" si="22"/>
        <v>30164810668.162216</v>
      </c>
      <c r="AD97" s="90">
        <f t="shared" ca="1" si="22"/>
        <v>30087242981.774685</v>
      </c>
      <c r="AE97" s="90">
        <f t="shared" ca="1" si="22"/>
        <v>30009675295.387154</v>
      </c>
      <c r="AF97" s="90">
        <f t="shared" ca="1" si="22"/>
        <v>29932107608.999626</v>
      </c>
      <c r="AG97" s="90">
        <f t="shared" ca="1" si="22"/>
        <v>29854539922.612091</v>
      </c>
      <c r="AH97" s="90">
        <f t="shared" ca="1" si="22"/>
        <v>29776972236.224564</v>
      </c>
      <c r="AI97" s="90">
        <f t="shared" ca="1" si="22"/>
        <v>29699404549.837029</v>
      </c>
      <c r="AJ97" s="90">
        <f t="shared" ca="1" si="22"/>
        <v>29621836863.449497</v>
      </c>
      <c r="AK97" s="90">
        <f t="shared" ca="1" si="22"/>
        <v>29544269177.061966</v>
      </c>
      <c r="AL97" s="90">
        <f t="shared" ca="1" si="22"/>
        <v>29466701490.674438</v>
      </c>
      <c r="AM97" s="90">
        <f t="shared" ca="1" si="19"/>
        <v>29389133804.286907</v>
      </c>
      <c r="AN97" s="90">
        <f t="shared" ca="1" si="19"/>
        <v>29311566117.89938</v>
      </c>
      <c r="AO97" s="90">
        <f t="shared" ca="1" si="19"/>
        <v>29233998431.511841</v>
      </c>
      <c r="AP97">
        <f ca="1">V97*'Process Emissions Multipliers'!$E$37</f>
        <v>29156430745.124313</v>
      </c>
    </row>
    <row r="98" spans="1:42">
      <c r="A98" s="74">
        <v>46</v>
      </c>
      <c r="B98">
        <f ca="1">IF('Waste 2010'!$A106="MR",INDIRECT("'Waste 2010'!"&amp;'Country Selector'!$B$3&amp;ROW($A106))*10^12,0)</f>
        <v>4755383148.9395294</v>
      </c>
      <c r="C98" s="90">
        <f t="shared" ca="1" si="15"/>
        <v>5578433609.3410759</v>
      </c>
      <c r="D98" s="90">
        <f t="shared" ca="1" si="20"/>
        <v>6401484069.7426224</v>
      </c>
      <c r="E98" s="90">
        <f t="shared" ca="1" si="20"/>
        <v>7224534530.1441689</v>
      </c>
      <c r="F98" s="90">
        <f t="shared" ca="1" si="20"/>
        <v>8047584990.5457153</v>
      </c>
      <c r="G98" s="90">
        <f t="shared" ca="1" si="20"/>
        <v>8870635450.9472618</v>
      </c>
      <c r="H98" s="90">
        <f t="shared" ca="1" si="20"/>
        <v>9693685911.3488102</v>
      </c>
      <c r="I98" s="90">
        <f t="shared" ca="1" si="20"/>
        <v>10516736371.750355</v>
      </c>
      <c r="J98" s="90">
        <f t="shared" ca="1" si="20"/>
        <v>11339786832.151903</v>
      </c>
      <c r="K98" s="90">
        <f t="shared" ca="1" si="20"/>
        <v>12162837292.55345</v>
      </c>
      <c r="L98">
        <f ca="1">IF('Waste 2020'!$A106="MR",INDIRECT("'Waste 2020'!"&amp;'Country Selector'!$B$3&amp;ROW($A106))*10^12,0)*'Process Emissions Multipliers'!$B$37</f>
        <v>12985887752.954996</v>
      </c>
      <c r="M98" s="90">
        <f t="shared" ca="1" si="16"/>
        <v>15514219861.29283</v>
      </c>
      <c r="N98" s="90">
        <f t="shared" ca="1" si="21"/>
        <v>18042551969.630665</v>
      </c>
      <c r="O98" s="90">
        <f t="shared" ca="1" si="21"/>
        <v>20570884077.968498</v>
      </c>
      <c r="P98" s="90">
        <f t="shared" ca="1" si="21"/>
        <v>23099216186.306332</v>
      </c>
      <c r="Q98" s="90">
        <f t="shared" ca="1" si="21"/>
        <v>25627548294.644165</v>
      </c>
      <c r="R98" s="90">
        <f t="shared" ca="1" si="21"/>
        <v>28155880402.981998</v>
      </c>
      <c r="S98" s="90">
        <f t="shared" ca="1" si="21"/>
        <v>30684212511.319832</v>
      </c>
      <c r="T98" s="90">
        <f t="shared" ca="1" si="21"/>
        <v>33212544619.657669</v>
      </c>
      <c r="U98" s="90">
        <f t="shared" ca="1" si="21"/>
        <v>35740876727.995499</v>
      </c>
      <c r="V98">
        <f ca="1">IF('Waste 2030'!$A106="MR",INDIRECT("'Waste 2030'!"&amp;'Country Selector'!$B$3&amp;ROW($A106))*10^12,0)*'Process Emissions Multipliers'!$D$37</f>
        <v>38269208836.333336</v>
      </c>
      <c r="W98" s="90">
        <f t="shared" ca="1" si="22"/>
        <v>38172541035.634857</v>
      </c>
      <c r="X98" s="90">
        <f t="shared" ca="1" si="22"/>
        <v>38075873234.936378</v>
      </c>
      <c r="Y98" s="90">
        <f t="shared" ca="1" si="22"/>
        <v>37979205434.237915</v>
      </c>
      <c r="Z98" s="90">
        <f t="shared" ca="1" si="22"/>
        <v>37882537633.539429</v>
      </c>
      <c r="AA98" s="90">
        <f t="shared" ca="1" si="22"/>
        <v>37785869832.840958</v>
      </c>
      <c r="AB98" s="90">
        <f t="shared" ca="1" si="22"/>
        <v>37689202032.142479</v>
      </c>
      <c r="AC98" s="90">
        <f t="shared" ca="1" si="22"/>
        <v>37592534231.444</v>
      </c>
      <c r="AD98" s="90">
        <f t="shared" ca="1" si="22"/>
        <v>37495866430.745529</v>
      </c>
      <c r="AE98" s="90">
        <f t="shared" ca="1" si="22"/>
        <v>37399198630.04705</v>
      </c>
      <c r="AF98" s="90">
        <f t="shared" ca="1" si="22"/>
        <v>37302530829.348572</v>
      </c>
      <c r="AG98" s="90">
        <f t="shared" ca="1" si="22"/>
        <v>37205863028.650101</v>
      </c>
      <c r="AH98" s="90">
        <f t="shared" ca="1" si="22"/>
        <v>37109195227.951622</v>
      </c>
      <c r="AI98" s="90">
        <f t="shared" ca="1" si="22"/>
        <v>37012527427.253143</v>
      </c>
      <c r="AJ98" s="90">
        <f t="shared" ca="1" si="22"/>
        <v>36915859626.554672</v>
      </c>
      <c r="AK98" s="90">
        <f t="shared" ca="1" si="22"/>
        <v>36819191825.856194</v>
      </c>
      <c r="AL98" s="90">
        <f t="shared" ca="1" si="22"/>
        <v>36722524025.157722</v>
      </c>
      <c r="AM98" s="90">
        <f t="shared" ca="1" si="19"/>
        <v>36625856224.459236</v>
      </c>
      <c r="AN98" s="90">
        <f t="shared" ca="1" si="19"/>
        <v>36529188423.760765</v>
      </c>
      <c r="AO98" s="90">
        <f t="shared" ca="1" si="19"/>
        <v>36432520623.062286</v>
      </c>
      <c r="AP98">
        <f ca="1">V98*'Process Emissions Multipliers'!$E$37</f>
        <v>36335852822.363815</v>
      </c>
    </row>
    <row r="99" spans="1:42">
      <c r="A99" s="74">
        <v>47</v>
      </c>
      <c r="B99">
        <f ca="1">IF('Waste 2010'!$A107="MR",INDIRECT("'Waste 2010'!"&amp;'Country Selector'!$B$3&amp;ROW($A107))*10^12,0)</f>
        <v>4704057556.6423826</v>
      </c>
      <c r="C99" s="90">
        <f t="shared" ca="1" si="15"/>
        <v>5051280456.460186</v>
      </c>
      <c r="D99" s="90">
        <f t="shared" ca="1" si="20"/>
        <v>5398503356.2779903</v>
      </c>
      <c r="E99" s="90">
        <f t="shared" ca="1" si="20"/>
        <v>5745726256.0957928</v>
      </c>
      <c r="F99" s="90">
        <f t="shared" ca="1" si="20"/>
        <v>6092949155.9135971</v>
      </c>
      <c r="G99" s="90">
        <f t="shared" ca="1" si="20"/>
        <v>6440172055.7313995</v>
      </c>
      <c r="H99" s="90">
        <f t="shared" ca="1" si="20"/>
        <v>6787394955.5492039</v>
      </c>
      <c r="I99" s="90">
        <f t="shared" ca="1" si="20"/>
        <v>7134617855.3670073</v>
      </c>
      <c r="J99" s="90">
        <f t="shared" ca="1" si="20"/>
        <v>7481840755.1848116</v>
      </c>
      <c r="K99" s="90">
        <f t="shared" ca="1" si="20"/>
        <v>7829063655.002614</v>
      </c>
      <c r="L99">
        <f ca="1">IF('Waste 2020'!$A107="MR",INDIRECT("'Waste 2020'!"&amp;'Country Selector'!$B$3&amp;ROW($A107))*10^12,0)*'Process Emissions Multipliers'!$B$37</f>
        <v>8176286554.8204184</v>
      </c>
      <c r="M99" s="90">
        <f t="shared" ca="1" si="16"/>
        <v>9372126301.364502</v>
      </c>
      <c r="N99" s="90">
        <f t="shared" ca="1" si="21"/>
        <v>10567966047.908588</v>
      </c>
      <c r="O99" s="90">
        <f t="shared" ca="1" si="21"/>
        <v>11763805794.452671</v>
      </c>
      <c r="P99" s="90">
        <f t="shared" ca="1" si="21"/>
        <v>12959645540.996758</v>
      </c>
      <c r="Q99" s="90">
        <f t="shared" ca="1" si="21"/>
        <v>14155485287.54084</v>
      </c>
      <c r="R99" s="90">
        <f t="shared" ca="1" si="21"/>
        <v>15351325034.084927</v>
      </c>
      <c r="S99" s="90">
        <f t="shared" ca="1" si="21"/>
        <v>16547164780.629011</v>
      </c>
      <c r="T99" s="90">
        <f t="shared" ca="1" si="21"/>
        <v>17743004527.173096</v>
      </c>
      <c r="U99" s="90">
        <f t="shared" ca="1" si="21"/>
        <v>18938844273.717178</v>
      </c>
      <c r="V99">
        <f ca="1">IF('Waste 2030'!$A107="MR",INDIRECT("'Waste 2030'!"&amp;'Country Selector'!$B$3&amp;ROW($A107))*10^12,0)*'Process Emissions Multipliers'!$D$37</f>
        <v>20134684020.261265</v>
      </c>
      <c r="W99" s="90">
        <f t="shared" ca="1" si="22"/>
        <v>20083823924.607826</v>
      </c>
      <c r="X99" s="90">
        <f t="shared" ca="1" si="22"/>
        <v>20032963828.954384</v>
      </c>
      <c r="Y99" s="90">
        <f t="shared" ca="1" si="22"/>
        <v>19982103733.300945</v>
      </c>
      <c r="Z99" s="90">
        <f t="shared" ca="1" si="22"/>
        <v>19931243637.647503</v>
      </c>
      <c r="AA99" s="90">
        <f t="shared" ca="1" si="22"/>
        <v>19880383541.994061</v>
      </c>
      <c r="AB99" s="90">
        <f t="shared" ca="1" si="22"/>
        <v>19829523446.340622</v>
      </c>
      <c r="AC99" s="90">
        <f t="shared" ca="1" si="22"/>
        <v>19778663350.68718</v>
      </c>
      <c r="AD99" s="90">
        <f t="shared" ca="1" si="22"/>
        <v>19727803255.033741</v>
      </c>
      <c r="AE99" s="90">
        <f t="shared" ca="1" si="22"/>
        <v>19676943159.380299</v>
      </c>
      <c r="AF99" s="90">
        <f t="shared" ca="1" si="22"/>
        <v>19626083063.72686</v>
      </c>
      <c r="AG99" s="90">
        <f t="shared" ca="1" si="22"/>
        <v>19575222968.073418</v>
      </c>
      <c r="AH99" s="90">
        <f t="shared" ca="1" si="22"/>
        <v>19524362872.419975</v>
      </c>
      <c r="AI99" s="90">
        <f t="shared" ca="1" si="22"/>
        <v>19473502776.766537</v>
      </c>
      <c r="AJ99" s="90">
        <f t="shared" ca="1" si="22"/>
        <v>19422642681.113098</v>
      </c>
      <c r="AK99" s="90">
        <f t="shared" ca="1" si="22"/>
        <v>19371782585.459656</v>
      </c>
      <c r="AL99" s="90">
        <f t="shared" ca="1" si="22"/>
        <v>19320922489.806213</v>
      </c>
      <c r="AM99" s="90">
        <f t="shared" ca="1" si="19"/>
        <v>19270062394.152771</v>
      </c>
      <c r="AN99" s="90">
        <f t="shared" ca="1" si="19"/>
        <v>19219202298.499332</v>
      </c>
      <c r="AO99" s="90">
        <f t="shared" ca="1" si="19"/>
        <v>19168342202.84589</v>
      </c>
      <c r="AP99">
        <f ca="1">V99*'Process Emissions Multipliers'!$E$37</f>
        <v>19117482107.192451</v>
      </c>
    </row>
    <row r="100" spans="1:42">
      <c r="A100" s="74">
        <v>48</v>
      </c>
      <c r="B100">
        <f ca="1">IF('Waste 2010'!$A108="MR",INDIRECT("'Waste 2010'!"&amp;'Country Selector'!$B$3&amp;ROW($A108))*10^12,0)</f>
        <v>2109700909.2123642</v>
      </c>
      <c r="C100" s="90">
        <f t="shared" ca="1" si="15"/>
        <v>2498010570.1993828</v>
      </c>
      <c r="D100" s="90">
        <f t="shared" ca="1" si="20"/>
        <v>2886320231.1864014</v>
      </c>
      <c r="E100" s="90">
        <f t="shared" ca="1" si="20"/>
        <v>3274629892.173419</v>
      </c>
      <c r="F100" s="90">
        <f t="shared" ca="1" si="20"/>
        <v>3662939553.1604381</v>
      </c>
      <c r="G100" s="90">
        <f t="shared" ca="1" si="20"/>
        <v>4051249214.1474562</v>
      </c>
      <c r="H100" s="90">
        <f t="shared" ca="1" si="20"/>
        <v>4439558875.1344748</v>
      </c>
      <c r="I100" s="90">
        <f t="shared" ca="1" si="20"/>
        <v>4827868536.1214924</v>
      </c>
      <c r="J100" s="90">
        <f t="shared" ca="1" si="20"/>
        <v>5216178197.1085119</v>
      </c>
      <c r="K100" s="90">
        <f t="shared" ca="1" si="20"/>
        <v>5604487858.0955296</v>
      </c>
      <c r="L100">
        <f ca="1">IF('Waste 2020'!$A108="MR",INDIRECT("'Waste 2020'!"&amp;'Country Selector'!$B$3&amp;ROW($A108))*10^12,0)*'Process Emissions Multipliers'!$B$37</f>
        <v>5992797519.0825481</v>
      </c>
      <c r="M100" s="90">
        <f t="shared" ca="1" si="16"/>
        <v>7327315436.9208841</v>
      </c>
      <c r="N100" s="90">
        <f t="shared" ca="1" si="21"/>
        <v>8661833354.7592201</v>
      </c>
      <c r="O100" s="90">
        <f t="shared" ca="1" si="21"/>
        <v>9996351272.5975552</v>
      </c>
      <c r="P100" s="90">
        <f t="shared" ca="1" si="21"/>
        <v>11330869190.435892</v>
      </c>
      <c r="Q100" s="90">
        <f t="shared" ca="1" si="21"/>
        <v>12665387108.274227</v>
      </c>
      <c r="R100" s="90">
        <f t="shared" ca="1" si="21"/>
        <v>13999905026.112564</v>
      </c>
      <c r="S100" s="90">
        <f t="shared" ca="1" si="21"/>
        <v>15334422943.950899</v>
      </c>
      <c r="T100" s="90">
        <f t="shared" ca="1" si="21"/>
        <v>16668940861.789236</v>
      </c>
      <c r="U100" s="90">
        <f t="shared" ca="1" si="21"/>
        <v>18003458779.627575</v>
      </c>
      <c r="V100">
        <f ca="1">IF('Waste 2030'!$A108="MR",INDIRECT("'Waste 2030'!"&amp;'Country Selector'!$B$3&amp;ROW($A108))*10^12,0)*'Process Emissions Multipliers'!$D$37</f>
        <v>19337976697.465908</v>
      </c>
      <c r="W100" s="90">
        <f t="shared" ca="1" si="22"/>
        <v>19289129079.912666</v>
      </c>
      <c r="X100" s="90">
        <f t="shared" ca="1" si="22"/>
        <v>19240281462.359421</v>
      </c>
      <c r="Y100" s="90">
        <f t="shared" ca="1" si="22"/>
        <v>19191433844.806175</v>
      </c>
      <c r="Z100" s="90">
        <f t="shared" ca="1" si="22"/>
        <v>19142586227.252937</v>
      </c>
      <c r="AA100" s="90">
        <f t="shared" ca="1" si="22"/>
        <v>19093738609.699692</v>
      </c>
      <c r="AB100" s="90">
        <f t="shared" ca="1" si="22"/>
        <v>19044890992.146446</v>
      </c>
      <c r="AC100" s="90">
        <f t="shared" ca="1" si="22"/>
        <v>18996043374.593204</v>
      </c>
      <c r="AD100" s="90">
        <f t="shared" ca="1" si="22"/>
        <v>18947195757.039963</v>
      </c>
      <c r="AE100" s="90">
        <f t="shared" ca="1" si="22"/>
        <v>18898348139.486717</v>
      </c>
      <c r="AF100" s="90">
        <f t="shared" ca="1" si="22"/>
        <v>18849500521.933475</v>
      </c>
      <c r="AG100" s="90">
        <f t="shared" ca="1" si="22"/>
        <v>18800652904.380234</v>
      </c>
      <c r="AH100" s="90">
        <f t="shared" ca="1" si="22"/>
        <v>18751805286.826988</v>
      </c>
      <c r="AI100" s="90">
        <f t="shared" ca="1" si="22"/>
        <v>18702957669.273746</v>
      </c>
      <c r="AJ100" s="90">
        <f t="shared" ca="1" si="22"/>
        <v>18654110051.720501</v>
      </c>
      <c r="AK100" s="90">
        <f t="shared" ca="1" si="22"/>
        <v>18605262434.167259</v>
      </c>
      <c r="AL100" s="90">
        <f t="shared" ca="1" si="22"/>
        <v>18556414816.614017</v>
      </c>
      <c r="AM100" s="90">
        <f t="shared" ca="1" si="19"/>
        <v>18507567199.060772</v>
      </c>
      <c r="AN100" s="90">
        <f t="shared" ca="1" si="19"/>
        <v>18458719581.507526</v>
      </c>
      <c r="AO100" s="90">
        <f t="shared" ca="1" si="19"/>
        <v>18409871963.954285</v>
      </c>
      <c r="AP100">
        <f ca="1">V100*'Process Emissions Multipliers'!$E$37</f>
        <v>18361024346.401043</v>
      </c>
    </row>
    <row r="101" spans="1:42">
      <c r="A101" s="74">
        <v>49</v>
      </c>
      <c r="B101">
        <f ca="1">IF('Waste 2010'!$A109="MR",INDIRECT("'Waste 2010'!"&amp;'Country Selector'!$B$3&amp;ROW($A109))*10^12,0)</f>
        <v>7840884199.8722782</v>
      </c>
      <c r="C101" s="90">
        <f t="shared" ca="1" si="15"/>
        <v>7518834967.4935989</v>
      </c>
      <c r="D101" s="90">
        <f t="shared" ca="1" si="20"/>
        <v>7196785735.1149197</v>
      </c>
      <c r="E101" s="90">
        <f t="shared" ca="1" si="20"/>
        <v>6874736502.7362404</v>
      </c>
      <c r="F101" s="90">
        <f t="shared" ca="1" si="20"/>
        <v>6552687270.3575611</v>
      </c>
      <c r="G101" s="90">
        <f t="shared" ca="1" si="20"/>
        <v>6230638037.9788818</v>
      </c>
      <c r="H101" s="90">
        <f t="shared" ca="1" si="20"/>
        <v>5908588805.6002026</v>
      </c>
      <c r="I101" s="90">
        <f t="shared" ca="1" si="20"/>
        <v>5586539573.2215233</v>
      </c>
      <c r="J101" s="90">
        <f t="shared" ca="1" si="20"/>
        <v>5264490340.8428431</v>
      </c>
      <c r="K101" s="90">
        <f t="shared" ca="1" si="20"/>
        <v>4942441108.4641638</v>
      </c>
      <c r="L101">
        <f ca="1">IF('Waste 2020'!$A109="MR",INDIRECT("'Waste 2020'!"&amp;'Country Selector'!$B$3&amp;ROW($A109))*10^12,0)*'Process Emissions Multipliers'!$B$37</f>
        <v>4620391876.0854845</v>
      </c>
      <c r="M101" s="90">
        <f t="shared" ca="1" si="16"/>
        <v>5898093662.4885674</v>
      </c>
      <c r="N101" s="90">
        <f t="shared" ca="1" si="21"/>
        <v>7175795448.8916492</v>
      </c>
      <c r="O101" s="90">
        <f t="shared" ca="1" si="21"/>
        <v>8453497235.2947321</v>
      </c>
      <c r="P101" s="90">
        <f t="shared" ca="1" si="21"/>
        <v>9731199021.6978149</v>
      </c>
      <c r="Q101" s="90">
        <f t="shared" ca="1" si="21"/>
        <v>11008900808.100897</v>
      </c>
      <c r="R101" s="90">
        <f t="shared" ca="1" si="21"/>
        <v>12286602594.503981</v>
      </c>
      <c r="S101" s="90">
        <f t="shared" ca="1" si="21"/>
        <v>13564304380.907063</v>
      </c>
      <c r="T101" s="90">
        <f t="shared" ca="1" si="21"/>
        <v>14842006167.310144</v>
      </c>
      <c r="U101" s="90">
        <f t="shared" ca="1" si="21"/>
        <v>16119707953.713228</v>
      </c>
      <c r="V101">
        <f ca="1">IF('Waste 2030'!$A109="MR",INDIRECT("'Waste 2030'!"&amp;'Country Selector'!$B$3&amp;ROW($A109))*10^12,0)*'Process Emissions Multipliers'!$D$37</f>
        <v>17397409740.11631</v>
      </c>
      <c r="W101" s="90">
        <f t="shared" ca="1" si="22"/>
        <v>17353463983.499817</v>
      </c>
      <c r="X101" s="90">
        <f t="shared" ca="1" si="22"/>
        <v>17309518226.883324</v>
      </c>
      <c r="Y101" s="90">
        <f t="shared" ca="1" si="22"/>
        <v>17265572470.26683</v>
      </c>
      <c r="Z101" s="90">
        <f t="shared" ca="1" si="22"/>
        <v>17221626713.650333</v>
      </c>
      <c r="AA101" s="90">
        <f t="shared" ca="1" si="22"/>
        <v>17177680957.03384</v>
      </c>
      <c r="AB101" s="90">
        <f t="shared" ca="1" si="22"/>
        <v>17133735200.417345</v>
      </c>
      <c r="AC101" s="90">
        <f t="shared" ca="1" si="22"/>
        <v>17089789443.80085</v>
      </c>
      <c r="AD101" s="90">
        <f t="shared" ca="1" si="22"/>
        <v>17045843687.184357</v>
      </c>
      <c r="AE101" s="90">
        <f t="shared" ca="1" si="22"/>
        <v>17001897930.567863</v>
      </c>
      <c r="AF101" s="90">
        <f t="shared" ca="1" si="22"/>
        <v>16957952173.951368</v>
      </c>
      <c r="AG101" s="90">
        <f t="shared" ca="1" si="22"/>
        <v>16914006417.334875</v>
      </c>
      <c r="AH101" s="90">
        <f t="shared" ca="1" si="22"/>
        <v>16870060660.71838</v>
      </c>
      <c r="AI101" s="90">
        <f t="shared" ca="1" si="22"/>
        <v>16826114904.101885</v>
      </c>
      <c r="AJ101" s="90">
        <f t="shared" ca="1" si="22"/>
        <v>16782169147.485392</v>
      </c>
      <c r="AK101" s="90">
        <f t="shared" ca="1" si="22"/>
        <v>16738223390.868896</v>
      </c>
      <c r="AL101" s="90">
        <f t="shared" ca="1" si="22"/>
        <v>16694277634.252403</v>
      </c>
      <c r="AM101" s="90">
        <f t="shared" ca="1" si="19"/>
        <v>16650331877.63591</v>
      </c>
      <c r="AN101" s="90">
        <f t="shared" ca="1" si="19"/>
        <v>16606386121.019417</v>
      </c>
      <c r="AO101" s="90">
        <f t="shared" ca="1" si="19"/>
        <v>16562440364.40292</v>
      </c>
      <c r="AP101">
        <f ca="1">V101*'Process Emissions Multipliers'!$E$37</f>
        <v>16518494607.786427</v>
      </c>
    </row>
    <row r="102" spans="1:42">
      <c r="A102" s="74">
        <v>50</v>
      </c>
      <c r="B102">
        <f ca="1">IF('Waste 2010'!$A110="MR",INDIRECT("'Waste 2010'!"&amp;'Country Selector'!$B$3&amp;ROW($A110))*10^12,0)</f>
        <v>4523413982.5236492</v>
      </c>
      <c r="C102" s="90">
        <f t="shared" ca="1" si="15"/>
        <v>4814303610.1716661</v>
      </c>
      <c r="D102" s="90">
        <f t="shared" ca="1" si="20"/>
        <v>5105193237.8196821</v>
      </c>
      <c r="E102" s="90">
        <f t="shared" ca="1" si="20"/>
        <v>5396082865.4676981</v>
      </c>
      <c r="F102" s="90">
        <f t="shared" ca="1" si="20"/>
        <v>5686972493.115715</v>
      </c>
      <c r="G102" s="90">
        <f t="shared" ca="1" si="20"/>
        <v>5977862120.763731</v>
      </c>
      <c r="H102" s="90">
        <f t="shared" ca="1" si="20"/>
        <v>6268751748.411747</v>
      </c>
      <c r="I102" s="90">
        <f t="shared" ca="1" si="20"/>
        <v>6559641376.059763</v>
      </c>
      <c r="J102" s="90">
        <f t="shared" ca="1" si="20"/>
        <v>6850531003.7077808</v>
      </c>
      <c r="K102" s="90">
        <f t="shared" ca="1" si="20"/>
        <v>7141420631.3557968</v>
      </c>
      <c r="L102">
        <f ca="1">IF('Waste 2020'!$A110="MR",INDIRECT("'Waste 2020'!"&amp;'Country Selector'!$B$3&amp;ROW($A110))*10^12,0)*'Process Emissions Multipliers'!$B$37</f>
        <v>7432310259.0038128</v>
      </c>
      <c r="M102" s="90">
        <f t="shared" ca="1" si="16"/>
        <v>7642755436.3295946</v>
      </c>
      <c r="N102" s="90">
        <f t="shared" ca="1" si="21"/>
        <v>7853200613.6553764</v>
      </c>
      <c r="O102" s="90">
        <f t="shared" ca="1" si="21"/>
        <v>8063645790.9811573</v>
      </c>
      <c r="P102" s="90">
        <f t="shared" ca="1" si="21"/>
        <v>8274090968.3069391</v>
      </c>
      <c r="Q102" s="90">
        <f t="shared" ca="1" si="21"/>
        <v>8484536145.6327209</v>
      </c>
      <c r="R102" s="90">
        <f t="shared" ca="1" si="21"/>
        <v>8694981322.9585037</v>
      </c>
      <c r="S102" s="90">
        <f t="shared" ca="1" si="21"/>
        <v>8905426500.2842846</v>
      </c>
      <c r="T102" s="90">
        <f t="shared" ca="1" si="21"/>
        <v>9115871677.6100655</v>
      </c>
      <c r="U102" s="90">
        <f t="shared" ca="1" si="21"/>
        <v>9326316854.9358482</v>
      </c>
      <c r="V102">
        <f ca="1">IF('Waste 2030'!$A110="MR",INDIRECT("'Waste 2030'!"&amp;'Country Selector'!$B$3&amp;ROW($A110))*10^12,0)*'Process Emissions Multipliers'!$D$37</f>
        <v>9536762032.2616291</v>
      </c>
      <c r="W102" s="90">
        <f t="shared" ca="1" si="22"/>
        <v>9512672226.397438</v>
      </c>
      <c r="X102" s="90">
        <f t="shared" ca="1" si="22"/>
        <v>9488582420.533247</v>
      </c>
      <c r="Y102" s="90">
        <f t="shared" ca="1" si="22"/>
        <v>9464492614.669054</v>
      </c>
      <c r="Z102" s="90">
        <f t="shared" ca="1" si="22"/>
        <v>9440402808.8048649</v>
      </c>
      <c r="AA102" s="90">
        <f t="shared" ca="1" si="22"/>
        <v>9416313002.9406738</v>
      </c>
      <c r="AB102" s="90">
        <f t="shared" ca="1" si="22"/>
        <v>9392223197.0764809</v>
      </c>
      <c r="AC102" s="90">
        <f t="shared" ca="1" si="22"/>
        <v>9368133391.2122917</v>
      </c>
      <c r="AD102" s="90">
        <f t="shared" ca="1" si="22"/>
        <v>9344043585.3480988</v>
      </c>
      <c r="AE102" s="90">
        <f t="shared" ca="1" si="22"/>
        <v>9319953779.4839077</v>
      </c>
      <c r="AF102" s="90">
        <f t="shared" ca="1" si="22"/>
        <v>9295863973.6197166</v>
      </c>
      <c r="AG102" s="90">
        <f t="shared" ca="1" si="22"/>
        <v>9271774167.7555256</v>
      </c>
      <c r="AH102" s="90">
        <f t="shared" ca="1" si="22"/>
        <v>9247684361.8913345</v>
      </c>
      <c r="AI102" s="90">
        <f t="shared" ca="1" si="22"/>
        <v>9223594556.0271435</v>
      </c>
      <c r="AJ102" s="90">
        <f t="shared" ca="1" si="22"/>
        <v>9199504750.1629524</v>
      </c>
      <c r="AK102" s="90">
        <f t="shared" ca="1" si="22"/>
        <v>9175414944.2987614</v>
      </c>
      <c r="AL102" s="90">
        <f t="shared" ca="1" si="22"/>
        <v>9151325138.4345703</v>
      </c>
      <c r="AM102" s="90">
        <f t="shared" ca="1" si="19"/>
        <v>9127235332.5703793</v>
      </c>
      <c r="AN102" s="90">
        <f t="shared" ca="1" si="19"/>
        <v>9103145526.7061863</v>
      </c>
      <c r="AO102" s="90">
        <f t="shared" ca="1" si="19"/>
        <v>9079055720.8419952</v>
      </c>
      <c r="AP102">
        <f ca="1">V102*'Process Emissions Multipliers'!$E$37</f>
        <v>9054965914.9778042</v>
      </c>
    </row>
    <row r="103" spans="1:42">
      <c r="A103" s="74">
        <v>51</v>
      </c>
      <c r="B103">
        <f ca="1">IF('Waste 2010'!$A111="MR",INDIRECT("'Waste 2010'!"&amp;'Country Selector'!$B$3&amp;ROW($A111))*10^12,0)</f>
        <v>5262726307.1531868</v>
      </c>
      <c r="C103" s="90">
        <f t="shared" ca="1" si="15"/>
        <v>4989816544.6281385</v>
      </c>
      <c r="D103" s="90">
        <f t="shared" ca="1" si="20"/>
        <v>4716906782.1030912</v>
      </c>
      <c r="E103" s="90">
        <f t="shared" ca="1" si="20"/>
        <v>4443997019.5780439</v>
      </c>
      <c r="F103" s="90">
        <f t="shared" ca="1" si="20"/>
        <v>4171087257.0529957</v>
      </c>
      <c r="G103" s="90">
        <f t="shared" ca="1" si="20"/>
        <v>3898177494.5279474</v>
      </c>
      <c r="H103" s="90">
        <f t="shared" ca="1" si="20"/>
        <v>3625267732.0029001</v>
      </c>
      <c r="I103" s="90">
        <f t="shared" ca="1" si="20"/>
        <v>3352357969.4778519</v>
      </c>
      <c r="J103" s="90">
        <f t="shared" ca="1" si="20"/>
        <v>3079448206.9528041</v>
      </c>
      <c r="K103" s="90">
        <f t="shared" ca="1" si="20"/>
        <v>2806538444.4277563</v>
      </c>
      <c r="L103">
        <f ca="1">IF('Waste 2020'!$A111="MR",INDIRECT("'Waste 2020'!"&amp;'Country Selector'!$B$3&amp;ROW($A111))*10^12,0)*'Process Emissions Multipliers'!$B$37</f>
        <v>2533628681.9027085</v>
      </c>
      <c r="M103" s="90">
        <f t="shared" ca="1" si="16"/>
        <v>2745687492.0691714</v>
      </c>
      <c r="N103" s="90">
        <f t="shared" ca="1" si="21"/>
        <v>2957746302.2356348</v>
      </c>
      <c r="O103" s="90">
        <f t="shared" ca="1" si="21"/>
        <v>3169805112.4020977</v>
      </c>
      <c r="P103" s="90">
        <f t="shared" ca="1" si="21"/>
        <v>3381863922.5685611</v>
      </c>
      <c r="Q103" s="90">
        <f t="shared" ca="1" si="21"/>
        <v>3593922732.7350245</v>
      </c>
      <c r="R103" s="90">
        <f t="shared" ca="1" si="21"/>
        <v>3805981542.9014874</v>
      </c>
      <c r="S103" s="90">
        <f t="shared" ca="1" si="21"/>
        <v>4018040353.0679507</v>
      </c>
      <c r="T103" s="90">
        <f t="shared" ca="1" si="21"/>
        <v>4230099163.2344136</v>
      </c>
      <c r="U103" s="90">
        <f t="shared" ca="1" si="21"/>
        <v>4442157973.400876</v>
      </c>
      <c r="V103">
        <f ca="1">IF('Waste 2030'!$A111="MR",INDIRECT("'Waste 2030'!"&amp;'Country Selector'!$B$3&amp;ROW($A111))*10^12,0)*'Process Emissions Multipliers'!$D$37</f>
        <v>4654216783.5673399</v>
      </c>
      <c r="W103" s="90">
        <f t="shared" ca="1" si="22"/>
        <v>4642460258.8279457</v>
      </c>
      <c r="X103" s="90">
        <f t="shared" ca="1" si="22"/>
        <v>4630703734.0885515</v>
      </c>
      <c r="Y103" s="90">
        <f t="shared" ca="1" si="22"/>
        <v>4618947209.3491573</v>
      </c>
      <c r="Z103" s="90">
        <f t="shared" ca="1" si="22"/>
        <v>4607190684.6097641</v>
      </c>
      <c r="AA103" s="90">
        <f t="shared" ca="1" si="22"/>
        <v>4595434159.8703699</v>
      </c>
      <c r="AB103" s="90">
        <f t="shared" ca="1" si="22"/>
        <v>4583677635.1309757</v>
      </c>
      <c r="AC103" s="90">
        <f t="shared" ca="1" si="22"/>
        <v>4571921110.3915815</v>
      </c>
      <c r="AD103" s="90">
        <f t="shared" ca="1" si="22"/>
        <v>4560164585.6521873</v>
      </c>
      <c r="AE103" s="90">
        <f t="shared" ca="1" si="22"/>
        <v>4548408060.9127941</v>
      </c>
      <c r="AF103" s="90">
        <f t="shared" ca="1" si="22"/>
        <v>4536651536.173399</v>
      </c>
      <c r="AG103" s="90">
        <f t="shared" ca="1" si="22"/>
        <v>4524895011.4340057</v>
      </c>
      <c r="AH103" s="90">
        <f t="shared" ca="1" si="22"/>
        <v>4513138486.6946115</v>
      </c>
      <c r="AI103" s="90">
        <f t="shared" ca="1" si="22"/>
        <v>4501381961.9552174</v>
      </c>
      <c r="AJ103" s="90">
        <f t="shared" ca="1" si="22"/>
        <v>4489625437.2158232</v>
      </c>
      <c r="AK103" s="90">
        <f t="shared" ca="1" si="22"/>
        <v>4477868912.476429</v>
      </c>
      <c r="AL103" s="90">
        <f t="shared" ca="1" si="22"/>
        <v>4466112387.7370348</v>
      </c>
      <c r="AM103" s="90">
        <f t="shared" ca="1" si="19"/>
        <v>4454355862.9976416</v>
      </c>
      <c r="AN103" s="90">
        <f t="shared" ca="1" si="19"/>
        <v>4442599338.2582474</v>
      </c>
      <c r="AO103" s="90">
        <f t="shared" ca="1" si="19"/>
        <v>4430842813.5188532</v>
      </c>
      <c r="AP103">
        <f ca="1">V103*'Process Emissions Multipliers'!$E$37</f>
        <v>4419086288.779459</v>
      </c>
    </row>
    <row r="104" spans="1:42">
      <c r="A104" s="74">
        <v>52</v>
      </c>
      <c r="B104">
        <f ca="1">IF('Waste 2010'!$A112="MR",INDIRECT("'Waste 2010'!"&amp;'Country Selector'!$B$3&amp;ROW($A112))*10^12,0)</f>
        <v>2441222604.8173833</v>
      </c>
      <c r="C104" s="90">
        <f t="shared" ca="1" si="15"/>
        <v>2691715070.7399225</v>
      </c>
      <c r="D104" s="90">
        <f t="shared" ca="1" si="20"/>
        <v>2942207536.6624622</v>
      </c>
      <c r="E104" s="90">
        <f t="shared" ca="1" si="20"/>
        <v>3192700002.5850019</v>
      </c>
      <c r="F104" s="90">
        <f t="shared" ca="1" si="20"/>
        <v>3443192468.5075412</v>
      </c>
      <c r="G104" s="90">
        <f t="shared" ca="1" si="20"/>
        <v>3693684934.4300804</v>
      </c>
      <c r="H104" s="90">
        <f t="shared" ca="1" si="20"/>
        <v>3944177400.3526201</v>
      </c>
      <c r="I104" s="90">
        <f t="shared" ca="1" si="20"/>
        <v>4194669866.2751598</v>
      </c>
      <c r="J104" s="90">
        <f t="shared" ca="1" si="20"/>
        <v>4445162332.1976986</v>
      </c>
      <c r="K104" s="90">
        <f t="shared" ca="1" si="20"/>
        <v>4695654798.1202383</v>
      </c>
      <c r="L104">
        <f ca="1">IF('Waste 2020'!$A112="MR",INDIRECT("'Waste 2020'!"&amp;'Country Selector'!$B$3&amp;ROW($A112))*10^12,0)*'Process Emissions Multipliers'!$B$37</f>
        <v>4946147264.042778</v>
      </c>
      <c r="M104" s="90">
        <f t="shared" ca="1" si="16"/>
        <v>4933609084.8001652</v>
      </c>
      <c r="N104" s="90">
        <f t="shared" ca="1" si="21"/>
        <v>4921070905.5575533</v>
      </c>
      <c r="O104" s="90">
        <f t="shared" ca="1" si="21"/>
        <v>4908532726.3149405</v>
      </c>
      <c r="P104" s="90">
        <f t="shared" ca="1" si="21"/>
        <v>4895994547.0723286</v>
      </c>
      <c r="Q104" s="90">
        <f t="shared" ca="1" si="21"/>
        <v>4883456367.8297157</v>
      </c>
      <c r="R104" s="90">
        <f t="shared" ca="1" si="21"/>
        <v>4870918188.5871029</v>
      </c>
      <c r="S104" s="90">
        <f t="shared" ca="1" si="21"/>
        <v>4858380009.344491</v>
      </c>
      <c r="T104" s="90">
        <f t="shared" ca="1" si="21"/>
        <v>4845841830.1018782</v>
      </c>
      <c r="U104" s="90">
        <f t="shared" ca="1" si="21"/>
        <v>4833303650.8592663</v>
      </c>
      <c r="V104">
        <f ca="1">IF('Waste 2030'!$A112="MR",INDIRECT("'Waste 2030'!"&amp;'Country Selector'!$B$3&amp;ROW($A112))*10^12,0)*'Process Emissions Multipliers'!$D$37</f>
        <v>4820765471.6166534</v>
      </c>
      <c r="W104" s="90">
        <f t="shared" ca="1" si="22"/>
        <v>4808588245.8522711</v>
      </c>
      <c r="X104" s="90">
        <f t="shared" ca="1" si="22"/>
        <v>4796411020.0878887</v>
      </c>
      <c r="Y104" s="90">
        <f t="shared" ca="1" si="22"/>
        <v>4784233794.3235054</v>
      </c>
      <c r="Z104" s="90">
        <f t="shared" ca="1" si="22"/>
        <v>4772056568.559123</v>
      </c>
      <c r="AA104" s="90">
        <f t="shared" ca="1" si="22"/>
        <v>4759879342.7947407</v>
      </c>
      <c r="AB104" s="90">
        <f t="shared" ca="1" si="22"/>
        <v>4747702117.0303583</v>
      </c>
      <c r="AC104" s="90">
        <f t="shared" ca="1" si="22"/>
        <v>4735524891.265976</v>
      </c>
      <c r="AD104" s="90">
        <f t="shared" ca="1" si="22"/>
        <v>4723347665.5015926</v>
      </c>
      <c r="AE104" s="90">
        <f t="shared" ca="1" si="22"/>
        <v>4711170439.7372103</v>
      </c>
      <c r="AF104" s="90">
        <f t="shared" ca="1" si="22"/>
        <v>4698993213.9728279</v>
      </c>
      <c r="AG104" s="90">
        <f t="shared" ca="1" si="22"/>
        <v>4686815988.2084455</v>
      </c>
      <c r="AH104" s="90">
        <f t="shared" ca="1" si="22"/>
        <v>4674638762.4440632</v>
      </c>
      <c r="AI104" s="90">
        <f t="shared" ca="1" si="22"/>
        <v>4662461536.6796799</v>
      </c>
      <c r="AJ104" s="90">
        <f t="shared" ca="1" si="22"/>
        <v>4650284310.9152975</v>
      </c>
      <c r="AK104" s="90">
        <f t="shared" ca="1" si="22"/>
        <v>4638107085.1509151</v>
      </c>
      <c r="AL104" s="90">
        <f t="shared" ca="1" si="22"/>
        <v>4625929859.3865328</v>
      </c>
      <c r="AM104" s="90">
        <f t="shared" ca="1" si="19"/>
        <v>4613752633.6221504</v>
      </c>
      <c r="AN104" s="90">
        <f t="shared" ca="1" si="19"/>
        <v>4601575407.8577671</v>
      </c>
      <c r="AO104" s="90">
        <f t="shared" ca="1" si="19"/>
        <v>4589398182.0933847</v>
      </c>
      <c r="AP104">
        <f ca="1">V104*'Process Emissions Multipliers'!$E$37</f>
        <v>4577220956.3290024</v>
      </c>
    </row>
    <row r="105" spans="1:42">
      <c r="A105" s="74">
        <v>53</v>
      </c>
      <c r="B105">
        <f ca="1">IF('Waste 2010'!$A113="MR",INDIRECT("'Waste 2010'!"&amp;'Country Selector'!$B$3&amp;ROW($A113))*10^12,0)</f>
        <v>3914318419.7083511</v>
      </c>
      <c r="C105" s="90">
        <f t="shared" ca="1" si="15"/>
        <v>4537017018.6363678</v>
      </c>
      <c r="D105" s="90">
        <f t="shared" ca="1" si="20"/>
        <v>5159715617.5643845</v>
      </c>
      <c r="E105" s="90">
        <f t="shared" ca="1" si="20"/>
        <v>5782414216.4924011</v>
      </c>
      <c r="F105" s="90">
        <f t="shared" ca="1" si="20"/>
        <v>6405112815.4204178</v>
      </c>
      <c r="G105" s="90">
        <f t="shared" ca="1" si="20"/>
        <v>7027811414.3484344</v>
      </c>
      <c r="H105" s="90">
        <f t="shared" ca="1" si="20"/>
        <v>7650510013.2764511</v>
      </c>
      <c r="I105" s="90">
        <f t="shared" ca="1" si="20"/>
        <v>8273208612.2044668</v>
      </c>
      <c r="J105" s="90">
        <f t="shared" ca="1" si="20"/>
        <v>8895907211.1324844</v>
      </c>
      <c r="K105" s="90">
        <f t="shared" ca="1" si="20"/>
        <v>9518605810.0605011</v>
      </c>
      <c r="L105">
        <f ca="1">IF('Waste 2020'!$A113="MR",INDIRECT("'Waste 2020'!"&amp;'Country Selector'!$B$3&amp;ROW($A113))*10^12,0)*'Process Emissions Multipliers'!$B$37</f>
        <v>10141304408.988518</v>
      </c>
      <c r="M105" s="90">
        <f t="shared" ca="1" si="16"/>
        <v>9828235977.0830479</v>
      </c>
      <c r="N105" s="90">
        <f t="shared" ca="1" si="21"/>
        <v>9515167545.1775761</v>
      </c>
      <c r="O105" s="90">
        <f t="shared" ca="1" si="21"/>
        <v>9202099113.2721043</v>
      </c>
      <c r="P105" s="90">
        <f t="shared" ca="1" si="21"/>
        <v>8889030681.3666344</v>
      </c>
      <c r="Q105" s="90">
        <f t="shared" ca="1" si="21"/>
        <v>8575962249.4611635</v>
      </c>
      <c r="R105" s="90">
        <f t="shared" ca="1" si="21"/>
        <v>8262893817.5556927</v>
      </c>
      <c r="S105" s="90">
        <f t="shared" ca="1" si="21"/>
        <v>7949825385.6502209</v>
      </c>
      <c r="T105" s="90">
        <f t="shared" ca="1" si="21"/>
        <v>7636756953.74475</v>
      </c>
      <c r="U105" s="90">
        <f t="shared" ca="1" si="21"/>
        <v>7323688521.8392792</v>
      </c>
      <c r="V105">
        <f ca="1">IF('Waste 2030'!$A113="MR",INDIRECT("'Waste 2030'!"&amp;'Country Selector'!$B$3&amp;ROW($A113))*10^12,0)*'Process Emissions Multipliers'!$D$37</f>
        <v>7010620089.9338083</v>
      </c>
      <c r="W105" s="90">
        <f t="shared" ca="1" si="22"/>
        <v>6992911304.0395193</v>
      </c>
      <c r="X105" s="90">
        <f t="shared" ca="1" si="22"/>
        <v>6975202518.1452312</v>
      </c>
      <c r="Y105" s="90">
        <f t="shared" ca="1" si="22"/>
        <v>6957493732.2509413</v>
      </c>
      <c r="Z105" s="90">
        <f t="shared" ca="1" si="22"/>
        <v>6939784946.3566523</v>
      </c>
      <c r="AA105" s="90">
        <f t="shared" ca="1" si="22"/>
        <v>6922076160.4623642</v>
      </c>
      <c r="AB105" s="90">
        <f t="shared" ca="1" si="22"/>
        <v>6904367374.5680752</v>
      </c>
      <c r="AC105" s="90">
        <f t="shared" ca="1" si="22"/>
        <v>6886658588.6737862</v>
      </c>
      <c r="AD105" s="90">
        <f t="shared" ca="1" si="22"/>
        <v>6868949802.7794971</v>
      </c>
      <c r="AE105" s="90">
        <f t="shared" ca="1" si="22"/>
        <v>6851241016.8852091</v>
      </c>
      <c r="AF105" s="90">
        <f t="shared" ca="1" si="22"/>
        <v>6833532230.9909201</v>
      </c>
      <c r="AG105" s="90">
        <f t="shared" ca="1" si="22"/>
        <v>6815823445.0966301</v>
      </c>
      <c r="AH105" s="90">
        <f t="shared" ca="1" si="22"/>
        <v>6798114659.2023411</v>
      </c>
      <c r="AI105" s="90">
        <f t="shared" ca="1" si="22"/>
        <v>6780405873.308054</v>
      </c>
      <c r="AJ105" s="90">
        <f t="shared" ca="1" si="22"/>
        <v>6762697087.413764</v>
      </c>
      <c r="AK105" s="90">
        <f t="shared" ca="1" si="22"/>
        <v>6744988301.5194759</v>
      </c>
      <c r="AL105" s="90">
        <f t="shared" ca="1" si="22"/>
        <v>6727279515.6251869</v>
      </c>
      <c r="AM105" s="90">
        <f t="shared" ca="1" si="19"/>
        <v>6709570729.7308979</v>
      </c>
      <c r="AN105" s="90">
        <f t="shared" ca="1" si="19"/>
        <v>6691861943.8366089</v>
      </c>
      <c r="AO105" s="90">
        <f t="shared" ca="1" si="19"/>
        <v>6674153157.9423199</v>
      </c>
      <c r="AP105">
        <f ca="1">V105*'Process Emissions Multipliers'!$E$37</f>
        <v>6656444372.0480309</v>
      </c>
    </row>
    <row r="106" spans="1:42">
      <c r="A106" s="74">
        <v>54</v>
      </c>
      <c r="B106">
        <f ca="1">IF('Waste 2010'!$A114="MR",INDIRECT("'Waste 2010'!"&amp;'Country Selector'!$B$3&amp;ROW($A114))*10^12,0)</f>
        <v>3201238839.8676705</v>
      </c>
      <c r="C106" s="90">
        <f t="shared" ca="1" si="15"/>
        <v>3240565478.3638992</v>
      </c>
      <c r="D106" s="90">
        <f t="shared" ca="1" si="20"/>
        <v>3279892116.8601274</v>
      </c>
      <c r="E106" s="90">
        <f t="shared" ca="1" si="20"/>
        <v>3319218755.3563561</v>
      </c>
      <c r="F106" s="90">
        <f t="shared" ca="1" si="20"/>
        <v>3358545393.8525848</v>
      </c>
      <c r="G106" s="90">
        <f t="shared" ca="1" si="20"/>
        <v>3397872032.348814</v>
      </c>
      <c r="H106" s="90">
        <f t="shared" ca="1" si="20"/>
        <v>3437198670.8450422</v>
      </c>
      <c r="I106" s="90">
        <f t="shared" ca="1" si="20"/>
        <v>3476525309.3412704</v>
      </c>
      <c r="J106" s="90">
        <f t="shared" ca="1" si="20"/>
        <v>3515851947.8374991</v>
      </c>
      <c r="K106" s="90">
        <f t="shared" ca="1" si="20"/>
        <v>3555178586.3337278</v>
      </c>
      <c r="L106">
        <f ca="1">IF('Waste 2020'!$A114="MR",INDIRECT("'Waste 2020'!"&amp;'Country Selector'!$B$3&amp;ROW($A114))*10^12,0)*'Process Emissions Multipliers'!$B$37</f>
        <v>3594505224.8299565</v>
      </c>
      <c r="M106" s="90">
        <f t="shared" ca="1" si="16"/>
        <v>4805853548.4666672</v>
      </c>
      <c r="N106" s="90">
        <f t="shared" ca="1" si="21"/>
        <v>6017201872.1033764</v>
      </c>
      <c r="O106" s="90">
        <f t="shared" ca="1" si="21"/>
        <v>7228550195.7400875</v>
      </c>
      <c r="P106" s="90">
        <f t="shared" ca="1" si="21"/>
        <v>8439898519.3767977</v>
      </c>
      <c r="Q106" s="90">
        <f t="shared" ca="1" si="21"/>
        <v>9651246843.0135078</v>
      </c>
      <c r="R106" s="90">
        <f t="shared" ca="1" si="21"/>
        <v>10862595166.650217</v>
      </c>
      <c r="S106" s="90">
        <f t="shared" ca="1" si="21"/>
        <v>12073943490.28693</v>
      </c>
      <c r="T106" s="90">
        <f t="shared" ca="1" si="21"/>
        <v>13285291813.923639</v>
      </c>
      <c r="U106" s="90">
        <f t="shared" ca="1" si="21"/>
        <v>14496640137.560349</v>
      </c>
      <c r="V106">
        <f ca="1">IF('Waste 2030'!$A114="MR",INDIRECT("'Waste 2030'!"&amp;'Country Selector'!$B$3&amp;ROW($A114))*10^12,0)*'Process Emissions Multipliers'!$D$37</f>
        <v>15707988461.19706</v>
      </c>
      <c r="W106" s="90">
        <f t="shared" ca="1" si="22"/>
        <v>15668310172.982769</v>
      </c>
      <c r="X106" s="90">
        <f t="shared" ca="1" si="22"/>
        <v>15628631884.768475</v>
      </c>
      <c r="Y106" s="90">
        <f t="shared" ca="1" si="22"/>
        <v>15588953596.554184</v>
      </c>
      <c r="Z106" s="90">
        <f t="shared" ca="1" si="22"/>
        <v>15549275308.339891</v>
      </c>
      <c r="AA106" s="90">
        <f t="shared" ca="1" si="22"/>
        <v>15509597020.125599</v>
      </c>
      <c r="AB106" s="90">
        <f t="shared" ca="1" si="22"/>
        <v>15469918731.911308</v>
      </c>
      <c r="AC106" s="90">
        <f t="shared" ca="1" si="22"/>
        <v>15430240443.697014</v>
      </c>
      <c r="AD106" s="90">
        <f t="shared" ca="1" si="22"/>
        <v>15390562155.482723</v>
      </c>
      <c r="AE106" s="90">
        <f t="shared" ca="1" si="22"/>
        <v>15350883867.268433</v>
      </c>
      <c r="AF106" s="90">
        <f t="shared" ca="1" si="22"/>
        <v>15311205579.054138</v>
      </c>
      <c r="AG106" s="90">
        <f t="shared" ca="1" si="22"/>
        <v>15271527290.839848</v>
      </c>
      <c r="AH106" s="90">
        <f t="shared" ca="1" si="22"/>
        <v>15231849002.625557</v>
      </c>
      <c r="AI106" s="90">
        <f t="shared" ca="1" si="22"/>
        <v>15192170714.411263</v>
      </c>
      <c r="AJ106" s="90">
        <f t="shared" ca="1" si="22"/>
        <v>15152492426.196972</v>
      </c>
      <c r="AK106" s="90">
        <f t="shared" ca="1" si="22"/>
        <v>15112814137.982679</v>
      </c>
      <c r="AL106" s="90">
        <f t="shared" ca="1" si="22"/>
        <v>15073135849.768389</v>
      </c>
      <c r="AM106" s="90">
        <f t="shared" ca="1" si="19"/>
        <v>15033457561.554096</v>
      </c>
      <c r="AN106" s="90">
        <f t="shared" ca="1" si="19"/>
        <v>14993779273.339804</v>
      </c>
      <c r="AO106" s="90">
        <f t="shared" ca="1" si="19"/>
        <v>14954100985.125511</v>
      </c>
      <c r="AP106">
        <f ca="1">V106*'Process Emissions Multipliers'!$E$37</f>
        <v>14914422696.911221</v>
      </c>
    </row>
    <row r="107" spans="1:42">
      <c r="A107" s="74">
        <v>55</v>
      </c>
      <c r="B107">
        <f ca="1">IF('Waste 2010'!$A115="MR",INDIRECT("'Waste 2010'!"&amp;'Country Selector'!$B$3&amp;ROW($A115))*10^12,0)</f>
        <v>961236460.89196765</v>
      </c>
      <c r="C107" s="90">
        <f t="shared" ca="1" si="15"/>
        <v>1491961296.5960374</v>
      </c>
      <c r="D107" s="90">
        <f t="shared" ca="1" si="20"/>
        <v>2022686132.3001072</v>
      </c>
      <c r="E107" s="90">
        <f t="shared" ca="1" si="20"/>
        <v>2553410968.0041771</v>
      </c>
      <c r="F107" s="90">
        <f t="shared" ca="1" si="20"/>
        <v>3084135803.7082467</v>
      </c>
      <c r="G107" s="90">
        <f t="shared" ca="1" si="20"/>
        <v>3614860639.4123168</v>
      </c>
      <c r="H107" s="90">
        <f t="shared" ca="1" si="20"/>
        <v>4145585475.1163864</v>
      </c>
      <c r="I107" s="90">
        <f t="shared" ca="1" si="20"/>
        <v>4676310310.8204565</v>
      </c>
      <c r="J107" s="90">
        <f t="shared" ca="1" si="20"/>
        <v>5207035146.5245256</v>
      </c>
      <c r="K107" s="90">
        <f t="shared" ca="1" si="20"/>
        <v>5737759982.2285957</v>
      </c>
      <c r="L107">
        <f ca="1">IF('Waste 2020'!$A115="MR",INDIRECT("'Waste 2020'!"&amp;'Country Selector'!$B$3&amp;ROW($A115))*10^12,0)*'Process Emissions Multipliers'!$B$37</f>
        <v>6268484817.9326658</v>
      </c>
      <c r="M107" s="90">
        <f t="shared" ca="1" si="16"/>
        <v>6499369115.1540737</v>
      </c>
      <c r="N107" s="90">
        <f t="shared" ca="1" si="21"/>
        <v>6730253412.3754826</v>
      </c>
      <c r="O107" s="90">
        <f t="shared" ca="1" si="21"/>
        <v>6961137709.5968904</v>
      </c>
      <c r="P107" s="90">
        <f t="shared" ca="1" si="21"/>
        <v>7192022006.8182983</v>
      </c>
      <c r="Q107" s="90">
        <f t="shared" ca="1" si="21"/>
        <v>7422906304.0397072</v>
      </c>
      <c r="R107" s="90">
        <f t="shared" ca="1" si="21"/>
        <v>7653790601.2611151</v>
      </c>
      <c r="S107" s="90">
        <f t="shared" ca="1" si="21"/>
        <v>7884674898.4825239</v>
      </c>
      <c r="T107" s="90">
        <f t="shared" ca="1" si="21"/>
        <v>8115559195.7039318</v>
      </c>
      <c r="U107" s="90">
        <f t="shared" ca="1" si="21"/>
        <v>8346443492.9253407</v>
      </c>
      <c r="V107">
        <f ca="1">IF('Waste 2030'!$A115="MR",INDIRECT("'Waste 2030'!"&amp;'Country Selector'!$B$3&amp;ROW($A115))*10^12,0)*'Process Emissions Multipliers'!$D$37</f>
        <v>8577327790.1467485</v>
      </c>
      <c r="W107" s="90">
        <f t="shared" ca="1" si="22"/>
        <v>8555661509.641983</v>
      </c>
      <c r="X107" s="90">
        <f t="shared" ca="1" si="22"/>
        <v>8533995229.1372204</v>
      </c>
      <c r="Y107" s="90">
        <f t="shared" ca="1" si="22"/>
        <v>8512328948.6324549</v>
      </c>
      <c r="Z107" s="90">
        <f t="shared" ca="1" si="22"/>
        <v>8490662668.1276913</v>
      </c>
      <c r="AA107" s="90">
        <f t="shared" ca="1" si="22"/>
        <v>8468996387.6229267</v>
      </c>
      <c r="AB107" s="90">
        <f t="shared" ca="1" si="22"/>
        <v>8447330107.1181622</v>
      </c>
      <c r="AC107" s="90">
        <f t="shared" ca="1" si="22"/>
        <v>8425663826.6133976</v>
      </c>
      <c r="AD107" s="90">
        <f t="shared" ca="1" si="22"/>
        <v>8403997546.108633</v>
      </c>
      <c r="AE107" s="90">
        <f t="shared" ca="1" si="22"/>
        <v>8382331265.6038685</v>
      </c>
      <c r="AF107" s="90">
        <f t="shared" ca="1" si="22"/>
        <v>8360664985.0991039</v>
      </c>
      <c r="AG107" s="90">
        <f t="shared" ca="1" si="22"/>
        <v>8338998704.5943403</v>
      </c>
      <c r="AH107" s="90">
        <f t="shared" ca="1" si="22"/>
        <v>8317332424.0895758</v>
      </c>
      <c r="AI107" s="90">
        <f t="shared" ca="1" si="22"/>
        <v>8295666143.5848112</v>
      </c>
      <c r="AJ107" s="90">
        <f t="shared" ca="1" si="22"/>
        <v>8273999863.0800467</v>
      </c>
      <c r="AK107" s="90">
        <f t="shared" ca="1" si="22"/>
        <v>8252333582.5752821</v>
      </c>
      <c r="AL107" s="90">
        <f t="shared" ca="1" si="22"/>
        <v>8230667302.0705185</v>
      </c>
      <c r="AM107" s="90">
        <f t="shared" ca="1" si="19"/>
        <v>8209001021.5657539</v>
      </c>
      <c r="AN107" s="90">
        <f t="shared" ca="1" si="19"/>
        <v>8187334741.0609884</v>
      </c>
      <c r="AO107" s="90">
        <f t="shared" ca="1" si="19"/>
        <v>8165668460.5562248</v>
      </c>
      <c r="AP107">
        <f ca="1">V107*'Process Emissions Multipliers'!$E$37</f>
        <v>8144002180.0514603</v>
      </c>
    </row>
    <row r="108" spans="1:42">
      <c r="A108" s="74">
        <v>56</v>
      </c>
      <c r="B108">
        <f ca="1">IF('Waste 2010'!$A116="MR",INDIRECT("'Waste 2010'!"&amp;'Country Selector'!$B$3&amp;ROW($A116))*10^12,0)</f>
        <v>5711365064.3554335</v>
      </c>
      <c r="C108" s="90">
        <f t="shared" ca="1" si="15"/>
        <v>5409582148.1544542</v>
      </c>
      <c r="D108" s="90">
        <f t="shared" ca="1" si="20"/>
        <v>5107799231.953476</v>
      </c>
      <c r="E108" s="90">
        <f t="shared" ca="1" si="20"/>
        <v>4806016315.7524986</v>
      </c>
      <c r="F108" s="90">
        <f t="shared" ca="1" si="20"/>
        <v>4504233399.5515194</v>
      </c>
      <c r="G108" s="90">
        <f t="shared" ca="1" si="20"/>
        <v>4202450483.3505411</v>
      </c>
      <c r="H108" s="90">
        <f t="shared" ca="1" si="20"/>
        <v>3900667567.1495628</v>
      </c>
      <c r="I108" s="90">
        <f t="shared" ca="1" si="20"/>
        <v>3598884650.9485846</v>
      </c>
      <c r="J108" s="90">
        <f t="shared" ca="1" si="20"/>
        <v>3297101734.7476058</v>
      </c>
      <c r="K108" s="90">
        <f t="shared" ca="1" si="20"/>
        <v>2995318818.546628</v>
      </c>
      <c r="L108">
        <f ca="1">IF('Waste 2020'!$A116="MR",INDIRECT("'Waste 2020'!"&amp;'Country Selector'!$B$3&amp;ROW($A116))*10^12,0)*'Process Emissions Multipliers'!$B$37</f>
        <v>2693535902.3456492</v>
      </c>
      <c r="M108" s="90">
        <f t="shared" ca="1" si="16"/>
        <v>3200033212.4652786</v>
      </c>
      <c r="N108" s="90">
        <f t="shared" ca="1" si="21"/>
        <v>3706530522.584908</v>
      </c>
      <c r="O108" s="90">
        <f t="shared" ca="1" si="21"/>
        <v>4213027832.7045374</v>
      </c>
      <c r="P108" s="90">
        <f t="shared" ca="1" si="21"/>
        <v>4719525142.8241673</v>
      </c>
      <c r="Q108" s="90">
        <f t="shared" ca="1" si="21"/>
        <v>5226022452.9437971</v>
      </c>
      <c r="R108" s="90">
        <f t="shared" ca="1" si="21"/>
        <v>5732519763.0634251</v>
      </c>
      <c r="S108" s="90">
        <f t="shared" ca="1" si="21"/>
        <v>6239017073.1830549</v>
      </c>
      <c r="T108" s="90">
        <f t="shared" ca="1" si="21"/>
        <v>6745514383.3026848</v>
      </c>
      <c r="U108" s="90">
        <f t="shared" ca="1" si="21"/>
        <v>7252011693.4223146</v>
      </c>
      <c r="V108">
        <f ca="1">IF('Waste 2030'!$A116="MR",INDIRECT("'Waste 2030'!"&amp;'Country Selector'!$B$3&amp;ROW($A116))*10^12,0)*'Process Emissions Multipliers'!$D$37</f>
        <v>7758509003.5419445</v>
      </c>
      <c r="W108" s="90">
        <f t="shared" ca="1" si="22"/>
        <v>7738911054.5673714</v>
      </c>
      <c r="X108" s="90">
        <f t="shared" ca="1" si="22"/>
        <v>7719313105.5927992</v>
      </c>
      <c r="Y108" s="90">
        <f t="shared" ca="1" si="22"/>
        <v>7699715156.6182261</v>
      </c>
      <c r="Z108" s="90">
        <f t="shared" ca="1" si="22"/>
        <v>7680117207.6436539</v>
      </c>
      <c r="AA108" s="90">
        <f t="shared" ca="1" si="22"/>
        <v>7660519258.6690807</v>
      </c>
      <c r="AB108" s="90">
        <f t="shared" ca="1" si="22"/>
        <v>7640921309.6945076</v>
      </c>
      <c r="AC108" s="90">
        <f t="shared" ca="1" si="22"/>
        <v>7621323360.7199354</v>
      </c>
      <c r="AD108" s="90">
        <f t="shared" ca="1" si="22"/>
        <v>7601725411.7453623</v>
      </c>
      <c r="AE108" s="90">
        <f t="shared" ca="1" si="22"/>
        <v>7582127462.7707901</v>
      </c>
      <c r="AF108" s="90">
        <f t="shared" ca="1" si="22"/>
        <v>7562529513.7962179</v>
      </c>
      <c r="AG108" s="90">
        <f t="shared" ca="1" si="22"/>
        <v>7542931564.8216457</v>
      </c>
      <c r="AH108" s="90">
        <f t="shared" ca="1" si="22"/>
        <v>7523333615.8470726</v>
      </c>
      <c r="AI108" s="90">
        <f t="shared" ca="1" si="22"/>
        <v>7503735666.8724995</v>
      </c>
      <c r="AJ108" s="90">
        <f t="shared" ca="1" si="22"/>
        <v>7484137717.8979273</v>
      </c>
      <c r="AK108" s="90">
        <f t="shared" ca="1" si="22"/>
        <v>7464539768.9233551</v>
      </c>
      <c r="AL108" s="90">
        <f t="shared" ca="1" si="22"/>
        <v>7444941819.948782</v>
      </c>
      <c r="AM108" s="90">
        <f t="shared" ca="1" si="19"/>
        <v>7425343870.9742088</v>
      </c>
      <c r="AN108" s="90">
        <f t="shared" ca="1" si="19"/>
        <v>7405745921.9996367</v>
      </c>
      <c r="AO108" s="90">
        <f t="shared" ca="1" si="19"/>
        <v>7386147973.0250645</v>
      </c>
      <c r="AP108">
        <f ca="1">V108*'Process Emissions Multipliers'!$E$37</f>
        <v>7366550024.0504913</v>
      </c>
    </row>
    <row r="109" spans="1:42">
      <c r="A109" s="74">
        <v>57</v>
      </c>
      <c r="B109">
        <f ca="1">IF('Waste 2010'!$A117="MR",INDIRECT("'Waste 2010'!"&amp;'Country Selector'!$B$3&amp;ROW($A117))*10^12,0)</f>
        <v>4385411844.3125143</v>
      </c>
      <c r="C109" s="90">
        <f t="shared" ca="1" si="15"/>
        <v>4697482342.0459976</v>
      </c>
      <c r="D109" s="90">
        <f t="shared" ca="1" si="20"/>
        <v>5009552839.7794819</v>
      </c>
      <c r="E109" s="90">
        <f t="shared" ca="1" si="20"/>
        <v>5321623337.5129652</v>
      </c>
      <c r="F109" s="90">
        <f t="shared" ca="1" si="20"/>
        <v>5633693835.2464485</v>
      </c>
      <c r="G109" s="90">
        <f t="shared" ca="1" si="20"/>
        <v>5945764332.9799328</v>
      </c>
      <c r="H109" s="90">
        <f t="shared" ca="1" si="20"/>
        <v>6257834830.7134171</v>
      </c>
      <c r="I109" s="90">
        <f t="shared" ca="1" si="20"/>
        <v>6569905328.4468994</v>
      </c>
      <c r="J109" s="90">
        <f t="shared" ca="1" si="20"/>
        <v>6881975826.1803837</v>
      </c>
      <c r="K109" s="90">
        <f t="shared" ca="1" si="20"/>
        <v>7194046323.913868</v>
      </c>
      <c r="L109">
        <f ca="1">IF('Waste 2020'!$A117="MR",INDIRECT("'Waste 2020'!"&amp;'Country Selector'!$B$3&amp;ROW($A117))*10^12,0)*'Process Emissions Multipliers'!$B$37</f>
        <v>7506116821.6473513</v>
      </c>
      <c r="M109" s="90">
        <f t="shared" ca="1" si="16"/>
        <v>7019937056.0762882</v>
      </c>
      <c r="N109" s="90">
        <f t="shared" ca="1" si="21"/>
        <v>6533757290.5052242</v>
      </c>
      <c r="O109" s="90">
        <f t="shared" ca="1" si="21"/>
        <v>6047577524.9341602</v>
      </c>
      <c r="P109" s="90">
        <f t="shared" ca="1" si="21"/>
        <v>5561397759.3630972</v>
      </c>
      <c r="Q109" s="90">
        <f t="shared" ca="1" si="21"/>
        <v>5075217993.7920332</v>
      </c>
      <c r="R109" s="90">
        <f t="shared" ca="1" si="21"/>
        <v>4589038228.2209702</v>
      </c>
      <c r="S109" s="90">
        <f t="shared" ca="1" si="21"/>
        <v>4102858462.6499066</v>
      </c>
      <c r="T109" s="90">
        <f t="shared" ca="1" si="21"/>
        <v>3616678697.0788426</v>
      </c>
      <c r="U109" s="90">
        <f t="shared" ca="1" si="21"/>
        <v>3130498931.5077791</v>
      </c>
      <c r="V109">
        <f ca="1">IF('Waste 2030'!$A117="MR",INDIRECT("'Waste 2030'!"&amp;'Country Selector'!$B$3&amp;ROW($A117))*10^12,0)*'Process Emissions Multipliers'!$D$37</f>
        <v>2644319165.9367156</v>
      </c>
      <c r="W109" s="90">
        <f t="shared" ca="1" si="22"/>
        <v>2637639630.9818873</v>
      </c>
      <c r="X109" s="90">
        <f t="shared" ca="1" si="22"/>
        <v>2630960096.0270576</v>
      </c>
      <c r="Y109" s="90">
        <f t="shared" ca="1" si="22"/>
        <v>2624280561.0722294</v>
      </c>
      <c r="Z109" s="90">
        <f t="shared" ca="1" si="22"/>
        <v>2617601026.1174006</v>
      </c>
      <c r="AA109" s="90">
        <f t="shared" ca="1" si="22"/>
        <v>2610921491.1625719</v>
      </c>
      <c r="AB109" s="90">
        <f t="shared" ca="1" si="22"/>
        <v>2604241956.2077432</v>
      </c>
      <c r="AC109" s="90">
        <f t="shared" ca="1" si="22"/>
        <v>2597562421.252914</v>
      </c>
      <c r="AD109" s="90">
        <f t="shared" ca="1" si="22"/>
        <v>2590882886.2980852</v>
      </c>
      <c r="AE109" s="90">
        <f t="shared" ca="1" si="22"/>
        <v>2584203351.3432565</v>
      </c>
      <c r="AF109" s="90">
        <f t="shared" ca="1" si="22"/>
        <v>2577523816.3884277</v>
      </c>
      <c r="AG109" s="90">
        <f t="shared" ca="1" si="22"/>
        <v>2570844281.4335985</v>
      </c>
      <c r="AH109" s="90">
        <f t="shared" ca="1" si="22"/>
        <v>2564164746.4787703</v>
      </c>
      <c r="AI109" s="90">
        <f t="shared" ca="1" si="22"/>
        <v>2557485211.5239415</v>
      </c>
      <c r="AJ109" s="90">
        <f t="shared" ca="1" si="22"/>
        <v>2550805676.5691128</v>
      </c>
      <c r="AK109" s="90">
        <f t="shared" ca="1" si="22"/>
        <v>2544126141.6142836</v>
      </c>
      <c r="AL109" s="90">
        <f t="shared" ca="1" si="22"/>
        <v>2537446606.6594553</v>
      </c>
      <c r="AM109" s="90">
        <f t="shared" ca="1" si="19"/>
        <v>2530767071.7046261</v>
      </c>
      <c r="AN109" s="90">
        <f t="shared" ca="1" si="19"/>
        <v>2524087536.7497978</v>
      </c>
      <c r="AO109" s="90">
        <f t="shared" ca="1" si="19"/>
        <v>2517408001.7949686</v>
      </c>
      <c r="AP109">
        <f ca="1">V109*'Process Emissions Multipliers'!$E$37</f>
        <v>2510728466.8401399</v>
      </c>
    </row>
    <row r="110" spans="1:42">
      <c r="A110" s="74">
        <v>58</v>
      </c>
      <c r="B110">
        <f ca="1">IF('Waste 2010'!$A118="MR",INDIRECT("'Waste 2010'!"&amp;'Country Selector'!$B$3&amp;ROW($A118))*10^12,0)</f>
        <v>3214053835.9879398</v>
      </c>
      <c r="C110" s="90">
        <f t="shared" ca="1" si="15"/>
        <v>3171195664.6514573</v>
      </c>
      <c r="D110" s="90">
        <f t="shared" ca="1" si="20"/>
        <v>3128337493.3149748</v>
      </c>
      <c r="E110" s="90">
        <f t="shared" ca="1" si="20"/>
        <v>3085479321.9784923</v>
      </c>
      <c r="F110" s="90">
        <f t="shared" ca="1" si="20"/>
        <v>3042621150.6420097</v>
      </c>
      <c r="G110" s="90">
        <f t="shared" ca="1" si="20"/>
        <v>2999762979.3055277</v>
      </c>
      <c r="H110" s="90">
        <f t="shared" ca="1" si="20"/>
        <v>2956904807.9690447</v>
      </c>
      <c r="I110" s="90">
        <f t="shared" ca="1" si="20"/>
        <v>2914046636.6325626</v>
      </c>
      <c r="J110" s="90">
        <f t="shared" ca="1" si="20"/>
        <v>2871188465.2960801</v>
      </c>
      <c r="K110" s="90">
        <f t="shared" ca="1" si="20"/>
        <v>2828330293.9595976</v>
      </c>
      <c r="L110">
        <f ca="1">IF('Waste 2020'!$A118="MR",INDIRECT("'Waste 2020'!"&amp;'Country Selector'!$B$3&amp;ROW($A118))*10^12,0)*'Process Emissions Multipliers'!$B$37</f>
        <v>2785472122.6231151</v>
      </c>
      <c r="M110" s="90">
        <f t="shared" ca="1" si="16"/>
        <v>3410927809.8012166</v>
      </c>
      <c r="N110" s="90">
        <f t="shared" ca="1" si="21"/>
        <v>4036383496.9793177</v>
      </c>
      <c r="O110" s="90">
        <f t="shared" ca="1" si="21"/>
        <v>4661839184.1574192</v>
      </c>
      <c r="P110" s="90">
        <f t="shared" ca="1" si="21"/>
        <v>5287294871.3355207</v>
      </c>
      <c r="Q110" s="90">
        <f t="shared" ca="1" si="21"/>
        <v>5912750558.5136223</v>
      </c>
      <c r="R110" s="90">
        <f t="shared" ca="1" si="21"/>
        <v>6538206245.6917229</v>
      </c>
      <c r="S110" s="90">
        <f t="shared" ca="1" si="21"/>
        <v>7163661932.8698254</v>
      </c>
      <c r="T110" s="90">
        <f t="shared" ca="1" si="21"/>
        <v>7789117620.0479259</v>
      </c>
      <c r="U110" s="90">
        <f t="shared" ca="1" si="21"/>
        <v>8414573307.2260284</v>
      </c>
      <c r="V110">
        <f ca="1">IF('Waste 2030'!$A118="MR",INDIRECT("'Waste 2030'!"&amp;'Country Selector'!$B$3&amp;ROW($A118))*10^12,0)*'Process Emissions Multipliers'!$D$37</f>
        <v>9040028994.404129</v>
      </c>
      <c r="W110" s="90">
        <f t="shared" ca="1" si="22"/>
        <v>9017193933.3273029</v>
      </c>
      <c r="X110" s="90">
        <f t="shared" ca="1" si="22"/>
        <v>8994358872.2504768</v>
      </c>
      <c r="Y110" s="90">
        <f t="shared" ca="1" si="22"/>
        <v>8971523811.1736488</v>
      </c>
      <c r="Z110" s="90">
        <f t="shared" ca="1" si="22"/>
        <v>8948688750.0968227</v>
      </c>
      <c r="AA110" s="90">
        <f t="shared" ca="1" si="22"/>
        <v>8925853689.0199966</v>
      </c>
      <c r="AB110" s="90">
        <f t="shared" ca="1" si="22"/>
        <v>8903018627.9431686</v>
      </c>
      <c r="AC110" s="90">
        <f t="shared" ca="1" si="22"/>
        <v>8880183566.8663425</v>
      </c>
      <c r="AD110" s="90">
        <f t="shared" ca="1" si="22"/>
        <v>8857348505.7895164</v>
      </c>
      <c r="AE110" s="90">
        <f t="shared" ca="1" si="22"/>
        <v>8834513444.7126884</v>
      </c>
      <c r="AF110" s="90">
        <f t="shared" ca="1" si="22"/>
        <v>8811678383.6358624</v>
      </c>
      <c r="AG110" s="90">
        <f t="shared" ca="1" si="22"/>
        <v>8788843322.5590363</v>
      </c>
      <c r="AH110" s="90">
        <f t="shared" ca="1" si="22"/>
        <v>8766008261.4822102</v>
      </c>
      <c r="AI110" s="90">
        <f t="shared" ca="1" si="22"/>
        <v>8743173200.4053841</v>
      </c>
      <c r="AJ110" s="90">
        <f t="shared" ca="1" si="22"/>
        <v>8720338139.3285561</v>
      </c>
      <c r="AK110" s="90">
        <f t="shared" ca="1" si="22"/>
        <v>8697503078.25173</v>
      </c>
      <c r="AL110" s="90">
        <f t="shared" ref="AL110:AO125" ca="1" si="23">$V110*($AP$1-AL$1)/($AP$1-$V$1)+$AP110*(AL$1-$V$1)/($AP$1-$V$1)</f>
        <v>8674668017.174902</v>
      </c>
      <c r="AM110" s="90">
        <f t="shared" ca="1" si="23"/>
        <v>8651832956.0980759</v>
      </c>
      <c r="AN110" s="90">
        <f t="shared" ca="1" si="23"/>
        <v>8628997895.0212498</v>
      </c>
      <c r="AO110" s="90">
        <f t="shared" ca="1" si="23"/>
        <v>8606162833.9444237</v>
      </c>
      <c r="AP110">
        <f ca="1">V110*'Process Emissions Multipliers'!$E$37</f>
        <v>8583327772.8675966</v>
      </c>
    </row>
    <row r="111" spans="1:42">
      <c r="A111" s="74">
        <v>59</v>
      </c>
      <c r="B111">
        <f ca="1">IF('Waste 2010'!$A119="MR",INDIRECT("'Waste 2010'!"&amp;'Country Selector'!$B$3&amp;ROW($A119))*10^12,0)</f>
        <v>2631097289.8198061</v>
      </c>
      <c r="C111" s="90">
        <f t="shared" ca="1" si="15"/>
        <v>2725784627.3481932</v>
      </c>
      <c r="D111" s="90">
        <f t="shared" ca="1" si="20"/>
        <v>2820471964.8765807</v>
      </c>
      <c r="E111" s="90">
        <f t="shared" ca="1" si="20"/>
        <v>2915159302.4049678</v>
      </c>
      <c r="F111" s="90">
        <f t="shared" ca="1" si="20"/>
        <v>3009846639.9333553</v>
      </c>
      <c r="G111" s="90">
        <f t="shared" ca="1" si="20"/>
        <v>3104533977.4617424</v>
      </c>
      <c r="H111" s="90">
        <f t="shared" ca="1" si="20"/>
        <v>3199221314.9901295</v>
      </c>
      <c r="I111" s="90">
        <f t="shared" ca="1" si="20"/>
        <v>3293908652.518517</v>
      </c>
      <c r="J111" s="90">
        <f t="shared" ca="1" si="20"/>
        <v>3388595990.0469041</v>
      </c>
      <c r="K111" s="90">
        <f t="shared" ca="1" si="20"/>
        <v>3483283327.5752916</v>
      </c>
      <c r="L111">
        <f ca="1">IF('Waste 2020'!$A119="MR",INDIRECT("'Waste 2020'!"&amp;'Country Selector'!$B$3&amp;ROW($A119))*10^12,0)*'Process Emissions Multipliers'!$B$37</f>
        <v>3577970665.1036787</v>
      </c>
      <c r="M111" s="90">
        <f t="shared" ca="1" si="16"/>
        <v>3829286686.7841587</v>
      </c>
      <c r="N111" s="90">
        <f t="shared" ca="1" si="21"/>
        <v>4080602708.4646387</v>
      </c>
      <c r="O111" s="90">
        <f t="shared" ca="1" si="21"/>
        <v>4331918730.1451187</v>
      </c>
      <c r="P111" s="90">
        <f t="shared" ca="1" si="21"/>
        <v>4583234751.8255987</v>
      </c>
      <c r="Q111" s="90">
        <f t="shared" ca="1" si="21"/>
        <v>4834550773.5060787</v>
      </c>
      <c r="R111" s="90">
        <f t="shared" ca="1" si="21"/>
        <v>5085866795.1865587</v>
      </c>
      <c r="S111" s="90">
        <f t="shared" ca="1" si="21"/>
        <v>5337182816.8670387</v>
      </c>
      <c r="T111" s="90">
        <f t="shared" ca="1" si="21"/>
        <v>5588498838.5475187</v>
      </c>
      <c r="U111" s="90">
        <f t="shared" ca="1" si="21"/>
        <v>5839814860.2279987</v>
      </c>
      <c r="V111">
        <f ca="1">IF('Waste 2030'!$A119="MR",INDIRECT("'Waste 2030'!"&amp;'Country Selector'!$B$3&amp;ROW($A119))*10^12,0)*'Process Emissions Multipliers'!$D$37</f>
        <v>6091130881.9084787</v>
      </c>
      <c r="W111" s="90">
        <f t="shared" ref="W111:AL126" ca="1" si="24">$V111*($AP$1-W$1)/($AP$1-$V$1)+$AP111*(W$1-$V$1)/($AP$1-$V$1)</f>
        <v>6075744720.447999</v>
      </c>
      <c r="X111" s="90">
        <f t="shared" ca="1" si="24"/>
        <v>6060358558.9875174</v>
      </c>
      <c r="Y111" s="90">
        <f t="shared" ca="1" si="24"/>
        <v>6044972397.5270376</v>
      </c>
      <c r="Z111" s="90">
        <f t="shared" ca="1" si="24"/>
        <v>6029586236.0665579</v>
      </c>
      <c r="AA111" s="90">
        <f t="shared" ca="1" si="24"/>
        <v>6014200074.6060772</v>
      </c>
      <c r="AB111" s="90">
        <f t="shared" ca="1" si="24"/>
        <v>5998813913.1455975</v>
      </c>
      <c r="AC111" s="90">
        <f t="shared" ca="1" si="24"/>
        <v>5983427751.6851168</v>
      </c>
      <c r="AD111" s="90">
        <f t="shared" ca="1" si="24"/>
        <v>5968041590.2246361</v>
      </c>
      <c r="AE111" s="90">
        <f t="shared" ca="1" si="24"/>
        <v>5952655428.7641563</v>
      </c>
      <c r="AF111" s="90">
        <f t="shared" ca="1" si="24"/>
        <v>5937269267.3036766</v>
      </c>
      <c r="AG111" s="90">
        <f t="shared" ca="1" si="24"/>
        <v>5921883105.843195</v>
      </c>
      <c r="AH111" s="90">
        <f t="shared" ca="1" si="24"/>
        <v>5906496944.3827152</v>
      </c>
      <c r="AI111" s="90">
        <f t="shared" ca="1" si="24"/>
        <v>5891110782.9222355</v>
      </c>
      <c r="AJ111" s="90">
        <f t="shared" ca="1" si="24"/>
        <v>5875724621.4617548</v>
      </c>
      <c r="AK111" s="90">
        <f t="shared" ca="1" si="24"/>
        <v>5860338460.0012751</v>
      </c>
      <c r="AL111" s="90">
        <f t="shared" ca="1" si="24"/>
        <v>5844952298.5407944</v>
      </c>
      <c r="AM111" s="90">
        <f t="shared" ca="1" si="23"/>
        <v>5829566137.0803146</v>
      </c>
      <c r="AN111" s="90">
        <f t="shared" ca="1" si="23"/>
        <v>5814179975.6198349</v>
      </c>
      <c r="AO111" s="90">
        <f t="shared" ca="1" si="23"/>
        <v>5798793814.1593533</v>
      </c>
      <c r="AP111">
        <f ca="1">V111*'Process Emissions Multipliers'!$E$37</f>
        <v>5783407652.6988735</v>
      </c>
    </row>
    <row r="112" spans="1:42">
      <c r="A112" s="74">
        <v>60</v>
      </c>
      <c r="B112">
        <f ca="1">IF('Waste 2010'!$A120="MR",INDIRECT("'Waste 2010'!"&amp;'Country Selector'!$B$3&amp;ROW($A120))*10^12,0)</f>
        <v>1252244164.5632653</v>
      </c>
      <c r="C112" s="90">
        <f t="shared" ca="1" si="15"/>
        <v>1508124334.8469419</v>
      </c>
      <c r="D112" s="90">
        <f t="shared" ca="1" si="20"/>
        <v>1764004505.1306181</v>
      </c>
      <c r="E112" s="90">
        <f t="shared" ca="1" si="20"/>
        <v>2019884675.4142947</v>
      </c>
      <c r="F112" s="90">
        <f t="shared" ca="1" si="20"/>
        <v>2275764845.6979713</v>
      </c>
      <c r="G112" s="90">
        <f t="shared" ca="1" si="20"/>
        <v>2531645015.981648</v>
      </c>
      <c r="H112" s="90">
        <f t="shared" ca="1" si="20"/>
        <v>2787525186.2653241</v>
      </c>
      <c r="I112" s="90">
        <f t="shared" ca="1" si="20"/>
        <v>3043405356.5490003</v>
      </c>
      <c r="J112" s="90">
        <f t="shared" ca="1" si="20"/>
        <v>3299285526.8326769</v>
      </c>
      <c r="K112" s="90">
        <f t="shared" ca="1" si="20"/>
        <v>3555165697.116354</v>
      </c>
      <c r="L112">
        <f ca="1">IF('Waste 2020'!$A120="MR",INDIRECT("'Waste 2020'!"&amp;'Country Selector'!$B$3&amp;ROW($A120))*10^12,0)*'Process Emissions Multipliers'!$B$37</f>
        <v>3811045867.4000301</v>
      </c>
      <c r="M112" s="90">
        <f t="shared" ca="1" si="16"/>
        <v>4344091490.0332212</v>
      </c>
      <c r="N112" s="90">
        <f t="shared" ca="1" si="21"/>
        <v>4877137112.6664104</v>
      </c>
      <c r="O112" s="90">
        <f t="shared" ca="1" si="21"/>
        <v>5410182735.2996006</v>
      </c>
      <c r="P112" s="90">
        <f t="shared" ca="1" si="21"/>
        <v>5943228357.9327917</v>
      </c>
      <c r="Q112" s="90">
        <f t="shared" ca="1" si="21"/>
        <v>6476273980.5659819</v>
      </c>
      <c r="R112" s="90">
        <f t="shared" ca="1" si="21"/>
        <v>7009319603.199173</v>
      </c>
      <c r="S112" s="90">
        <f t="shared" ca="1" si="21"/>
        <v>7542365225.8323622</v>
      </c>
      <c r="T112" s="90">
        <f t="shared" ca="1" si="21"/>
        <v>8075410848.4655533</v>
      </c>
      <c r="U112" s="90">
        <f t="shared" ca="1" si="21"/>
        <v>8608456471.0987434</v>
      </c>
      <c r="V112">
        <f ca="1">IF('Waste 2030'!$A120="MR",INDIRECT("'Waste 2030'!"&amp;'Country Selector'!$B$3&amp;ROW($A120))*10^12,0)*'Process Emissions Multipliers'!$D$37</f>
        <v>9141502093.7319336</v>
      </c>
      <c r="W112" s="90">
        <f t="shared" ca="1" si="24"/>
        <v>9118410712.1917286</v>
      </c>
      <c r="X112" s="90">
        <f t="shared" ca="1" si="24"/>
        <v>9095319330.6515217</v>
      </c>
      <c r="Y112" s="90">
        <f t="shared" ca="1" si="24"/>
        <v>9072227949.1113167</v>
      </c>
      <c r="Z112" s="90">
        <f t="shared" ca="1" si="24"/>
        <v>9049136567.5711117</v>
      </c>
      <c r="AA112" s="90">
        <f t="shared" ca="1" si="24"/>
        <v>9026045186.0309067</v>
      </c>
      <c r="AB112" s="90">
        <f t="shared" ca="1" si="24"/>
        <v>9002953804.4906998</v>
      </c>
      <c r="AC112" s="90">
        <f t="shared" ca="1" si="24"/>
        <v>8979862422.9504929</v>
      </c>
      <c r="AD112" s="90">
        <f t="shared" ca="1" si="24"/>
        <v>8956771041.4102898</v>
      </c>
      <c r="AE112" s="90">
        <f t="shared" ca="1" si="24"/>
        <v>8933679659.8700829</v>
      </c>
      <c r="AF112" s="90">
        <f t="shared" ca="1" si="24"/>
        <v>8910588278.3298779</v>
      </c>
      <c r="AG112" s="90">
        <f t="shared" ca="1" si="24"/>
        <v>8887496896.7896729</v>
      </c>
      <c r="AH112" s="90">
        <f t="shared" ca="1" si="24"/>
        <v>8864405515.2494659</v>
      </c>
      <c r="AI112" s="90">
        <f t="shared" ca="1" si="24"/>
        <v>8841314133.7092609</v>
      </c>
      <c r="AJ112" s="90">
        <f t="shared" ca="1" si="24"/>
        <v>8818222752.1690559</v>
      </c>
      <c r="AK112" s="90">
        <f t="shared" ca="1" si="24"/>
        <v>8795131370.628849</v>
      </c>
      <c r="AL112" s="90">
        <f t="shared" ca="1" si="24"/>
        <v>8772039989.088644</v>
      </c>
      <c r="AM112" s="90">
        <f t="shared" ca="1" si="23"/>
        <v>8748948607.548439</v>
      </c>
      <c r="AN112" s="90">
        <f t="shared" ca="1" si="23"/>
        <v>8725857226.008234</v>
      </c>
      <c r="AO112" s="90">
        <f t="shared" ca="1" si="23"/>
        <v>8702765844.4680271</v>
      </c>
      <c r="AP112">
        <f ca="1">V112*'Process Emissions Multipliers'!$E$37</f>
        <v>8679674462.9278221</v>
      </c>
    </row>
    <row r="113" spans="1:42">
      <c r="A113" s="74">
        <v>61</v>
      </c>
      <c r="B113">
        <f ca="1">IF('Waste 2010'!$A121="MR",INDIRECT("'Waste 2010'!"&amp;'Country Selector'!$B$3&amp;ROW($A121))*10^12,0)</f>
        <v>3642938984.2353997</v>
      </c>
      <c r="C113" s="90">
        <f t="shared" ca="1" si="15"/>
        <v>3893084366.4484177</v>
      </c>
      <c r="D113" s="90">
        <f t="shared" ca="1" si="20"/>
        <v>4143229748.6614356</v>
      </c>
      <c r="E113" s="90">
        <f t="shared" ca="1" si="20"/>
        <v>4393375130.8744526</v>
      </c>
      <c r="F113" s="90">
        <f t="shared" ca="1" si="20"/>
        <v>4643520513.087471</v>
      </c>
      <c r="G113" s="90">
        <f t="shared" ca="1" si="20"/>
        <v>4893665895.3004885</v>
      </c>
      <c r="H113" s="90">
        <f t="shared" ca="1" si="20"/>
        <v>5143811277.5135059</v>
      </c>
      <c r="I113" s="90">
        <f t="shared" ca="1" si="20"/>
        <v>5393956659.7265244</v>
      </c>
      <c r="J113" s="90">
        <f t="shared" ca="1" si="20"/>
        <v>5644102041.9395428</v>
      </c>
      <c r="K113" s="90">
        <f t="shared" ca="1" si="20"/>
        <v>5894247424.1525602</v>
      </c>
      <c r="L113">
        <f ca="1">IF('Waste 2020'!$A121="MR",INDIRECT("'Waste 2020'!"&amp;'Country Selector'!$B$3&amp;ROW($A121))*10^12,0)*'Process Emissions Multipliers'!$B$37</f>
        <v>6144392806.3655777</v>
      </c>
      <c r="M113" s="90">
        <f t="shared" ca="1" si="16"/>
        <v>5864792310.0901623</v>
      </c>
      <c r="N113" s="90">
        <f t="shared" ca="1" si="21"/>
        <v>5585191813.8147478</v>
      </c>
      <c r="O113" s="90">
        <f t="shared" ca="1" si="21"/>
        <v>5305591317.5393314</v>
      </c>
      <c r="P113" s="90">
        <f t="shared" ca="1" si="21"/>
        <v>5025990821.263916</v>
      </c>
      <c r="Q113" s="90">
        <f t="shared" ca="1" si="21"/>
        <v>4746390324.9885006</v>
      </c>
      <c r="R113" s="90">
        <f t="shared" ca="1" si="21"/>
        <v>4466789828.7130861</v>
      </c>
      <c r="S113" s="90">
        <f t="shared" ca="1" si="21"/>
        <v>4187189332.4376702</v>
      </c>
      <c r="T113" s="90">
        <f t="shared" ca="1" si="21"/>
        <v>3907588836.1622553</v>
      </c>
      <c r="U113" s="90">
        <f t="shared" ca="1" si="21"/>
        <v>3627988339.8868399</v>
      </c>
      <c r="V113">
        <f ca="1">IF('Waste 2030'!$A121="MR",INDIRECT("'Waste 2030'!"&amp;'Country Selector'!$B$3&amp;ROW($A121))*10^12,0)*'Process Emissions Multipliers'!$D$37</f>
        <v>3348387843.6114244</v>
      </c>
      <c r="W113" s="90">
        <f t="shared" ca="1" si="24"/>
        <v>3339929835.2394271</v>
      </c>
      <c r="X113" s="90">
        <f t="shared" ca="1" si="24"/>
        <v>3331471826.8674293</v>
      </c>
      <c r="Y113" s="90">
        <f t="shared" ca="1" si="24"/>
        <v>3323013818.4954319</v>
      </c>
      <c r="Z113" s="90">
        <f t="shared" ca="1" si="24"/>
        <v>3314555810.1234341</v>
      </c>
      <c r="AA113" s="90">
        <f t="shared" ca="1" si="24"/>
        <v>3306097801.7514362</v>
      </c>
      <c r="AB113" s="90">
        <f t="shared" ca="1" si="24"/>
        <v>3297639793.3794389</v>
      </c>
      <c r="AC113" s="90">
        <f t="shared" ca="1" si="24"/>
        <v>3289181785.0074415</v>
      </c>
      <c r="AD113" s="90">
        <f t="shared" ca="1" si="24"/>
        <v>3280723776.6354442</v>
      </c>
      <c r="AE113" s="90">
        <f t="shared" ca="1" si="24"/>
        <v>3272265768.2634468</v>
      </c>
      <c r="AF113" s="90">
        <f t="shared" ca="1" si="24"/>
        <v>3263807759.891449</v>
      </c>
      <c r="AG113" s="90">
        <f t="shared" ca="1" si="24"/>
        <v>3255349751.5194511</v>
      </c>
      <c r="AH113" s="90">
        <f t="shared" ca="1" si="24"/>
        <v>3246891743.1474538</v>
      </c>
      <c r="AI113" s="90">
        <f t="shared" ca="1" si="24"/>
        <v>3238433734.7754564</v>
      </c>
      <c r="AJ113" s="90">
        <f t="shared" ca="1" si="24"/>
        <v>3229975726.4034586</v>
      </c>
      <c r="AK113" s="90">
        <f t="shared" ca="1" si="24"/>
        <v>3221517718.0314617</v>
      </c>
      <c r="AL113" s="90">
        <f t="shared" ca="1" si="24"/>
        <v>3213059709.6594634</v>
      </c>
      <c r="AM113" s="90">
        <f t="shared" ca="1" si="23"/>
        <v>3204601701.287466</v>
      </c>
      <c r="AN113" s="90">
        <f t="shared" ca="1" si="23"/>
        <v>3196143692.9154687</v>
      </c>
      <c r="AO113" s="90">
        <f t="shared" ca="1" si="23"/>
        <v>3187685684.5434709</v>
      </c>
      <c r="AP113">
        <f ca="1">V113*'Process Emissions Multipliers'!$E$37</f>
        <v>3179227676.1714735</v>
      </c>
    </row>
    <row r="114" spans="1:42">
      <c r="A114" s="74">
        <v>62</v>
      </c>
      <c r="B114">
        <f ca="1">IF('Waste 2010'!$A122="MR",INDIRECT("'Waste 2010'!"&amp;'Country Selector'!$B$3&amp;ROW($A122))*10^12,0)</f>
        <v>2584113960.4896312</v>
      </c>
      <c r="C114" s="90">
        <f t="shared" ca="1" si="15"/>
        <v>2440347230.8296514</v>
      </c>
      <c r="D114" s="90">
        <f t="shared" ca="1" si="20"/>
        <v>2296580501.1696711</v>
      </c>
      <c r="E114" s="90">
        <f t="shared" ca="1" si="20"/>
        <v>2152813771.5096908</v>
      </c>
      <c r="F114" s="90">
        <f t="shared" ca="1" si="20"/>
        <v>2009047041.8497109</v>
      </c>
      <c r="G114" s="90">
        <f t="shared" ca="1" si="20"/>
        <v>1865280312.1897309</v>
      </c>
      <c r="H114" s="90">
        <f t="shared" ca="1" si="20"/>
        <v>1721513582.5297508</v>
      </c>
      <c r="I114" s="90">
        <f t="shared" ca="1" si="20"/>
        <v>1577746852.8697708</v>
      </c>
      <c r="J114" s="90">
        <f t="shared" ca="1" si="20"/>
        <v>1433980123.2097907</v>
      </c>
      <c r="K114" s="90">
        <f t="shared" ca="1" si="20"/>
        <v>1290213393.5498106</v>
      </c>
      <c r="L114">
        <f ca="1">IF('Waste 2020'!$A122="MR",INDIRECT("'Waste 2020'!"&amp;'Country Selector'!$B$3&amp;ROW($A122))*10^12,0)*'Process Emissions Multipliers'!$B$37</f>
        <v>1146446663.8898306</v>
      </c>
      <c r="M114" s="90">
        <f t="shared" ca="1" si="16"/>
        <v>1392564192.0860305</v>
      </c>
      <c r="N114" s="90">
        <f t="shared" ca="1" si="21"/>
        <v>1638681720.2822304</v>
      </c>
      <c r="O114" s="90">
        <f t="shared" ca="1" si="21"/>
        <v>1884799248.4784303</v>
      </c>
      <c r="P114" s="90">
        <f t="shared" ca="1" si="21"/>
        <v>2130916776.6746299</v>
      </c>
      <c r="Q114" s="90">
        <f t="shared" ca="1" si="21"/>
        <v>2377034304.8708296</v>
      </c>
      <c r="R114" s="90">
        <f t="shared" ca="1" si="21"/>
        <v>2623151833.0670295</v>
      </c>
      <c r="S114" s="90">
        <f t="shared" ca="1" si="21"/>
        <v>2869269361.2632294</v>
      </c>
      <c r="T114" s="90">
        <f t="shared" ca="1" si="21"/>
        <v>3115386889.4594293</v>
      </c>
      <c r="U114" s="90">
        <f t="shared" ca="1" si="21"/>
        <v>3361504417.6556296</v>
      </c>
      <c r="V114">
        <f ca="1">IF('Waste 2030'!$A122="MR",INDIRECT("'Waste 2030'!"&amp;'Country Selector'!$B$3&amp;ROW($A122))*10^12,0)*'Process Emissions Multipliers'!$D$37</f>
        <v>3607621945.8518291</v>
      </c>
      <c r="W114" s="90">
        <f t="shared" ca="1" si="24"/>
        <v>3598509113.6334124</v>
      </c>
      <c r="X114" s="90">
        <f t="shared" ca="1" si="24"/>
        <v>3589396281.4149961</v>
      </c>
      <c r="Y114" s="90">
        <f t="shared" ca="1" si="24"/>
        <v>3580283449.1965795</v>
      </c>
      <c r="Z114" s="90">
        <f t="shared" ca="1" si="24"/>
        <v>3571170616.9781628</v>
      </c>
      <c r="AA114" s="90">
        <f t="shared" ca="1" si="24"/>
        <v>3562057784.7597456</v>
      </c>
      <c r="AB114" s="90">
        <f t="shared" ca="1" si="24"/>
        <v>3552944952.5413289</v>
      </c>
      <c r="AC114" s="90">
        <f t="shared" ca="1" si="24"/>
        <v>3543832120.3229127</v>
      </c>
      <c r="AD114" s="90">
        <f t="shared" ca="1" si="24"/>
        <v>3534719288.104496</v>
      </c>
      <c r="AE114" s="90">
        <f t="shared" ca="1" si="24"/>
        <v>3525606455.8860793</v>
      </c>
      <c r="AF114" s="90">
        <f t="shared" ca="1" si="24"/>
        <v>3516493623.6676626</v>
      </c>
      <c r="AG114" s="90">
        <f t="shared" ca="1" si="24"/>
        <v>3507380791.4492464</v>
      </c>
      <c r="AH114" s="90">
        <f t="shared" ca="1" si="24"/>
        <v>3498267959.2308292</v>
      </c>
      <c r="AI114" s="90">
        <f t="shared" ca="1" si="24"/>
        <v>3489155127.0124125</v>
      </c>
      <c r="AJ114" s="90">
        <f t="shared" ca="1" si="24"/>
        <v>3480042294.7939959</v>
      </c>
      <c r="AK114" s="90">
        <f t="shared" ca="1" si="24"/>
        <v>3470929462.5755796</v>
      </c>
      <c r="AL114" s="90">
        <f t="shared" ca="1" si="24"/>
        <v>3461816630.357163</v>
      </c>
      <c r="AM114" s="90">
        <f t="shared" ca="1" si="23"/>
        <v>3452703798.1387463</v>
      </c>
      <c r="AN114" s="90">
        <f t="shared" ca="1" si="23"/>
        <v>3443590965.92033</v>
      </c>
      <c r="AO114" s="90">
        <f t="shared" ca="1" si="23"/>
        <v>3434478133.7019129</v>
      </c>
      <c r="AP114">
        <f ca="1">V114*'Process Emissions Multipliers'!$E$37</f>
        <v>3425365301.4834962</v>
      </c>
    </row>
    <row r="115" spans="1:42">
      <c r="A115" s="74">
        <v>63</v>
      </c>
      <c r="B115">
        <f ca="1">IF('Waste 2010'!$A123="MR",INDIRECT("'Waste 2010'!"&amp;'Country Selector'!$B$3&amp;ROW($A123))*10^12,0)</f>
        <v>1602281265.8960106</v>
      </c>
      <c r="C115" s="90">
        <f t="shared" ca="1" si="15"/>
        <v>1815137692.0932674</v>
      </c>
      <c r="D115" s="90">
        <f t="shared" ca="1" si="20"/>
        <v>2027994118.290524</v>
      </c>
      <c r="E115" s="90">
        <f t="shared" ca="1" si="20"/>
        <v>2240850544.4877806</v>
      </c>
      <c r="F115" s="90">
        <f t="shared" ca="1" si="20"/>
        <v>2453706970.6850376</v>
      </c>
      <c r="G115" s="90">
        <f t="shared" ca="1" si="20"/>
        <v>2666563396.8822937</v>
      </c>
      <c r="H115" s="90">
        <f t="shared" ca="1" si="20"/>
        <v>2879419823.0795507</v>
      </c>
      <c r="I115" s="90">
        <f t="shared" ca="1" si="20"/>
        <v>3092276249.2768073</v>
      </c>
      <c r="J115" s="90">
        <f t="shared" ca="1" si="20"/>
        <v>3305132675.4740639</v>
      </c>
      <c r="K115" s="90">
        <f t="shared" ca="1" si="20"/>
        <v>3517989101.6713204</v>
      </c>
      <c r="L115">
        <f ca="1">IF('Waste 2020'!$A123="MR",INDIRECT("'Waste 2020'!"&amp;'Country Selector'!$B$3&amp;ROW($A123))*10^12,0)*'Process Emissions Multipliers'!$B$37</f>
        <v>3730845527.868577</v>
      </c>
      <c r="M115" s="90">
        <f t="shared" ca="1" si="16"/>
        <v>3631450409.7119265</v>
      </c>
      <c r="N115" s="90">
        <f t="shared" ca="1" si="21"/>
        <v>3532055291.5552759</v>
      </c>
      <c r="O115" s="90">
        <f t="shared" ca="1" si="21"/>
        <v>3432660173.3986249</v>
      </c>
      <c r="P115" s="90">
        <f t="shared" ca="1" si="21"/>
        <v>3333265055.2419744</v>
      </c>
      <c r="Q115" s="90">
        <f t="shared" ca="1" si="21"/>
        <v>3233869937.0853233</v>
      </c>
      <c r="R115" s="90">
        <f t="shared" ca="1" si="21"/>
        <v>3134474818.9286728</v>
      </c>
      <c r="S115" s="90">
        <f t="shared" ca="1" si="21"/>
        <v>3035079700.7720213</v>
      </c>
      <c r="T115" s="90">
        <f t="shared" ca="1" si="21"/>
        <v>2935684582.6153708</v>
      </c>
      <c r="U115" s="90">
        <f t="shared" ca="1" si="21"/>
        <v>2836289464.4587202</v>
      </c>
      <c r="V115">
        <f ca="1">IF('Waste 2030'!$A123="MR",INDIRECT("'Waste 2030'!"&amp;'Country Selector'!$B$3&amp;ROW($A123))*10^12,0)*'Process Emissions Multipliers'!$D$37</f>
        <v>2736894346.3020692</v>
      </c>
      <c r="W115" s="90">
        <f t="shared" ca="1" si="24"/>
        <v>2729980966.9758177</v>
      </c>
      <c r="X115" s="90">
        <f t="shared" ca="1" si="24"/>
        <v>2723067587.6495662</v>
      </c>
      <c r="Y115" s="90">
        <f t="shared" ca="1" si="24"/>
        <v>2716154208.3233147</v>
      </c>
      <c r="Z115" s="90">
        <f t="shared" ca="1" si="24"/>
        <v>2709240828.9970627</v>
      </c>
      <c r="AA115" s="90">
        <f t="shared" ca="1" si="24"/>
        <v>2702327449.6708107</v>
      </c>
      <c r="AB115" s="90">
        <f t="shared" ca="1" si="24"/>
        <v>2695414070.3445587</v>
      </c>
      <c r="AC115" s="90">
        <f t="shared" ca="1" si="24"/>
        <v>2688500691.0183077</v>
      </c>
      <c r="AD115" s="90">
        <f t="shared" ca="1" si="24"/>
        <v>2681587311.6920557</v>
      </c>
      <c r="AE115" s="90">
        <f t="shared" ca="1" si="24"/>
        <v>2674673932.3658042</v>
      </c>
      <c r="AF115" s="90">
        <f t="shared" ca="1" si="24"/>
        <v>2667760553.0395527</v>
      </c>
      <c r="AG115" s="90">
        <f t="shared" ca="1" si="24"/>
        <v>2660847173.7133007</v>
      </c>
      <c r="AH115" s="90">
        <f t="shared" ca="1" si="24"/>
        <v>2653933794.3870492</v>
      </c>
      <c r="AI115" s="90">
        <f t="shared" ca="1" si="24"/>
        <v>2647020415.0607972</v>
      </c>
      <c r="AJ115" s="90">
        <f t="shared" ca="1" si="24"/>
        <v>2640107035.7345457</v>
      </c>
      <c r="AK115" s="90">
        <f t="shared" ca="1" si="24"/>
        <v>2633193656.4082937</v>
      </c>
      <c r="AL115" s="90">
        <f t="shared" ca="1" si="24"/>
        <v>2626280277.0820427</v>
      </c>
      <c r="AM115" s="90">
        <f t="shared" ca="1" si="23"/>
        <v>2619366897.7557912</v>
      </c>
      <c r="AN115" s="90">
        <f t="shared" ca="1" si="23"/>
        <v>2612453518.4295392</v>
      </c>
      <c r="AO115" s="90">
        <f t="shared" ca="1" si="23"/>
        <v>2605540139.1032877</v>
      </c>
      <c r="AP115">
        <f ca="1">V115*'Process Emissions Multipliers'!$E$37</f>
        <v>2598626759.7770357</v>
      </c>
    </row>
    <row r="116" spans="1:42">
      <c r="A116" s="74">
        <v>64</v>
      </c>
      <c r="B116">
        <f ca="1">IF('Waste 2010'!$A124="MR",INDIRECT("'Waste 2010'!"&amp;'Country Selector'!$B$3&amp;ROW($A124))*10^12,0)</f>
        <v>5119962444.3789558</v>
      </c>
      <c r="C116" s="90">
        <f t="shared" ca="1" si="15"/>
        <v>5030632937.0021229</v>
      </c>
      <c r="D116" s="90">
        <f t="shared" ca="1" si="20"/>
        <v>4941303429.6252899</v>
      </c>
      <c r="E116" s="90">
        <f t="shared" ca="1" si="20"/>
        <v>4851973922.248457</v>
      </c>
      <c r="F116" s="90">
        <f t="shared" ca="1" si="20"/>
        <v>4762644414.871624</v>
      </c>
      <c r="G116" s="90">
        <f t="shared" ca="1" si="20"/>
        <v>4673314907.494791</v>
      </c>
      <c r="H116" s="90">
        <f t="shared" ca="1" si="20"/>
        <v>4583985400.1179581</v>
      </c>
      <c r="I116" s="90">
        <f t="shared" ca="1" si="20"/>
        <v>4494655892.7411251</v>
      </c>
      <c r="J116" s="90">
        <f t="shared" ca="1" si="20"/>
        <v>4405326385.3642931</v>
      </c>
      <c r="K116" s="90">
        <f t="shared" ca="1" si="20"/>
        <v>4315996877.9874601</v>
      </c>
      <c r="L116">
        <f ca="1">IF('Waste 2020'!$A124="MR",INDIRECT("'Waste 2020'!"&amp;'Country Selector'!$B$3&amp;ROW($A124))*10^12,0)*'Process Emissions Multipliers'!$B$37</f>
        <v>4226667370.6106267</v>
      </c>
      <c r="M116" s="90">
        <f t="shared" ca="1" si="16"/>
        <v>4265887643.1373096</v>
      </c>
      <c r="N116" s="90">
        <f t="shared" ca="1" si="21"/>
        <v>4305107915.6639919</v>
      </c>
      <c r="O116" s="90">
        <f t="shared" ca="1" si="21"/>
        <v>4344328188.1906738</v>
      </c>
      <c r="P116" s="90">
        <f t="shared" ca="1" si="21"/>
        <v>4383548460.7173567</v>
      </c>
      <c r="Q116" s="90">
        <f t="shared" ca="1" si="21"/>
        <v>4422768733.2440395</v>
      </c>
      <c r="R116" s="90">
        <f t="shared" ca="1" si="21"/>
        <v>4461989005.7707214</v>
      </c>
      <c r="S116" s="90">
        <f t="shared" ca="1" si="21"/>
        <v>4501209278.2974043</v>
      </c>
      <c r="T116" s="90">
        <f t="shared" ca="1" si="21"/>
        <v>4540429550.8240871</v>
      </c>
      <c r="U116" s="90">
        <f t="shared" ca="1" si="21"/>
        <v>4579649823.350769</v>
      </c>
      <c r="V116">
        <f ca="1">IF('Waste 2030'!$A124="MR",INDIRECT("'Waste 2030'!"&amp;'Country Selector'!$B$3&amp;ROW($A124))*10^12,0)*'Process Emissions Multipliers'!$D$37</f>
        <v>4618870095.8774519</v>
      </c>
      <c r="W116" s="90">
        <f t="shared" ca="1" si="24"/>
        <v>4607202856.6672039</v>
      </c>
      <c r="X116" s="90">
        <f t="shared" ca="1" si="24"/>
        <v>4595535617.4569559</v>
      </c>
      <c r="Y116" s="90">
        <f t="shared" ca="1" si="24"/>
        <v>4583868378.2467089</v>
      </c>
      <c r="Z116" s="90">
        <f t="shared" ca="1" si="24"/>
        <v>4572201139.0364599</v>
      </c>
      <c r="AA116" s="90">
        <f t="shared" ca="1" si="24"/>
        <v>4560533899.8262119</v>
      </c>
      <c r="AB116" s="90">
        <f t="shared" ca="1" si="24"/>
        <v>4548866660.6159649</v>
      </c>
      <c r="AC116" s="90">
        <f t="shared" ca="1" si="24"/>
        <v>4537199421.4057169</v>
      </c>
      <c r="AD116" s="90">
        <f t="shared" ca="1" si="24"/>
        <v>4525532182.1954689</v>
      </c>
      <c r="AE116" s="90">
        <f t="shared" ca="1" si="24"/>
        <v>4513864942.98522</v>
      </c>
      <c r="AF116" s="90">
        <f t="shared" ca="1" si="24"/>
        <v>4502197703.7749729</v>
      </c>
      <c r="AG116" s="90">
        <f t="shared" ca="1" si="24"/>
        <v>4490530464.564724</v>
      </c>
      <c r="AH116" s="90">
        <f t="shared" ca="1" si="24"/>
        <v>4478863225.3544769</v>
      </c>
      <c r="AI116" s="90">
        <f t="shared" ca="1" si="24"/>
        <v>4467195986.1442289</v>
      </c>
      <c r="AJ116" s="90">
        <f t="shared" ca="1" si="24"/>
        <v>4455528746.9339809</v>
      </c>
      <c r="AK116" s="90">
        <f t="shared" ca="1" si="24"/>
        <v>4443861507.7237339</v>
      </c>
      <c r="AL116" s="90">
        <f t="shared" ca="1" si="24"/>
        <v>4432194268.513485</v>
      </c>
      <c r="AM116" s="90">
        <f t="shared" ca="1" si="23"/>
        <v>4420527029.3032379</v>
      </c>
      <c r="AN116" s="90">
        <f t="shared" ca="1" si="23"/>
        <v>4408859790.092989</v>
      </c>
      <c r="AO116" s="90">
        <f t="shared" ca="1" si="23"/>
        <v>4397192550.8827419</v>
      </c>
      <c r="AP116">
        <f ca="1">V116*'Process Emissions Multipliers'!$E$37</f>
        <v>4385525311.6724939</v>
      </c>
    </row>
    <row r="117" spans="1:42">
      <c r="A117" s="74">
        <v>65</v>
      </c>
      <c r="B117">
        <f ca="1">IF('Waste 2010'!$A125="MR",INDIRECT("'Waste 2010'!"&amp;'Country Selector'!$B$3&amp;ROW($A125))*10^12,0)</f>
        <v>2367386097.5215178</v>
      </c>
      <c r="C117" s="90">
        <f t="shared" ca="1" si="15"/>
        <v>2510556790.5078125</v>
      </c>
      <c r="D117" s="90">
        <f t="shared" ca="1" si="20"/>
        <v>2653727483.4941072</v>
      </c>
      <c r="E117" s="90">
        <f t="shared" ca="1" si="20"/>
        <v>2796898176.480402</v>
      </c>
      <c r="F117" s="90">
        <f t="shared" ca="1" si="20"/>
        <v>2940068869.4666967</v>
      </c>
      <c r="G117" s="90">
        <f t="shared" ca="1" si="20"/>
        <v>3083239562.4529915</v>
      </c>
      <c r="H117" s="90">
        <f t="shared" ca="1" si="20"/>
        <v>3226410255.4392862</v>
      </c>
      <c r="I117" s="90">
        <f t="shared" ca="1" si="20"/>
        <v>3369580948.425581</v>
      </c>
      <c r="J117" s="90">
        <f t="shared" ca="1" si="20"/>
        <v>3512751641.4118757</v>
      </c>
      <c r="K117" s="90">
        <f t="shared" ca="1" si="20"/>
        <v>3655922334.3981705</v>
      </c>
      <c r="L117">
        <f ca="1">IF('Waste 2020'!$A125="MR",INDIRECT("'Waste 2020'!"&amp;'Country Selector'!$B$3&amp;ROW($A125))*10^12,0)*'Process Emissions Multipliers'!$B$37</f>
        <v>3799093027.3844652</v>
      </c>
      <c r="M117" s="90">
        <f t="shared" ca="1" si="16"/>
        <v>3974366023.7397189</v>
      </c>
      <c r="N117" s="90">
        <f t="shared" ca="1" si="21"/>
        <v>4149639020.0949736</v>
      </c>
      <c r="O117" s="90">
        <f t="shared" ca="1" si="21"/>
        <v>4324912016.4502277</v>
      </c>
      <c r="P117" s="90">
        <f t="shared" ca="1" si="21"/>
        <v>4500185012.805481</v>
      </c>
      <c r="Q117" s="90">
        <f t="shared" ca="1" si="21"/>
        <v>4675458009.1607351</v>
      </c>
      <c r="R117" s="90">
        <f t="shared" ca="1" si="21"/>
        <v>4850731005.5159893</v>
      </c>
      <c r="S117" s="90">
        <f t="shared" ca="1" si="21"/>
        <v>5026004001.8712435</v>
      </c>
      <c r="T117" s="90">
        <f t="shared" ca="1" si="21"/>
        <v>5201276998.2264977</v>
      </c>
      <c r="U117" s="90">
        <f t="shared" ca="1" si="21"/>
        <v>5376549994.5817509</v>
      </c>
      <c r="V117">
        <f ca="1">IF('Waste 2030'!$A125="MR",INDIRECT("'Waste 2030'!"&amp;'Country Selector'!$B$3&amp;ROW($A125))*10^12,0)*'Process Emissions Multipliers'!$D$37</f>
        <v>5551822990.937005</v>
      </c>
      <c r="W117" s="90">
        <f t="shared" ca="1" si="24"/>
        <v>5537799118.0971889</v>
      </c>
      <c r="X117" s="90">
        <f t="shared" ca="1" si="24"/>
        <v>5523775245.2573719</v>
      </c>
      <c r="Y117" s="90">
        <f t="shared" ca="1" si="24"/>
        <v>5509751372.4175558</v>
      </c>
      <c r="Z117" s="90">
        <f t="shared" ca="1" si="24"/>
        <v>5495727499.5777397</v>
      </c>
      <c r="AA117" s="90">
        <f t="shared" ca="1" si="24"/>
        <v>5481703626.7379227</v>
      </c>
      <c r="AB117" s="90">
        <f t="shared" ca="1" si="24"/>
        <v>5467679753.8981075</v>
      </c>
      <c r="AC117" s="90">
        <f t="shared" ca="1" si="24"/>
        <v>5453655881.0582905</v>
      </c>
      <c r="AD117" s="90">
        <f t="shared" ca="1" si="24"/>
        <v>5439632008.2184744</v>
      </c>
      <c r="AE117" s="90">
        <f t="shared" ca="1" si="24"/>
        <v>5425608135.3786583</v>
      </c>
      <c r="AF117" s="90">
        <f t="shared" ca="1" si="24"/>
        <v>5411584262.5388412</v>
      </c>
      <c r="AG117" s="90">
        <f t="shared" ca="1" si="24"/>
        <v>5397560389.6990252</v>
      </c>
      <c r="AH117" s="90">
        <f t="shared" ca="1" si="24"/>
        <v>5383536516.8592091</v>
      </c>
      <c r="AI117" s="90">
        <f t="shared" ca="1" si="24"/>
        <v>5369512644.019392</v>
      </c>
      <c r="AJ117" s="90">
        <f t="shared" ca="1" si="24"/>
        <v>5355488771.1795759</v>
      </c>
      <c r="AK117" s="90">
        <f t="shared" ca="1" si="24"/>
        <v>5341464898.3397598</v>
      </c>
      <c r="AL117" s="90">
        <f t="shared" ca="1" si="24"/>
        <v>5327441025.4999428</v>
      </c>
      <c r="AM117" s="90">
        <f t="shared" ca="1" si="23"/>
        <v>5313417152.6601257</v>
      </c>
      <c r="AN117" s="90">
        <f t="shared" ca="1" si="23"/>
        <v>5299393279.8203106</v>
      </c>
      <c r="AO117" s="90">
        <f t="shared" ca="1" si="23"/>
        <v>5285369406.9804935</v>
      </c>
      <c r="AP117">
        <f ca="1">V117*'Process Emissions Multipliers'!$E$37</f>
        <v>5271345534.1406775</v>
      </c>
    </row>
    <row r="118" spans="1:42">
      <c r="A118" s="74">
        <v>66</v>
      </c>
      <c r="B118">
        <f ca="1">IF('Waste 2010'!$A126="MR",INDIRECT("'Waste 2010'!"&amp;'Country Selector'!$B$3&amp;ROW($A126))*10^12,0)</f>
        <v>1751035744.2880321</v>
      </c>
      <c r="C118" s="90">
        <f t="shared" ca="1" si="15"/>
        <v>1943713464.9009397</v>
      </c>
      <c r="D118" s="90">
        <f t="shared" ca="1" si="20"/>
        <v>2136391185.5138474</v>
      </c>
      <c r="E118" s="90">
        <f t="shared" ca="1" si="20"/>
        <v>2329068906.1267548</v>
      </c>
      <c r="F118" s="90">
        <f t="shared" ca="1" si="20"/>
        <v>2521746626.7396622</v>
      </c>
      <c r="G118" s="90">
        <f t="shared" ca="1" si="20"/>
        <v>2714424347.3525701</v>
      </c>
      <c r="H118" s="90">
        <f t="shared" ca="1" si="20"/>
        <v>2907102067.9654775</v>
      </c>
      <c r="I118" s="90">
        <f t="shared" ca="1" si="20"/>
        <v>3099779788.5783854</v>
      </c>
      <c r="J118" s="90">
        <f t="shared" ca="1" si="20"/>
        <v>3292457509.1912928</v>
      </c>
      <c r="K118" s="90">
        <f t="shared" ca="1" si="20"/>
        <v>3485135229.8042002</v>
      </c>
      <c r="L118">
        <f ca="1">IF('Waste 2020'!$A126="MR",INDIRECT("'Waste 2020'!"&amp;'Country Selector'!$B$3&amp;ROW($A126))*10^12,0)*'Process Emissions Multipliers'!$B$37</f>
        <v>3677812950.4171081</v>
      </c>
      <c r="M118" s="90">
        <f t="shared" ca="1" si="16"/>
        <v>3831572563.5729895</v>
      </c>
      <c r="N118" s="90">
        <f t="shared" ca="1" si="21"/>
        <v>3985332176.7288704</v>
      </c>
      <c r="O118" s="90">
        <f t="shared" ca="1" si="21"/>
        <v>4139091789.8847523</v>
      </c>
      <c r="P118" s="90">
        <f t="shared" ca="1" si="21"/>
        <v>4292851403.0406332</v>
      </c>
      <c r="Q118" s="90">
        <f t="shared" ca="1" si="21"/>
        <v>4446611016.1965141</v>
      </c>
      <c r="R118" s="90">
        <f t="shared" ca="1" si="21"/>
        <v>4600370629.3523951</v>
      </c>
      <c r="S118" s="90">
        <f t="shared" ca="1" si="21"/>
        <v>4754130242.5082769</v>
      </c>
      <c r="T118" s="90">
        <f t="shared" ca="1" si="21"/>
        <v>4907889855.6641579</v>
      </c>
      <c r="U118" s="90">
        <f t="shared" ca="1" si="21"/>
        <v>5061649468.8200397</v>
      </c>
      <c r="V118">
        <f ca="1">IF('Waste 2030'!$A126="MR",INDIRECT("'Waste 2030'!"&amp;'Country Selector'!$B$3&amp;ROW($A126))*10^12,0)*'Process Emissions Multipliers'!$D$37</f>
        <v>5215409081.9759207</v>
      </c>
      <c r="W118" s="90">
        <f t="shared" ca="1" si="24"/>
        <v>5202234988.7289543</v>
      </c>
      <c r="X118" s="90">
        <f t="shared" ca="1" si="24"/>
        <v>5189060895.4819889</v>
      </c>
      <c r="Y118" s="90">
        <f t="shared" ca="1" si="24"/>
        <v>5175886802.2350235</v>
      </c>
      <c r="Z118" s="90">
        <f t="shared" ca="1" si="24"/>
        <v>5162712708.9880562</v>
      </c>
      <c r="AA118" s="90">
        <f t="shared" ca="1" si="24"/>
        <v>5149538615.7410908</v>
      </c>
      <c r="AB118" s="90">
        <f t="shared" ca="1" si="24"/>
        <v>5136364522.4941244</v>
      </c>
      <c r="AC118" s="90">
        <f t="shared" ca="1" si="24"/>
        <v>5123190429.2471581</v>
      </c>
      <c r="AD118" s="90">
        <f t="shared" ca="1" si="24"/>
        <v>5110016336.0001926</v>
      </c>
      <c r="AE118" s="90">
        <f t="shared" ca="1" si="24"/>
        <v>5096842242.7532272</v>
      </c>
      <c r="AF118" s="90">
        <f t="shared" ca="1" si="24"/>
        <v>5083668149.5062599</v>
      </c>
      <c r="AG118" s="90">
        <f t="shared" ca="1" si="24"/>
        <v>5070494056.2592945</v>
      </c>
      <c r="AH118" s="90">
        <f t="shared" ca="1" si="24"/>
        <v>5057319963.0123281</v>
      </c>
      <c r="AI118" s="90">
        <f t="shared" ca="1" si="24"/>
        <v>5044145869.7653618</v>
      </c>
      <c r="AJ118" s="90">
        <f t="shared" ca="1" si="24"/>
        <v>5030971776.5183964</v>
      </c>
      <c r="AK118" s="90">
        <f t="shared" ca="1" si="24"/>
        <v>5017797683.27143</v>
      </c>
      <c r="AL118" s="90">
        <f t="shared" ca="1" si="24"/>
        <v>5004623590.0244646</v>
      </c>
      <c r="AM118" s="90">
        <f t="shared" ca="1" si="23"/>
        <v>4991449496.7774982</v>
      </c>
      <c r="AN118" s="90">
        <f t="shared" ca="1" si="23"/>
        <v>4978275403.5305319</v>
      </c>
      <c r="AO118" s="90">
        <f t="shared" ca="1" si="23"/>
        <v>4965101310.2835665</v>
      </c>
      <c r="AP118">
        <f ca="1">V118*'Process Emissions Multipliers'!$E$37</f>
        <v>4951927217.0366001</v>
      </c>
    </row>
    <row r="119" spans="1:42">
      <c r="A119" s="74">
        <v>67</v>
      </c>
      <c r="B119">
        <f ca="1">IF('Waste 2010'!$A127="MR",INDIRECT("'Waste 2010'!"&amp;'Country Selector'!$B$3&amp;ROW($A127))*10^12,0)</f>
        <v>1232544449.2731209</v>
      </c>
      <c r="C119" s="90">
        <f t="shared" ca="1" si="15"/>
        <v>1169337755.1172969</v>
      </c>
      <c r="D119" s="90">
        <f t="shared" ca="1" si="20"/>
        <v>1106131060.9614732</v>
      </c>
      <c r="E119" s="90">
        <f t="shared" ca="1" si="20"/>
        <v>1042924366.8056493</v>
      </c>
      <c r="F119" s="90">
        <f t="shared" ca="1" si="20"/>
        <v>979717672.64982545</v>
      </c>
      <c r="G119" s="90">
        <f t="shared" ca="1" si="20"/>
        <v>916510978.49400163</v>
      </c>
      <c r="H119" s="90">
        <f t="shared" ca="1" si="20"/>
        <v>853304284.33817768</v>
      </c>
      <c r="I119" s="90">
        <f t="shared" ca="1" si="20"/>
        <v>790097590.18235385</v>
      </c>
      <c r="J119" s="90">
        <f t="shared" ca="1" si="20"/>
        <v>726890896.02653003</v>
      </c>
      <c r="K119" s="90">
        <f t="shared" ca="1" si="20"/>
        <v>663684201.87070608</v>
      </c>
      <c r="L119">
        <f ca="1">IF('Waste 2020'!$A127="MR",INDIRECT("'Waste 2020'!"&amp;'Country Selector'!$B$3&amp;ROW($A127))*10^12,0)*'Process Emissions Multipliers'!$B$37</f>
        <v>600477507.71488225</v>
      </c>
      <c r="M119" s="90">
        <f t="shared" ca="1" si="16"/>
        <v>887303276.76047039</v>
      </c>
      <c r="N119" s="90">
        <f t="shared" ca="1" si="21"/>
        <v>1174129045.8060586</v>
      </c>
      <c r="O119" s="90">
        <f t="shared" ca="1" si="21"/>
        <v>1460954814.8516467</v>
      </c>
      <c r="P119" s="90">
        <f t="shared" ca="1" si="21"/>
        <v>1747780583.8972349</v>
      </c>
      <c r="Q119" s="90">
        <f t="shared" ca="1" si="21"/>
        <v>2034606352.9428232</v>
      </c>
      <c r="R119" s="90">
        <f t="shared" ca="1" si="21"/>
        <v>2321432121.9884109</v>
      </c>
      <c r="S119" s="90">
        <f t="shared" ca="1" si="21"/>
        <v>2608257891.0339994</v>
      </c>
      <c r="T119" s="90">
        <f t="shared" ca="1" si="21"/>
        <v>2895083660.0795875</v>
      </c>
      <c r="U119" s="90">
        <f t="shared" ca="1" si="21"/>
        <v>3181909429.125176</v>
      </c>
      <c r="V119">
        <f ca="1">IF('Waste 2030'!$A127="MR",INDIRECT("'Waste 2030'!"&amp;'Country Selector'!$B$3&amp;ROW($A127))*10^12,0)*'Process Emissions Multipliers'!$D$37</f>
        <v>3468735198.170764</v>
      </c>
      <c r="W119" s="90">
        <f t="shared" ca="1" si="24"/>
        <v>3459973193.0755811</v>
      </c>
      <c r="X119" s="90">
        <f t="shared" ca="1" si="24"/>
        <v>3451211187.9803991</v>
      </c>
      <c r="Y119" s="90">
        <f t="shared" ca="1" si="24"/>
        <v>3442449182.8852162</v>
      </c>
      <c r="Z119" s="90">
        <f t="shared" ca="1" si="24"/>
        <v>3433687177.7900333</v>
      </c>
      <c r="AA119" s="90">
        <f t="shared" ca="1" si="24"/>
        <v>3424925172.6948509</v>
      </c>
      <c r="AB119" s="90">
        <f t="shared" ca="1" si="24"/>
        <v>3416163167.5996685</v>
      </c>
      <c r="AC119" s="90">
        <f t="shared" ca="1" si="24"/>
        <v>3407401162.5044851</v>
      </c>
      <c r="AD119" s="90">
        <f t="shared" ca="1" si="24"/>
        <v>3398639157.4093027</v>
      </c>
      <c r="AE119" s="90">
        <f t="shared" ca="1" si="24"/>
        <v>3389877152.3141203</v>
      </c>
      <c r="AF119" s="90">
        <f t="shared" ca="1" si="24"/>
        <v>3381115147.2189379</v>
      </c>
      <c r="AG119" s="90">
        <f t="shared" ca="1" si="24"/>
        <v>3372353142.1237555</v>
      </c>
      <c r="AH119" s="90">
        <f t="shared" ca="1" si="24"/>
        <v>3363591137.0285721</v>
      </c>
      <c r="AI119" s="90">
        <f t="shared" ca="1" si="24"/>
        <v>3354829131.9333897</v>
      </c>
      <c r="AJ119" s="90">
        <f t="shared" ca="1" si="24"/>
        <v>3346067126.8382068</v>
      </c>
      <c r="AK119" s="90">
        <f t="shared" ca="1" si="24"/>
        <v>3337305121.7430248</v>
      </c>
      <c r="AL119" s="90">
        <f t="shared" ca="1" si="24"/>
        <v>3328543116.6478419</v>
      </c>
      <c r="AM119" s="90">
        <f t="shared" ca="1" si="23"/>
        <v>3319781111.552659</v>
      </c>
      <c r="AN119" s="90">
        <f t="shared" ca="1" si="23"/>
        <v>3311019106.4574766</v>
      </c>
      <c r="AO119" s="90">
        <f t="shared" ca="1" si="23"/>
        <v>3302257101.3622937</v>
      </c>
      <c r="AP119">
        <f ca="1">V119*'Process Emissions Multipliers'!$E$37</f>
        <v>3293495096.2671113</v>
      </c>
    </row>
    <row r="120" spans="1:42">
      <c r="A120" s="74">
        <v>68</v>
      </c>
      <c r="B120">
        <f ca="1">IF('Waste 2010'!$A128="MR",INDIRECT("'Waste 2010'!"&amp;'Country Selector'!$B$3&amp;ROW($A128))*10^12,0)</f>
        <v>1921453816.5304163</v>
      </c>
      <c r="C120" s="90">
        <f t="shared" ca="1" si="15"/>
        <v>1956994254.8079348</v>
      </c>
      <c r="D120" s="90">
        <f t="shared" ca="1" si="20"/>
        <v>1992534693.0854533</v>
      </c>
      <c r="E120" s="90">
        <f t="shared" ca="1" si="20"/>
        <v>2028075131.3629718</v>
      </c>
      <c r="F120" s="90">
        <f t="shared" ca="1" si="20"/>
        <v>2063615569.6404901</v>
      </c>
      <c r="G120" s="90">
        <f t="shared" ca="1" si="20"/>
        <v>2099156007.9180086</v>
      </c>
      <c r="H120" s="90">
        <f t="shared" ca="1" si="20"/>
        <v>2134696446.1955271</v>
      </c>
      <c r="I120" s="90">
        <f t="shared" ca="1" si="20"/>
        <v>2170236884.4730453</v>
      </c>
      <c r="J120" s="90">
        <f t="shared" ca="1" si="20"/>
        <v>2205777322.7505641</v>
      </c>
      <c r="K120" s="90">
        <f t="shared" ca="1" si="20"/>
        <v>2241317761.0280828</v>
      </c>
      <c r="L120">
        <f ca="1">IF('Waste 2020'!$A128="MR",INDIRECT("'Waste 2020'!"&amp;'Country Selector'!$B$3&amp;ROW($A128))*10^12,0)*'Process Emissions Multipliers'!$B$37</f>
        <v>2276858199.3056011</v>
      </c>
      <c r="M120" s="90">
        <f t="shared" ca="1" si="16"/>
        <v>2677258465.3199682</v>
      </c>
      <c r="N120" s="90">
        <f t="shared" ca="1" si="21"/>
        <v>3077658731.3343344</v>
      </c>
      <c r="O120" s="90">
        <f t="shared" ca="1" si="21"/>
        <v>3478058997.348701</v>
      </c>
      <c r="P120" s="90">
        <f t="shared" ca="1" si="21"/>
        <v>3878459263.3630676</v>
      </c>
      <c r="Q120" s="90">
        <f t="shared" ca="1" si="21"/>
        <v>4278859529.3774343</v>
      </c>
      <c r="R120" s="90">
        <f t="shared" ca="1" si="21"/>
        <v>4679259795.3918009</v>
      </c>
      <c r="S120" s="90">
        <f t="shared" ca="1" si="21"/>
        <v>5079660061.406168</v>
      </c>
      <c r="T120" s="90">
        <f t="shared" ca="1" si="21"/>
        <v>5480060327.4205341</v>
      </c>
      <c r="U120" s="90">
        <f t="shared" ca="1" si="21"/>
        <v>5880460593.4349003</v>
      </c>
      <c r="V120">
        <f ca="1">IF('Waste 2030'!$A128="MR",INDIRECT("'Waste 2030'!"&amp;'Country Selector'!$B$3&amp;ROW($A128))*10^12,0)*'Process Emissions Multipliers'!$D$37</f>
        <v>6280860859.4492674</v>
      </c>
      <c r="W120" s="90">
        <f t="shared" ca="1" si="24"/>
        <v>6264995441.160305</v>
      </c>
      <c r="X120" s="90">
        <f t="shared" ca="1" si="24"/>
        <v>6249130022.8713417</v>
      </c>
      <c r="Y120" s="90">
        <f t="shared" ca="1" si="24"/>
        <v>6233264604.5823793</v>
      </c>
      <c r="Z120" s="90">
        <f t="shared" ca="1" si="24"/>
        <v>6217399186.293416</v>
      </c>
      <c r="AA120" s="90">
        <f t="shared" ca="1" si="24"/>
        <v>6201533768.0044527</v>
      </c>
      <c r="AB120" s="90">
        <f t="shared" ca="1" si="24"/>
        <v>6185668349.7154903</v>
      </c>
      <c r="AC120" s="90">
        <f t="shared" ca="1" si="24"/>
        <v>6169802931.426527</v>
      </c>
      <c r="AD120" s="90">
        <f t="shared" ca="1" si="24"/>
        <v>6153937513.1375647</v>
      </c>
      <c r="AE120" s="90">
        <f t="shared" ca="1" si="24"/>
        <v>6138072094.8486023</v>
      </c>
      <c r="AF120" s="90">
        <f t="shared" ca="1" si="24"/>
        <v>6122206676.559639</v>
      </c>
      <c r="AG120" s="90">
        <f t="shared" ca="1" si="24"/>
        <v>6106341258.2706757</v>
      </c>
      <c r="AH120" s="90">
        <f t="shared" ca="1" si="24"/>
        <v>6090475839.9817133</v>
      </c>
      <c r="AI120" s="90">
        <f t="shared" ca="1" si="24"/>
        <v>6074610421.6927509</v>
      </c>
      <c r="AJ120" s="90">
        <f t="shared" ca="1" si="24"/>
        <v>6058745003.4037876</v>
      </c>
      <c r="AK120" s="90">
        <f t="shared" ca="1" si="24"/>
        <v>6042879585.1148252</v>
      </c>
      <c r="AL120" s="90">
        <f t="shared" ca="1" si="24"/>
        <v>6027014166.8258619</v>
      </c>
      <c r="AM120" s="90">
        <f t="shared" ca="1" si="23"/>
        <v>6011148748.5368986</v>
      </c>
      <c r="AN120" s="90">
        <f t="shared" ca="1" si="23"/>
        <v>5995283330.2479362</v>
      </c>
      <c r="AO120" s="90">
        <f t="shared" ca="1" si="23"/>
        <v>5979417911.9589729</v>
      </c>
      <c r="AP120">
        <f ca="1">V120*'Process Emissions Multipliers'!$E$37</f>
        <v>5963552493.6700106</v>
      </c>
    </row>
    <row r="121" spans="1:42">
      <c r="A121" s="74">
        <v>69</v>
      </c>
      <c r="B121">
        <f ca="1">IF('Waste 2010'!$A129="MR",INDIRECT("'Waste 2010'!"&amp;'Country Selector'!$B$3&amp;ROW($A129))*10^12,0)</f>
        <v>3974295723.8750877</v>
      </c>
      <c r="C121" s="90">
        <f t="shared" ca="1" si="15"/>
        <v>3965671735.5327773</v>
      </c>
      <c r="D121" s="90">
        <f t="shared" ca="1" si="20"/>
        <v>3957047747.1904664</v>
      </c>
      <c r="E121" s="90">
        <f t="shared" ca="1" si="20"/>
        <v>3948423758.848156</v>
      </c>
      <c r="F121" s="90">
        <f t="shared" ca="1" si="20"/>
        <v>3939799770.5058451</v>
      </c>
      <c r="G121" s="90">
        <f t="shared" ca="1" si="20"/>
        <v>3931175782.1635346</v>
      </c>
      <c r="H121" s="90">
        <f t="shared" ca="1" si="20"/>
        <v>3922551793.8212242</v>
      </c>
      <c r="I121" s="90">
        <f t="shared" ca="1" si="20"/>
        <v>3913927805.4789133</v>
      </c>
      <c r="J121" s="90">
        <f t="shared" ca="1" si="20"/>
        <v>3905303817.1366024</v>
      </c>
      <c r="K121" s="90">
        <f t="shared" ca="1" si="20"/>
        <v>3896679828.794292</v>
      </c>
      <c r="L121">
        <f ca="1">IF('Waste 2020'!$A129="MR",INDIRECT("'Waste 2020'!"&amp;'Country Selector'!$B$3&amp;ROW($A129))*10^12,0)*'Process Emissions Multipliers'!$B$37</f>
        <v>3888055840.4519815</v>
      </c>
      <c r="M121" s="90">
        <f t="shared" ca="1" si="16"/>
        <v>3899227365.2179594</v>
      </c>
      <c r="N121" s="90">
        <f t="shared" ca="1" si="21"/>
        <v>3910398889.9839373</v>
      </c>
      <c r="O121" s="90">
        <f t="shared" ca="1" si="21"/>
        <v>3921570414.7499156</v>
      </c>
      <c r="P121" s="90">
        <f t="shared" ca="1" si="21"/>
        <v>3932741939.5158939</v>
      </c>
      <c r="Q121" s="90">
        <f t="shared" ca="1" si="21"/>
        <v>3943913464.2818718</v>
      </c>
      <c r="R121" s="90">
        <f t="shared" ca="1" si="21"/>
        <v>3955084989.0478497</v>
      </c>
      <c r="S121" s="90">
        <f t="shared" ca="1" si="21"/>
        <v>3966256513.8138275</v>
      </c>
      <c r="T121" s="90">
        <f t="shared" ca="1" si="21"/>
        <v>3977428038.5798059</v>
      </c>
      <c r="U121" s="90">
        <f t="shared" ca="1" si="21"/>
        <v>3988599563.3457837</v>
      </c>
      <c r="V121">
        <f ca="1">IF('Waste 2030'!$A129="MR",INDIRECT("'Waste 2030'!"&amp;'Country Selector'!$B$3&amp;ROW($A129))*10^12,0)*'Process Emissions Multipliers'!$D$37</f>
        <v>3999771088.111762</v>
      </c>
      <c r="W121" s="90">
        <f t="shared" ca="1" si="24"/>
        <v>3989667689.4227872</v>
      </c>
      <c r="X121" s="90">
        <f t="shared" ca="1" si="24"/>
        <v>3979564290.7338123</v>
      </c>
      <c r="Y121" s="90">
        <f t="shared" ca="1" si="24"/>
        <v>3969460892.0448375</v>
      </c>
      <c r="Z121" s="90">
        <f t="shared" ca="1" si="24"/>
        <v>3959357493.3558626</v>
      </c>
      <c r="AA121" s="90">
        <f t="shared" ca="1" si="24"/>
        <v>3949254094.6668873</v>
      </c>
      <c r="AB121" s="90">
        <f t="shared" ca="1" si="24"/>
        <v>3939150695.9779129</v>
      </c>
      <c r="AC121" s="90">
        <f t="shared" ca="1" si="24"/>
        <v>3929047297.2889376</v>
      </c>
      <c r="AD121" s="90">
        <f t="shared" ca="1" si="24"/>
        <v>3918943898.5999627</v>
      </c>
      <c r="AE121" s="90">
        <f t="shared" ca="1" si="24"/>
        <v>3908840499.9109883</v>
      </c>
      <c r="AF121" s="90">
        <f t="shared" ca="1" si="24"/>
        <v>3898737101.2220135</v>
      </c>
      <c r="AG121" s="90">
        <f t="shared" ca="1" si="24"/>
        <v>3888633702.5330386</v>
      </c>
      <c r="AH121" s="90">
        <f t="shared" ca="1" si="24"/>
        <v>3878530303.8440638</v>
      </c>
      <c r="AI121" s="90">
        <f t="shared" ca="1" si="24"/>
        <v>3868426905.1550889</v>
      </c>
      <c r="AJ121" s="90">
        <f t="shared" ca="1" si="24"/>
        <v>3858323506.466114</v>
      </c>
      <c r="AK121" s="90">
        <f t="shared" ca="1" si="24"/>
        <v>3848220107.7771387</v>
      </c>
      <c r="AL121" s="90">
        <f t="shared" ca="1" si="24"/>
        <v>3838116709.0881643</v>
      </c>
      <c r="AM121" s="90">
        <f t="shared" ca="1" si="23"/>
        <v>3828013310.3991899</v>
      </c>
      <c r="AN121" s="90">
        <f t="shared" ca="1" si="23"/>
        <v>3817909911.7102146</v>
      </c>
      <c r="AO121" s="90">
        <f t="shared" ca="1" si="23"/>
        <v>3807806513.0212398</v>
      </c>
      <c r="AP121">
        <f ca="1">V121*'Process Emissions Multipliers'!$E$37</f>
        <v>3797703114.3322649</v>
      </c>
    </row>
    <row r="122" spans="1:42">
      <c r="A122" s="74">
        <v>70</v>
      </c>
      <c r="B122">
        <f ca="1">IF('Waste 2010'!$A130="MR",INDIRECT("'Waste 2010'!"&amp;'Country Selector'!$B$3&amp;ROW($A130))*10^12,0)</f>
        <v>4049094460.5569015</v>
      </c>
      <c r="C122" s="90">
        <f t="shared" ca="1" si="15"/>
        <v>3929420497.2994432</v>
      </c>
      <c r="D122" s="90">
        <f t="shared" ca="1" si="20"/>
        <v>3809746534.0419846</v>
      </c>
      <c r="E122" s="90">
        <f t="shared" ca="1" si="20"/>
        <v>3690072570.7845259</v>
      </c>
      <c r="F122" s="90">
        <f t="shared" ca="1" si="20"/>
        <v>3570398607.5270667</v>
      </c>
      <c r="G122" s="90">
        <f t="shared" ca="1" si="20"/>
        <v>3450724644.2696085</v>
      </c>
      <c r="H122" s="90">
        <f t="shared" ca="1" si="20"/>
        <v>3331050681.0121498</v>
      </c>
      <c r="I122" s="90">
        <f t="shared" ca="1" si="20"/>
        <v>3211376717.7546911</v>
      </c>
      <c r="J122" s="90">
        <f t="shared" ca="1" si="20"/>
        <v>3091702754.4972324</v>
      </c>
      <c r="K122" s="90">
        <f t="shared" ca="1" si="20"/>
        <v>2972028791.2397738</v>
      </c>
      <c r="L122">
        <f ca="1">IF('Waste 2020'!$A130="MR",INDIRECT("'Waste 2020'!"&amp;'Country Selector'!$B$3&amp;ROW($A130))*10^12,0)*'Process Emissions Multipliers'!$B$37</f>
        <v>2852354827.9823151</v>
      </c>
      <c r="M122" s="90">
        <f t="shared" ca="1" si="16"/>
        <v>3001126483.8654289</v>
      </c>
      <c r="N122" s="90">
        <f t="shared" ca="1" si="21"/>
        <v>3149898139.7485428</v>
      </c>
      <c r="O122" s="90">
        <f t="shared" ca="1" si="21"/>
        <v>3298669795.6316571</v>
      </c>
      <c r="P122" s="90">
        <f t="shared" ca="1" si="21"/>
        <v>3447441451.5147715</v>
      </c>
      <c r="Q122" s="90">
        <f t="shared" ca="1" si="21"/>
        <v>3596213107.3978853</v>
      </c>
      <c r="R122" s="90">
        <f t="shared" ca="1" si="21"/>
        <v>3744984763.2809992</v>
      </c>
      <c r="S122" s="90">
        <f t="shared" ca="1" si="21"/>
        <v>3893756419.164114</v>
      </c>
      <c r="T122" s="90">
        <f t="shared" ca="1" si="21"/>
        <v>4042528075.0472279</v>
      </c>
      <c r="U122" s="90">
        <f t="shared" ca="1" si="21"/>
        <v>4191299730.9303412</v>
      </c>
      <c r="V122">
        <f ca="1">IF('Waste 2030'!$A130="MR",INDIRECT("'Waste 2030'!"&amp;'Country Selector'!$B$3&amp;ROW($A130))*10^12,0)*'Process Emissions Multipliers'!$D$37</f>
        <v>4340071386.8134556</v>
      </c>
      <c r="W122" s="90">
        <f t="shared" ca="1" si="24"/>
        <v>4329108391.5335712</v>
      </c>
      <c r="X122" s="90">
        <f t="shared" ca="1" si="24"/>
        <v>4318145396.253686</v>
      </c>
      <c r="Y122" s="90">
        <f t="shared" ca="1" si="24"/>
        <v>4307182400.9738016</v>
      </c>
      <c r="Z122" s="90">
        <f t="shared" ca="1" si="24"/>
        <v>4296219405.6939173</v>
      </c>
      <c r="AA122" s="90">
        <f t="shared" ca="1" si="24"/>
        <v>4285256410.414032</v>
      </c>
      <c r="AB122" s="90">
        <f t="shared" ca="1" si="24"/>
        <v>4274293415.1341476</v>
      </c>
      <c r="AC122" s="90">
        <f t="shared" ca="1" si="24"/>
        <v>4263330419.8542633</v>
      </c>
      <c r="AD122" s="90">
        <f t="shared" ca="1" si="24"/>
        <v>4252367424.574378</v>
      </c>
      <c r="AE122" s="90">
        <f t="shared" ca="1" si="24"/>
        <v>4241404429.2944937</v>
      </c>
      <c r="AF122" s="90">
        <f t="shared" ca="1" si="24"/>
        <v>4230441434.0146089</v>
      </c>
      <c r="AG122" s="90">
        <f t="shared" ca="1" si="24"/>
        <v>4219478438.7347245</v>
      </c>
      <c r="AH122" s="90">
        <f t="shared" ca="1" si="24"/>
        <v>4208515443.4548397</v>
      </c>
      <c r="AI122" s="90">
        <f t="shared" ca="1" si="24"/>
        <v>4197552448.1749554</v>
      </c>
      <c r="AJ122" s="90">
        <f t="shared" ca="1" si="24"/>
        <v>4186589452.8950701</v>
      </c>
      <c r="AK122" s="90">
        <f t="shared" ca="1" si="24"/>
        <v>4175626457.6151862</v>
      </c>
      <c r="AL122" s="90">
        <f t="shared" ca="1" si="24"/>
        <v>4164663462.3353014</v>
      </c>
      <c r="AM122" s="90">
        <f t="shared" ca="1" si="23"/>
        <v>4153700467.0554171</v>
      </c>
      <c r="AN122" s="90">
        <f t="shared" ca="1" si="23"/>
        <v>4142737471.7755318</v>
      </c>
      <c r="AO122" s="90">
        <f t="shared" ca="1" si="23"/>
        <v>4131774476.4956474</v>
      </c>
      <c r="AP122">
        <f ca="1">V122*'Process Emissions Multipliers'!$E$37</f>
        <v>4120811481.2157626</v>
      </c>
    </row>
    <row r="123" spans="1:42">
      <c r="A123" s="74">
        <v>71</v>
      </c>
      <c r="B123">
        <f ca="1">IF('Waste 2010'!$A131="MR",INDIRECT("'Waste 2010'!"&amp;'Country Selector'!$B$3&amp;ROW($A131))*10^12,0)</f>
        <v>82642065.837745801</v>
      </c>
      <c r="C123" s="90">
        <f t="shared" ca="1" si="15"/>
        <v>576906722.52523327</v>
      </c>
      <c r="D123" s="90">
        <f t="shared" ca="1" si="20"/>
        <v>1071171379.2127208</v>
      </c>
      <c r="E123" s="90">
        <f t="shared" ca="1" si="20"/>
        <v>1565436035.9002082</v>
      </c>
      <c r="F123" s="90">
        <f t="shared" ca="1" si="20"/>
        <v>2059700692.5876956</v>
      </c>
      <c r="G123" s="90">
        <f t="shared" ca="1" si="20"/>
        <v>2553965349.2751832</v>
      </c>
      <c r="H123" s="90">
        <f t="shared" ca="1" si="20"/>
        <v>3048230005.9626708</v>
      </c>
      <c r="I123" s="90">
        <f t="shared" ca="1" si="20"/>
        <v>3542494662.6501579</v>
      </c>
      <c r="J123" s="90">
        <f t="shared" ca="1" si="20"/>
        <v>4036759319.3376455</v>
      </c>
      <c r="K123" s="90">
        <f t="shared" ca="1" si="20"/>
        <v>4531023976.0251331</v>
      </c>
      <c r="L123">
        <f ca="1">IF('Waste 2020'!$A131="MR",INDIRECT("'Waste 2020'!"&amp;'Country Selector'!$B$3&amp;ROW($A131))*10^12,0)*'Process Emissions Multipliers'!$B$37</f>
        <v>5025288632.7126207</v>
      </c>
      <c r="M123" s="90">
        <f t="shared" ca="1" si="16"/>
        <v>5029391649.68612</v>
      </c>
      <c r="N123" s="90">
        <f t="shared" ca="1" si="21"/>
        <v>5033494666.6596193</v>
      </c>
      <c r="O123" s="90">
        <f t="shared" ca="1" si="21"/>
        <v>5037597683.6331196</v>
      </c>
      <c r="P123" s="90">
        <f t="shared" ca="1" si="21"/>
        <v>5041700700.6066189</v>
      </c>
      <c r="Q123" s="90">
        <f t="shared" ca="1" si="21"/>
        <v>5045803717.5801182</v>
      </c>
      <c r="R123" s="90">
        <f t="shared" ca="1" si="21"/>
        <v>5049906734.5536175</v>
      </c>
      <c r="S123" s="90">
        <f t="shared" ca="1" si="21"/>
        <v>5054009751.5271177</v>
      </c>
      <c r="T123" s="90">
        <f t="shared" ca="1" si="21"/>
        <v>5058112768.500617</v>
      </c>
      <c r="U123" s="90">
        <f t="shared" ca="1" si="21"/>
        <v>5062215785.4741173</v>
      </c>
      <c r="V123">
        <f ca="1">IF('Waste 2030'!$A131="MR",INDIRECT("'Waste 2030'!"&amp;'Country Selector'!$B$3&amp;ROW($A131))*10^12,0)*'Process Emissions Multipliers'!$D$37</f>
        <v>5066318802.4476166</v>
      </c>
      <c r="W123" s="90">
        <f t="shared" ca="1" si="24"/>
        <v>5053521310.3864536</v>
      </c>
      <c r="X123" s="90">
        <f t="shared" ca="1" si="24"/>
        <v>5040723818.3252916</v>
      </c>
      <c r="Y123" s="90">
        <f t="shared" ca="1" si="24"/>
        <v>5027926326.2641287</v>
      </c>
      <c r="Z123" s="90">
        <f t="shared" ca="1" si="24"/>
        <v>5015128834.2029667</v>
      </c>
      <c r="AA123" s="90">
        <f t="shared" ca="1" si="24"/>
        <v>5002331342.1418037</v>
      </c>
      <c r="AB123" s="90">
        <f t="shared" ca="1" si="24"/>
        <v>4989533850.0806408</v>
      </c>
      <c r="AC123" s="90">
        <f t="shared" ca="1" si="24"/>
        <v>4976736358.0194788</v>
      </c>
      <c r="AD123" s="90">
        <f t="shared" ca="1" si="24"/>
        <v>4963938865.9583158</v>
      </c>
      <c r="AE123" s="90">
        <f t="shared" ca="1" si="24"/>
        <v>4951141373.8971539</v>
      </c>
      <c r="AF123" s="90">
        <f t="shared" ca="1" si="24"/>
        <v>4938343881.8359909</v>
      </c>
      <c r="AG123" s="90">
        <f t="shared" ca="1" si="24"/>
        <v>4925546389.774828</v>
      </c>
      <c r="AH123" s="90">
        <f t="shared" ca="1" si="24"/>
        <v>4912748897.713666</v>
      </c>
      <c r="AI123" s="90">
        <f t="shared" ca="1" si="24"/>
        <v>4899951405.652503</v>
      </c>
      <c r="AJ123" s="90">
        <f t="shared" ca="1" si="24"/>
        <v>4887153913.591341</v>
      </c>
      <c r="AK123" s="90">
        <f t="shared" ca="1" si="24"/>
        <v>4874356421.5301781</v>
      </c>
      <c r="AL123" s="90">
        <f t="shared" ca="1" si="24"/>
        <v>4861558929.4690151</v>
      </c>
      <c r="AM123" s="90">
        <f t="shared" ca="1" si="23"/>
        <v>4848761437.4078531</v>
      </c>
      <c r="AN123" s="90">
        <f t="shared" ca="1" si="23"/>
        <v>4835963945.3466902</v>
      </c>
      <c r="AO123" s="90">
        <f t="shared" ca="1" si="23"/>
        <v>4823166453.2855282</v>
      </c>
      <c r="AP123">
        <f ca="1">V123*'Process Emissions Multipliers'!$E$37</f>
        <v>4810368961.2243652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7930871.3075022819</v>
      </c>
      <c r="D124" s="90">
        <f t="shared" ca="1" si="20"/>
        <v>15861742.615004564</v>
      </c>
      <c r="E124" s="90">
        <f t="shared" ca="1" si="20"/>
        <v>23792613.922506846</v>
      </c>
      <c r="F124" s="90">
        <f t="shared" ca="1" si="20"/>
        <v>31723485.230009127</v>
      </c>
      <c r="G124" s="90">
        <f t="shared" ca="1" si="20"/>
        <v>39654356.537511408</v>
      </c>
      <c r="H124" s="90">
        <f t="shared" ca="1" si="20"/>
        <v>47585227.845013693</v>
      </c>
      <c r="I124" s="90">
        <f t="shared" ca="1" si="20"/>
        <v>55516099.15251597</v>
      </c>
      <c r="J124" s="90">
        <f t="shared" ca="1" si="20"/>
        <v>63446970.460018255</v>
      </c>
      <c r="K124" s="90">
        <f t="shared" ca="1" si="20"/>
        <v>71377841.767520532</v>
      </c>
      <c r="L124">
        <f ca="1">IF('Waste 2020'!$A132="MR",INDIRECT("'Waste 2020'!"&amp;'Country Selector'!$B$3&amp;ROW($A132))*10^12,0)*'Process Emissions Multipliers'!$B$37</f>
        <v>79308713.075022817</v>
      </c>
      <c r="M124" s="90">
        <f t="shared" ca="1" si="16"/>
        <v>396938057.46076518</v>
      </c>
      <c r="N124" s="90">
        <f t="shared" ca="1" si="21"/>
        <v>714567401.84650755</v>
      </c>
      <c r="O124" s="90">
        <f t="shared" ca="1" si="21"/>
        <v>1032196746.2322501</v>
      </c>
      <c r="P124" s="90">
        <f t="shared" ca="1" si="21"/>
        <v>1349826090.6179922</v>
      </c>
      <c r="Q124" s="90">
        <f t="shared" ca="1" si="21"/>
        <v>1667455435.0037346</v>
      </c>
      <c r="R124" s="90">
        <f t="shared" ca="1" si="21"/>
        <v>1985084779.3894773</v>
      </c>
      <c r="S124" s="90">
        <f t="shared" ca="1" si="21"/>
        <v>2302714123.7752194</v>
      </c>
      <c r="T124" s="90">
        <f t="shared" ca="1" si="21"/>
        <v>2620343468.1609616</v>
      </c>
      <c r="U124" s="90">
        <f t="shared" ca="1" si="21"/>
        <v>2937972812.5467038</v>
      </c>
      <c r="V124">
        <f ca="1">IF('Waste 2030'!$A132="MR",INDIRECT("'Waste 2030'!"&amp;'Country Selector'!$B$3&amp;ROW($A132))*10^12,0)*'Process Emissions Multipliers'!$D$37</f>
        <v>3255602156.9324465</v>
      </c>
      <c r="W124" s="90">
        <f t="shared" ca="1" si="24"/>
        <v>3247378524.6696053</v>
      </c>
      <c r="X124" s="90">
        <f t="shared" ca="1" si="24"/>
        <v>3239154892.406764</v>
      </c>
      <c r="Y124" s="90">
        <f t="shared" ca="1" si="24"/>
        <v>3230931260.1439233</v>
      </c>
      <c r="Z124" s="90">
        <f t="shared" ca="1" si="24"/>
        <v>3222707627.8810821</v>
      </c>
      <c r="AA124" s="90">
        <f t="shared" ca="1" si="24"/>
        <v>3214483995.6182408</v>
      </c>
      <c r="AB124" s="90">
        <f t="shared" ca="1" si="24"/>
        <v>3206260363.3554001</v>
      </c>
      <c r="AC124" s="90">
        <f t="shared" ca="1" si="24"/>
        <v>3198036731.0925589</v>
      </c>
      <c r="AD124" s="90">
        <f t="shared" ca="1" si="24"/>
        <v>3189813098.8297176</v>
      </c>
      <c r="AE124" s="90">
        <f t="shared" ca="1" si="24"/>
        <v>3181589466.5668764</v>
      </c>
      <c r="AF124" s="90">
        <f t="shared" ca="1" si="24"/>
        <v>3173365834.3040352</v>
      </c>
      <c r="AG124" s="90">
        <f t="shared" ca="1" si="24"/>
        <v>3165142202.041194</v>
      </c>
      <c r="AH124" s="90">
        <f t="shared" ca="1" si="24"/>
        <v>3156918569.7783527</v>
      </c>
      <c r="AI124" s="90">
        <f t="shared" ca="1" si="24"/>
        <v>3148694937.5155125</v>
      </c>
      <c r="AJ124" s="90">
        <f t="shared" ca="1" si="24"/>
        <v>3140471305.2526712</v>
      </c>
      <c r="AK124" s="90">
        <f t="shared" ca="1" si="24"/>
        <v>3132247672.98983</v>
      </c>
      <c r="AL124" s="90">
        <f t="shared" ca="1" si="24"/>
        <v>3124024040.7269888</v>
      </c>
      <c r="AM124" s="90">
        <f t="shared" ca="1" si="23"/>
        <v>3115800408.4641476</v>
      </c>
      <c r="AN124" s="90">
        <f t="shared" ca="1" si="23"/>
        <v>3107576776.2013063</v>
      </c>
      <c r="AO124" s="90">
        <f t="shared" ca="1" si="23"/>
        <v>3099353143.9384656</v>
      </c>
      <c r="AP124">
        <f ca="1">V124*'Process Emissions Multipliers'!$E$37</f>
        <v>3091129511.6756244</v>
      </c>
    </row>
    <row r="125" spans="1:42">
      <c r="A125" s="74">
        <v>73</v>
      </c>
      <c r="B125">
        <f ca="1">IF('Waste 2010'!$A133="MR",INDIRECT("'Waste 2010'!"&amp;'Country Selector'!$B$3&amp;ROW($A133))*10^12,0)</f>
        <v>3980125315.3068929</v>
      </c>
      <c r="C125" s="90">
        <f t="shared" ca="1" si="15"/>
        <v>3624226136.2412968</v>
      </c>
      <c r="D125" s="90">
        <f t="shared" ca="1" si="20"/>
        <v>3268326957.1757002</v>
      </c>
      <c r="E125" s="90">
        <f t="shared" ca="1" si="20"/>
        <v>2912427778.1101036</v>
      </c>
      <c r="F125" s="90">
        <f t="shared" ca="1" si="20"/>
        <v>2556528599.0445075</v>
      </c>
      <c r="G125" s="90">
        <f t="shared" ca="1" si="20"/>
        <v>2200629419.9789109</v>
      </c>
      <c r="H125" s="90">
        <f t="shared" ca="1" si="20"/>
        <v>1844730240.9133146</v>
      </c>
      <c r="I125" s="90">
        <f t="shared" ca="1" si="20"/>
        <v>1488831061.8477182</v>
      </c>
      <c r="J125" s="90">
        <f t="shared" ca="1" si="20"/>
        <v>1132931882.7821217</v>
      </c>
      <c r="K125" s="90">
        <f t="shared" ca="1" si="20"/>
        <v>777032703.71652532</v>
      </c>
      <c r="L125">
        <f ca="1">IF('Waste 2020'!$A133="MR",INDIRECT("'Waste 2020'!"&amp;'Country Selector'!$B$3&amp;ROW($A133))*10^12,0)*'Process Emissions Multipliers'!$B$37</f>
        <v>421133524.65092885</v>
      </c>
      <c r="M125" s="90">
        <f t="shared" ca="1" si="16"/>
        <v>663092864.98745728</v>
      </c>
      <c r="N125" s="90">
        <f t="shared" ca="1" si="21"/>
        <v>905052205.3239857</v>
      </c>
      <c r="O125" s="90">
        <f t="shared" ca="1" si="21"/>
        <v>1147011545.6605141</v>
      </c>
      <c r="P125" s="90">
        <f t="shared" ca="1" si="21"/>
        <v>1388970885.9970427</v>
      </c>
      <c r="Q125" s="90">
        <f t="shared" ca="1" si="21"/>
        <v>1630930226.333571</v>
      </c>
      <c r="R125" s="90">
        <f t="shared" ca="1" si="21"/>
        <v>1872889566.6700995</v>
      </c>
      <c r="S125" s="90">
        <f t="shared" ca="1" si="21"/>
        <v>2114848907.0066278</v>
      </c>
      <c r="T125" s="90">
        <f t="shared" ca="1" si="21"/>
        <v>2356808247.3431563</v>
      </c>
      <c r="U125" s="90">
        <f t="shared" ca="1" si="21"/>
        <v>2598767587.6796842</v>
      </c>
      <c r="V125">
        <f ca="1">IF('Waste 2030'!$A133="MR",INDIRECT("'Waste 2030'!"&amp;'Country Selector'!$B$3&amp;ROW($A133))*10^12,0)*'Process Emissions Multipliers'!$D$37</f>
        <v>2840726928.0162129</v>
      </c>
      <c r="W125" s="90">
        <f t="shared" ca="1" si="24"/>
        <v>2833551268.1876888</v>
      </c>
      <c r="X125" s="90">
        <f t="shared" ca="1" si="24"/>
        <v>2826375608.3591652</v>
      </c>
      <c r="Y125" s="90">
        <f t="shared" ca="1" si="24"/>
        <v>2819199948.5306411</v>
      </c>
      <c r="Z125" s="90">
        <f t="shared" ca="1" si="24"/>
        <v>2812024288.7021179</v>
      </c>
      <c r="AA125" s="90">
        <f t="shared" ca="1" si="24"/>
        <v>2804848628.8735938</v>
      </c>
      <c r="AB125" s="90">
        <f t="shared" ca="1" si="24"/>
        <v>2797672969.0450702</v>
      </c>
      <c r="AC125" s="90">
        <f t="shared" ca="1" si="24"/>
        <v>2790497309.2165461</v>
      </c>
      <c r="AD125" s="90">
        <f t="shared" ca="1" si="24"/>
        <v>2783321649.3880224</v>
      </c>
      <c r="AE125" s="90">
        <f t="shared" ca="1" si="24"/>
        <v>2776145989.5594983</v>
      </c>
      <c r="AF125" s="90">
        <f t="shared" ca="1" si="24"/>
        <v>2768970329.7309747</v>
      </c>
      <c r="AG125" s="90">
        <f t="shared" ca="1" si="24"/>
        <v>2761794669.9024506</v>
      </c>
      <c r="AH125" s="90">
        <f t="shared" ca="1" si="24"/>
        <v>2754619010.0739269</v>
      </c>
      <c r="AI125" s="90">
        <f t="shared" ca="1" si="24"/>
        <v>2747443350.2454033</v>
      </c>
      <c r="AJ125" s="90">
        <f t="shared" ca="1" si="24"/>
        <v>2740267690.4168797</v>
      </c>
      <c r="AK125" s="90">
        <f t="shared" ca="1" si="24"/>
        <v>2733092030.5883555</v>
      </c>
      <c r="AL125" s="90">
        <f t="shared" ca="1" si="24"/>
        <v>2725916370.7598314</v>
      </c>
      <c r="AM125" s="90">
        <f t="shared" ca="1" si="23"/>
        <v>2718740710.9313083</v>
      </c>
      <c r="AN125" s="90">
        <f t="shared" ca="1" si="23"/>
        <v>2711565051.1027842</v>
      </c>
      <c r="AO125" s="90">
        <f t="shared" ca="1" si="23"/>
        <v>2704389391.2742605</v>
      </c>
      <c r="AP125">
        <f ca="1">V125*'Process Emissions Multipliers'!$E$37</f>
        <v>2697213731.4457364</v>
      </c>
    </row>
    <row r="126" spans="1:42">
      <c r="A126" s="74">
        <v>74</v>
      </c>
      <c r="B126">
        <f ca="1">IF('Waste 2010'!$A134="MR",INDIRECT("'Waste 2010'!"&amp;'Country Selector'!$B$3&amp;ROW($A134))*10^12,0)</f>
        <v>2538383526.3337317</v>
      </c>
      <c r="C126" s="90">
        <f t="shared" ca="1" si="15"/>
        <v>2795135693.0865736</v>
      </c>
      <c r="D126" s="90">
        <f t="shared" ca="1" si="20"/>
        <v>3051887859.8394156</v>
      </c>
      <c r="E126" s="90">
        <f t="shared" ca="1" si="20"/>
        <v>3308640026.5922575</v>
      </c>
      <c r="F126" s="90">
        <f t="shared" ca="1" si="20"/>
        <v>3565392193.3450999</v>
      </c>
      <c r="G126" s="90">
        <f t="shared" ca="1" si="20"/>
        <v>3822144360.0979419</v>
      </c>
      <c r="H126" s="90">
        <f t="shared" ca="1" si="20"/>
        <v>4078896526.8507838</v>
      </c>
      <c r="I126" s="90">
        <f t="shared" ca="1" si="20"/>
        <v>4335648693.6036263</v>
      </c>
      <c r="J126" s="90">
        <f t="shared" ca="1" si="20"/>
        <v>4592400860.3564682</v>
      </c>
      <c r="K126" s="90">
        <f t="shared" ca="1" si="20"/>
        <v>4849153027.1093102</v>
      </c>
      <c r="L126">
        <f ca="1">IF('Waste 2020'!$A134="MR",INDIRECT("'Waste 2020'!"&amp;'Country Selector'!$B$3&amp;ROW($A134))*10^12,0)*'Process Emissions Multipliers'!$B$37</f>
        <v>5105905193.8621521</v>
      </c>
      <c r="M126" s="90">
        <f t="shared" ca="1" si="16"/>
        <v>5075107392.2610149</v>
      </c>
      <c r="N126" s="90">
        <f t="shared" ca="1" si="21"/>
        <v>5044309590.6598778</v>
      </c>
      <c r="O126" s="90">
        <f t="shared" ca="1" si="21"/>
        <v>5013511789.0587406</v>
      </c>
      <c r="P126" s="90">
        <f t="shared" ca="1" si="21"/>
        <v>4982713987.4576035</v>
      </c>
      <c r="Q126" s="90">
        <f t="shared" ca="1" si="21"/>
        <v>4951916185.8564663</v>
      </c>
      <c r="R126" s="90">
        <f t="shared" ca="1" si="21"/>
        <v>4921118384.2553291</v>
      </c>
      <c r="S126" s="90">
        <f t="shared" ca="1" si="21"/>
        <v>4890320582.654192</v>
      </c>
      <c r="T126" s="90">
        <f t="shared" ca="1" si="21"/>
        <v>4859522781.0530548</v>
      </c>
      <c r="U126" s="90">
        <f t="shared" ca="1" si="21"/>
        <v>4828724979.4519176</v>
      </c>
      <c r="V126">
        <f ca="1">IF('Waste 2030'!$A134="MR",INDIRECT("'Waste 2030'!"&amp;'Country Selector'!$B$3&amp;ROW($A134))*10^12,0)*'Process Emissions Multipliers'!$D$37</f>
        <v>4797927177.8507805</v>
      </c>
      <c r="W126" s="90">
        <f t="shared" ca="1" si="24"/>
        <v>4785807641.4846687</v>
      </c>
      <c r="X126" s="90">
        <f t="shared" ca="1" si="24"/>
        <v>4773688105.118556</v>
      </c>
      <c r="Y126" s="90">
        <f t="shared" ca="1" si="24"/>
        <v>4761568568.7524443</v>
      </c>
      <c r="Z126" s="90">
        <f t="shared" ca="1" si="24"/>
        <v>4749449032.3863316</v>
      </c>
      <c r="AA126" s="90">
        <f t="shared" ca="1" si="24"/>
        <v>4737329496.0202198</v>
      </c>
      <c r="AB126" s="90">
        <f t="shared" ca="1" si="24"/>
        <v>4725209959.654108</v>
      </c>
      <c r="AC126" s="90">
        <f t="shared" ca="1" si="24"/>
        <v>4713090423.2879953</v>
      </c>
      <c r="AD126" s="90">
        <f t="shared" ca="1" si="24"/>
        <v>4700970886.9218836</v>
      </c>
      <c r="AE126" s="90">
        <f t="shared" ca="1" si="24"/>
        <v>4688851350.5557709</v>
      </c>
      <c r="AF126" s="90">
        <f t="shared" ca="1" si="24"/>
        <v>4676731814.1896591</v>
      </c>
      <c r="AG126" s="90">
        <f t="shared" ca="1" si="24"/>
        <v>4664612277.8235474</v>
      </c>
      <c r="AH126" s="90">
        <f t="shared" ca="1" si="24"/>
        <v>4652492741.4574347</v>
      </c>
      <c r="AI126" s="90">
        <f t="shared" ca="1" si="24"/>
        <v>4640373205.0913219</v>
      </c>
      <c r="AJ126" s="90">
        <f t="shared" ca="1" si="24"/>
        <v>4628253668.7252102</v>
      </c>
      <c r="AK126" s="90">
        <f t="shared" ca="1" si="24"/>
        <v>4616134132.3590984</v>
      </c>
      <c r="AL126" s="90">
        <f t="shared" ref="AL126:AO141" ca="1" si="25">$V126*($AP$1-AL$1)/($AP$1-$V$1)+$AP126*(AL$1-$V$1)/($AP$1-$V$1)</f>
        <v>4604014595.9929867</v>
      </c>
      <c r="AM126" s="90">
        <f t="shared" ca="1" si="25"/>
        <v>4591895059.626874</v>
      </c>
      <c r="AN126" s="90">
        <f t="shared" ca="1" si="25"/>
        <v>4579775523.2607613</v>
      </c>
      <c r="AO126" s="90">
        <f t="shared" ca="1" si="25"/>
        <v>4567655986.8946505</v>
      </c>
      <c r="AP126">
        <f ca="1">V126*'Process Emissions Multipliers'!$E$37</f>
        <v>4555536450.5285378</v>
      </c>
    </row>
    <row r="127" spans="1:42">
      <c r="A127" s="74">
        <v>75</v>
      </c>
      <c r="B127">
        <f ca="1">IF('Waste 2010'!$A135="MR",INDIRECT("'Waste 2010'!"&amp;'Country Selector'!$B$3&amp;ROW($A135))*10^12,0)</f>
        <v>2118015441.4839337</v>
      </c>
      <c r="C127" s="90">
        <f t="shared" ca="1" si="15"/>
        <v>2014714002.387991</v>
      </c>
      <c r="D127" s="90">
        <f t="shared" ca="1" si="15"/>
        <v>1911412563.292048</v>
      </c>
      <c r="E127" s="90">
        <f t="shared" ca="1" si="15"/>
        <v>1808111124.1961052</v>
      </c>
      <c r="F127" s="90">
        <f t="shared" ca="1" si="15"/>
        <v>1704809685.1001627</v>
      </c>
      <c r="G127" s="90">
        <f t="shared" ca="1" si="15"/>
        <v>1601508246.0042198</v>
      </c>
      <c r="H127" s="90">
        <f t="shared" ca="1" si="15"/>
        <v>1498206806.908277</v>
      </c>
      <c r="I127" s="90">
        <f t="shared" ca="1" si="15"/>
        <v>1394905367.8123343</v>
      </c>
      <c r="J127" s="90">
        <f t="shared" ca="1" si="15"/>
        <v>1291603928.7163913</v>
      </c>
      <c r="K127" s="90">
        <f t="shared" ca="1" si="15"/>
        <v>1188302489.6204486</v>
      </c>
      <c r="L127">
        <f ca="1">IF('Waste 2020'!$A135="MR",INDIRECT("'Waste 2020'!"&amp;'Country Selector'!$B$3&amp;ROW($A135))*10^12,0)*'Process Emissions Multipliers'!$B$37</f>
        <v>1085001050.5245059</v>
      </c>
      <c r="M127" s="90">
        <f t="shared" ca="1" si="16"/>
        <v>1689501681.0735958</v>
      </c>
      <c r="N127" s="90">
        <f t="shared" ca="1" si="16"/>
        <v>2294002311.6226859</v>
      </c>
      <c r="O127" s="90">
        <f t="shared" ca="1" si="16"/>
        <v>2898502942.1717758</v>
      </c>
      <c r="P127" s="90">
        <f t="shared" ca="1" si="16"/>
        <v>3503003572.7208657</v>
      </c>
      <c r="Q127" s="90">
        <f t="shared" ca="1" si="16"/>
        <v>4107504203.2699556</v>
      </c>
      <c r="R127" s="90">
        <f t="shared" ca="1" si="16"/>
        <v>4712004833.819046</v>
      </c>
      <c r="S127" s="90">
        <f t="shared" ca="1" si="16"/>
        <v>5316505464.3681355</v>
      </c>
      <c r="T127" s="90">
        <f t="shared" ca="1" si="16"/>
        <v>5921006094.9172258</v>
      </c>
      <c r="U127" s="90">
        <f t="shared" ca="1" si="16"/>
        <v>6525506725.4663153</v>
      </c>
      <c r="V127">
        <f ca="1">IF('Waste 2030'!$A135="MR",INDIRECT("'Waste 2030'!"&amp;'Country Selector'!$B$3&amp;ROW($A135))*10^12,0)*'Process Emissions Multipliers'!$D$37</f>
        <v>7130007356.0154057</v>
      </c>
      <c r="W127" s="90">
        <f t="shared" ref="W127:AL142" ca="1" si="26">$V127*($AP$1-W$1)/($AP$1-$V$1)+$AP127*(W$1-$V$1)/($AP$1-$V$1)</f>
        <v>7111996998.5758867</v>
      </c>
      <c r="X127" s="90">
        <f t="shared" ca="1" si="26"/>
        <v>7093986641.1363678</v>
      </c>
      <c r="Y127" s="90">
        <f t="shared" ca="1" si="26"/>
        <v>7075976283.6968489</v>
      </c>
      <c r="Z127" s="90">
        <f t="shared" ca="1" si="26"/>
        <v>7057965926.257329</v>
      </c>
      <c r="AA127" s="90">
        <f t="shared" ca="1" si="26"/>
        <v>7039955568.8178101</v>
      </c>
      <c r="AB127" s="90">
        <f t="shared" ca="1" si="26"/>
        <v>7021945211.3782911</v>
      </c>
      <c r="AC127" s="90">
        <f t="shared" ca="1" si="26"/>
        <v>7003934853.9387712</v>
      </c>
      <c r="AD127" s="90">
        <f t="shared" ca="1" si="26"/>
        <v>6985924496.4992533</v>
      </c>
      <c r="AE127" s="90">
        <f t="shared" ca="1" si="26"/>
        <v>6967914139.0597334</v>
      </c>
      <c r="AF127" s="90">
        <f t="shared" ca="1" si="26"/>
        <v>6949903781.6202145</v>
      </c>
      <c r="AG127" s="90">
        <f t="shared" ca="1" si="26"/>
        <v>6931893424.1806946</v>
      </c>
      <c r="AH127" s="90">
        <f t="shared" ca="1" si="26"/>
        <v>6913883066.7411766</v>
      </c>
      <c r="AI127" s="90">
        <f t="shared" ca="1" si="26"/>
        <v>6895872709.3016567</v>
      </c>
      <c r="AJ127" s="90">
        <f t="shared" ca="1" si="26"/>
        <v>6877862351.8621378</v>
      </c>
      <c r="AK127" s="90">
        <f t="shared" ca="1" si="26"/>
        <v>6859851994.4226189</v>
      </c>
      <c r="AL127" s="90">
        <f t="shared" ca="1" si="26"/>
        <v>6841841636.9830999</v>
      </c>
      <c r="AM127" s="90">
        <f t="shared" ca="1" si="25"/>
        <v>6823831279.543581</v>
      </c>
      <c r="AN127" s="90">
        <f t="shared" ca="1" si="25"/>
        <v>6805820922.1040611</v>
      </c>
      <c r="AO127" s="90">
        <f t="shared" ca="1" si="25"/>
        <v>6787810564.6645412</v>
      </c>
      <c r="AP127">
        <f ca="1">V127*'Process Emissions Multipliers'!$E$37</f>
        <v>6769800207.2250233</v>
      </c>
    </row>
    <row r="128" spans="1:42">
      <c r="A128" s="74">
        <v>76</v>
      </c>
      <c r="B128">
        <f ca="1">IF('Waste 2010'!$A136="MR",INDIRECT("'Waste 2010'!"&amp;'Country Selector'!$B$3&amp;ROW($A136))*10^12,0)</f>
        <v>2521078566.6605062</v>
      </c>
      <c r="C128" s="90">
        <f t="shared" ref="C128:K156" ca="1" si="27">$B128*($L$1-C$1)/($L$1-$B$1)+$L128*(C$1-$B$1)/($L$1-$B$1)</f>
        <v>2785213390.8205185</v>
      </c>
      <c r="D128" s="90">
        <f t="shared" ca="1" si="27"/>
        <v>3049348214.9805307</v>
      </c>
      <c r="E128" s="90">
        <f t="shared" ca="1" si="27"/>
        <v>3313483039.140543</v>
      </c>
      <c r="F128" s="90">
        <f t="shared" ca="1" si="27"/>
        <v>3577617863.3005552</v>
      </c>
      <c r="G128" s="90">
        <f t="shared" ca="1" si="27"/>
        <v>3841752687.4605675</v>
      </c>
      <c r="H128" s="90">
        <f t="shared" ca="1" si="27"/>
        <v>4105887511.6205797</v>
      </c>
      <c r="I128" s="90">
        <f t="shared" ca="1" si="27"/>
        <v>4370022335.780592</v>
      </c>
      <c r="J128" s="90">
        <f t="shared" ca="1" si="27"/>
        <v>4634157159.9406042</v>
      </c>
      <c r="K128" s="90">
        <f t="shared" ca="1" si="27"/>
        <v>4898291984.1006165</v>
      </c>
      <c r="L128">
        <f ca="1">IF('Waste 2020'!$A136="MR",INDIRECT("'Waste 2020'!"&amp;'Country Selector'!$B$3&amp;ROW($A136))*10^12,0)*'Process Emissions Multipliers'!$B$37</f>
        <v>5162426808.2606287</v>
      </c>
      <c r="M128" s="90">
        <f t="shared" ref="M128:U156" ca="1" si="28">$L128*($V$1-M$1)/($V$1-$L$1)+$V128*(M$1-$L$1)/($V$1-$L$1)</f>
        <v>5086622430.5221052</v>
      </c>
      <c r="N128" s="90">
        <f t="shared" ca="1" si="28"/>
        <v>5010818052.7835817</v>
      </c>
      <c r="O128" s="90">
        <f t="shared" ca="1" si="28"/>
        <v>4935013675.0450583</v>
      </c>
      <c r="P128" s="90">
        <f t="shared" ca="1" si="28"/>
        <v>4859209297.3065348</v>
      </c>
      <c r="Q128" s="90">
        <f t="shared" ca="1" si="28"/>
        <v>4783404919.5680103</v>
      </c>
      <c r="R128" s="90">
        <f t="shared" ca="1" si="28"/>
        <v>4707600541.8294868</v>
      </c>
      <c r="S128" s="90">
        <f t="shared" ca="1" si="28"/>
        <v>4631796164.0909634</v>
      </c>
      <c r="T128" s="90">
        <f t="shared" ca="1" si="28"/>
        <v>4555991786.3524399</v>
      </c>
      <c r="U128" s="90">
        <f t="shared" ca="1" si="28"/>
        <v>4480187408.6139174</v>
      </c>
      <c r="V128">
        <f ca="1">IF('Waste 2030'!$A136="MR",INDIRECT("'Waste 2030'!"&amp;'Country Selector'!$B$3&amp;ROW($A136))*10^12,0)*'Process Emissions Multipliers'!$D$37</f>
        <v>4404383030.8753929</v>
      </c>
      <c r="W128" s="90">
        <f t="shared" ca="1" si="26"/>
        <v>4393257584.7537003</v>
      </c>
      <c r="X128" s="90">
        <f t="shared" ca="1" si="26"/>
        <v>4382132138.6320095</v>
      </c>
      <c r="Y128" s="90">
        <f t="shared" ca="1" si="26"/>
        <v>4371006692.5103168</v>
      </c>
      <c r="Z128" s="90">
        <f t="shared" ca="1" si="26"/>
        <v>4359881246.3886242</v>
      </c>
      <c r="AA128" s="90">
        <f t="shared" ca="1" si="26"/>
        <v>4348755800.2669325</v>
      </c>
      <c r="AB128" s="90">
        <f t="shared" ca="1" si="26"/>
        <v>4337630354.1452398</v>
      </c>
      <c r="AC128" s="90">
        <f t="shared" ca="1" si="26"/>
        <v>4326504908.0235481</v>
      </c>
      <c r="AD128" s="90">
        <f t="shared" ca="1" si="26"/>
        <v>4315379461.9018555</v>
      </c>
      <c r="AE128" s="90">
        <f t="shared" ca="1" si="26"/>
        <v>4304254015.7801628</v>
      </c>
      <c r="AF128" s="90">
        <f t="shared" ca="1" si="26"/>
        <v>4293128569.6584711</v>
      </c>
      <c r="AG128" s="90">
        <f t="shared" ca="1" si="26"/>
        <v>4282003123.5367789</v>
      </c>
      <c r="AH128" s="90">
        <f t="shared" ca="1" si="26"/>
        <v>4270877677.4150867</v>
      </c>
      <c r="AI128" s="90">
        <f t="shared" ca="1" si="26"/>
        <v>4259752231.2933946</v>
      </c>
      <c r="AJ128" s="90">
        <f t="shared" ca="1" si="26"/>
        <v>4248626785.1717024</v>
      </c>
      <c r="AK128" s="90">
        <f t="shared" ca="1" si="26"/>
        <v>4237501339.0500102</v>
      </c>
      <c r="AL128" s="90">
        <f t="shared" ca="1" si="26"/>
        <v>4226375892.928318</v>
      </c>
      <c r="AM128" s="90">
        <f t="shared" ca="1" si="25"/>
        <v>4215250446.8066258</v>
      </c>
      <c r="AN128" s="90">
        <f t="shared" ca="1" si="25"/>
        <v>4204125000.6849337</v>
      </c>
      <c r="AO128" s="90">
        <f t="shared" ca="1" si="25"/>
        <v>4192999554.5632415</v>
      </c>
      <c r="AP128">
        <f ca="1">V128*'Process Emissions Multipliers'!$E$37</f>
        <v>4181874108.4415493</v>
      </c>
    </row>
    <row r="129" spans="1:42">
      <c r="A129" s="74">
        <v>77</v>
      </c>
      <c r="B129">
        <f ca="1">IF('Waste 2010'!$A137="MR",INDIRECT("'Waste 2010'!"&amp;'Country Selector'!$B$3&amp;ROW($A137))*10^12,0)</f>
        <v>771800774.93999016</v>
      </c>
      <c r="C129" s="90">
        <f t="shared" ca="1" si="27"/>
        <v>1108788092.7292931</v>
      </c>
      <c r="D129" s="90">
        <f t="shared" ca="1" si="27"/>
        <v>1445775410.5185962</v>
      </c>
      <c r="E129" s="90">
        <f t="shared" ca="1" si="27"/>
        <v>1782762728.3078995</v>
      </c>
      <c r="F129" s="90">
        <f t="shared" ca="1" si="27"/>
        <v>2119750046.0972023</v>
      </c>
      <c r="G129" s="90">
        <f t="shared" ca="1" si="27"/>
        <v>2456737363.8865051</v>
      </c>
      <c r="H129" s="90">
        <f t="shared" ca="1" si="27"/>
        <v>2793724681.6758084</v>
      </c>
      <c r="I129" s="90">
        <f t="shared" ca="1" si="27"/>
        <v>3130711999.4651113</v>
      </c>
      <c r="J129" s="90">
        <f t="shared" ca="1" si="27"/>
        <v>3467699317.2544141</v>
      </c>
      <c r="K129" s="90">
        <f t="shared" ca="1" si="27"/>
        <v>3804686635.0437174</v>
      </c>
      <c r="L129">
        <f ca="1">IF('Waste 2020'!$A137="MR",INDIRECT("'Waste 2020'!"&amp;'Country Selector'!$B$3&amp;ROW($A137))*10^12,0)*'Process Emissions Multipliers'!$B$37</f>
        <v>4141673952.8330202</v>
      </c>
      <c r="M129" s="90">
        <f t="shared" ca="1" si="28"/>
        <v>4077412311.2133007</v>
      </c>
      <c r="N129" s="90">
        <f t="shared" ca="1" si="28"/>
        <v>4013150669.5935807</v>
      </c>
      <c r="O129" s="90">
        <f t="shared" ca="1" si="28"/>
        <v>3948889027.9738612</v>
      </c>
      <c r="P129" s="90">
        <f t="shared" ca="1" si="28"/>
        <v>3884627386.3541417</v>
      </c>
      <c r="Q129" s="90">
        <f t="shared" ca="1" si="28"/>
        <v>3820365744.7344217</v>
      </c>
      <c r="R129" s="90">
        <f t="shared" ca="1" si="28"/>
        <v>3756104103.1147022</v>
      </c>
      <c r="S129" s="90">
        <f t="shared" ca="1" si="28"/>
        <v>3691842461.4949827</v>
      </c>
      <c r="T129" s="90">
        <f t="shared" ca="1" si="28"/>
        <v>3627580819.8752627</v>
      </c>
      <c r="U129" s="90">
        <f t="shared" ca="1" si="28"/>
        <v>3563319178.2555428</v>
      </c>
      <c r="V129">
        <f ca="1">IF('Waste 2030'!$A137="MR",INDIRECT("'Waste 2030'!"&amp;'Country Selector'!$B$3&amp;ROW($A137))*10^12,0)*'Process Emissions Multipliers'!$D$37</f>
        <v>3499057536.6358232</v>
      </c>
      <c r="W129" s="90">
        <f t="shared" ca="1" si="26"/>
        <v>3490218937.4886451</v>
      </c>
      <c r="X129" s="90">
        <f t="shared" ca="1" si="26"/>
        <v>3481380338.341466</v>
      </c>
      <c r="Y129" s="90">
        <f t="shared" ca="1" si="26"/>
        <v>3472541739.1942878</v>
      </c>
      <c r="Z129" s="90">
        <f t="shared" ca="1" si="26"/>
        <v>3463703140.0471091</v>
      </c>
      <c r="AA129" s="90">
        <f t="shared" ca="1" si="26"/>
        <v>3454864540.8999305</v>
      </c>
      <c r="AB129" s="90">
        <f t="shared" ca="1" si="26"/>
        <v>3446025941.7527523</v>
      </c>
      <c r="AC129" s="90">
        <f t="shared" ca="1" si="26"/>
        <v>3437187342.6055732</v>
      </c>
      <c r="AD129" s="90">
        <f t="shared" ca="1" si="26"/>
        <v>3428348743.458395</v>
      </c>
      <c r="AE129" s="90">
        <f t="shared" ca="1" si="26"/>
        <v>3419510144.3112164</v>
      </c>
      <c r="AF129" s="90">
        <f t="shared" ca="1" si="26"/>
        <v>3410671545.1640377</v>
      </c>
      <c r="AG129" s="90">
        <f t="shared" ca="1" si="26"/>
        <v>3401832946.0168591</v>
      </c>
      <c r="AH129" s="90">
        <f t="shared" ca="1" si="26"/>
        <v>3392994346.8696809</v>
      </c>
      <c r="AI129" s="90">
        <f t="shared" ca="1" si="26"/>
        <v>3384155747.7225027</v>
      </c>
      <c r="AJ129" s="90">
        <f t="shared" ca="1" si="26"/>
        <v>3375317148.5753236</v>
      </c>
      <c r="AK129" s="90">
        <f t="shared" ca="1" si="26"/>
        <v>3366478549.4281454</v>
      </c>
      <c r="AL129" s="90">
        <f t="shared" ca="1" si="26"/>
        <v>3357639950.2809668</v>
      </c>
      <c r="AM129" s="90">
        <f t="shared" ca="1" si="25"/>
        <v>3348801351.1337886</v>
      </c>
      <c r="AN129" s="90">
        <f t="shared" ca="1" si="25"/>
        <v>3339962751.9866099</v>
      </c>
      <c r="AO129" s="90">
        <f t="shared" ca="1" si="25"/>
        <v>3331124152.8394308</v>
      </c>
      <c r="AP129">
        <f ca="1">V129*'Process Emissions Multipliers'!$E$37</f>
        <v>3322285553.6922526</v>
      </c>
    </row>
    <row r="130" spans="1:42">
      <c r="A130" s="74">
        <v>78</v>
      </c>
      <c r="B130">
        <f ca="1">IF('Waste 2010'!$A138="MR",INDIRECT("'Waste 2010'!"&amp;'Country Selector'!$B$3&amp;ROW($A138))*10^12,0)</f>
        <v>2875516580.2767382</v>
      </c>
      <c r="C130" s="90">
        <f t="shared" ca="1" si="27"/>
        <v>2830470021.4839711</v>
      </c>
      <c r="D130" s="90">
        <f t="shared" ca="1" si="27"/>
        <v>2785423462.6912045</v>
      </c>
      <c r="E130" s="90">
        <f t="shared" ca="1" si="27"/>
        <v>2740376903.8984375</v>
      </c>
      <c r="F130" s="90">
        <f t="shared" ca="1" si="27"/>
        <v>2695330345.1056705</v>
      </c>
      <c r="G130" s="90">
        <f t="shared" ca="1" si="27"/>
        <v>2650283786.3129034</v>
      </c>
      <c r="H130" s="90">
        <f t="shared" ca="1" si="27"/>
        <v>2605237227.5201368</v>
      </c>
      <c r="I130" s="90">
        <f t="shared" ca="1" si="27"/>
        <v>2560190668.7273698</v>
      </c>
      <c r="J130" s="90">
        <f t="shared" ca="1" si="27"/>
        <v>2515144109.9346027</v>
      </c>
      <c r="K130" s="90">
        <f t="shared" ca="1" si="27"/>
        <v>2470097551.1418352</v>
      </c>
      <c r="L130">
        <f ca="1">IF('Waste 2020'!$A138="MR",INDIRECT("'Waste 2020'!"&amp;'Country Selector'!$B$3&amp;ROW($A138))*10^12,0)*'Process Emissions Multipliers'!$B$37</f>
        <v>2425050992.3490686</v>
      </c>
      <c r="M130" s="90">
        <f t="shared" ca="1" si="28"/>
        <v>2514686594.716773</v>
      </c>
      <c r="N130" s="90">
        <f t="shared" ca="1" si="28"/>
        <v>2604322197.0844779</v>
      </c>
      <c r="O130" s="90">
        <f t="shared" ca="1" si="28"/>
        <v>2693957799.4521828</v>
      </c>
      <c r="P130" s="90">
        <f t="shared" ca="1" si="28"/>
        <v>2783593401.8198872</v>
      </c>
      <c r="Q130" s="90">
        <f t="shared" ca="1" si="28"/>
        <v>2873229004.1875916</v>
      </c>
      <c r="R130" s="90">
        <f t="shared" ca="1" si="28"/>
        <v>2962864606.5552959</v>
      </c>
      <c r="S130" s="90">
        <f t="shared" ca="1" si="28"/>
        <v>3052500208.9230008</v>
      </c>
      <c r="T130" s="90">
        <f t="shared" ca="1" si="28"/>
        <v>3142135811.2907057</v>
      </c>
      <c r="U130" s="90">
        <f t="shared" ca="1" si="28"/>
        <v>3231771413.6584101</v>
      </c>
      <c r="V130">
        <f ca="1">IF('Waste 2030'!$A138="MR",INDIRECT("'Waste 2030'!"&amp;'Country Selector'!$B$3&amp;ROW($A138))*10^12,0)*'Process Emissions Multipliers'!$D$37</f>
        <v>3321407016.0261149</v>
      </c>
      <c r="W130" s="90">
        <f t="shared" ca="1" si="26"/>
        <v>3313017161.0689125</v>
      </c>
      <c r="X130" s="90">
        <f t="shared" ca="1" si="26"/>
        <v>3304627306.1117096</v>
      </c>
      <c r="Y130" s="90">
        <f t="shared" ca="1" si="26"/>
        <v>3296237451.1545072</v>
      </c>
      <c r="Z130" s="90">
        <f t="shared" ca="1" si="26"/>
        <v>3287847596.1973047</v>
      </c>
      <c r="AA130" s="90">
        <f t="shared" ca="1" si="26"/>
        <v>3279457741.2401018</v>
      </c>
      <c r="AB130" s="90">
        <f t="shared" ca="1" si="26"/>
        <v>3271067886.2828989</v>
      </c>
      <c r="AC130" s="90">
        <f t="shared" ca="1" si="26"/>
        <v>3262678031.3256965</v>
      </c>
      <c r="AD130" s="90">
        <f t="shared" ca="1" si="26"/>
        <v>3254288176.368494</v>
      </c>
      <c r="AE130" s="90">
        <f t="shared" ca="1" si="26"/>
        <v>3245898321.4112911</v>
      </c>
      <c r="AF130" s="90">
        <f t="shared" ca="1" si="26"/>
        <v>3237508466.4540892</v>
      </c>
      <c r="AG130" s="90">
        <f t="shared" ca="1" si="26"/>
        <v>3229118611.4968863</v>
      </c>
      <c r="AH130" s="90">
        <f t="shared" ca="1" si="26"/>
        <v>3220728756.5396833</v>
      </c>
      <c r="AI130" s="90">
        <f t="shared" ca="1" si="26"/>
        <v>3212338901.5824814</v>
      </c>
      <c r="AJ130" s="90">
        <f t="shared" ca="1" si="26"/>
        <v>3203949046.6252785</v>
      </c>
      <c r="AK130" s="90">
        <f t="shared" ca="1" si="26"/>
        <v>3195559191.668076</v>
      </c>
      <c r="AL130" s="90">
        <f t="shared" ca="1" si="26"/>
        <v>3187169336.7108736</v>
      </c>
      <c r="AM130" s="90">
        <f t="shared" ca="1" si="25"/>
        <v>3178779481.7536707</v>
      </c>
      <c r="AN130" s="90">
        <f t="shared" ca="1" si="25"/>
        <v>3170389626.7964683</v>
      </c>
      <c r="AO130" s="90">
        <f t="shared" ca="1" si="25"/>
        <v>3161999771.8392653</v>
      </c>
      <c r="AP130">
        <f ca="1">V130*'Process Emissions Multipliers'!$E$37</f>
        <v>3153609916.8820629</v>
      </c>
    </row>
    <row r="131" spans="1:42">
      <c r="A131" s="74">
        <v>79</v>
      </c>
      <c r="B131">
        <f ca="1">IF('Waste 2010'!$A139="MR",INDIRECT("'Waste 2010'!"&amp;'Country Selector'!$B$3&amp;ROW($A139))*10^12,0)</f>
        <v>3428402460.2015963</v>
      </c>
      <c r="C131" s="90">
        <f t="shared" ca="1" si="27"/>
        <v>3245495080.3828645</v>
      </c>
      <c r="D131" s="90">
        <f t="shared" ca="1" si="27"/>
        <v>3062587700.5641332</v>
      </c>
      <c r="E131" s="90">
        <f t="shared" ca="1" si="27"/>
        <v>2879680320.7454019</v>
      </c>
      <c r="F131" s="90">
        <f t="shared" ca="1" si="27"/>
        <v>2696772940.9266706</v>
      </c>
      <c r="G131" s="90">
        <f t="shared" ca="1" si="27"/>
        <v>2513865561.1079388</v>
      </c>
      <c r="H131" s="90">
        <f t="shared" ca="1" si="27"/>
        <v>2330958181.2892075</v>
      </c>
      <c r="I131" s="90">
        <f t="shared" ca="1" si="27"/>
        <v>2148050801.4704762</v>
      </c>
      <c r="J131" s="90">
        <f t="shared" ca="1" si="27"/>
        <v>1965143421.6517444</v>
      </c>
      <c r="K131" s="90">
        <f t="shared" ca="1" si="27"/>
        <v>1782236041.8330131</v>
      </c>
      <c r="L131">
        <f ca="1">IF('Waste 2020'!$A139="MR",INDIRECT("'Waste 2020'!"&amp;'Country Selector'!$B$3&amp;ROW($A139))*10^12,0)*'Process Emissions Multipliers'!$B$37</f>
        <v>1599328662.0142815</v>
      </c>
      <c r="M131" s="90">
        <f t="shared" ca="1" si="28"/>
        <v>1947127065.0001712</v>
      </c>
      <c r="N131" s="90">
        <f t="shared" ca="1" si="28"/>
        <v>2294925467.9860611</v>
      </c>
      <c r="O131" s="90">
        <f t="shared" ca="1" si="28"/>
        <v>2642723870.9719505</v>
      </c>
      <c r="P131" s="90">
        <f t="shared" ca="1" si="28"/>
        <v>2990522273.9578409</v>
      </c>
      <c r="Q131" s="90">
        <f t="shared" ca="1" si="28"/>
        <v>3338320676.9437304</v>
      </c>
      <c r="R131" s="90">
        <f t="shared" ca="1" si="28"/>
        <v>3686119079.9296203</v>
      </c>
      <c r="S131" s="90">
        <f t="shared" ca="1" si="28"/>
        <v>4033917482.9155102</v>
      </c>
      <c r="T131" s="90">
        <f t="shared" ca="1" si="28"/>
        <v>4381715885.9013996</v>
      </c>
      <c r="U131" s="90">
        <f t="shared" ca="1" si="28"/>
        <v>4729514288.88729</v>
      </c>
      <c r="V131">
        <f ca="1">IF('Waste 2030'!$A139="MR",INDIRECT("'Waste 2030'!"&amp;'Country Selector'!$B$3&amp;ROW($A139))*10^12,0)*'Process Emissions Multipliers'!$D$37</f>
        <v>5077312691.8731794</v>
      </c>
      <c r="W131" s="90">
        <f t="shared" ca="1" si="26"/>
        <v>5064487429.3107643</v>
      </c>
      <c r="X131" s="90">
        <f t="shared" ca="1" si="26"/>
        <v>5051662166.7483511</v>
      </c>
      <c r="Y131" s="90">
        <f t="shared" ca="1" si="26"/>
        <v>5038836904.1859369</v>
      </c>
      <c r="Z131" s="90">
        <f t="shared" ca="1" si="26"/>
        <v>5026011641.6235228</v>
      </c>
      <c r="AA131" s="90">
        <f t="shared" ca="1" si="26"/>
        <v>5013186379.0611076</v>
      </c>
      <c r="AB131" s="90">
        <f t="shared" ca="1" si="26"/>
        <v>5000361116.4986935</v>
      </c>
      <c r="AC131" s="90">
        <f t="shared" ca="1" si="26"/>
        <v>4987535853.9362793</v>
      </c>
      <c r="AD131" s="90">
        <f t="shared" ca="1" si="26"/>
        <v>4974710591.3738651</v>
      </c>
      <c r="AE131" s="90">
        <f t="shared" ca="1" si="26"/>
        <v>4961885328.811451</v>
      </c>
      <c r="AF131" s="90">
        <f t="shared" ca="1" si="26"/>
        <v>4949060066.2490368</v>
      </c>
      <c r="AG131" s="90">
        <f t="shared" ca="1" si="26"/>
        <v>4936234803.6866226</v>
      </c>
      <c r="AH131" s="90">
        <f t="shared" ca="1" si="26"/>
        <v>4923409541.1242085</v>
      </c>
      <c r="AI131" s="90">
        <f t="shared" ca="1" si="26"/>
        <v>4910584278.5617933</v>
      </c>
      <c r="AJ131" s="90">
        <f t="shared" ca="1" si="26"/>
        <v>4897759015.9993792</v>
      </c>
      <c r="AK131" s="90">
        <f t="shared" ca="1" si="26"/>
        <v>4884933753.436965</v>
      </c>
      <c r="AL131" s="90">
        <f t="shared" ca="1" si="26"/>
        <v>4872108490.8745508</v>
      </c>
      <c r="AM131" s="90">
        <f t="shared" ca="1" si="25"/>
        <v>4859283228.3121367</v>
      </c>
      <c r="AN131" s="90">
        <f t="shared" ca="1" si="25"/>
        <v>4846457965.7497215</v>
      </c>
      <c r="AO131" s="90">
        <f t="shared" ca="1" si="25"/>
        <v>4833632703.1873083</v>
      </c>
      <c r="AP131">
        <f ca="1">V131*'Process Emissions Multipliers'!$E$37</f>
        <v>4820807440.6248932</v>
      </c>
    </row>
    <row r="132" spans="1:42">
      <c r="A132" s="74">
        <v>80</v>
      </c>
      <c r="B132">
        <f ca="1">IF('Waste 2010'!$A140="MR",INDIRECT("'Waste 2010'!"&amp;'Country Selector'!$B$3&amp;ROW($A140))*10^12,0)</f>
        <v>2349914952.2852035</v>
      </c>
      <c r="C132" s="90">
        <f t="shared" ca="1" si="27"/>
        <v>2444477195.9793119</v>
      </c>
      <c r="D132" s="90">
        <f t="shared" ca="1" si="27"/>
        <v>2539039439.6734204</v>
      </c>
      <c r="E132" s="90">
        <f t="shared" ca="1" si="27"/>
        <v>2633601683.3675289</v>
      </c>
      <c r="F132" s="90">
        <f t="shared" ca="1" si="27"/>
        <v>2728163927.0616374</v>
      </c>
      <c r="G132" s="90">
        <f t="shared" ca="1" si="27"/>
        <v>2822726170.7557459</v>
      </c>
      <c r="H132" s="90">
        <f t="shared" ca="1" si="27"/>
        <v>2917288414.4498549</v>
      </c>
      <c r="I132" s="90">
        <f t="shared" ca="1" si="27"/>
        <v>3011850658.1439629</v>
      </c>
      <c r="J132" s="90">
        <f t="shared" ca="1" si="27"/>
        <v>3106412901.8380718</v>
      </c>
      <c r="K132" s="90">
        <f t="shared" ca="1" si="27"/>
        <v>3200975145.5321803</v>
      </c>
      <c r="L132">
        <f ca="1">IF('Waste 2020'!$A140="MR",INDIRECT("'Waste 2020'!"&amp;'Country Selector'!$B$3&amp;ROW($A140))*10^12,0)*'Process Emissions Multipliers'!$B$37</f>
        <v>3295537389.2262888</v>
      </c>
      <c r="M132" s="90">
        <f t="shared" ca="1" si="28"/>
        <v>3238431097.5618768</v>
      </c>
      <c r="N132" s="90">
        <f t="shared" ca="1" si="28"/>
        <v>3181324805.8974643</v>
      </c>
      <c r="O132" s="90">
        <f t="shared" ca="1" si="28"/>
        <v>3124218514.2330523</v>
      </c>
      <c r="P132" s="90">
        <f t="shared" ca="1" si="28"/>
        <v>3067112222.5686402</v>
      </c>
      <c r="Q132" s="90">
        <f t="shared" ca="1" si="28"/>
        <v>3010005930.9042277</v>
      </c>
      <c r="R132" s="90">
        <f t="shared" ca="1" si="28"/>
        <v>2952899639.2398157</v>
      </c>
      <c r="S132" s="90">
        <f t="shared" ca="1" si="28"/>
        <v>2895793347.5754032</v>
      </c>
      <c r="T132" s="90">
        <f t="shared" ca="1" si="28"/>
        <v>2838687055.9109912</v>
      </c>
      <c r="U132" s="90">
        <f t="shared" ca="1" si="28"/>
        <v>2781580764.2465792</v>
      </c>
      <c r="V132">
        <f ca="1">IF('Waste 2030'!$A140="MR",INDIRECT("'Waste 2030'!"&amp;'Country Selector'!$B$3&amp;ROW($A140))*10^12,0)*'Process Emissions Multipliers'!$D$37</f>
        <v>2724474472.5821667</v>
      </c>
      <c r="W132" s="90">
        <f t="shared" ca="1" si="26"/>
        <v>2717592465.7852659</v>
      </c>
      <c r="X132" s="90">
        <f t="shared" ca="1" si="26"/>
        <v>2710710458.9883657</v>
      </c>
      <c r="Y132" s="90">
        <f t="shared" ca="1" si="26"/>
        <v>2703828452.1914649</v>
      </c>
      <c r="Z132" s="90">
        <f t="shared" ca="1" si="26"/>
        <v>2696946445.3945637</v>
      </c>
      <c r="AA132" s="90">
        <f t="shared" ca="1" si="26"/>
        <v>2690064438.5976629</v>
      </c>
      <c r="AB132" s="90">
        <f t="shared" ca="1" si="26"/>
        <v>2683182431.8007622</v>
      </c>
      <c r="AC132" s="90">
        <f t="shared" ca="1" si="26"/>
        <v>2676300425.0038614</v>
      </c>
      <c r="AD132" s="90">
        <f t="shared" ca="1" si="26"/>
        <v>2669418418.2069607</v>
      </c>
      <c r="AE132" s="90">
        <f t="shared" ca="1" si="26"/>
        <v>2662536411.4100599</v>
      </c>
      <c r="AF132" s="90">
        <f t="shared" ca="1" si="26"/>
        <v>2655654404.6131592</v>
      </c>
      <c r="AG132" s="90">
        <f t="shared" ca="1" si="26"/>
        <v>2648772397.8162589</v>
      </c>
      <c r="AH132" s="90">
        <f t="shared" ca="1" si="26"/>
        <v>2641890391.0193582</v>
      </c>
      <c r="AI132" s="90">
        <f t="shared" ca="1" si="26"/>
        <v>2635008384.2224569</v>
      </c>
      <c r="AJ132" s="90">
        <f t="shared" ca="1" si="26"/>
        <v>2628126377.4255562</v>
      </c>
      <c r="AK132" s="90">
        <f t="shared" ca="1" si="26"/>
        <v>2621244370.6286559</v>
      </c>
      <c r="AL132" s="90">
        <f t="shared" ca="1" si="26"/>
        <v>2614362363.8317552</v>
      </c>
      <c r="AM132" s="90">
        <f t="shared" ca="1" si="25"/>
        <v>2607480357.0348539</v>
      </c>
      <c r="AN132" s="90">
        <f t="shared" ca="1" si="25"/>
        <v>2600598350.2379541</v>
      </c>
      <c r="AO132" s="90">
        <f t="shared" ca="1" si="25"/>
        <v>2593716343.4410529</v>
      </c>
      <c r="AP132">
        <f ca="1">V132*'Process Emissions Multipliers'!$E$37</f>
        <v>2586834336.6441522</v>
      </c>
    </row>
    <row r="133" spans="1:42">
      <c r="A133" s="74">
        <v>81</v>
      </c>
      <c r="B133">
        <f ca="1">IF('Waste 2010'!$A141="MR",INDIRECT("'Waste 2010'!"&amp;'Country Selector'!$B$3&amp;ROW($A141))*10^12,0)</f>
        <v>1553297919.7292461</v>
      </c>
      <c r="C133" s="90">
        <f t="shared" ca="1" si="27"/>
        <v>1634191933.2079122</v>
      </c>
      <c r="D133" s="90">
        <f t="shared" ca="1" si="27"/>
        <v>1715085946.6865788</v>
      </c>
      <c r="E133" s="90">
        <f t="shared" ca="1" si="27"/>
        <v>1795979960.1652448</v>
      </c>
      <c r="F133" s="90">
        <f t="shared" ca="1" si="27"/>
        <v>1876873973.6439111</v>
      </c>
      <c r="G133" s="90">
        <f t="shared" ca="1" si="27"/>
        <v>1957767987.1225774</v>
      </c>
      <c r="H133" s="90">
        <f t="shared" ca="1" si="27"/>
        <v>2038662000.6012435</v>
      </c>
      <c r="I133" s="90">
        <f t="shared" ca="1" si="27"/>
        <v>2119556014.07991</v>
      </c>
      <c r="J133" s="90">
        <f t="shared" ca="1" si="27"/>
        <v>2200450027.5585761</v>
      </c>
      <c r="K133" s="90">
        <f t="shared" ca="1" si="27"/>
        <v>2281344041.0372424</v>
      </c>
      <c r="L133">
        <f ca="1">IF('Waste 2020'!$A141="MR",INDIRECT("'Waste 2020'!"&amp;'Country Selector'!$B$3&amp;ROW($A141))*10^12,0)*'Process Emissions Multipliers'!$B$37</f>
        <v>2362238054.5159087</v>
      </c>
      <c r="M133" s="90">
        <f t="shared" ca="1" si="28"/>
        <v>2718655809.1031084</v>
      </c>
      <c r="N133" s="90">
        <f t="shared" ca="1" si="28"/>
        <v>3075073563.6903076</v>
      </c>
      <c r="O133" s="90">
        <f t="shared" ca="1" si="28"/>
        <v>3431491318.2775073</v>
      </c>
      <c r="P133" s="90">
        <f t="shared" ca="1" si="28"/>
        <v>3787909072.864707</v>
      </c>
      <c r="Q133" s="90">
        <f t="shared" ca="1" si="28"/>
        <v>4144326827.4519062</v>
      </c>
      <c r="R133" s="90">
        <f t="shared" ca="1" si="28"/>
        <v>4500744582.0391054</v>
      </c>
      <c r="S133" s="90">
        <f t="shared" ca="1" si="28"/>
        <v>4857162336.6263056</v>
      </c>
      <c r="T133" s="90">
        <f t="shared" ca="1" si="28"/>
        <v>5213580091.2135057</v>
      </c>
      <c r="U133" s="90">
        <f t="shared" ca="1" si="28"/>
        <v>5569997845.800704</v>
      </c>
      <c r="V133">
        <f ca="1">IF('Waste 2030'!$A141="MR",INDIRECT("'Waste 2030'!"&amp;'Country Selector'!$B$3&amp;ROW($A141))*10^12,0)*'Process Emissions Multipliers'!$D$37</f>
        <v>5926415600.3879042</v>
      </c>
      <c r="W133" s="90">
        <f t="shared" ca="1" si="26"/>
        <v>5911445508.7781</v>
      </c>
      <c r="X133" s="90">
        <f t="shared" ca="1" si="26"/>
        <v>5896475417.1682959</v>
      </c>
      <c r="Y133" s="90">
        <f t="shared" ca="1" si="26"/>
        <v>5881505325.5584917</v>
      </c>
      <c r="Z133" s="90">
        <f t="shared" ca="1" si="26"/>
        <v>5866535233.9486876</v>
      </c>
      <c r="AA133" s="90">
        <f t="shared" ca="1" si="26"/>
        <v>5851565142.3388824</v>
      </c>
      <c r="AB133" s="90">
        <f t="shared" ca="1" si="26"/>
        <v>5836595050.7290792</v>
      </c>
      <c r="AC133" s="90">
        <f t="shared" ca="1" si="26"/>
        <v>5821624959.1192751</v>
      </c>
      <c r="AD133" s="90">
        <f t="shared" ca="1" si="26"/>
        <v>5806654867.50947</v>
      </c>
      <c r="AE133" s="90">
        <f t="shared" ca="1" si="26"/>
        <v>5791684775.8996658</v>
      </c>
      <c r="AF133" s="90">
        <f t="shared" ca="1" si="26"/>
        <v>5776714684.2898617</v>
      </c>
      <c r="AG133" s="90">
        <f t="shared" ca="1" si="26"/>
        <v>5761744592.6800575</v>
      </c>
      <c r="AH133" s="90">
        <f t="shared" ca="1" si="26"/>
        <v>5746774501.0702534</v>
      </c>
      <c r="AI133" s="90">
        <f t="shared" ca="1" si="26"/>
        <v>5731804409.4604492</v>
      </c>
      <c r="AJ133" s="90">
        <f t="shared" ca="1" si="26"/>
        <v>5716834317.8506451</v>
      </c>
      <c r="AK133" s="90">
        <f t="shared" ca="1" si="26"/>
        <v>5701864226.2408409</v>
      </c>
      <c r="AL133" s="90">
        <f t="shared" ca="1" si="26"/>
        <v>5686894134.6310368</v>
      </c>
      <c r="AM133" s="90">
        <f t="shared" ca="1" si="25"/>
        <v>5671924043.0212326</v>
      </c>
      <c r="AN133" s="90">
        <f t="shared" ca="1" si="25"/>
        <v>5656953951.4114285</v>
      </c>
      <c r="AO133" s="90">
        <f t="shared" ca="1" si="25"/>
        <v>5641983859.8016233</v>
      </c>
      <c r="AP133">
        <f ca="1">V133*'Process Emissions Multipliers'!$E$37</f>
        <v>5627013768.1918201</v>
      </c>
    </row>
    <row r="134" spans="1:42">
      <c r="A134" s="74">
        <v>82</v>
      </c>
      <c r="B134">
        <f ca="1">IF('Waste 2010'!$A142="MR",INDIRECT("'Waste 2010'!"&amp;'Country Selector'!$B$3&amp;ROW($A142))*10^12,0)</f>
        <v>23880435.856327154</v>
      </c>
      <c r="C134" s="90">
        <f t="shared" ca="1" si="27"/>
        <v>172848707.48669401</v>
      </c>
      <c r="D134" s="90">
        <f t="shared" ca="1" si="27"/>
        <v>321816979.1170609</v>
      </c>
      <c r="E134" s="90">
        <f t="shared" ca="1" si="27"/>
        <v>470785250.7474277</v>
      </c>
      <c r="F134" s="90">
        <f t="shared" ca="1" si="27"/>
        <v>619753522.37779462</v>
      </c>
      <c r="G134" s="90">
        <f t="shared" ca="1" si="27"/>
        <v>768721794.00816143</v>
      </c>
      <c r="H134" s="90">
        <f t="shared" ca="1" si="27"/>
        <v>917690065.63852823</v>
      </c>
      <c r="I134" s="90">
        <f t="shared" ca="1" si="27"/>
        <v>1066658337.2688951</v>
      </c>
      <c r="J134" s="90">
        <f t="shared" ca="1" si="27"/>
        <v>1215626608.899262</v>
      </c>
      <c r="K134" s="90">
        <f t="shared" ca="1" si="27"/>
        <v>1364594880.529629</v>
      </c>
      <c r="L134">
        <f ca="1">IF('Waste 2020'!$A142="MR",INDIRECT("'Waste 2020'!"&amp;'Country Selector'!$B$3&amp;ROW($A142))*10^12,0)*'Process Emissions Multipliers'!$B$37</f>
        <v>1513563152.1599958</v>
      </c>
      <c r="M134" s="90">
        <f t="shared" ca="1" si="28"/>
        <v>1494196266.7564292</v>
      </c>
      <c r="N134" s="90">
        <f t="shared" ca="1" si="28"/>
        <v>1474829381.3528628</v>
      </c>
      <c r="O134" s="90">
        <f t="shared" ca="1" si="28"/>
        <v>1455462495.9492965</v>
      </c>
      <c r="P134" s="90">
        <f t="shared" ca="1" si="28"/>
        <v>1436095610.5457299</v>
      </c>
      <c r="Q134" s="90">
        <f t="shared" ca="1" si="28"/>
        <v>1416728725.1421635</v>
      </c>
      <c r="R134" s="90">
        <f t="shared" ca="1" si="28"/>
        <v>1397361839.7385969</v>
      </c>
      <c r="S134" s="90">
        <f t="shared" ca="1" si="28"/>
        <v>1377994954.3350306</v>
      </c>
      <c r="T134" s="90">
        <f t="shared" ca="1" si="28"/>
        <v>1358628068.9314642</v>
      </c>
      <c r="U134" s="90">
        <f t="shared" ca="1" si="28"/>
        <v>1339261183.5278976</v>
      </c>
      <c r="V134">
        <f ca="1">IF('Waste 2030'!$A142="MR",INDIRECT("'Waste 2030'!"&amp;'Country Selector'!$B$3&amp;ROW($A142))*10^12,0)*'Process Emissions Multipliers'!$D$37</f>
        <v>1319894298.1243312</v>
      </c>
      <c r="W134" s="90">
        <f t="shared" ca="1" si="26"/>
        <v>1316560252.7433615</v>
      </c>
      <c r="X134" s="90">
        <f t="shared" ca="1" si="26"/>
        <v>1313226207.3623919</v>
      </c>
      <c r="Y134" s="90">
        <f t="shared" ca="1" si="26"/>
        <v>1309892161.9814224</v>
      </c>
      <c r="Z134" s="90">
        <f t="shared" ca="1" si="26"/>
        <v>1306558116.6004529</v>
      </c>
      <c r="AA134" s="90">
        <f t="shared" ca="1" si="26"/>
        <v>1303224071.2194831</v>
      </c>
      <c r="AB134" s="90">
        <f t="shared" ca="1" si="26"/>
        <v>1299890025.8385139</v>
      </c>
      <c r="AC134" s="90">
        <f t="shared" ca="1" si="26"/>
        <v>1296555980.4575441</v>
      </c>
      <c r="AD134" s="90">
        <f t="shared" ca="1" si="26"/>
        <v>1293221935.0765743</v>
      </c>
      <c r="AE134" s="90">
        <f t="shared" ca="1" si="26"/>
        <v>1289887889.6956048</v>
      </c>
      <c r="AF134" s="90">
        <f t="shared" ca="1" si="26"/>
        <v>1286553844.3146353</v>
      </c>
      <c r="AG134" s="90">
        <f t="shared" ca="1" si="26"/>
        <v>1283219798.9336658</v>
      </c>
      <c r="AH134" s="90">
        <f t="shared" ca="1" si="26"/>
        <v>1279885753.5526962</v>
      </c>
      <c r="AI134" s="90">
        <f t="shared" ca="1" si="26"/>
        <v>1276551708.1717267</v>
      </c>
      <c r="AJ134" s="90">
        <f t="shared" ca="1" si="26"/>
        <v>1273217662.7907567</v>
      </c>
      <c r="AK134" s="90">
        <f t="shared" ca="1" si="26"/>
        <v>1269883617.4097872</v>
      </c>
      <c r="AL134" s="90">
        <f t="shared" ca="1" si="26"/>
        <v>1266549572.0288177</v>
      </c>
      <c r="AM134" s="90">
        <f t="shared" ca="1" si="25"/>
        <v>1263215526.6478481</v>
      </c>
      <c r="AN134" s="90">
        <f t="shared" ca="1" si="25"/>
        <v>1259881481.2668786</v>
      </c>
      <c r="AO134" s="90">
        <f t="shared" ca="1" si="25"/>
        <v>1256547435.8859088</v>
      </c>
      <c r="AP134">
        <f ca="1">V134*'Process Emissions Multipliers'!$E$37</f>
        <v>1253213390.5049393</v>
      </c>
    </row>
    <row r="135" spans="1:42">
      <c r="A135" s="74">
        <v>83</v>
      </c>
      <c r="B135">
        <f ca="1">IF('Waste 2010'!$A143="MR",INDIRECT("'Waste 2010'!"&amp;'Country Selector'!$B$3&amp;ROW($A143))*10^12,0)</f>
        <v>2840418702.1457973</v>
      </c>
      <c r="C135" s="90">
        <f t="shared" ca="1" si="27"/>
        <v>2662016776.3394141</v>
      </c>
      <c r="D135" s="90">
        <f t="shared" ca="1" si="27"/>
        <v>2483614850.5330305</v>
      </c>
      <c r="E135" s="90">
        <f t="shared" ca="1" si="27"/>
        <v>2305212924.7266474</v>
      </c>
      <c r="F135" s="90">
        <f t="shared" ca="1" si="27"/>
        <v>2126810998.920264</v>
      </c>
      <c r="G135" s="90">
        <f t="shared" ca="1" si="27"/>
        <v>1948409073.1138809</v>
      </c>
      <c r="H135" s="90">
        <f t="shared" ca="1" si="27"/>
        <v>1770007147.3074975</v>
      </c>
      <c r="I135" s="90">
        <f t="shared" ca="1" si="27"/>
        <v>1591605221.5011144</v>
      </c>
      <c r="J135" s="90">
        <f t="shared" ca="1" si="27"/>
        <v>1413203295.694731</v>
      </c>
      <c r="K135" s="90">
        <f t="shared" ca="1" si="27"/>
        <v>1234801369.8883476</v>
      </c>
      <c r="L135">
        <f ca="1">IF('Waste 2020'!$A143="MR",INDIRECT("'Waste 2020'!"&amp;'Country Selector'!$B$3&amp;ROW($A143))*10^12,0)*'Process Emissions Multipliers'!$B$37</f>
        <v>1056399444.0819645</v>
      </c>
      <c r="M135" s="90">
        <f t="shared" ca="1" si="28"/>
        <v>1192709864.8130136</v>
      </c>
      <c r="N135" s="90">
        <f t="shared" ca="1" si="28"/>
        <v>1329020285.5440626</v>
      </c>
      <c r="O135" s="90">
        <f t="shared" ca="1" si="28"/>
        <v>1465330706.2751117</v>
      </c>
      <c r="P135" s="90">
        <f t="shared" ca="1" si="28"/>
        <v>1601641127.0061607</v>
      </c>
      <c r="Q135" s="90">
        <f t="shared" ca="1" si="28"/>
        <v>1737951547.7372098</v>
      </c>
      <c r="R135" s="90">
        <f t="shared" ca="1" si="28"/>
        <v>1874261968.4682589</v>
      </c>
      <c r="S135" s="90">
        <f t="shared" ca="1" si="28"/>
        <v>2010572389.1993079</v>
      </c>
      <c r="T135" s="90">
        <f t="shared" ca="1" si="28"/>
        <v>2146882809.930357</v>
      </c>
      <c r="U135" s="90">
        <f t="shared" ca="1" si="28"/>
        <v>2283193230.661406</v>
      </c>
      <c r="V135">
        <f ca="1">IF('Waste 2030'!$A143="MR",INDIRECT("'Waste 2030'!"&amp;'Country Selector'!$B$3&amp;ROW($A143))*10^12,0)*'Process Emissions Multipliers'!$D$37</f>
        <v>2419503651.3924551</v>
      </c>
      <c r="W135" s="90">
        <f t="shared" ca="1" si="26"/>
        <v>2413391999.1301284</v>
      </c>
      <c r="X135" s="90">
        <f t="shared" ca="1" si="26"/>
        <v>2407280346.8678012</v>
      </c>
      <c r="Y135" s="90">
        <f t="shared" ca="1" si="26"/>
        <v>2401168694.605474</v>
      </c>
      <c r="Z135" s="90">
        <f t="shared" ca="1" si="26"/>
        <v>2395057042.3431473</v>
      </c>
      <c r="AA135" s="90">
        <f t="shared" ca="1" si="26"/>
        <v>2388945390.0808201</v>
      </c>
      <c r="AB135" s="90">
        <f t="shared" ca="1" si="26"/>
        <v>2382833737.8184929</v>
      </c>
      <c r="AC135" s="90">
        <f t="shared" ca="1" si="26"/>
        <v>2376722085.5561662</v>
      </c>
      <c r="AD135" s="90">
        <f t="shared" ca="1" si="26"/>
        <v>2370610433.293839</v>
      </c>
      <c r="AE135" s="90">
        <f t="shared" ca="1" si="26"/>
        <v>2364498781.0315123</v>
      </c>
      <c r="AF135" s="90">
        <f t="shared" ca="1" si="26"/>
        <v>2358387128.7691851</v>
      </c>
      <c r="AG135" s="90">
        <f t="shared" ca="1" si="26"/>
        <v>2352275476.5068579</v>
      </c>
      <c r="AH135" s="90">
        <f t="shared" ca="1" si="26"/>
        <v>2346163824.2445312</v>
      </c>
      <c r="AI135" s="90">
        <f t="shared" ca="1" si="26"/>
        <v>2340052171.9822044</v>
      </c>
      <c r="AJ135" s="90">
        <f t="shared" ca="1" si="26"/>
        <v>2333940519.7198772</v>
      </c>
      <c r="AK135" s="90">
        <f t="shared" ca="1" si="26"/>
        <v>2327828867.45755</v>
      </c>
      <c r="AL135" s="90">
        <f t="shared" ca="1" si="26"/>
        <v>2321717215.1952229</v>
      </c>
      <c r="AM135" s="90">
        <f t="shared" ca="1" si="25"/>
        <v>2315605562.9328957</v>
      </c>
      <c r="AN135" s="90">
        <f t="shared" ca="1" si="25"/>
        <v>2309493910.6705694</v>
      </c>
      <c r="AO135" s="90">
        <f t="shared" ca="1" si="25"/>
        <v>2303382258.4082422</v>
      </c>
      <c r="AP135">
        <f ca="1">V135*'Process Emissions Multipliers'!$E$37</f>
        <v>2297270606.145915</v>
      </c>
    </row>
    <row r="136" spans="1:42">
      <c r="A136" s="74">
        <v>84</v>
      </c>
      <c r="B136">
        <f ca="1">IF('Waste 2010'!$A144="MR",INDIRECT("'Waste 2010'!"&amp;'Country Selector'!$B$3&amp;ROW($A144))*10^12,0)</f>
        <v>1526223094.9382172</v>
      </c>
      <c r="C136" s="90">
        <f t="shared" ca="1" si="27"/>
        <v>1553963112.7333057</v>
      </c>
      <c r="D136" s="90">
        <f t="shared" ca="1" si="27"/>
        <v>1581703130.528394</v>
      </c>
      <c r="E136" s="90">
        <f t="shared" ca="1" si="27"/>
        <v>1609443148.3234825</v>
      </c>
      <c r="F136" s="90">
        <f t="shared" ca="1" si="27"/>
        <v>1637183166.118571</v>
      </c>
      <c r="G136" s="90">
        <f t="shared" ca="1" si="27"/>
        <v>1664923183.9136596</v>
      </c>
      <c r="H136" s="90">
        <f t="shared" ca="1" si="27"/>
        <v>1692663201.7087479</v>
      </c>
      <c r="I136" s="90">
        <f t="shared" ca="1" si="27"/>
        <v>1720403219.5038364</v>
      </c>
      <c r="J136" s="90">
        <f t="shared" ca="1" si="27"/>
        <v>1748143237.2989249</v>
      </c>
      <c r="K136" s="90">
        <f t="shared" ca="1" si="27"/>
        <v>1775883255.0940132</v>
      </c>
      <c r="L136">
        <f ca="1">IF('Waste 2020'!$A144="MR",INDIRECT("'Waste 2020'!"&amp;'Country Selector'!$B$3&amp;ROW($A144))*10^12,0)*'Process Emissions Multipliers'!$B$37</f>
        <v>1803623272.8891017</v>
      </c>
      <c r="M136" s="90">
        <f t="shared" ca="1" si="28"/>
        <v>1776319640.0102339</v>
      </c>
      <c r="N136" s="90">
        <f t="shared" ca="1" si="28"/>
        <v>1749016007.1313658</v>
      </c>
      <c r="O136" s="90">
        <f t="shared" ca="1" si="28"/>
        <v>1721712374.2524979</v>
      </c>
      <c r="P136" s="90">
        <f t="shared" ca="1" si="28"/>
        <v>1694408741.3736298</v>
      </c>
      <c r="Q136" s="90">
        <f t="shared" ca="1" si="28"/>
        <v>1667105108.4947619</v>
      </c>
      <c r="R136" s="90">
        <f t="shared" ca="1" si="28"/>
        <v>1639801475.6158941</v>
      </c>
      <c r="S136" s="90">
        <f t="shared" ca="1" si="28"/>
        <v>1612497842.737026</v>
      </c>
      <c r="T136" s="90">
        <f t="shared" ca="1" si="28"/>
        <v>1585194209.8581581</v>
      </c>
      <c r="U136" s="90">
        <f t="shared" ca="1" si="28"/>
        <v>1557890576.97929</v>
      </c>
      <c r="V136">
        <f ca="1">IF('Waste 2030'!$A144="MR",INDIRECT("'Waste 2030'!"&amp;'Country Selector'!$B$3&amp;ROW($A144))*10^12,0)*'Process Emissions Multipliers'!$D$37</f>
        <v>1530586944.1004221</v>
      </c>
      <c r="W136" s="90">
        <f t="shared" ca="1" si="26"/>
        <v>1526720690.3114617</v>
      </c>
      <c r="X136" s="90">
        <f t="shared" ca="1" si="26"/>
        <v>1522854436.5225012</v>
      </c>
      <c r="Y136" s="90">
        <f t="shared" ca="1" si="26"/>
        <v>1518988182.733541</v>
      </c>
      <c r="Z136" s="90">
        <f t="shared" ca="1" si="26"/>
        <v>1515121928.9445808</v>
      </c>
      <c r="AA136" s="90">
        <f t="shared" ca="1" si="26"/>
        <v>1511255675.1556203</v>
      </c>
      <c r="AB136" s="90">
        <f t="shared" ca="1" si="26"/>
        <v>1507389421.3666599</v>
      </c>
      <c r="AC136" s="90">
        <f t="shared" ca="1" si="26"/>
        <v>1503523167.5776997</v>
      </c>
      <c r="AD136" s="90">
        <f t="shared" ca="1" si="26"/>
        <v>1499656913.7887392</v>
      </c>
      <c r="AE136" s="90">
        <f t="shared" ca="1" si="26"/>
        <v>1495790659.9997787</v>
      </c>
      <c r="AF136" s="90">
        <f t="shared" ca="1" si="26"/>
        <v>1491924406.2108183</v>
      </c>
      <c r="AG136" s="90">
        <f t="shared" ca="1" si="26"/>
        <v>1488058152.4218578</v>
      </c>
      <c r="AH136" s="90">
        <f t="shared" ca="1" si="26"/>
        <v>1484191898.6328979</v>
      </c>
      <c r="AI136" s="90">
        <f t="shared" ca="1" si="26"/>
        <v>1480325644.8439372</v>
      </c>
      <c r="AJ136" s="90">
        <f t="shared" ca="1" si="26"/>
        <v>1476459391.0549769</v>
      </c>
      <c r="AK136" s="90">
        <f t="shared" ca="1" si="26"/>
        <v>1472593137.2660165</v>
      </c>
      <c r="AL136" s="90">
        <f t="shared" ca="1" si="26"/>
        <v>1468726883.477056</v>
      </c>
      <c r="AM136" s="90">
        <f t="shared" ca="1" si="25"/>
        <v>1464860629.6880958</v>
      </c>
      <c r="AN136" s="90">
        <f t="shared" ca="1" si="25"/>
        <v>1460994375.8991356</v>
      </c>
      <c r="AO136" s="90">
        <f t="shared" ca="1" si="25"/>
        <v>1457128122.1101751</v>
      </c>
      <c r="AP136">
        <f ca="1">V136*'Process Emissions Multipliers'!$E$37</f>
        <v>1453261868.3212147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244330289.31442469</v>
      </c>
      <c r="D137" s="90">
        <f t="shared" ca="1" si="27"/>
        <v>488660578.62884939</v>
      </c>
      <c r="E137" s="90">
        <f t="shared" ca="1" si="27"/>
        <v>732990867.94327414</v>
      </c>
      <c r="F137" s="90">
        <f t="shared" ca="1" si="27"/>
        <v>977321157.25769877</v>
      </c>
      <c r="G137" s="90">
        <f t="shared" ca="1" si="27"/>
        <v>1221651446.5721235</v>
      </c>
      <c r="H137" s="90">
        <f t="shared" ca="1" si="27"/>
        <v>1465981735.8865483</v>
      </c>
      <c r="I137" s="90">
        <f t="shared" ca="1" si="27"/>
        <v>1710312025.200973</v>
      </c>
      <c r="J137" s="90">
        <f t="shared" ca="1" si="27"/>
        <v>1954642314.5153975</v>
      </c>
      <c r="K137" s="90">
        <f t="shared" ca="1" si="27"/>
        <v>2198972603.8298225</v>
      </c>
      <c r="L137">
        <f ca="1">IF('Waste 2020'!$A145="MR",INDIRECT("'Waste 2020'!"&amp;'Country Selector'!$B$3&amp;ROW($A145))*10^12,0)*'Process Emissions Multipliers'!$B$37</f>
        <v>2443302893.1442471</v>
      </c>
      <c r="M137" s="90">
        <f t="shared" ca="1" si="28"/>
        <v>2439686414.2681732</v>
      </c>
      <c r="N137" s="90">
        <f t="shared" ca="1" si="28"/>
        <v>2436069935.3920984</v>
      </c>
      <c r="O137" s="90">
        <f t="shared" ca="1" si="28"/>
        <v>2432453456.5160246</v>
      </c>
      <c r="P137" s="90">
        <f t="shared" ca="1" si="28"/>
        <v>2428836977.6399503</v>
      </c>
      <c r="Q137" s="90">
        <f t="shared" ca="1" si="28"/>
        <v>2425220498.763876</v>
      </c>
      <c r="R137" s="90">
        <f t="shared" ca="1" si="28"/>
        <v>2421604019.8878021</v>
      </c>
      <c r="S137" s="90">
        <f t="shared" ca="1" si="28"/>
        <v>2417987541.0117278</v>
      </c>
      <c r="T137" s="90">
        <f t="shared" ca="1" si="28"/>
        <v>2414371062.1356535</v>
      </c>
      <c r="U137" s="90">
        <f t="shared" ca="1" si="28"/>
        <v>2410754583.2595797</v>
      </c>
      <c r="V137">
        <f ca="1">IF('Waste 2030'!$A145="MR",INDIRECT("'Waste 2030'!"&amp;'Country Selector'!$B$3&amp;ROW($A145))*10^12,0)*'Process Emissions Multipliers'!$D$37</f>
        <v>2407138104.3835053</v>
      </c>
      <c r="W137" s="90">
        <f t="shared" ca="1" si="26"/>
        <v>2401057687.4215708</v>
      </c>
      <c r="X137" s="90">
        <f t="shared" ca="1" si="26"/>
        <v>2394977270.4596367</v>
      </c>
      <c r="Y137" s="90">
        <f t="shared" ca="1" si="26"/>
        <v>2388896853.4977021</v>
      </c>
      <c r="Z137" s="90">
        <f t="shared" ca="1" si="26"/>
        <v>2382816436.5357676</v>
      </c>
      <c r="AA137" s="90">
        <f t="shared" ca="1" si="26"/>
        <v>2376736019.573833</v>
      </c>
      <c r="AB137" s="90">
        <f t="shared" ca="1" si="26"/>
        <v>2370655602.6118984</v>
      </c>
      <c r="AC137" s="90">
        <f t="shared" ca="1" si="26"/>
        <v>2364575185.6499643</v>
      </c>
      <c r="AD137" s="90">
        <f t="shared" ca="1" si="26"/>
        <v>2358494768.6880298</v>
      </c>
      <c r="AE137" s="90">
        <f t="shared" ca="1" si="26"/>
        <v>2352414351.7260952</v>
      </c>
      <c r="AF137" s="90">
        <f t="shared" ca="1" si="26"/>
        <v>2346333934.7641611</v>
      </c>
      <c r="AG137" s="90">
        <f t="shared" ca="1" si="26"/>
        <v>2340253517.8022265</v>
      </c>
      <c r="AH137" s="90">
        <f t="shared" ca="1" si="26"/>
        <v>2334173100.840292</v>
      </c>
      <c r="AI137" s="90">
        <f t="shared" ca="1" si="26"/>
        <v>2328092683.8783579</v>
      </c>
      <c r="AJ137" s="90">
        <f t="shared" ca="1" si="26"/>
        <v>2322012266.9164228</v>
      </c>
      <c r="AK137" s="90">
        <f t="shared" ca="1" si="26"/>
        <v>2315931849.9544888</v>
      </c>
      <c r="AL137" s="90">
        <f t="shared" ca="1" si="26"/>
        <v>2309851432.9925542</v>
      </c>
      <c r="AM137" s="90">
        <f t="shared" ca="1" si="25"/>
        <v>2303771016.0306196</v>
      </c>
      <c r="AN137" s="90">
        <f t="shared" ca="1" si="25"/>
        <v>2297690599.0686855</v>
      </c>
      <c r="AO137" s="90">
        <f t="shared" ca="1" si="25"/>
        <v>2291610182.106751</v>
      </c>
      <c r="AP137">
        <f ca="1">V137*'Process Emissions Multipliers'!$E$37</f>
        <v>2285529765.1448164</v>
      </c>
    </row>
    <row r="138" spans="1:42">
      <c r="A138" s="74">
        <v>86</v>
      </c>
      <c r="B138">
        <f ca="1">IF('Waste 2010'!$A146="MR",INDIRECT("'Waste 2010'!"&amp;'Country Selector'!$B$3&amp;ROW($A146))*10^12,0)</f>
        <v>1087798986.1395321</v>
      </c>
      <c r="C138" s="90">
        <f t="shared" ca="1" si="27"/>
        <v>1181819640.4432287</v>
      </c>
      <c r="D138" s="90">
        <f t="shared" ca="1" si="27"/>
        <v>1275840294.7469256</v>
      </c>
      <c r="E138" s="90">
        <f t="shared" ca="1" si="27"/>
        <v>1369860949.0506225</v>
      </c>
      <c r="F138" s="90">
        <f t="shared" ca="1" si="27"/>
        <v>1463881603.3543191</v>
      </c>
      <c r="G138" s="90">
        <f t="shared" ca="1" si="27"/>
        <v>1557902257.658016</v>
      </c>
      <c r="H138" s="90">
        <f t="shared" ca="1" si="27"/>
        <v>1651922911.9617128</v>
      </c>
      <c r="I138" s="90">
        <f t="shared" ca="1" si="27"/>
        <v>1745943566.2654095</v>
      </c>
      <c r="J138" s="90">
        <f t="shared" ca="1" si="27"/>
        <v>1839964220.5691063</v>
      </c>
      <c r="K138" s="90">
        <f t="shared" ca="1" si="27"/>
        <v>1933984874.8728027</v>
      </c>
      <c r="L138">
        <f ca="1">IF('Waste 2020'!$A146="MR",INDIRECT("'Waste 2020'!"&amp;'Country Selector'!$B$3&amp;ROW($A146))*10^12,0)*'Process Emissions Multipliers'!$B$37</f>
        <v>2028005529.1764998</v>
      </c>
      <c r="M138" s="90">
        <f t="shared" ca="1" si="28"/>
        <v>1970991682.8025887</v>
      </c>
      <c r="N138" s="90">
        <f t="shared" ca="1" si="28"/>
        <v>1913977836.4286778</v>
      </c>
      <c r="O138" s="90">
        <f t="shared" ca="1" si="28"/>
        <v>1856963990.0547669</v>
      </c>
      <c r="P138" s="90">
        <f t="shared" ca="1" si="28"/>
        <v>1799950143.6808558</v>
      </c>
      <c r="Q138" s="90">
        <f t="shared" ca="1" si="28"/>
        <v>1742936297.3069448</v>
      </c>
      <c r="R138" s="90">
        <f t="shared" ca="1" si="28"/>
        <v>1685922450.9330339</v>
      </c>
      <c r="S138" s="90">
        <f t="shared" ca="1" si="28"/>
        <v>1628908604.559123</v>
      </c>
      <c r="T138" s="90">
        <f t="shared" ca="1" si="28"/>
        <v>1571894758.1852119</v>
      </c>
      <c r="U138" s="90">
        <f t="shared" ca="1" si="28"/>
        <v>1514880911.8113008</v>
      </c>
      <c r="V138">
        <f ca="1">IF('Waste 2030'!$A146="MR",INDIRECT("'Waste 2030'!"&amp;'Country Selector'!$B$3&amp;ROW($A146))*10^12,0)*'Process Emissions Multipliers'!$D$37</f>
        <v>1457867065.4373899</v>
      </c>
      <c r="W138" s="90">
        <f t="shared" ca="1" si="26"/>
        <v>1454184501.6423218</v>
      </c>
      <c r="X138" s="90">
        <f t="shared" ca="1" si="26"/>
        <v>1450501937.847254</v>
      </c>
      <c r="Y138" s="90">
        <f t="shared" ca="1" si="26"/>
        <v>1446819374.052186</v>
      </c>
      <c r="Z138" s="90">
        <f t="shared" ca="1" si="26"/>
        <v>1443136810.2571182</v>
      </c>
      <c r="AA138" s="90">
        <f t="shared" ca="1" si="26"/>
        <v>1439454246.4620504</v>
      </c>
      <c r="AB138" s="90">
        <f t="shared" ca="1" si="26"/>
        <v>1435771682.6669824</v>
      </c>
      <c r="AC138" s="90">
        <f t="shared" ca="1" si="26"/>
        <v>1432089118.8719144</v>
      </c>
      <c r="AD138" s="90">
        <f t="shared" ca="1" si="26"/>
        <v>1428406555.0768466</v>
      </c>
      <c r="AE138" s="90">
        <f t="shared" ca="1" si="26"/>
        <v>1424723991.2817788</v>
      </c>
      <c r="AF138" s="90">
        <f t="shared" ca="1" si="26"/>
        <v>1421041427.4867108</v>
      </c>
      <c r="AG138" s="90">
        <f t="shared" ca="1" si="26"/>
        <v>1417358863.6916428</v>
      </c>
      <c r="AH138" s="90">
        <f t="shared" ca="1" si="26"/>
        <v>1413676299.896575</v>
      </c>
      <c r="AI138" s="90">
        <f t="shared" ca="1" si="26"/>
        <v>1409993736.1015072</v>
      </c>
      <c r="AJ138" s="90">
        <f t="shared" ca="1" si="26"/>
        <v>1406311172.3064392</v>
      </c>
      <c r="AK138" s="90">
        <f t="shared" ca="1" si="26"/>
        <v>1402628608.5113711</v>
      </c>
      <c r="AL138" s="90">
        <f t="shared" ca="1" si="26"/>
        <v>1398946044.7163033</v>
      </c>
      <c r="AM138" s="90">
        <f t="shared" ca="1" si="25"/>
        <v>1395263480.9212356</v>
      </c>
      <c r="AN138" s="90">
        <f t="shared" ca="1" si="25"/>
        <v>1391580917.1261675</v>
      </c>
      <c r="AO138" s="90">
        <f t="shared" ca="1" si="25"/>
        <v>1387898353.3310995</v>
      </c>
      <c r="AP138">
        <f ca="1">V138*'Process Emissions Multipliers'!$E$37</f>
        <v>1384215789.5360317</v>
      </c>
    </row>
    <row r="139" spans="1:42">
      <c r="A139" s="74">
        <v>87</v>
      </c>
      <c r="B139">
        <f ca="1">IF('Waste 2010'!$A147="MR",INDIRECT("'Waste 2010'!"&amp;'Country Selector'!$B$3&amp;ROW($A147))*10^12,0)</f>
        <v>1457323474.1614983</v>
      </c>
      <c r="C139" s="90">
        <f t="shared" ca="1" si="27"/>
        <v>1687656689.7507467</v>
      </c>
      <c r="D139" s="90">
        <f t="shared" ca="1" si="27"/>
        <v>1917989905.3399954</v>
      </c>
      <c r="E139" s="90">
        <f t="shared" ca="1" si="27"/>
        <v>2148323120.9292436</v>
      </c>
      <c r="F139" s="90">
        <f t="shared" ca="1" si="27"/>
        <v>2378656336.5184922</v>
      </c>
      <c r="G139" s="90">
        <f t="shared" ca="1" si="27"/>
        <v>2608989552.1077409</v>
      </c>
      <c r="H139" s="90">
        <f t="shared" ca="1" si="27"/>
        <v>2839322767.6969891</v>
      </c>
      <c r="I139" s="90">
        <f t="shared" ca="1" si="27"/>
        <v>3069655983.2862377</v>
      </c>
      <c r="J139" s="90">
        <f t="shared" ca="1" si="27"/>
        <v>3299989198.8754864</v>
      </c>
      <c r="K139" s="90">
        <f t="shared" ca="1" si="27"/>
        <v>3530322414.4647346</v>
      </c>
      <c r="L139">
        <f ca="1">IF('Waste 2020'!$A147="MR",INDIRECT("'Waste 2020'!"&amp;'Country Selector'!$B$3&amp;ROW($A147))*10^12,0)*'Process Emissions Multipliers'!$B$37</f>
        <v>3760655630.0539832</v>
      </c>
      <c r="M139" s="90">
        <f t="shared" ca="1" si="28"/>
        <v>3797906236.3542514</v>
      </c>
      <c r="N139" s="90">
        <f t="shared" ca="1" si="28"/>
        <v>3835156842.6545191</v>
      </c>
      <c r="O139" s="90">
        <f t="shared" ca="1" si="28"/>
        <v>3872407448.9547873</v>
      </c>
      <c r="P139" s="90">
        <f t="shared" ca="1" si="28"/>
        <v>3909658055.255055</v>
      </c>
      <c r="Q139" s="90">
        <f t="shared" ca="1" si="28"/>
        <v>3946908661.5553236</v>
      </c>
      <c r="R139" s="90">
        <f t="shared" ca="1" si="28"/>
        <v>3984159267.8555918</v>
      </c>
      <c r="S139" s="90">
        <f t="shared" ca="1" si="28"/>
        <v>4021409874.1558595</v>
      </c>
      <c r="T139" s="90">
        <f t="shared" ca="1" si="28"/>
        <v>4058660480.4561272</v>
      </c>
      <c r="U139" s="90">
        <f t="shared" ca="1" si="28"/>
        <v>4095911086.7563953</v>
      </c>
      <c r="V139">
        <f ca="1">IF('Waste 2030'!$A147="MR",INDIRECT("'Waste 2030'!"&amp;'Country Selector'!$B$3&amp;ROW($A147))*10^12,0)*'Process Emissions Multipliers'!$D$37</f>
        <v>4133161693.0566635</v>
      </c>
      <c r="W139" s="90">
        <f t="shared" ca="1" si="26"/>
        <v>4122721350.4692917</v>
      </c>
      <c r="X139" s="90">
        <f t="shared" ca="1" si="26"/>
        <v>4112281007.8819208</v>
      </c>
      <c r="Y139" s="90">
        <f t="shared" ca="1" si="26"/>
        <v>4101840665.2945499</v>
      </c>
      <c r="Z139" s="90">
        <f t="shared" ca="1" si="26"/>
        <v>4091400322.7071781</v>
      </c>
      <c r="AA139" s="90">
        <f t="shared" ca="1" si="26"/>
        <v>4080959980.1198068</v>
      </c>
      <c r="AB139" s="90">
        <f t="shared" ca="1" si="26"/>
        <v>4070519637.5324359</v>
      </c>
      <c r="AC139" s="90">
        <f t="shared" ca="1" si="26"/>
        <v>4060079294.9450641</v>
      </c>
      <c r="AD139" s="90">
        <f t="shared" ca="1" si="26"/>
        <v>4049638952.3576927</v>
      </c>
      <c r="AE139" s="90">
        <f t="shared" ca="1" si="26"/>
        <v>4039198609.7703214</v>
      </c>
      <c r="AF139" s="90">
        <f t="shared" ca="1" si="26"/>
        <v>4028758267.18295</v>
      </c>
      <c r="AG139" s="90">
        <f t="shared" ca="1" si="26"/>
        <v>4018317924.5955791</v>
      </c>
      <c r="AH139" s="90">
        <f t="shared" ca="1" si="26"/>
        <v>4007877582.0082078</v>
      </c>
      <c r="AI139" s="90">
        <f t="shared" ca="1" si="26"/>
        <v>3997437239.4208364</v>
      </c>
      <c r="AJ139" s="90">
        <f t="shared" ca="1" si="26"/>
        <v>3986996896.8334646</v>
      </c>
      <c r="AK139" s="90">
        <f t="shared" ca="1" si="26"/>
        <v>3976556554.2460937</v>
      </c>
      <c r="AL139" s="90">
        <f t="shared" ca="1" si="26"/>
        <v>3966116211.6587219</v>
      </c>
      <c r="AM139" s="90">
        <f t="shared" ca="1" si="25"/>
        <v>3955675869.0713506</v>
      </c>
      <c r="AN139" s="90">
        <f t="shared" ca="1" si="25"/>
        <v>3945235526.4839797</v>
      </c>
      <c r="AO139" s="90">
        <f t="shared" ca="1" si="25"/>
        <v>3934795183.8966084</v>
      </c>
      <c r="AP139">
        <f ca="1">V139*'Process Emissions Multipliers'!$E$37</f>
        <v>3924354841.309237</v>
      </c>
    </row>
    <row r="140" spans="1:42">
      <c r="A140" s="74">
        <v>88</v>
      </c>
      <c r="B140">
        <f ca="1">IF('Waste 2010'!$A148="MR",INDIRECT("'Waste 2010'!"&amp;'Country Selector'!$B$3&amp;ROW($A148))*10^12,0)</f>
        <v>320823061.1093654</v>
      </c>
      <c r="C140" s="90">
        <f t="shared" ca="1" si="27"/>
        <v>493148202.17989171</v>
      </c>
      <c r="D140" s="90">
        <f t="shared" ca="1" si="27"/>
        <v>665473343.25041795</v>
      </c>
      <c r="E140" s="90">
        <f t="shared" ca="1" si="27"/>
        <v>837798484.32094419</v>
      </c>
      <c r="F140" s="90">
        <f t="shared" ca="1" si="27"/>
        <v>1010123625.3914704</v>
      </c>
      <c r="G140" s="90">
        <f t="shared" ca="1" si="27"/>
        <v>1182448766.4619966</v>
      </c>
      <c r="H140" s="90">
        <f t="shared" ca="1" si="27"/>
        <v>1354773907.5325229</v>
      </c>
      <c r="I140" s="90">
        <f t="shared" ca="1" si="27"/>
        <v>1527099048.603049</v>
      </c>
      <c r="J140" s="90">
        <f t="shared" ca="1" si="27"/>
        <v>1699424189.6735754</v>
      </c>
      <c r="K140" s="90">
        <f t="shared" ca="1" si="27"/>
        <v>1871749330.7441015</v>
      </c>
      <c r="L140">
        <f ca="1">IF('Waste 2020'!$A148="MR",INDIRECT("'Waste 2020'!"&amp;'Country Selector'!$B$3&amp;ROW($A148))*10^12,0)*'Process Emissions Multipliers'!$B$37</f>
        <v>2044074471.8146279</v>
      </c>
      <c r="M140" s="90">
        <f t="shared" ca="1" si="28"/>
        <v>1839667024.6331649</v>
      </c>
      <c r="N140" s="90">
        <f t="shared" ca="1" si="28"/>
        <v>1635259577.4517024</v>
      </c>
      <c r="O140" s="90">
        <f t="shared" ca="1" si="28"/>
        <v>1430852130.2702394</v>
      </c>
      <c r="P140" s="90">
        <f t="shared" ca="1" si="28"/>
        <v>1226444683.0887768</v>
      </c>
      <c r="Q140" s="90">
        <f t="shared" ca="1" si="28"/>
        <v>1022037235.9073139</v>
      </c>
      <c r="R140" s="90">
        <f t="shared" ca="1" si="28"/>
        <v>817629788.72585118</v>
      </c>
      <c r="S140" s="90">
        <f t="shared" ca="1" si="28"/>
        <v>613222341.54438841</v>
      </c>
      <c r="T140" s="90">
        <f t="shared" ca="1" si="28"/>
        <v>408814894.36292559</v>
      </c>
      <c r="U140" s="90">
        <f t="shared" ca="1" si="28"/>
        <v>204407447.18146279</v>
      </c>
      <c r="V140">
        <f ca="1">IF('Waste 2030'!$A148="MR",INDIRECT("'Waste 2030'!"&amp;'Country Selector'!$B$3&amp;ROW($A148))*10^12,0)*'Process Emissions Multipliers'!$D$37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Multipliers'!$E$37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404597344.70665866</v>
      </c>
      <c r="C141" s="90">
        <f t="shared" ca="1" si="27"/>
        <v>364137610.23599279</v>
      </c>
      <c r="D141" s="90">
        <f t="shared" ca="1" si="27"/>
        <v>323677875.76532692</v>
      </c>
      <c r="E141" s="90">
        <f t="shared" ca="1" si="27"/>
        <v>283218141.29466105</v>
      </c>
      <c r="F141" s="90">
        <f t="shared" ca="1" si="27"/>
        <v>242758406.8239952</v>
      </c>
      <c r="G141" s="90">
        <f t="shared" ca="1" si="27"/>
        <v>202298672.35332933</v>
      </c>
      <c r="H141" s="90">
        <f t="shared" ca="1" si="27"/>
        <v>161838937.88266346</v>
      </c>
      <c r="I141" s="90">
        <f t="shared" ca="1" si="27"/>
        <v>121379203.4119976</v>
      </c>
      <c r="J141" s="90">
        <f t="shared" ca="1" si="27"/>
        <v>80919468.941331729</v>
      </c>
      <c r="K141" s="90">
        <f t="shared" ca="1" si="27"/>
        <v>40459734.470665865</v>
      </c>
      <c r="L141">
        <f ca="1">IF('Waste 2020'!$A149="MR",INDIRECT("'Waste 2020'!"&amp;'Country Selector'!$B$3&amp;ROW($A149))*10^12,0)*'Process Emissions Multipliers'!$B$37</f>
        <v>0</v>
      </c>
      <c r="M141" s="90">
        <f t="shared" ca="1" si="28"/>
        <v>123388106.9665858</v>
      </c>
      <c r="N141" s="90">
        <f t="shared" ca="1" si="28"/>
        <v>246776213.9331716</v>
      </c>
      <c r="O141" s="90">
        <f t="shared" ca="1" si="28"/>
        <v>370164320.89975739</v>
      </c>
      <c r="P141" s="90">
        <f t="shared" ca="1" si="28"/>
        <v>493552427.8663432</v>
      </c>
      <c r="Q141" s="90">
        <f t="shared" ca="1" si="28"/>
        <v>616940534.83292902</v>
      </c>
      <c r="R141" s="90">
        <f t="shared" ca="1" si="28"/>
        <v>740328641.79951477</v>
      </c>
      <c r="S141" s="90">
        <f t="shared" ca="1" si="28"/>
        <v>863716748.76610065</v>
      </c>
      <c r="T141" s="90">
        <f t="shared" ca="1" si="28"/>
        <v>987104855.7326864</v>
      </c>
      <c r="U141" s="90">
        <f t="shared" ca="1" si="28"/>
        <v>1110492962.6992722</v>
      </c>
      <c r="V141">
        <f ca="1">IF('Waste 2030'!$A149="MR",INDIRECT("'Waste 2030'!"&amp;'Country Selector'!$B$3&amp;ROW($A149))*10^12,0)*'Process Emissions Multipliers'!$D$37</f>
        <v>1233881069.665858</v>
      </c>
      <c r="W141" s="90">
        <f t="shared" ca="1" si="26"/>
        <v>1230764293.2036586</v>
      </c>
      <c r="X141" s="90">
        <f t="shared" ca="1" si="26"/>
        <v>1227647516.7414589</v>
      </c>
      <c r="Y141" s="90">
        <f t="shared" ca="1" si="26"/>
        <v>1224530740.2792594</v>
      </c>
      <c r="Z141" s="90">
        <f t="shared" ca="1" si="26"/>
        <v>1221413963.81706</v>
      </c>
      <c r="AA141" s="90">
        <f t="shared" ca="1" si="26"/>
        <v>1218297187.3548603</v>
      </c>
      <c r="AB141" s="90">
        <f t="shared" ca="1" si="26"/>
        <v>1215180410.8926611</v>
      </c>
      <c r="AC141" s="90">
        <f t="shared" ca="1" si="26"/>
        <v>1212063634.4304614</v>
      </c>
      <c r="AD141" s="90">
        <f t="shared" ca="1" si="26"/>
        <v>1208946857.9682617</v>
      </c>
      <c r="AE141" s="90">
        <f t="shared" ca="1" si="26"/>
        <v>1205830081.5060625</v>
      </c>
      <c r="AF141" s="90">
        <f t="shared" ca="1" si="26"/>
        <v>1202713305.0438628</v>
      </c>
      <c r="AG141" s="90">
        <f t="shared" ca="1" si="26"/>
        <v>1199596528.5816631</v>
      </c>
      <c r="AH141" s="90">
        <f t="shared" ca="1" si="26"/>
        <v>1196479752.1194639</v>
      </c>
      <c r="AI141" s="90">
        <f t="shared" ca="1" si="26"/>
        <v>1193362975.6572642</v>
      </c>
      <c r="AJ141" s="90">
        <f t="shared" ca="1" si="26"/>
        <v>1190246199.1950648</v>
      </c>
      <c r="AK141" s="90">
        <f t="shared" ca="1" si="26"/>
        <v>1187129422.7328653</v>
      </c>
      <c r="AL141" s="90">
        <f t="shared" ca="1" si="26"/>
        <v>1184012646.2706656</v>
      </c>
      <c r="AM141" s="90">
        <f t="shared" ca="1" si="25"/>
        <v>1180895869.8084662</v>
      </c>
      <c r="AN141" s="90">
        <f t="shared" ca="1" si="25"/>
        <v>1177779093.3462667</v>
      </c>
      <c r="AO141" s="90">
        <f t="shared" ca="1" si="25"/>
        <v>1174662316.8840671</v>
      </c>
      <c r="AP141">
        <f ca="1">V141*'Process Emissions Multipliers'!$E$37</f>
        <v>1171545540.4218676</v>
      </c>
    </row>
    <row r="142" spans="1:42">
      <c r="A142" s="74">
        <v>90</v>
      </c>
      <c r="B142">
        <f ca="1">IF('Waste 2010'!$A150="MR",INDIRECT("'Waste 2010'!"&amp;'Country Selector'!$B$3&amp;ROW($A150))*10^12,0)</f>
        <v>1841610838.3387809</v>
      </c>
      <c r="C142" s="90">
        <f t="shared" ca="1" si="27"/>
        <v>1790619033.609679</v>
      </c>
      <c r="D142" s="90">
        <f t="shared" ca="1" si="27"/>
        <v>1739627228.8805771</v>
      </c>
      <c r="E142" s="90">
        <f t="shared" ca="1" si="27"/>
        <v>1688635424.151475</v>
      </c>
      <c r="F142" s="90">
        <f t="shared" ca="1" si="27"/>
        <v>1637643619.4223731</v>
      </c>
      <c r="G142" s="90">
        <f t="shared" ca="1" si="27"/>
        <v>1586651814.6932712</v>
      </c>
      <c r="H142" s="90">
        <f t="shared" ca="1" si="27"/>
        <v>1535660009.9641693</v>
      </c>
      <c r="I142" s="90">
        <f t="shared" ca="1" si="27"/>
        <v>1484668205.2350674</v>
      </c>
      <c r="J142" s="90">
        <f t="shared" ca="1" si="27"/>
        <v>1433676400.5059652</v>
      </c>
      <c r="K142" s="90">
        <f t="shared" ca="1" si="27"/>
        <v>1382684595.7768633</v>
      </c>
      <c r="L142">
        <f ca="1">IF('Waste 2020'!$A150="MR",INDIRECT("'Waste 2020'!"&amp;'Country Selector'!$B$3&amp;ROW($A150))*10^12,0)*'Process Emissions Multipliers'!$B$37</f>
        <v>1331692791.0477614</v>
      </c>
      <c r="M142" s="90">
        <f t="shared" ca="1" si="28"/>
        <v>1442271091.6645596</v>
      </c>
      <c r="N142" s="90">
        <f t="shared" ca="1" si="28"/>
        <v>1552849392.2813578</v>
      </c>
      <c r="O142" s="90">
        <f t="shared" ca="1" si="28"/>
        <v>1663427692.8981559</v>
      </c>
      <c r="P142" s="90">
        <f t="shared" ca="1" si="28"/>
        <v>1774005993.5149541</v>
      </c>
      <c r="Q142" s="90">
        <f t="shared" ca="1" si="28"/>
        <v>1884584294.1317523</v>
      </c>
      <c r="R142" s="90">
        <f t="shared" ca="1" si="28"/>
        <v>1995162594.7485504</v>
      </c>
      <c r="S142" s="90">
        <f t="shared" ca="1" si="28"/>
        <v>2105740895.3653486</v>
      </c>
      <c r="T142" s="90">
        <f t="shared" ca="1" si="28"/>
        <v>2216319195.9821467</v>
      </c>
      <c r="U142" s="90">
        <f t="shared" ca="1" si="28"/>
        <v>2326897496.5989447</v>
      </c>
      <c r="V142">
        <f ca="1">IF('Waste 2030'!$A150="MR",INDIRECT("'Waste 2030'!"&amp;'Country Selector'!$B$3&amp;ROW($A150))*10^12,0)*'Process Emissions Multipliers'!$D$37</f>
        <v>2437475797.2157431</v>
      </c>
      <c r="W142" s="90">
        <f t="shared" ca="1" si="26"/>
        <v>2431318747.41677</v>
      </c>
      <c r="X142" s="90">
        <f t="shared" ca="1" si="26"/>
        <v>2425161697.6177964</v>
      </c>
      <c r="Y142" s="90">
        <f t="shared" ca="1" si="26"/>
        <v>2419004647.8188233</v>
      </c>
      <c r="Z142" s="90">
        <f t="shared" ca="1" si="26"/>
        <v>2412847598.0198503</v>
      </c>
      <c r="AA142" s="90">
        <f t="shared" ca="1" si="26"/>
        <v>2406690548.2208767</v>
      </c>
      <c r="AB142" s="90">
        <f t="shared" ca="1" si="26"/>
        <v>2400533498.4219036</v>
      </c>
      <c r="AC142" s="90">
        <f t="shared" ca="1" si="26"/>
        <v>2394376448.6229305</v>
      </c>
      <c r="AD142" s="90">
        <f t="shared" ca="1" si="26"/>
        <v>2388219398.8239574</v>
      </c>
      <c r="AE142" s="90">
        <f t="shared" ca="1" si="26"/>
        <v>2382062349.0249839</v>
      </c>
      <c r="AF142" s="90">
        <f t="shared" ca="1" si="26"/>
        <v>2375905299.2260108</v>
      </c>
      <c r="AG142" s="90">
        <f t="shared" ca="1" si="26"/>
        <v>2369748249.4270372</v>
      </c>
      <c r="AH142" s="90">
        <f t="shared" ca="1" si="26"/>
        <v>2363591199.6280642</v>
      </c>
      <c r="AI142" s="90">
        <f t="shared" ca="1" si="26"/>
        <v>2357434149.8290911</v>
      </c>
      <c r="AJ142" s="90">
        <f t="shared" ca="1" si="26"/>
        <v>2351277100.030118</v>
      </c>
      <c r="AK142" s="90">
        <f t="shared" ca="1" si="26"/>
        <v>2345120050.2311444</v>
      </c>
      <c r="AL142" s="90">
        <f t="shared" ref="AL142:AO157" ca="1" si="29">$V142*($AP$1-AL$1)/($AP$1-$V$1)+$AP142*(AL$1-$V$1)/($AP$1-$V$1)</f>
        <v>2338963000.4321713</v>
      </c>
      <c r="AM142" s="90">
        <f t="shared" ca="1" si="29"/>
        <v>2332805950.6331987</v>
      </c>
      <c r="AN142" s="90">
        <f t="shared" ca="1" si="29"/>
        <v>2326648900.8342247</v>
      </c>
      <c r="AO142" s="90">
        <f t="shared" ca="1" si="29"/>
        <v>2320491851.0352516</v>
      </c>
      <c r="AP142">
        <f ca="1">V142*'Process Emissions Multipliers'!$E$37</f>
        <v>2314334801.2362785</v>
      </c>
    </row>
    <row r="143" spans="1:42">
      <c r="A143" s="74">
        <v>91</v>
      </c>
      <c r="B143">
        <f ca="1">IF('Waste 2010'!$A151="MR",INDIRECT("'Waste 2010'!"&amp;'Country Selector'!$B$3&amp;ROW($A151))*10^12,0)</f>
        <v>1025644752.7776657</v>
      </c>
      <c r="C143" s="90">
        <f t="shared" ca="1" si="27"/>
        <v>1125728610.3108864</v>
      </c>
      <c r="D143" s="90">
        <f t="shared" ca="1" si="27"/>
        <v>1225812467.8441069</v>
      </c>
      <c r="E143" s="90">
        <f t="shared" ca="1" si="27"/>
        <v>1325896325.3773274</v>
      </c>
      <c r="F143" s="90">
        <f t="shared" ca="1" si="27"/>
        <v>1425980182.9105482</v>
      </c>
      <c r="G143" s="90">
        <f t="shared" ca="1" si="27"/>
        <v>1526064040.4437687</v>
      </c>
      <c r="H143" s="90">
        <f t="shared" ca="1" si="27"/>
        <v>1626147897.9769893</v>
      </c>
      <c r="I143" s="90">
        <f t="shared" ca="1" si="27"/>
        <v>1726231755.51021</v>
      </c>
      <c r="J143" s="90">
        <f t="shared" ca="1" si="27"/>
        <v>1826315613.0434306</v>
      </c>
      <c r="K143" s="90">
        <f t="shared" ca="1" si="27"/>
        <v>1926399470.5766511</v>
      </c>
      <c r="L143">
        <f ca="1">IF('Waste 2020'!$A151="MR",INDIRECT("'Waste 2020'!"&amp;'Country Selector'!$B$3&amp;ROW($A151))*10^12,0)*'Process Emissions Multipliers'!$B$37</f>
        <v>2026483328.1098716</v>
      </c>
      <c r="M143" s="90">
        <f t="shared" ca="1" si="28"/>
        <v>2177334923.3531814</v>
      </c>
      <c r="N143" s="90">
        <f t="shared" ca="1" si="28"/>
        <v>2328186518.5964909</v>
      </c>
      <c r="O143" s="90">
        <f t="shared" ca="1" si="28"/>
        <v>2479038113.8398004</v>
      </c>
      <c r="P143" s="90">
        <f t="shared" ca="1" si="28"/>
        <v>2629889709.0831099</v>
      </c>
      <c r="Q143" s="90">
        <f t="shared" ca="1" si="28"/>
        <v>2780741304.3264194</v>
      </c>
      <c r="R143" s="90">
        <f t="shared" ca="1" si="28"/>
        <v>2931592899.5697289</v>
      </c>
      <c r="S143" s="90">
        <f t="shared" ca="1" si="28"/>
        <v>3082444494.8130379</v>
      </c>
      <c r="T143" s="90">
        <f t="shared" ca="1" si="28"/>
        <v>3233296090.0563478</v>
      </c>
      <c r="U143" s="90">
        <f t="shared" ca="1" si="28"/>
        <v>3384147685.2996573</v>
      </c>
      <c r="V143">
        <f ca="1">IF('Waste 2030'!$A151="MR",INDIRECT("'Waste 2030'!"&amp;'Country Selector'!$B$3&amp;ROW($A151))*10^12,0)*'Process Emissions Multipliers'!$D$37</f>
        <v>3534999280.5429668</v>
      </c>
      <c r="W143" s="90">
        <f t="shared" ref="W143:AL158" ca="1" si="30">$V143*($AP$1-W$1)/($AP$1-$V$1)+$AP143*(W$1-$V$1)/($AP$1-$V$1)</f>
        <v>3526069892.7580709</v>
      </c>
      <c r="X143" s="90">
        <f t="shared" ca="1" si="30"/>
        <v>3517140504.973175</v>
      </c>
      <c r="Y143" s="90">
        <f t="shared" ca="1" si="30"/>
        <v>3508211117.1882796</v>
      </c>
      <c r="Z143" s="90">
        <f t="shared" ca="1" si="30"/>
        <v>3499281729.4033833</v>
      </c>
      <c r="AA143" s="90">
        <f t="shared" ca="1" si="30"/>
        <v>3490352341.6184874</v>
      </c>
      <c r="AB143" s="90">
        <f t="shared" ca="1" si="30"/>
        <v>3481422953.8335915</v>
      </c>
      <c r="AC143" s="90">
        <f t="shared" ca="1" si="30"/>
        <v>3472493566.0486956</v>
      </c>
      <c r="AD143" s="90">
        <f t="shared" ca="1" si="30"/>
        <v>3463564178.2637997</v>
      </c>
      <c r="AE143" s="90">
        <f t="shared" ca="1" si="30"/>
        <v>3454634790.4789038</v>
      </c>
      <c r="AF143" s="90">
        <f t="shared" ca="1" si="30"/>
        <v>3445705402.6940084</v>
      </c>
      <c r="AG143" s="90">
        <f t="shared" ca="1" si="30"/>
        <v>3436776014.909112</v>
      </c>
      <c r="AH143" s="90">
        <f t="shared" ca="1" si="30"/>
        <v>3427846627.1242161</v>
      </c>
      <c r="AI143" s="90">
        <f t="shared" ca="1" si="30"/>
        <v>3418917239.3393202</v>
      </c>
      <c r="AJ143" s="90">
        <f t="shared" ca="1" si="30"/>
        <v>3409987851.5544243</v>
      </c>
      <c r="AK143" s="90">
        <f t="shared" ca="1" si="30"/>
        <v>3401058463.7695289</v>
      </c>
      <c r="AL143" s="90">
        <f t="shared" ca="1" si="30"/>
        <v>3392129075.984633</v>
      </c>
      <c r="AM143" s="90">
        <f t="shared" ca="1" si="29"/>
        <v>3383199688.1997371</v>
      </c>
      <c r="AN143" s="90">
        <f t="shared" ca="1" si="29"/>
        <v>3374270300.4148412</v>
      </c>
      <c r="AO143" s="90">
        <f t="shared" ca="1" si="29"/>
        <v>3365340912.6299453</v>
      </c>
      <c r="AP143">
        <f ca="1">V143*'Process Emissions Multipliers'!$E$37</f>
        <v>3356411524.8450494</v>
      </c>
    </row>
    <row r="144" spans="1:42">
      <c r="A144" s="74">
        <v>92</v>
      </c>
      <c r="B144">
        <f ca="1">IF('Waste 2010'!$A152="MR",INDIRECT("'Waste 2010'!"&amp;'Country Selector'!$B$3&amp;ROW($A152))*10^12,0)</f>
        <v>1032933868.122754</v>
      </c>
      <c r="C144" s="90">
        <f t="shared" ca="1" si="27"/>
        <v>1028068037.0473061</v>
      </c>
      <c r="D144" s="90">
        <f t="shared" ca="1" si="27"/>
        <v>1023202205.9718581</v>
      </c>
      <c r="E144" s="90">
        <f t="shared" ca="1" si="27"/>
        <v>1018336374.8964102</v>
      </c>
      <c r="F144" s="90">
        <f t="shared" ca="1" si="27"/>
        <v>1013470543.8209622</v>
      </c>
      <c r="G144" s="90">
        <f t="shared" ca="1" si="27"/>
        <v>1008604712.7455144</v>
      </c>
      <c r="H144" s="90">
        <f t="shared" ca="1" si="27"/>
        <v>1003738881.6700666</v>
      </c>
      <c r="I144" s="90">
        <f t="shared" ca="1" si="27"/>
        <v>998873050.59461856</v>
      </c>
      <c r="J144" s="90">
        <f t="shared" ca="1" si="27"/>
        <v>994007219.51917064</v>
      </c>
      <c r="K144" s="90">
        <f t="shared" ca="1" si="27"/>
        <v>989141388.44372284</v>
      </c>
      <c r="L144">
        <f ca="1">IF('Waste 2020'!$A152="MR",INDIRECT("'Waste 2020'!"&amp;'Country Selector'!$B$3&amp;ROW($A152))*10^12,0)*'Process Emissions Multipliers'!$B$37</f>
        <v>984275557.36827481</v>
      </c>
      <c r="M144" s="90">
        <f t="shared" ca="1" si="28"/>
        <v>1048101018.6576393</v>
      </c>
      <c r="N144" s="90">
        <f t="shared" ca="1" si="28"/>
        <v>1111926479.9470034</v>
      </c>
      <c r="O144" s="90">
        <f t="shared" ca="1" si="28"/>
        <v>1175751941.2363677</v>
      </c>
      <c r="P144" s="90">
        <f t="shared" ca="1" si="28"/>
        <v>1239577402.525732</v>
      </c>
      <c r="Q144" s="90">
        <f t="shared" ca="1" si="28"/>
        <v>1303402863.8150964</v>
      </c>
      <c r="R144" s="90">
        <f t="shared" ca="1" si="28"/>
        <v>1367228325.1044605</v>
      </c>
      <c r="S144" s="90">
        <f t="shared" ca="1" si="28"/>
        <v>1431053786.3938251</v>
      </c>
      <c r="T144" s="90">
        <f t="shared" ca="1" si="28"/>
        <v>1494879247.6831892</v>
      </c>
      <c r="U144" s="90">
        <f t="shared" ca="1" si="28"/>
        <v>1558704708.9725533</v>
      </c>
      <c r="V144">
        <f ca="1">IF('Waste 2030'!$A152="MR",INDIRECT("'Waste 2030'!"&amp;'Country Selector'!$B$3&amp;ROW($A152))*10^12,0)*'Process Emissions Multipliers'!$D$37</f>
        <v>1622530170.2619176</v>
      </c>
      <c r="W144" s="90">
        <f t="shared" ca="1" si="30"/>
        <v>1618431668.4142067</v>
      </c>
      <c r="X144" s="90">
        <f t="shared" ca="1" si="30"/>
        <v>1614333166.5664959</v>
      </c>
      <c r="Y144" s="90">
        <f t="shared" ca="1" si="30"/>
        <v>1610234664.7187853</v>
      </c>
      <c r="Z144" s="90">
        <f t="shared" ca="1" si="30"/>
        <v>1606136162.8710744</v>
      </c>
      <c r="AA144" s="90">
        <f t="shared" ca="1" si="30"/>
        <v>1602037661.0233636</v>
      </c>
      <c r="AB144" s="90">
        <f t="shared" ca="1" si="30"/>
        <v>1597939159.1756527</v>
      </c>
      <c r="AC144" s="90">
        <f t="shared" ca="1" si="30"/>
        <v>1593840657.3279419</v>
      </c>
      <c r="AD144" s="90">
        <f t="shared" ca="1" si="30"/>
        <v>1589742155.480231</v>
      </c>
      <c r="AE144" s="90">
        <f t="shared" ca="1" si="30"/>
        <v>1585643653.6325202</v>
      </c>
      <c r="AF144" s="90">
        <f t="shared" ca="1" si="30"/>
        <v>1581545151.7848094</v>
      </c>
      <c r="AG144" s="90">
        <f t="shared" ca="1" si="30"/>
        <v>1577446649.9370985</v>
      </c>
      <c r="AH144" s="90">
        <f t="shared" ca="1" si="30"/>
        <v>1573348148.0893879</v>
      </c>
      <c r="AI144" s="90">
        <f t="shared" ca="1" si="30"/>
        <v>1569249646.2416768</v>
      </c>
      <c r="AJ144" s="90">
        <f t="shared" ca="1" si="30"/>
        <v>1565151144.3939662</v>
      </c>
      <c r="AK144" s="90">
        <f t="shared" ca="1" si="30"/>
        <v>1561052642.5462551</v>
      </c>
      <c r="AL144" s="90">
        <f t="shared" ca="1" si="30"/>
        <v>1556954140.6985445</v>
      </c>
      <c r="AM144" s="90">
        <f t="shared" ca="1" si="29"/>
        <v>1552855638.8508334</v>
      </c>
      <c r="AN144" s="90">
        <f t="shared" ca="1" si="29"/>
        <v>1548757137.0031228</v>
      </c>
      <c r="AO144" s="90">
        <f t="shared" ca="1" si="29"/>
        <v>1544658635.155412</v>
      </c>
      <c r="AP144">
        <f ca="1">V144*'Process Emissions Multipliers'!$E$37</f>
        <v>1540560133.3077011</v>
      </c>
    </row>
    <row r="145" spans="1:42">
      <c r="A145" s="74">
        <v>93</v>
      </c>
      <c r="B145">
        <f ca="1">IF('Waste 2010'!$A153="MR",INDIRECT("'Waste 2010'!"&amp;'Country Selector'!$B$3&amp;ROW($A153))*10^12,0)</f>
        <v>306369026.80392098</v>
      </c>
      <c r="C145" s="90">
        <f t="shared" ca="1" si="27"/>
        <v>459972681.97415781</v>
      </c>
      <c r="D145" s="90">
        <f t="shared" ca="1" si="27"/>
        <v>613576337.14439476</v>
      </c>
      <c r="E145" s="90">
        <f t="shared" ca="1" si="27"/>
        <v>767179992.31463158</v>
      </c>
      <c r="F145" s="90">
        <f t="shared" ca="1" si="27"/>
        <v>920783647.48486853</v>
      </c>
      <c r="G145" s="90">
        <f t="shared" ca="1" si="27"/>
        <v>1074387302.6551056</v>
      </c>
      <c r="H145" s="90">
        <f t="shared" ca="1" si="27"/>
        <v>1227990957.8253422</v>
      </c>
      <c r="I145" s="90">
        <f t="shared" ca="1" si="27"/>
        <v>1381594612.9955792</v>
      </c>
      <c r="J145" s="90">
        <f t="shared" ca="1" si="27"/>
        <v>1535198268.1658163</v>
      </c>
      <c r="K145" s="90">
        <f t="shared" ca="1" si="27"/>
        <v>1688801923.3360531</v>
      </c>
      <c r="L145">
        <f ca="1">IF('Waste 2020'!$A153="MR",INDIRECT("'Waste 2020'!"&amp;'Country Selector'!$B$3&amp;ROW($A153))*10^12,0)*'Process Emissions Multipliers'!$B$37</f>
        <v>1842405578.50629</v>
      </c>
      <c r="M145" s="90">
        <f t="shared" ca="1" si="28"/>
        <v>1786810098.2696071</v>
      </c>
      <c r="N145" s="90">
        <f t="shared" ca="1" si="28"/>
        <v>1731214618.0329239</v>
      </c>
      <c r="O145" s="90">
        <f t="shared" ca="1" si="28"/>
        <v>1675619137.7962408</v>
      </c>
      <c r="P145" s="90">
        <f t="shared" ca="1" si="28"/>
        <v>1620023657.5595579</v>
      </c>
      <c r="Q145" s="90">
        <f t="shared" ca="1" si="28"/>
        <v>1564428177.322875</v>
      </c>
      <c r="R145" s="90">
        <f t="shared" ca="1" si="28"/>
        <v>1508832697.0861921</v>
      </c>
      <c r="S145" s="90">
        <f t="shared" ca="1" si="28"/>
        <v>1453237216.849509</v>
      </c>
      <c r="T145" s="90">
        <f t="shared" ca="1" si="28"/>
        <v>1397641736.6128261</v>
      </c>
      <c r="U145" s="90">
        <f t="shared" ca="1" si="28"/>
        <v>1342046256.3761432</v>
      </c>
      <c r="V145">
        <f ca="1">IF('Waste 2030'!$A153="MR",INDIRECT("'Waste 2030'!"&amp;'Country Selector'!$B$3&amp;ROW($A153))*10^12,0)*'Process Emissions Multipliers'!$D$37</f>
        <v>1286450776.1394601</v>
      </c>
      <c r="W145" s="90">
        <f t="shared" ca="1" si="30"/>
        <v>1283201208.9020476</v>
      </c>
      <c r="X145" s="90">
        <f t="shared" ca="1" si="30"/>
        <v>1279951641.6646349</v>
      </c>
      <c r="Y145" s="90">
        <f t="shared" ca="1" si="30"/>
        <v>1276702074.4272223</v>
      </c>
      <c r="Z145" s="90">
        <f t="shared" ca="1" si="30"/>
        <v>1273452507.1898098</v>
      </c>
      <c r="AA145" s="90">
        <f t="shared" ca="1" si="30"/>
        <v>1270202939.9523969</v>
      </c>
      <c r="AB145" s="90">
        <f t="shared" ca="1" si="30"/>
        <v>1266953372.7149844</v>
      </c>
      <c r="AC145" s="90">
        <f t="shared" ca="1" si="30"/>
        <v>1263703805.477572</v>
      </c>
      <c r="AD145" s="90">
        <f t="shared" ca="1" si="30"/>
        <v>1260454238.2401593</v>
      </c>
      <c r="AE145" s="90">
        <f t="shared" ca="1" si="30"/>
        <v>1257204671.0027466</v>
      </c>
      <c r="AF145" s="90">
        <f t="shared" ca="1" si="30"/>
        <v>1253955103.7653341</v>
      </c>
      <c r="AG145" s="90">
        <f t="shared" ca="1" si="30"/>
        <v>1250705536.5279217</v>
      </c>
      <c r="AH145" s="90">
        <f t="shared" ca="1" si="30"/>
        <v>1247455969.290509</v>
      </c>
      <c r="AI145" s="90">
        <f t="shared" ca="1" si="30"/>
        <v>1244206402.0530963</v>
      </c>
      <c r="AJ145" s="90">
        <f t="shared" ca="1" si="30"/>
        <v>1240956834.8156838</v>
      </c>
      <c r="AK145" s="90">
        <f t="shared" ca="1" si="30"/>
        <v>1237707267.5782712</v>
      </c>
      <c r="AL145" s="90">
        <f t="shared" ca="1" si="30"/>
        <v>1234457700.3408585</v>
      </c>
      <c r="AM145" s="90">
        <f t="shared" ca="1" si="29"/>
        <v>1231208133.103446</v>
      </c>
      <c r="AN145" s="90">
        <f t="shared" ca="1" si="29"/>
        <v>1227958565.8660333</v>
      </c>
      <c r="AO145" s="90">
        <f t="shared" ca="1" si="29"/>
        <v>1224708998.6286209</v>
      </c>
      <c r="AP145">
        <f ca="1">V145*'Process Emissions Multipliers'!$E$37</f>
        <v>1221459431.3912082</v>
      </c>
    </row>
    <row r="146" spans="1:42">
      <c r="A146" s="74">
        <v>94</v>
      </c>
      <c r="B146">
        <f ca="1">IF('Waste 2010'!$A154="MR",INDIRECT("'Waste 2010'!"&amp;'Country Selector'!$B$3&amp;ROW($A154))*10^12,0)</f>
        <v>1753813558.7962244</v>
      </c>
      <c r="C146" s="90">
        <f t="shared" ca="1" si="27"/>
        <v>1618276293.2725673</v>
      </c>
      <c r="D146" s="90">
        <f t="shared" ca="1" si="27"/>
        <v>1482739027.7489104</v>
      </c>
      <c r="E146" s="90">
        <f t="shared" ca="1" si="27"/>
        <v>1347201762.2252533</v>
      </c>
      <c r="F146" s="90">
        <f t="shared" ca="1" si="27"/>
        <v>1211664496.7015963</v>
      </c>
      <c r="G146" s="90">
        <f t="shared" ca="1" si="27"/>
        <v>1076127231.1779394</v>
      </c>
      <c r="H146" s="90">
        <f t="shared" ca="1" si="27"/>
        <v>940589965.65428245</v>
      </c>
      <c r="I146" s="90">
        <f t="shared" ca="1" si="27"/>
        <v>805052700.13062549</v>
      </c>
      <c r="J146" s="90">
        <f t="shared" ca="1" si="27"/>
        <v>669515434.6069684</v>
      </c>
      <c r="K146" s="90">
        <f t="shared" ca="1" si="27"/>
        <v>533978169.08331156</v>
      </c>
      <c r="L146">
        <f ca="1">IF('Waste 2020'!$A154="MR",INDIRECT("'Waste 2020'!"&amp;'Country Selector'!$B$3&amp;ROW($A154))*10^12,0)*'Process Emissions Multipliers'!$B$37</f>
        <v>398440903.55965453</v>
      </c>
      <c r="M146" s="90">
        <f t="shared" ca="1" si="28"/>
        <v>460748069.05309296</v>
      </c>
      <c r="N146" s="90">
        <f t="shared" ca="1" si="28"/>
        <v>523055234.54653138</v>
      </c>
      <c r="O146" s="90">
        <f t="shared" ca="1" si="28"/>
        <v>585362400.03996992</v>
      </c>
      <c r="P146" s="90">
        <f t="shared" ca="1" si="28"/>
        <v>647669565.53340828</v>
      </c>
      <c r="Q146" s="90">
        <f t="shared" ca="1" si="28"/>
        <v>709976731.02684665</v>
      </c>
      <c r="R146" s="90">
        <f t="shared" ca="1" si="28"/>
        <v>772283896.52028513</v>
      </c>
      <c r="S146" s="90">
        <f t="shared" ca="1" si="28"/>
        <v>834591062.01372361</v>
      </c>
      <c r="T146" s="90">
        <f t="shared" ca="1" si="28"/>
        <v>896898227.50716197</v>
      </c>
      <c r="U146" s="90">
        <f t="shared" ca="1" si="28"/>
        <v>959205393.00060046</v>
      </c>
      <c r="V146">
        <f ca="1">IF('Waste 2030'!$A154="MR",INDIRECT("'Waste 2030'!"&amp;'Country Selector'!$B$3&amp;ROW($A154))*10^12,0)*'Process Emissions Multipliers'!$D$37</f>
        <v>1021512558.4940388</v>
      </c>
      <c r="W146" s="90">
        <f t="shared" ca="1" si="30"/>
        <v>1018932223.6656444</v>
      </c>
      <c r="X146" s="90">
        <f t="shared" ca="1" si="30"/>
        <v>1016351888.8372499</v>
      </c>
      <c r="Y146" s="90">
        <f t="shared" ca="1" si="30"/>
        <v>1013771554.0088553</v>
      </c>
      <c r="Z146" s="90">
        <f t="shared" ca="1" si="30"/>
        <v>1011191219.1804609</v>
      </c>
      <c r="AA146" s="90">
        <f t="shared" ca="1" si="30"/>
        <v>1008610884.3520665</v>
      </c>
      <c r="AB146" s="90">
        <f t="shared" ca="1" si="30"/>
        <v>1006030549.5236721</v>
      </c>
      <c r="AC146" s="90">
        <f t="shared" ca="1" si="30"/>
        <v>1003450214.6952775</v>
      </c>
      <c r="AD146" s="90">
        <f t="shared" ca="1" si="30"/>
        <v>1000869879.8668832</v>
      </c>
      <c r="AE146" s="90">
        <f t="shared" ca="1" si="30"/>
        <v>998289545.03848863</v>
      </c>
      <c r="AF146" s="90">
        <f t="shared" ca="1" si="30"/>
        <v>995709210.21009421</v>
      </c>
      <c r="AG146" s="90">
        <f t="shared" ca="1" si="30"/>
        <v>993128875.3816998</v>
      </c>
      <c r="AH146" s="90">
        <f t="shared" ca="1" si="30"/>
        <v>990548540.55330527</v>
      </c>
      <c r="AI146" s="90">
        <f t="shared" ca="1" si="30"/>
        <v>987968205.72491086</v>
      </c>
      <c r="AJ146" s="90">
        <f t="shared" ca="1" si="30"/>
        <v>985387870.89651632</v>
      </c>
      <c r="AK146" s="90">
        <f t="shared" ca="1" si="30"/>
        <v>982807536.06812191</v>
      </c>
      <c r="AL146" s="90">
        <f t="shared" ca="1" si="30"/>
        <v>980227201.23972726</v>
      </c>
      <c r="AM146" s="90">
        <f t="shared" ca="1" si="29"/>
        <v>977646866.41133285</v>
      </c>
      <c r="AN146" s="90">
        <f t="shared" ca="1" si="29"/>
        <v>975066531.58293843</v>
      </c>
      <c r="AO146" s="90">
        <f t="shared" ca="1" si="29"/>
        <v>972486196.7545439</v>
      </c>
      <c r="AP146">
        <f ca="1">V146*'Process Emissions Multipliers'!$E$37</f>
        <v>969905861.92614949</v>
      </c>
    </row>
    <row r="147" spans="1:42">
      <c r="A147" s="74">
        <v>95</v>
      </c>
      <c r="B147">
        <f ca="1">IF('Waste 2010'!$A155="MR",INDIRECT("'Waste 2010'!"&amp;'Country Selector'!$B$3&amp;ROW($A155))*10^12,0)</f>
        <v>1010381986.0667329</v>
      </c>
      <c r="C147" s="90">
        <f t="shared" ca="1" si="27"/>
        <v>972008513.66471672</v>
      </c>
      <c r="D147" s="90">
        <f t="shared" ca="1" si="27"/>
        <v>933635041.2627008</v>
      </c>
      <c r="E147" s="90">
        <f t="shared" ca="1" si="27"/>
        <v>895261568.86068475</v>
      </c>
      <c r="F147" s="90">
        <f t="shared" ca="1" si="27"/>
        <v>856888096.45866871</v>
      </c>
      <c r="G147" s="90">
        <f t="shared" ca="1" si="27"/>
        <v>818514624.05665255</v>
      </c>
      <c r="H147" s="90">
        <f t="shared" ca="1" si="27"/>
        <v>780141151.65463662</v>
      </c>
      <c r="I147" s="90">
        <f t="shared" ca="1" si="27"/>
        <v>741767679.25262046</v>
      </c>
      <c r="J147" s="90">
        <f t="shared" ca="1" si="27"/>
        <v>703394206.85060453</v>
      </c>
      <c r="K147" s="90">
        <f t="shared" ca="1" si="27"/>
        <v>665020734.44858849</v>
      </c>
      <c r="L147">
        <f ca="1">IF('Waste 2020'!$A155="MR",INDIRECT("'Waste 2020'!"&amp;'Country Selector'!$B$3&amp;ROW($A155))*10^12,0)*'Process Emissions Multipliers'!$B$37</f>
        <v>626647262.04657245</v>
      </c>
      <c r="M147" s="90">
        <f t="shared" ca="1" si="28"/>
        <v>810034047.21875143</v>
      </c>
      <c r="N147" s="90">
        <f t="shared" ca="1" si="28"/>
        <v>993420832.39093041</v>
      </c>
      <c r="O147" s="90">
        <f t="shared" ca="1" si="28"/>
        <v>1176807617.5631094</v>
      </c>
      <c r="P147" s="90">
        <f t="shared" ca="1" si="28"/>
        <v>1360194402.7352884</v>
      </c>
      <c r="Q147" s="90">
        <f t="shared" ca="1" si="28"/>
        <v>1543581187.9074674</v>
      </c>
      <c r="R147" s="90">
        <f t="shared" ca="1" si="28"/>
        <v>1726967973.0796466</v>
      </c>
      <c r="S147" s="90">
        <f t="shared" ca="1" si="28"/>
        <v>1910354758.2518253</v>
      </c>
      <c r="T147" s="90">
        <f t="shared" ca="1" si="28"/>
        <v>2093741543.4240043</v>
      </c>
      <c r="U147" s="90">
        <f t="shared" ca="1" si="28"/>
        <v>2277128328.5961833</v>
      </c>
      <c r="V147">
        <f ca="1">IF('Waste 2030'!$A155="MR",INDIRECT("'Waste 2030'!"&amp;'Country Selector'!$B$3&amp;ROW($A155))*10^12,0)*'Process Emissions Multipliers'!$D$37</f>
        <v>2460515113.7683625</v>
      </c>
      <c r="W147" s="90">
        <f t="shared" ca="1" si="30"/>
        <v>2454299866.7887192</v>
      </c>
      <c r="X147" s="90">
        <f t="shared" ca="1" si="30"/>
        <v>2448084619.8090763</v>
      </c>
      <c r="Y147" s="90">
        <f t="shared" ca="1" si="30"/>
        <v>2441869372.8294334</v>
      </c>
      <c r="Z147" s="90">
        <f t="shared" ca="1" si="30"/>
        <v>2435654125.8497906</v>
      </c>
      <c r="AA147" s="90">
        <f t="shared" ca="1" si="30"/>
        <v>2429438878.8701472</v>
      </c>
      <c r="AB147" s="90">
        <f t="shared" ca="1" si="30"/>
        <v>2423223631.8905044</v>
      </c>
      <c r="AC147" s="90">
        <f t="shared" ca="1" si="30"/>
        <v>2417008384.9108615</v>
      </c>
      <c r="AD147" s="90">
        <f t="shared" ca="1" si="30"/>
        <v>2410793137.9312186</v>
      </c>
      <c r="AE147" s="90">
        <f t="shared" ca="1" si="30"/>
        <v>2404577890.9515753</v>
      </c>
      <c r="AF147" s="90">
        <f t="shared" ca="1" si="30"/>
        <v>2398362643.9719324</v>
      </c>
      <c r="AG147" s="90">
        <f t="shared" ca="1" si="30"/>
        <v>2392147396.9922895</v>
      </c>
      <c r="AH147" s="90">
        <f t="shared" ca="1" si="30"/>
        <v>2385932150.0126462</v>
      </c>
      <c r="AI147" s="90">
        <f t="shared" ca="1" si="30"/>
        <v>2379716903.0330033</v>
      </c>
      <c r="AJ147" s="90">
        <f t="shared" ca="1" si="30"/>
        <v>2373501656.0533605</v>
      </c>
      <c r="AK147" s="90">
        <f t="shared" ca="1" si="30"/>
        <v>2367286409.0737176</v>
      </c>
      <c r="AL147" s="90">
        <f t="shared" ca="1" si="30"/>
        <v>2361071162.0940742</v>
      </c>
      <c r="AM147" s="90">
        <f t="shared" ca="1" si="29"/>
        <v>2354855915.1144309</v>
      </c>
      <c r="AN147" s="90">
        <f t="shared" ca="1" si="29"/>
        <v>2348640668.1347885</v>
      </c>
      <c r="AO147" s="90">
        <f t="shared" ca="1" si="29"/>
        <v>2342425421.1551452</v>
      </c>
      <c r="AP147">
        <f ca="1">V147*'Process Emissions Multipliers'!$E$37</f>
        <v>2336210174.1755023</v>
      </c>
    </row>
    <row r="148" spans="1:42">
      <c r="A148" s="74">
        <v>96</v>
      </c>
      <c r="B148">
        <f ca="1">IF('Waste 2010'!$A156="MR",INDIRECT("'Waste 2010'!"&amp;'Country Selector'!$B$3&amp;ROW($A156))*10^12,0)</f>
        <v>1879809335.8523004</v>
      </c>
      <c r="C148" s="90">
        <f t="shared" ca="1" si="27"/>
        <v>1728336328.3835518</v>
      </c>
      <c r="D148" s="90">
        <f t="shared" ca="1" si="27"/>
        <v>1576863320.9148035</v>
      </c>
      <c r="E148" s="90">
        <f t="shared" ca="1" si="27"/>
        <v>1425390313.4460549</v>
      </c>
      <c r="F148" s="90">
        <f t="shared" ca="1" si="27"/>
        <v>1273917305.9773064</v>
      </c>
      <c r="G148" s="90">
        <f t="shared" ca="1" si="27"/>
        <v>1122444298.5085578</v>
      </c>
      <c r="H148" s="90">
        <f t="shared" ca="1" si="27"/>
        <v>970971291.03980958</v>
      </c>
      <c r="I148" s="90">
        <f t="shared" ca="1" si="27"/>
        <v>819498283.57106102</v>
      </c>
      <c r="J148" s="90">
        <f t="shared" ca="1" si="27"/>
        <v>668025276.10231256</v>
      </c>
      <c r="K148" s="90">
        <f t="shared" ca="1" si="27"/>
        <v>516552268.63356405</v>
      </c>
      <c r="L148">
        <f ca="1">IF('Waste 2020'!$A156="MR",INDIRECT("'Waste 2020'!"&amp;'Country Selector'!$B$3&amp;ROW($A156))*10^12,0)*'Process Emissions Multipliers'!$B$37</f>
        <v>365079261.1648156</v>
      </c>
      <c r="M148" s="90">
        <f t="shared" ca="1" si="28"/>
        <v>556097536.23884511</v>
      </c>
      <c r="N148" s="90">
        <f t="shared" ca="1" si="28"/>
        <v>747115811.31287456</v>
      </c>
      <c r="O148" s="90">
        <f t="shared" ca="1" si="28"/>
        <v>938134086.38690412</v>
      </c>
      <c r="P148" s="90">
        <f t="shared" ca="1" si="28"/>
        <v>1129152361.4609337</v>
      </c>
      <c r="Q148" s="90">
        <f t="shared" ca="1" si="28"/>
        <v>1320170636.5349631</v>
      </c>
      <c r="R148" s="90">
        <f t="shared" ca="1" si="28"/>
        <v>1511188911.6089926</v>
      </c>
      <c r="S148" s="90">
        <f t="shared" ca="1" si="28"/>
        <v>1702207186.6830223</v>
      </c>
      <c r="T148" s="90">
        <f t="shared" ca="1" si="28"/>
        <v>1893225461.7570517</v>
      </c>
      <c r="U148" s="90">
        <f t="shared" ca="1" si="28"/>
        <v>2084243736.8310812</v>
      </c>
      <c r="V148">
        <f ca="1">IF('Waste 2030'!$A156="MR",INDIRECT("'Waste 2030'!"&amp;'Country Selector'!$B$3&amp;ROW($A156))*10^12,0)*'Process Emissions Multipliers'!$D$37</f>
        <v>2275262011.9051108</v>
      </c>
      <c r="W148" s="90">
        <f t="shared" ca="1" si="30"/>
        <v>2269514713.1918216</v>
      </c>
      <c r="X148" s="90">
        <f t="shared" ca="1" si="30"/>
        <v>2263767414.4785323</v>
      </c>
      <c r="Y148" s="90">
        <f t="shared" ca="1" si="30"/>
        <v>2258020115.7652431</v>
      </c>
      <c r="Z148" s="90">
        <f t="shared" ca="1" si="30"/>
        <v>2252272817.0519538</v>
      </c>
      <c r="AA148" s="90">
        <f t="shared" ca="1" si="30"/>
        <v>2246525518.3386645</v>
      </c>
      <c r="AB148" s="90">
        <f t="shared" ca="1" si="30"/>
        <v>2240778219.6253753</v>
      </c>
      <c r="AC148" s="90">
        <f t="shared" ca="1" si="30"/>
        <v>2235030920.912086</v>
      </c>
      <c r="AD148" s="90">
        <f t="shared" ca="1" si="30"/>
        <v>2229283622.1987963</v>
      </c>
      <c r="AE148" s="90">
        <f t="shared" ca="1" si="30"/>
        <v>2223536323.485507</v>
      </c>
      <c r="AF148" s="90">
        <f t="shared" ca="1" si="30"/>
        <v>2217789024.7722178</v>
      </c>
      <c r="AG148" s="90">
        <f t="shared" ca="1" si="30"/>
        <v>2212041726.0589285</v>
      </c>
      <c r="AH148" s="90">
        <f t="shared" ca="1" si="30"/>
        <v>2206294427.3456392</v>
      </c>
      <c r="AI148" s="90">
        <f t="shared" ca="1" si="30"/>
        <v>2200547128.63235</v>
      </c>
      <c r="AJ148" s="90">
        <f t="shared" ca="1" si="30"/>
        <v>2194799829.9190607</v>
      </c>
      <c r="AK148" s="90">
        <f t="shared" ca="1" si="30"/>
        <v>2189052531.2057714</v>
      </c>
      <c r="AL148" s="90">
        <f t="shared" ca="1" si="30"/>
        <v>2183305232.4924822</v>
      </c>
      <c r="AM148" s="90">
        <f t="shared" ca="1" si="29"/>
        <v>2177557933.7791929</v>
      </c>
      <c r="AN148" s="90">
        <f t="shared" ca="1" si="29"/>
        <v>2171810635.0659037</v>
      </c>
      <c r="AO148" s="90">
        <f t="shared" ca="1" si="29"/>
        <v>2166063336.3526144</v>
      </c>
      <c r="AP148">
        <f ca="1">V148*'Process Emissions Multipliers'!$E$37</f>
        <v>2160316037.6393251</v>
      </c>
    </row>
    <row r="149" spans="1:42">
      <c r="A149" s="74">
        <v>97</v>
      </c>
      <c r="B149">
        <f ca="1">IF('Waste 2010'!$A157="MR",INDIRECT("'Waste 2010'!"&amp;'Country Selector'!$B$3&amp;ROW($A157))*10^12,0)</f>
        <v>1155434331.4337246</v>
      </c>
      <c r="C149" s="90">
        <f t="shared" ca="1" si="27"/>
        <v>1270818290.0444102</v>
      </c>
      <c r="D149" s="90">
        <f t="shared" ca="1" si="27"/>
        <v>1386202248.6550956</v>
      </c>
      <c r="E149" s="90">
        <f t="shared" ca="1" si="27"/>
        <v>1501586207.2657812</v>
      </c>
      <c r="F149" s="90">
        <f t="shared" ca="1" si="27"/>
        <v>1616970165.8764668</v>
      </c>
      <c r="G149" s="90">
        <f t="shared" ca="1" si="27"/>
        <v>1732354124.4871521</v>
      </c>
      <c r="H149" s="90">
        <f t="shared" ca="1" si="27"/>
        <v>1847738083.0978377</v>
      </c>
      <c r="I149" s="90">
        <f t="shared" ca="1" si="27"/>
        <v>1963122041.708523</v>
      </c>
      <c r="J149" s="90">
        <f t="shared" ca="1" si="27"/>
        <v>2078506000.3192086</v>
      </c>
      <c r="K149" s="90">
        <f t="shared" ca="1" si="27"/>
        <v>2193889958.9298944</v>
      </c>
      <c r="L149">
        <f ca="1">IF('Waste 2020'!$A157="MR",INDIRECT("'Waste 2020'!"&amp;'Country Selector'!$B$3&amp;ROW($A157))*10^12,0)*'Process Emissions Multipliers'!$B$37</f>
        <v>2309273917.5405798</v>
      </c>
      <c r="M149" s="90">
        <f t="shared" ca="1" si="28"/>
        <v>2093743720.1958539</v>
      </c>
      <c r="N149" s="90">
        <f t="shared" ca="1" si="28"/>
        <v>1878213522.8511276</v>
      </c>
      <c r="O149" s="90">
        <f t="shared" ca="1" si="28"/>
        <v>1662683325.5064015</v>
      </c>
      <c r="P149" s="90">
        <f t="shared" ca="1" si="28"/>
        <v>1447153128.1616757</v>
      </c>
      <c r="Q149" s="90">
        <f t="shared" ca="1" si="28"/>
        <v>1231622930.8169498</v>
      </c>
      <c r="R149" s="90">
        <f t="shared" ca="1" si="28"/>
        <v>1016092733.4722238</v>
      </c>
      <c r="S149" s="90">
        <f t="shared" ca="1" si="28"/>
        <v>800562536.12749767</v>
      </c>
      <c r="T149" s="90">
        <f t="shared" ca="1" si="28"/>
        <v>585032338.78277171</v>
      </c>
      <c r="U149" s="90">
        <f t="shared" ca="1" si="28"/>
        <v>369502141.43804574</v>
      </c>
      <c r="V149">
        <f ca="1">IF('Waste 2030'!$A157="MR",INDIRECT("'Waste 2030'!"&amp;'Country Selector'!$B$3&amp;ROW($A157))*10^12,0)*'Process Emissions Multipliers'!$D$37</f>
        <v>153971944.09331971</v>
      </c>
      <c r="W149" s="90">
        <f t="shared" ca="1" si="30"/>
        <v>153583011.85099337</v>
      </c>
      <c r="X149" s="90">
        <f t="shared" ca="1" si="30"/>
        <v>153194079.60866705</v>
      </c>
      <c r="Y149" s="90">
        <f t="shared" ca="1" si="30"/>
        <v>152805147.3663407</v>
      </c>
      <c r="Z149" s="90">
        <f t="shared" ca="1" si="30"/>
        <v>152416215.12401438</v>
      </c>
      <c r="AA149" s="90">
        <f t="shared" ca="1" si="30"/>
        <v>152027282.88168803</v>
      </c>
      <c r="AB149" s="90">
        <f t="shared" ca="1" si="30"/>
        <v>151638350.63936171</v>
      </c>
      <c r="AC149" s="90">
        <f t="shared" ca="1" si="30"/>
        <v>151249418.39703536</v>
      </c>
      <c r="AD149" s="90">
        <f t="shared" ca="1" si="30"/>
        <v>150860486.15470904</v>
      </c>
      <c r="AE149" s="90">
        <f t="shared" ca="1" si="30"/>
        <v>150471553.91238269</v>
      </c>
      <c r="AF149" s="90">
        <f t="shared" ca="1" si="30"/>
        <v>150082621.67005634</v>
      </c>
      <c r="AG149" s="90">
        <f t="shared" ca="1" si="30"/>
        <v>149693689.42773002</v>
      </c>
      <c r="AH149" s="90">
        <f t="shared" ca="1" si="30"/>
        <v>149304757.18540367</v>
      </c>
      <c r="AI149" s="90">
        <f t="shared" ca="1" si="30"/>
        <v>148915824.94307736</v>
      </c>
      <c r="AJ149" s="90">
        <f t="shared" ca="1" si="30"/>
        <v>148526892.70075101</v>
      </c>
      <c r="AK149" s="90">
        <f t="shared" ca="1" si="30"/>
        <v>148137960.45842469</v>
      </c>
      <c r="AL149" s="90">
        <f t="shared" ca="1" si="30"/>
        <v>147749028.21609834</v>
      </c>
      <c r="AM149" s="90">
        <f t="shared" ca="1" si="29"/>
        <v>147360095.97377199</v>
      </c>
      <c r="AN149" s="90">
        <f t="shared" ca="1" si="29"/>
        <v>146971163.73144567</v>
      </c>
      <c r="AO149" s="90">
        <f t="shared" ca="1" si="29"/>
        <v>146582231.48911932</v>
      </c>
      <c r="AP149">
        <f ca="1">V149*'Process Emissions Multipliers'!$E$37</f>
        <v>146193299.246793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174208953.95470771</v>
      </c>
      <c r="D150" s="90">
        <f t="shared" ca="1" si="27"/>
        <v>348417907.90941542</v>
      </c>
      <c r="E150" s="90">
        <f t="shared" ca="1" si="27"/>
        <v>522626861.86412317</v>
      </c>
      <c r="F150" s="90">
        <f t="shared" ca="1" si="27"/>
        <v>696835815.81883085</v>
      </c>
      <c r="G150" s="90">
        <f t="shared" ca="1" si="27"/>
        <v>871044769.77353859</v>
      </c>
      <c r="H150" s="90">
        <f t="shared" ca="1" si="27"/>
        <v>1045253723.7282463</v>
      </c>
      <c r="I150" s="90">
        <f t="shared" ca="1" si="27"/>
        <v>1219462677.6829541</v>
      </c>
      <c r="J150" s="90">
        <f t="shared" ca="1" si="27"/>
        <v>1393671631.6376617</v>
      </c>
      <c r="K150" s="90">
        <f t="shared" ca="1" si="27"/>
        <v>1567880585.5923696</v>
      </c>
      <c r="L150">
        <f ca="1">IF('Waste 2020'!$A158="MR",INDIRECT("'Waste 2020'!"&amp;'Country Selector'!$B$3&amp;ROW($A158))*10^12,0)*'Process Emissions Multipliers'!$B$37</f>
        <v>1742089539.5470772</v>
      </c>
      <c r="M150" s="90">
        <f t="shared" ca="1" si="28"/>
        <v>1881815956.6216159</v>
      </c>
      <c r="N150" s="90">
        <f t="shared" ca="1" si="28"/>
        <v>2021542373.6961541</v>
      </c>
      <c r="O150" s="90">
        <f t="shared" ca="1" si="28"/>
        <v>2161268790.7706928</v>
      </c>
      <c r="P150" s="90">
        <f t="shared" ca="1" si="28"/>
        <v>2300995207.8452311</v>
      </c>
      <c r="Q150" s="90">
        <f t="shared" ca="1" si="28"/>
        <v>2440721624.9197693</v>
      </c>
      <c r="R150" s="90">
        <f t="shared" ca="1" si="28"/>
        <v>2580448041.994308</v>
      </c>
      <c r="S150" s="90">
        <f t="shared" ca="1" si="28"/>
        <v>2720174459.0688467</v>
      </c>
      <c r="T150" s="90">
        <f t="shared" ca="1" si="28"/>
        <v>2859900876.1433849</v>
      </c>
      <c r="U150" s="90">
        <f t="shared" ca="1" si="28"/>
        <v>2999627293.2179232</v>
      </c>
      <c r="V150">
        <f ca="1">IF('Waste 2030'!$A158="MR",INDIRECT("'Waste 2030'!"&amp;'Country Selector'!$B$3&amp;ROW($A158))*10^12,0)*'Process Emissions Multipliers'!$D$37</f>
        <v>3139353710.2924619</v>
      </c>
      <c r="W150" s="90">
        <f t="shared" ca="1" si="30"/>
        <v>3131423720.9350533</v>
      </c>
      <c r="X150" s="90">
        <f t="shared" ca="1" si="30"/>
        <v>3123493731.5776443</v>
      </c>
      <c r="Y150" s="90">
        <f t="shared" ca="1" si="30"/>
        <v>3115563742.2202363</v>
      </c>
      <c r="Z150" s="90">
        <f t="shared" ca="1" si="30"/>
        <v>3107633752.8628273</v>
      </c>
      <c r="AA150" s="90">
        <f t="shared" ca="1" si="30"/>
        <v>3099703763.5054183</v>
      </c>
      <c r="AB150" s="90">
        <f t="shared" ca="1" si="30"/>
        <v>3091773774.1480098</v>
      </c>
      <c r="AC150" s="90">
        <f t="shared" ca="1" si="30"/>
        <v>3083843784.7906013</v>
      </c>
      <c r="AD150" s="90">
        <f t="shared" ca="1" si="30"/>
        <v>3075913795.4331927</v>
      </c>
      <c r="AE150" s="90">
        <f t="shared" ca="1" si="30"/>
        <v>3067983806.0757837</v>
      </c>
      <c r="AF150" s="90">
        <f t="shared" ca="1" si="30"/>
        <v>3060053816.7183752</v>
      </c>
      <c r="AG150" s="90">
        <f t="shared" ca="1" si="30"/>
        <v>3052123827.3609667</v>
      </c>
      <c r="AH150" s="90">
        <f t="shared" ca="1" si="30"/>
        <v>3044193838.0035582</v>
      </c>
      <c r="AI150" s="90">
        <f t="shared" ca="1" si="30"/>
        <v>3036263848.6461492</v>
      </c>
      <c r="AJ150" s="90">
        <f t="shared" ca="1" si="30"/>
        <v>3028333859.2887406</v>
      </c>
      <c r="AK150" s="90">
        <f t="shared" ca="1" si="30"/>
        <v>3020403869.9313316</v>
      </c>
      <c r="AL150" s="90">
        <f t="shared" ca="1" si="30"/>
        <v>3012473880.5739231</v>
      </c>
      <c r="AM150" s="90">
        <f t="shared" ca="1" si="29"/>
        <v>3004543891.2165146</v>
      </c>
      <c r="AN150" s="90">
        <f t="shared" ca="1" si="29"/>
        <v>2996613901.8591061</v>
      </c>
      <c r="AO150" s="90">
        <f t="shared" ca="1" si="29"/>
        <v>2988683912.5016975</v>
      </c>
      <c r="AP150">
        <f ca="1">V150*'Process Emissions Multipliers'!$E$37</f>
        <v>2980753923.1442885</v>
      </c>
    </row>
    <row r="151" spans="1:42">
      <c r="A151" s="74">
        <v>99</v>
      </c>
      <c r="B151">
        <f ca="1">IF('Waste 2010'!$A159="MR",INDIRECT("'Waste 2010'!"&amp;'Country Selector'!$B$3&amp;ROW($A159))*10^12,0)</f>
        <v>961856775.79185832</v>
      </c>
      <c r="C151" s="90">
        <f t="shared" ca="1" si="27"/>
        <v>1003828709.565465</v>
      </c>
      <c r="D151" s="90">
        <f t="shared" ca="1" si="27"/>
        <v>1045800643.3390718</v>
      </c>
      <c r="E151" s="90">
        <f t="shared" ca="1" si="27"/>
        <v>1087772577.1126783</v>
      </c>
      <c r="F151" s="90">
        <f t="shared" ca="1" si="27"/>
        <v>1129744510.8862853</v>
      </c>
      <c r="G151" s="90">
        <f t="shared" ca="1" si="27"/>
        <v>1171716444.6598918</v>
      </c>
      <c r="H151" s="90">
        <f t="shared" ca="1" si="27"/>
        <v>1213688378.4334984</v>
      </c>
      <c r="I151" s="90">
        <f t="shared" ca="1" si="27"/>
        <v>1255660312.2071052</v>
      </c>
      <c r="J151" s="90">
        <f t="shared" ca="1" si="27"/>
        <v>1297632245.9807119</v>
      </c>
      <c r="K151" s="90">
        <f t="shared" ca="1" si="27"/>
        <v>1339604179.7543185</v>
      </c>
      <c r="L151">
        <f ca="1">IF('Waste 2020'!$A159="MR",INDIRECT("'Waste 2020'!"&amp;'Country Selector'!$B$3&amp;ROW($A159))*10^12,0)*'Process Emissions Multipliers'!$B$37</f>
        <v>1381576113.5279253</v>
      </c>
      <c r="M151" s="90">
        <f t="shared" ca="1" si="28"/>
        <v>1388356334.5914178</v>
      </c>
      <c r="N151" s="90">
        <f t="shared" ca="1" si="28"/>
        <v>1395136555.6549103</v>
      </c>
      <c r="O151" s="90">
        <f t="shared" ca="1" si="28"/>
        <v>1401916776.7184029</v>
      </c>
      <c r="P151" s="90">
        <f t="shared" ca="1" si="28"/>
        <v>1408696997.7818954</v>
      </c>
      <c r="Q151" s="90">
        <f t="shared" ca="1" si="28"/>
        <v>1415477218.8453879</v>
      </c>
      <c r="R151" s="90">
        <f t="shared" ca="1" si="28"/>
        <v>1422257439.9088807</v>
      </c>
      <c r="S151" s="90">
        <f t="shared" ca="1" si="28"/>
        <v>1429037660.972373</v>
      </c>
      <c r="T151" s="90">
        <f t="shared" ca="1" si="28"/>
        <v>1435817882.0358655</v>
      </c>
      <c r="U151" s="90">
        <f t="shared" ca="1" si="28"/>
        <v>1442598103.0993581</v>
      </c>
      <c r="V151">
        <f ca="1">IF('Waste 2030'!$A159="MR",INDIRECT("'Waste 2030'!"&amp;'Country Selector'!$B$3&amp;ROW($A159))*10^12,0)*'Process Emissions Multipliers'!$D$37</f>
        <v>1449378324.1628506</v>
      </c>
      <c r="W151" s="90">
        <f t="shared" ca="1" si="30"/>
        <v>1445717202.8792603</v>
      </c>
      <c r="X151" s="90">
        <f t="shared" ca="1" si="30"/>
        <v>1442056081.5956697</v>
      </c>
      <c r="Y151" s="90">
        <f t="shared" ca="1" si="30"/>
        <v>1438394960.3120794</v>
      </c>
      <c r="Z151" s="90">
        <f t="shared" ca="1" si="30"/>
        <v>1434733839.0284891</v>
      </c>
      <c r="AA151" s="90">
        <f t="shared" ca="1" si="30"/>
        <v>1431072717.7448988</v>
      </c>
      <c r="AB151" s="90">
        <f t="shared" ca="1" si="30"/>
        <v>1427411596.4613082</v>
      </c>
      <c r="AC151" s="90">
        <f t="shared" ca="1" si="30"/>
        <v>1423750475.1777177</v>
      </c>
      <c r="AD151" s="90">
        <f t="shared" ca="1" si="30"/>
        <v>1420089353.8941274</v>
      </c>
      <c r="AE151" s="90">
        <f t="shared" ca="1" si="30"/>
        <v>1416428232.6105371</v>
      </c>
      <c r="AF151" s="90">
        <f t="shared" ca="1" si="30"/>
        <v>1412767111.3269467</v>
      </c>
      <c r="AG151" s="90">
        <f t="shared" ca="1" si="30"/>
        <v>1409105990.0433562</v>
      </c>
      <c r="AH151" s="90">
        <f t="shared" ca="1" si="30"/>
        <v>1405444868.7597659</v>
      </c>
      <c r="AI151" s="90">
        <f t="shared" ca="1" si="30"/>
        <v>1401783747.4761753</v>
      </c>
      <c r="AJ151" s="90">
        <f t="shared" ca="1" si="30"/>
        <v>1398122626.192585</v>
      </c>
      <c r="AK151" s="90">
        <f t="shared" ca="1" si="30"/>
        <v>1394461504.9089947</v>
      </c>
      <c r="AL151" s="90">
        <f t="shared" ca="1" si="30"/>
        <v>1390800383.6254041</v>
      </c>
      <c r="AM151" s="90">
        <f t="shared" ca="1" si="29"/>
        <v>1387139262.3418138</v>
      </c>
      <c r="AN151" s="90">
        <f t="shared" ca="1" si="29"/>
        <v>1383478141.0582235</v>
      </c>
      <c r="AO151" s="90">
        <f t="shared" ca="1" si="29"/>
        <v>1379817019.7746332</v>
      </c>
      <c r="AP151">
        <f ca="1">V151*'Process Emissions Multipliers'!$E$37</f>
        <v>1376155898.4910426</v>
      </c>
    </row>
    <row r="152" spans="1:42">
      <c r="A152" s="74">
        <v>100</v>
      </c>
      <c r="B152">
        <f ca="1">IF('Waste 2010'!$A160="MR",INDIRECT("'Waste 2010'!"&amp;'Country Selector'!$B$3&amp;ROW($A160))*10^12,0)</f>
        <v>1311957436.087141</v>
      </c>
      <c r="C152" s="90">
        <f t="shared" ca="1" si="27"/>
        <v>1341324621.7631693</v>
      </c>
      <c r="D152" s="90">
        <f t="shared" ca="1" si="27"/>
        <v>1370691807.4391975</v>
      </c>
      <c r="E152" s="90">
        <f t="shared" ca="1" si="27"/>
        <v>1400058993.115226</v>
      </c>
      <c r="F152" s="90">
        <f t="shared" ca="1" si="27"/>
        <v>1429426178.7912543</v>
      </c>
      <c r="G152" s="90">
        <f t="shared" ca="1" si="27"/>
        <v>1458793364.4672828</v>
      </c>
      <c r="H152" s="90">
        <f t="shared" ca="1" si="27"/>
        <v>1488160550.143311</v>
      </c>
      <c r="I152" s="90">
        <f t="shared" ca="1" si="27"/>
        <v>1517527735.8193393</v>
      </c>
      <c r="J152" s="90">
        <f t="shared" ca="1" si="27"/>
        <v>1546894921.4953675</v>
      </c>
      <c r="K152" s="90">
        <f t="shared" ca="1" si="27"/>
        <v>1576262107.1713958</v>
      </c>
      <c r="L152">
        <f ca="1">IF('Waste 2020'!$A160="MR",INDIRECT("'Waste 2020'!"&amp;'Country Selector'!$B$3&amp;ROW($A160))*10^12,0)*'Process Emissions Multipliers'!$B$37</f>
        <v>1605629292.8474243</v>
      </c>
      <c r="M152" s="90">
        <f t="shared" ca="1" si="28"/>
        <v>1470953611.3272266</v>
      </c>
      <c r="N152" s="90">
        <f t="shared" ca="1" si="28"/>
        <v>1336277929.807029</v>
      </c>
      <c r="O152" s="90">
        <f t="shared" ca="1" si="28"/>
        <v>1201602248.2868314</v>
      </c>
      <c r="P152" s="90">
        <f t="shared" ca="1" si="28"/>
        <v>1066926566.7666339</v>
      </c>
      <c r="Q152" s="90">
        <f t="shared" ca="1" si="28"/>
        <v>932250885.24643636</v>
      </c>
      <c r="R152" s="90">
        <f t="shared" ca="1" si="28"/>
        <v>797575203.72623873</v>
      </c>
      <c r="S152" s="90">
        <f t="shared" ca="1" si="28"/>
        <v>662899522.2060411</v>
      </c>
      <c r="T152" s="90">
        <f t="shared" ca="1" si="28"/>
        <v>528223840.68584359</v>
      </c>
      <c r="U152" s="90">
        <f t="shared" ca="1" si="28"/>
        <v>393548159.16564608</v>
      </c>
      <c r="V152">
        <f ca="1">IF('Waste 2030'!$A160="MR",INDIRECT("'Waste 2030'!"&amp;'Country Selector'!$B$3&amp;ROW($A160))*10^12,0)*'Process Emissions Multipliers'!$D$37</f>
        <v>258872477.64544845</v>
      </c>
      <c r="W152" s="90">
        <f t="shared" ca="1" si="30"/>
        <v>258218567.26066953</v>
      </c>
      <c r="X152" s="90">
        <f t="shared" ca="1" si="30"/>
        <v>257564656.87589067</v>
      </c>
      <c r="Y152" s="90">
        <f t="shared" ca="1" si="30"/>
        <v>256910746.49111176</v>
      </c>
      <c r="Z152" s="90">
        <f t="shared" ca="1" si="30"/>
        <v>256256836.10633284</v>
      </c>
      <c r="AA152" s="90">
        <f t="shared" ca="1" si="30"/>
        <v>255602925.72155392</v>
      </c>
      <c r="AB152" s="90">
        <f t="shared" ca="1" si="30"/>
        <v>254949015.33677503</v>
      </c>
      <c r="AC152" s="90">
        <f t="shared" ca="1" si="30"/>
        <v>254295104.95199612</v>
      </c>
      <c r="AD152" s="90">
        <f t="shared" ca="1" si="30"/>
        <v>253641194.56721723</v>
      </c>
      <c r="AE152" s="90">
        <f t="shared" ca="1" si="30"/>
        <v>252987284.18243831</v>
      </c>
      <c r="AF152" s="90">
        <f t="shared" ca="1" si="30"/>
        <v>252333373.79765943</v>
      </c>
      <c r="AG152" s="90">
        <f t="shared" ca="1" si="30"/>
        <v>251679463.41288054</v>
      </c>
      <c r="AH152" s="90">
        <f t="shared" ca="1" si="30"/>
        <v>251025553.02810162</v>
      </c>
      <c r="AI152" s="90">
        <f t="shared" ca="1" si="30"/>
        <v>250371642.64332271</v>
      </c>
      <c r="AJ152" s="90">
        <f t="shared" ca="1" si="30"/>
        <v>249717732.25854379</v>
      </c>
      <c r="AK152" s="90">
        <f t="shared" ca="1" si="30"/>
        <v>249063821.87376487</v>
      </c>
      <c r="AL152" s="90">
        <f t="shared" ca="1" si="30"/>
        <v>248409911.48898599</v>
      </c>
      <c r="AM152" s="90">
        <f t="shared" ca="1" si="29"/>
        <v>247756001.1042071</v>
      </c>
      <c r="AN152" s="90">
        <f t="shared" ca="1" si="29"/>
        <v>247102090.71942818</v>
      </c>
      <c r="AO152" s="90">
        <f t="shared" ca="1" si="29"/>
        <v>246448180.33464926</v>
      </c>
      <c r="AP152">
        <f ca="1">V152*'Process Emissions Multipliers'!$E$37</f>
        <v>245794269.94987038</v>
      </c>
    </row>
    <row r="153" spans="1:42">
      <c r="A153" s="74">
        <v>150</v>
      </c>
      <c r="B153">
        <f ca="1">IF('Waste 2010'!$A161="MR",INDIRECT("'Waste 2010'!"&amp;'Country Selector'!$B$3&amp;ROW($A161))*10^12,0)</f>
        <v>32594483996.636116</v>
      </c>
      <c r="C153" s="90">
        <f t="shared" ca="1" si="27"/>
        <v>33353007893.330074</v>
      </c>
      <c r="D153" s="90">
        <f t="shared" ca="1" si="27"/>
        <v>34111531790.024033</v>
      </c>
      <c r="E153" s="90">
        <f t="shared" ca="1" si="27"/>
        <v>34870055686.717995</v>
      </c>
      <c r="F153" s="90">
        <f t="shared" ca="1" si="27"/>
        <v>35628579583.411957</v>
      </c>
      <c r="G153" s="90">
        <f t="shared" ca="1" si="27"/>
        <v>36387103480.105911</v>
      </c>
      <c r="H153" s="90">
        <f t="shared" ca="1" si="27"/>
        <v>37145627376.799866</v>
      </c>
      <c r="I153" s="90">
        <f t="shared" ca="1" si="27"/>
        <v>37904151273.493835</v>
      </c>
      <c r="J153" s="90">
        <f t="shared" ca="1" si="27"/>
        <v>38662675170.18779</v>
      </c>
      <c r="K153" s="90">
        <f t="shared" ca="1" si="27"/>
        <v>39421199066.881744</v>
      </c>
      <c r="L153">
        <f ca="1">IF('Waste 2020'!$A161="MR",INDIRECT("'Waste 2020'!"&amp;'Country Selector'!$B$3&amp;ROW($A161))*10^12,0)*'Process Emissions Multipliers'!$B$37</f>
        <v>40179722963.575706</v>
      </c>
      <c r="M153" s="90">
        <f t="shared" ca="1" si="28"/>
        <v>40655233170.977539</v>
      </c>
      <c r="N153" s="90">
        <f t="shared" ca="1" si="28"/>
        <v>41130743378.379379</v>
      </c>
      <c r="O153" s="90">
        <f t="shared" ca="1" si="28"/>
        <v>41606253585.781219</v>
      </c>
      <c r="P153" s="90">
        <f t="shared" ca="1" si="28"/>
        <v>42081763793.18306</v>
      </c>
      <c r="Q153" s="90">
        <f t="shared" ca="1" si="28"/>
        <v>42557274000.584892</v>
      </c>
      <c r="R153" s="90">
        <f t="shared" ca="1" si="28"/>
        <v>43032784207.986725</v>
      </c>
      <c r="S153" s="90">
        <f t="shared" ca="1" si="28"/>
        <v>43508294415.388565</v>
      </c>
      <c r="T153" s="90">
        <f t="shared" ca="1" si="28"/>
        <v>43983804622.790405</v>
      </c>
      <c r="U153" s="90">
        <f t="shared" ca="1" si="28"/>
        <v>44459314830.192245</v>
      </c>
      <c r="V153">
        <f ca="1">IF('Waste 2030'!$A161="MR",INDIRECT("'Waste 2030'!"&amp;'Country Selector'!$B$3&amp;ROW($A161))*10^12,0)*'Process Emissions Multipliers'!$D$37</f>
        <v>44934825037.594078</v>
      </c>
      <c r="W153" s="90">
        <f t="shared" ca="1" si="30"/>
        <v>44821319928.833344</v>
      </c>
      <c r="X153" s="90">
        <f t="shared" ca="1" si="30"/>
        <v>44707814820.072624</v>
      </c>
      <c r="Y153" s="90">
        <f t="shared" ca="1" si="30"/>
        <v>44594309711.311897</v>
      </c>
      <c r="Z153" s="90">
        <f t="shared" ca="1" si="30"/>
        <v>44480804602.551163</v>
      </c>
      <c r="AA153" s="90">
        <f t="shared" ca="1" si="30"/>
        <v>44367299493.790436</v>
      </c>
      <c r="AB153" s="90">
        <f t="shared" ca="1" si="30"/>
        <v>44253794385.029709</v>
      </c>
      <c r="AC153" s="90">
        <f t="shared" ca="1" si="30"/>
        <v>44140289276.268982</v>
      </c>
      <c r="AD153" s="90">
        <f t="shared" ca="1" si="30"/>
        <v>44026784167.508247</v>
      </c>
      <c r="AE153" s="90">
        <f t="shared" ca="1" si="30"/>
        <v>43913279058.74752</v>
      </c>
      <c r="AF153" s="90">
        <f t="shared" ca="1" si="30"/>
        <v>43799773949.986794</v>
      </c>
      <c r="AG153" s="90">
        <f t="shared" ca="1" si="30"/>
        <v>43686268841.226067</v>
      </c>
      <c r="AH153" s="90">
        <f t="shared" ca="1" si="30"/>
        <v>43572763732.465332</v>
      </c>
      <c r="AI153" s="90">
        <f t="shared" ca="1" si="30"/>
        <v>43459258623.704605</v>
      </c>
      <c r="AJ153" s="90">
        <f t="shared" ca="1" si="30"/>
        <v>43345753514.943878</v>
      </c>
      <c r="AK153" s="90">
        <f t="shared" ca="1" si="30"/>
        <v>43232248406.183151</v>
      </c>
      <c r="AL153" s="90">
        <f t="shared" ca="1" si="30"/>
        <v>43118743297.422424</v>
      </c>
      <c r="AM153" s="90">
        <f t="shared" ca="1" si="29"/>
        <v>43005238188.661697</v>
      </c>
      <c r="AN153" s="90">
        <f t="shared" ca="1" si="29"/>
        <v>42891733079.900963</v>
      </c>
      <c r="AO153" s="90">
        <f t="shared" ca="1" si="29"/>
        <v>42778227971.140244</v>
      </c>
      <c r="AP153">
        <f ca="1">V153*'Process Emissions Multipliers'!$E$37</f>
        <v>42664722862.379509</v>
      </c>
    </row>
    <row r="154" spans="1:42">
      <c r="A154" s="74">
        <v>200</v>
      </c>
      <c r="B154">
        <f ca="1">IF('Waste 2010'!$A162="MR",INDIRECT("'Waste 2010'!"&amp;'Country Selector'!$B$3&amp;ROW($A162))*10^12,0)</f>
        <v>10786506426.544662</v>
      </c>
      <c r="C154" s="90">
        <f t="shared" ca="1" si="27"/>
        <v>10910217121.122372</v>
      </c>
      <c r="D154" s="90">
        <f t="shared" ca="1" si="27"/>
        <v>11033927815.700081</v>
      </c>
      <c r="E154" s="90">
        <f t="shared" ca="1" si="27"/>
        <v>11157638510.277792</v>
      </c>
      <c r="F154" s="90">
        <f t="shared" ca="1" si="27"/>
        <v>11281349204.855503</v>
      </c>
      <c r="G154" s="90">
        <f t="shared" ca="1" si="27"/>
        <v>11405059899.433212</v>
      </c>
      <c r="H154" s="90">
        <f t="shared" ca="1" si="27"/>
        <v>11528770594.010921</v>
      </c>
      <c r="I154" s="90">
        <f t="shared" ca="1" si="27"/>
        <v>11652481288.588633</v>
      </c>
      <c r="J154" s="90">
        <f t="shared" ca="1" si="27"/>
        <v>11776191983.166344</v>
      </c>
      <c r="K154" s="90">
        <f t="shared" ca="1" si="27"/>
        <v>11899902677.744053</v>
      </c>
      <c r="L154">
        <f ca="1">IF('Waste 2020'!$A162="MR",INDIRECT("'Waste 2020'!"&amp;'Country Selector'!$B$3&amp;ROW($A162))*10^12,0)*'Process Emissions Multipliers'!$B$37</f>
        <v>12023613372.321762</v>
      </c>
      <c r="M154" s="90">
        <f t="shared" ca="1" si="28"/>
        <v>12135015465.597921</v>
      </c>
      <c r="N154" s="90">
        <f t="shared" ca="1" si="28"/>
        <v>12246417558.874079</v>
      </c>
      <c r="O154" s="90">
        <f t="shared" ca="1" si="28"/>
        <v>12357819652.150236</v>
      </c>
      <c r="P154" s="90">
        <f t="shared" ca="1" si="28"/>
        <v>12469221745.426395</v>
      </c>
      <c r="Q154" s="90">
        <f t="shared" ca="1" si="28"/>
        <v>12580623838.702553</v>
      </c>
      <c r="R154" s="90">
        <f t="shared" ca="1" si="28"/>
        <v>12692025931.97871</v>
      </c>
      <c r="S154" s="90">
        <f t="shared" ca="1" si="28"/>
        <v>12803428025.254868</v>
      </c>
      <c r="T154" s="90">
        <f t="shared" ca="1" si="28"/>
        <v>12914830118.531029</v>
      </c>
      <c r="U154" s="90">
        <f t="shared" ca="1" si="28"/>
        <v>13026232211.807184</v>
      </c>
      <c r="V154">
        <f ca="1">IF('Waste 2030'!$A162="MR",INDIRECT("'Waste 2030'!"&amp;'Country Selector'!$B$3&amp;ROW($A162))*10^12,0)*'Process Emissions Multipliers'!$D$37</f>
        <v>13137634305.083344</v>
      </c>
      <c r="W154" s="90">
        <f t="shared" ca="1" si="30"/>
        <v>13104448716.635862</v>
      </c>
      <c r="X154" s="90">
        <f t="shared" ca="1" si="30"/>
        <v>13071263128.188381</v>
      </c>
      <c r="Y154" s="90">
        <f t="shared" ca="1" si="30"/>
        <v>13038077539.740902</v>
      </c>
      <c r="Z154" s="90">
        <f t="shared" ca="1" si="30"/>
        <v>13004891951.293419</v>
      </c>
      <c r="AA154" s="90">
        <f t="shared" ca="1" si="30"/>
        <v>12971706362.84594</v>
      </c>
      <c r="AB154" s="90">
        <f t="shared" ca="1" si="30"/>
        <v>12938520774.398457</v>
      </c>
      <c r="AC154" s="90">
        <f t="shared" ca="1" si="30"/>
        <v>12905335185.950977</v>
      </c>
      <c r="AD154" s="90">
        <f t="shared" ca="1" si="30"/>
        <v>12872149597.503494</v>
      </c>
      <c r="AE154" s="90">
        <f t="shared" ca="1" si="30"/>
        <v>12838964009.056015</v>
      </c>
      <c r="AF154" s="90">
        <f t="shared" ca="1" si="30"/>
        <v>12805778420.608534</v>
      </c>
      <c r="AG154" s="90">
        <f t="shared" ca="1" si="30"/>
        <v>12772592832.161053</v>
      </c>
      <c r="AH154" s="90">
        <f t="shared" ca="1" si="30"/>
        <v>12739407243.713572</v>
      </c>
      <c r="AI154" s="90">
        <f t="shared" ca="1" si="30"/>
        <v>12706221655.26609</v>
      </c>
      <c r="AJ154" s="90">
        <f t="shared" ca="1" si="30"/>
        <v>12673036066.818609</v>
      </c>
      <c r="AK154" s="90">
        <f t="shared" ca="1" si="30"/>
        <v>12639850478.371128</v>
      </c>
      <c r="AL154" s="90">
        <f t="shared" ca="1" si="30"/>
        <v>12606664889.923647</v>
      </c>
      <c r="AM154" s="90">
        <f t="shared" ca="1" si="29"/>
        <v>12573479301.476166</v>
      </c>
      <c r="AN154" s="90">
        <f t="shared" ca="1" si="29"/>
        <v>12540293713.028687</v>
      </c>
      <c r="AO154" s="90">
        <f t="shared" ca="1" si="29"/>
        <v>12507108124.581205</v>
      </c>
      <c r="AP154">
        <f ca="1">V154*'Process Emissions Multipliers'!$E$37</f>
        <v>12473922536.133724</v>
      </c>
    </row>
    <row r="155" spans="1:42">
      <c r="A155" s="74">
        <v>250</v>
      </c>
      <c r="B155">
        <f ca="1">IF('Waste 2010'!$A163="MR",INDIRECT("'Waste 2010'!"&amp;'Country Selector'!$B$3&amp;ROW($A163))*10^12,0)</f>
        <v>4813001036.1528978</v>
      </c>
      <c r="C155" s="90">
        <f t="shared" ca="1" si="27"/>
        <v>4835407623.9660625</v>
      </c>
      <c r="D155" s="90">
        <f t="shared" ca="1" si="27"/>
        <v>4857814211.7792282</v>
      </c>
      <c r="E155" s="90">
        <f t="shared" ca="1" si="27"/>
        <v>4880220799.5923929</v>
      </c>
      <c r="F155" s="90">
        <f t="shared" ca="1" si="27"/>
        <v>4902627387.4055576</v>
      </c>
      <c r="G155" s="90">
        <f t="shared" ca="1" si="27"/>
        <v>4925033975.2187233</v>
      </c>
      <c r="H155" s="90">
        <f t="shared" ca="1" si="27"/>
        <v>4947440563.031888</v>
      </c>
      <c r="I155" s="90">
        <f t="shared" ca="1" si="27"/>
        <v>4969847150.8450527</v>
      </c>
      <c r="J155" s="90">
        <f t="shared" ca="1" si="27"/>
        <v>4992253738.6582174</v>
      </c>
      <c r="K155" s="90">
        <f t="shared" ca="1" si="27"/>
        <v>5014660326.4713821</v>
      </c>
      <c r="L155">
        <f ca="1">IF('Waste 2020'!$A163="MR",INDIRECT("'Waste 2020'!"&amp;'Country Selector'!$B$3&amp;ROW($A163))*10^12,0)*'Process Emissions Multipliers'!$B$37</f>
        <v>5037066914.2845478</v>
      </c>
      <c r="M155" s="90">
        <f t="shared" ca="1" si="28"/>
        <v>5483336541.6730204</v>
      </c>
      <c r="N155" s="90">
        <f t="shared" ca="1" si="28"/>
        <v>5929606169.0614948</v>
      </c>
      <c r="O155" s="90">
        <f t="shared" ca="1" si="28"/>
        <v>6375875796.4499683</v>
      </c>
      <c r="P155" s="90">
        <f t="shared" ca="1" si="28"/>
        <v>6822145423.8384418</v>
      </c>
      <c r="Q155" s="90">
        <f t="shared" ca="1" si="28"/>
        <v>7268415051.2269144</v>
      </c>
      <c r="R155" s="90">
        <f t="shared" ca="1" si="28"/>
        <v>7714684678.615387</v>
      </c>
      <c r="S155" s="90">
        <f t="shared" ca="1" si="28"/>
        <v>8160954306.0038605</v>
      </c>
      <c r="T155" s="90">
        <f t="shared" ca="1" si="28"/>
        <v>8607223933.392334</v>
      </c>
      <c r="U155" s="90">
        <f t="shared" ca="1" si="28"/>
        <v>9053493560.7808075</v>
      </c>
      <c r="V155">
        <f ca="1">IF('Waste 2030'!$A163="MR",INDIRECT("'Waste 2030'!"&amp;'Country Selector'!$B$3&amp;ROW($A163))*10^12,0)*'Process Emissions Multipliers'!$D$37</f>
        <v>9499763188.169281</v>
      </c>
      <c r="W155" s="90">
        <f t="shared" ca="1" si="30"/>
        <v>9475766841.1717758</v>
      </c>
      <c r="X155" s="90">
        <f t="shared" ca="1" si="30"/>
        <v>9451770494.1742706</v>
      </c>
      <c r="Y155" s="90">
        <f t="shared" ca="1" si="30"/>
        <v>9427774147.1767635</v>
      </c>
      <c r="Z155" s="90">
        <f t="shared" ca="1" si="30"/>
        <v>9403777800.1792583</v>
      </c>
      <c r="AA155" s="90">
        <f t="shared" ca="1" si="30"/>
        <v>9379781453.1817513</v>
      </c>
      <c r="AB155" s="90">
        <f t="shared" ca="1" si="30"/>
        <v>9355785106.1842461</v>
      </c>
      <c r="AC155" s="90">
        <f t="shared" ca="1" si="30"/>
        <v>9331788759.1867409</v>
      </c>
      <c r="AD155" s="90">
        <f t="shared" ca="1" si="30"/>
        <v>9307792412.1892357</v>
      </c>
      <c r="AE155" s="90">
        <f t="shared" ca="1" si="30"/>
        <v>9283796065.1917305</v>
      </c>
      <c r="AF155" s="90">
        <f t="shared" ca="1" si="30"/>
        <v>9259799718.1942234</v>
      </c>
      <c r="AG155" s="90">
        <f t="shared" ca="1" si="30"/>
        <v>9235803371.1967182</v>
      </c>
      <c r="AH155" s="90">
        <f t="shared" ca="1" si="30"/>
        <v>9211807024.1992111</v>
      </c>
      <c r="AI155" s="90">
        <f t="shared" ca="1" si="30"/>
        <v>9187810677.2017059</v>
      </c>
      <c r="AJ155" s="90">
        <f t="shared" ca="1" si="30"/>
        <v>9163814330.2042007</v>
      </c>
      <c r="AK155" s="90">
        <f t="shared" ca="1" si="30"/>
        <v>9139817983.2066956</v>
      </c>
      <c r="AL155" s="90">
        <f t="shared" ca="1" si="30"/>
        <v>9115821636.2091885</v>
      </c>
      <c r="AM155" s="90">
        <f t="shared" ca="1" si="29"/>
        <v>9091825289.2116833</v>
      </c>
      <c r="AN155" s="90">
        <f t="shared" ca="1" si="29"/>
        <v>9067828942.2141781</v>
      </c>
      <c r="AO155" s="90">
        <f t="shared" ca="1" si="29"/>
        <v>9043832595.216671</v>
      </c>
      <c r="AP155">
        <f ca="1">V155*'Process Emissions Multipliers'!$E$37</f>
        <v>9019836248.2191658</v>
      </c>
    </row>
    <row r="156" spans="1:42">
      <c r="A156" s="74">
        <v>300</v>
      </c>
      <c r="B156">
        <f ca="1">IF('Waste 2010'!$A164="MR",INDIRECT("'Waste 2010'!"&amp;'Country Selector'!$B$3&amp;ROW($A164))*10^12,0)</f>
        <v>4004152698.3660703</v>
      </c>
      <c r="C156" s="90">
        <f t="shared" ca="1" si="27"/>
        <v>4153970801.2495298</v>
      </c>
      <c r="D156" s="90">
        <f t="shared" ca="1" si="27"/>
        <v>4303788904.1329889</v>
      </c>
      <c r="E156" s="90">
        <f t="shared" ca="1" si="27"/>
        <v>4453607007.016448</v>
      </c>
      <c r="F156" s="90">
        <f t="shared" ref="D156:K177" ca="1" si="31">$B156*($L$1-F$1)/($L$1-$B$1)+$L156*(F$1-$B$1)/($L$1-$B$1)</f>
        <v>4603425109.8999081</v>
      </c>
      <c r="G156" s="90">
        <f t="shared" ca="1" si="31"/>
        <v>4753243212.7833672</v>
      </c>
      <c r="H156" s="90">
        <f t="shared" ca="1" si="31"/>
        <v>4903061315.6668253</v>
      </c>
      <c r="I156" s="90">
        <f t="shared" ca="1" si="31"/>
        <v>5052879418.5502853</v>
      </c>
      <c r="J156" s="90">
        <f t="shared" ca="1" si="31"/>
        <v>5202697521.4337444</v>
      </c>
      <c r="K156" s="90">
        <f t="shared" ca="1" si="31"/>
        <v>5352515624.3172035</v>
      </c>
      <c r="L156">
        <f ca="1">IF('Waste 2020'!$A164="MR",INDIRECT("'Waste 2020'!"&amp;'Country Selector'!$B$3&amp;ROW($A164))*10^12,0)*'Process Emissions Multipliers'!$B$37</f>
        <v>5502333727.2006626</v>
      </c>
      <c r="M156" s="90">
        <f t="shared" ca="1" si="28"/>
        <v>5491272780.6486588</v>
      </c>
      <c r="N156" s="90">
        <f t="shared" ca="1" si="28"/>
        <v>5480211834.0966549</v>
      </c>
      <c r="O156" s="90">
        <f t="shared" ca="1" si="28"/>
        <v>5469150887.544651</v>
      </c>
      <c r="P156" s="90">
        <f t="shared" ref="N156:U177" ca="1" si="32">$L156*($V$1-P$1)/($V$1-$L$1)+$V156*(P$1-$L$1)/($V$1-$L$1)</f>
        <v>5458089940.9926472</v>
      </c>
      <c r="Q156" s="90">
        <f t="shared" ca="1" si="32"/>
        <v>5447028994.4406433</v>
      </c>
      <c r="R156" s="90">
        <f t="shared" ca="1" si="32"/>
        <v>5435968047.8886395</v>
      </c>
      <c r="S156" s="90">
        <f t="shared" ca="1" si="32"/>
        <v>5424907101.3366356</v>
      </c>
      <c r="T156" s="90">
        <f t="shared" ca="1" si="32"/>
        <v>5413846154.7846317</v>
      </c>
      <c r="U156" s="90">
        <f t="shared" ca="1" si="32"/>
        <v>5402785208.2326279</v>
      </c>
      <c r="V156">
        <f ca="1">IF('Waste 2030'!$A164="MR",INDIRECT("'Waste 2030'!"&amp;'Country Selector'!$B$3&amp;ROW($A164))*10^12,0)*'Process Emissions Multipliers'!$D$37</f>
        <v>5391724261.680624</v>
      </c>
      <c r="W156" s="90">
        <f t="shared" ca="1" si="30"/>
        <v>5378104797.3071032</v>
      </c>
      <c r="X156" s="90">
        <f t="shared" ca="1" si="30"/>
        <v>5364485332.9335823</v>
      </c>
      <c r="Y156" s="90">
        <f t="shared" ca="1" si="30"/>
        <v>5350865868.5600595</v>
      </c>
      <c r="Z156" s="90">
        <f t="shared" ca="1" si="30"/>
        <v>5337246404.1865396</v>
      </c>
      <c r="AA156" s="90">
        <f t="shared" ca="1" si="30"/>
        <v>5323626939.8130188</v>
      </c>
      <c r="AB156" s="90">
        <f t="shared" ca="1" si="30"/>
        <v>5310007475.439497</v>
      </c>
      <c r="AC156" s="90">
        <f t="shared" ca="1" si="30"/>
        <v>5296388011.0659761</v>
      </c>
      <c r="AD156" s="90">
        <f t="shared" ca="1" si="30"/>
        <v>5282768546.6924553</v>
      </c>
      <c r="AE156" s="90">
        <f t="shared" ca="1" si="30"/>
        <v>5269149082.3189335</v>
      </c>
      <c r="AF156" s="90">
        <f t="shared" ca="1" si="30"/>
        <v>5255529617.9454126</v>
      </c>
      <c r="AG156" s="90">
        <f t="shared" ca="1" si="30"/>
        <v>5241910153.5718918</v>
      </c>
      <c r="AH156" s="90">
        <f t="shared" ca="1" si="30"/>
        <v>5228290689.19837</v>
      </c>
      <c r="AI156" s="90">
        <f t="shared" ca="1" si="30"/>
        <v>5214671224.8248491</v>
      </c>
      <c r="AJ156" s="90">
        <f t="shared" ca="1" si="30"/>
        <v>5201051760.4513283</v>
      </c>
      <c r="AK156" s="90">
        <f t="shared" ca="1" si="30"/>
        <v>5187432296.0778065</v>
      </c>
      <c r="AL156" s="90">
        <f t="shared" ca="1" si="30"/>
        <v>5173812831.7042866</v>
      </c>
      <c r="AM156" s="90">
        <f t="shared" ca="1" si="29"/>
        <v>5160193367.3307648</v>
      </c>
      <c r="AN156" s="90">
        <f t="shared" ca="1" si="29"/>
        <v>5146573902.9572439</v>
      </c>
      <c r="AO156" s="90">
        <f t="shared" ca="1" si="29"/>
        <v>5132954438.5837221</v>
      </c>
      <c r="AP156">
        <f ca="1">V156*'Process Emissions Multipliers'!$E$37</f>
        <v>5119334974.2102013</v>
      </c>
    </row>
    <row r="157" spans="1:42">
      <c r="A157" s="74">
        <v>350</v>
      </c>
      <c r="B157">
        <f ca="1">IF('Waste 2010'!$A165="MR",INDIRECT("'Waste 2010'!"&amp;'Country Selector'!$B$3&amp;ROW($A165))*10^12,0)</f>
        <v>4175106282.6822505</v>
      </c>
      <c r="C157" s="90">
        <f t="shared" ref="C157:C177" ca="1" si="33">$B157*($L$1-C$1)/($L$1-$B$1)+$L157*(C$1-$B$1)/($L$1-$B$1)</f>
        <v>4191353257.0821171</v>
      </c>
      <c r="D157" s="90">
        <f t="shared" ca="1" si="31"/>
        <v>4207600231.4819837</v>
      </c>
      <c r="E157" s="90">
        <f t="shared" ca="1" si="31"/>
        <v>4223847205.8818502</v>
      </c>
      <c r="F157" s="90">
        <f t="shared" ca="1" si="31"/>
        <v>4240094180.2817163</v>
      </c>
      <c r="G157" s="90">
        <f t="shared" ca="1" si="31"/>
        <v>4256341154.6815829</v>
      </c>
      <c r="H157" s="90">
        <f t="shared" ca="1" si="31"/>
        <v>4272588129.08145</v>
      </c>
      <c r="I157" s="90">
        <f t="shared" ca="1" si="31"/>
        <v>4288835103.4813161</v>
      </c>
      <c r="J157" s="90">
        <f t="shared" ca="1" si="31"/>
        <v>4305082077.8811827</v>
      </c>
      <c r="K157" s="90">
        <f t="shared" ca="1" si="31"/>
        <v>4321329052.2810488</v>
      </c>
      <c r="L157">
        <f ca="1">IF('Waste 2020'!$A165="MR",INDIRECT("'Waste 2020'!"&amp;'Country Selector'!$B$3&amp;ROW($A165))*10^12,0)*'Process Emissions Multipliers'!$B$37</f>
        <v>4337576026.6809158</v>
      </c>
      <c r="M157" s="90">
        <f t="shared" ref="M157:M177" ca="1" si="34">$L157*($V$1-M$1)/($V$1-$L$1)+$V157*(M$1-$L$1)/($V$1-$L$1)</f>
        <v>4382898378.7752647</v>
      </c>
      <c r="N157" s="90">
        <f t="shared" ca="1" si="32"/>
        <v>4428220730.8696136</v>
      </c>
      <c r="O157" s="90">
        <f t="shared" ca="1" si="32"/>
        <v>4473543082.9639626</v>
      </c>
      <c r="P157" s="90">
        <f t="shared" ca="1" si="32"/>
        <v>4518865435.0583115</v>
      </c>
      <c r="Q157" s="90">
        <f t="shared" ca="1" si="32"/>
        <v>4564187787.1526604</v>
      </c>
      <c r="R157" s="90">
        <f t="shared" ca="1" si="32"/>
        <v>4609510139.2470083</v>
      </c>
      <c r="S157" s="90">
        <f t="shared" ca="1" si="32"/>
        <v>4654832491.3413582</v>
      </c>
      <c r="T157" s="90">
        <f t="shared" ca="1" si="32"/>
        <v>4700154843.4357061</v>
      </c>
      <c r="U157" s="90">
        <f t="shared" ca="1" si="32"/>
        <v>4745477195.530055</v>
      </c>
      <c r="V157">
        <f ca="1">IF('Waste 2030'!$A165="MR",INDIRECT("'Waste 2030'!"&amp;'Country Selector'!$B$3&amp;ROW($A165))*10^12,0)*'Process Emissions Multipliers'!$D$37</f>
        <v>4790799547.624404</v>
      </c>
      <c r="W157" s="90">
        <f t="shared" ca="1" si="30"/>
        <v>4778698015.6111164</v>
      </c>
      <c r="X157" s="90">
        <f t="shared" ca="1" si="30"/>
        <v>4766596483.597827</v>
      </c>
      <c r="Y157" s="90">
        <f t="shared" ca="1" si="30"/>
        <v>4754494951.5845394</v>
      </c>
      <c r="Z157" s="90">
        <f t="shared" ca="1" si="30"/>
        <v>4742393419.5712509</v>
      </c>
      <c r="AA157" s="90">
        <f t="shared" ca="1" si="30"/>
        <v>4730291887.5579624</v>
      </c>
      <c r="AB157" s="90">
        <f t="shared" ca="1" si="30"/>
        <v>4718190355.5446739</v>
      </c>
      <c r="AC157" s="90">
        <f t="shared" ca="1" si="30"/>
        <v>4706088823.5313854</v>
      </c>
      <c r="AD157" s="90">
        <f t="shared" ca="1" si="30"/>
        <v>4693987291.5180969</v>
      </c>
      <c r="AE157" s="90">
        <f t="shared" ca="1" si="30"/>
        <v>4681885759.5048084</v>
      </c>
      <c r="AF157" s="90">
        <f t="shared" ca="1" si="30"/>
        <v>4669784227.4915199</v>
      </c>
      <c r="AG157" s="90">
        <f t="shared" ca="1" si="30"/>
        <v>4657682695.4782314</v>
      </c>
      <c r="AH157" s="90">
        <f t="shared" ca="1" si="30"/>
        <v>4645581163.4649439</v>
      </c>
      <c r="AI157" s="90">
        <f t="shared" ca="1" si="30"/>
        <v>4633479631.4516554</v>
      </c>
      <c r="AJ157" s="90">
        <f t="shared" ca="1" si="30"/>
        <v>4621378099.4383669</v>
      </c>
      <c r="AK157" s="90">
        <f t="shared" ca="1" si="30"/>
        <v>4609276567.4250784</v>
      </c>
      <c r="AL157" s="90">
        <f t="shared" ca="1" si="30"/>
        <v>4597175035.4117899</v>
      </c>
      <c r="AM157" s="90">
        <f t="shared" ca="1" si="29"/>
        <v>4585073503.3985023</v>
      </c>
      <c r="AN157" s="90">
        <f t="shared" ca="1" si="29"/>
        <v>4572971971.3852139</v>
      </c>
      <c r="AO157" s="90">
        <f t="shared" ca="1" si="29"/>
        <v>4560870439.3719254</v>
      </c>
      <c r="AP157">
        <f ca="1">V157*'Process Emissions Multipliers'!$E$37</f>
        <v>4548768907.3586369</v>
      </c>
    </row>
    <row r="158" spans="1:42">
      <c r="A158" s="74">
        <v>400</v>
      </c>
      <c r="B158">
        <f ca="1">IF('Waste 2010'!$A166="MR",INDIRECT("'Waste 2010'!"&amp;'Country Selector'!$B$3&amp;ROW($A166))*10^12,0)</f>
        <v>1043286926.5777355</v>
      </c>
      <c r="C158" s="90">
        <f t="shared" ca="1" si="33"/>
        <v>1063039725.554697</v>
      </c>
      <c r="D158" s="90">
        <f t="shared" ca="1" si="31"/>
        <v>1082792524.5316586</v>
      </c>
      <c r="E158" s="90">
        <f t="shared" ca="1" si="31"/>
        <v>1102545323.50862</v>
      </c>
      <c r="F158" s="90">
        <f t="shared" ca="1" si="31"/>
        <v>1122298122.4855816</v>
      </c>
      <c r="G158" s="90">
        <f t="shared" ca="1" si="31"/>
        <v>1142050921.462543</v>
      </c>
      <c r="H158" s="90">
        <f t="shared" ca="1" si="31"/>
        <v>1161803720.4395046</v>
      </c>
      <c r="I158" s="90">
        <f t="shared" ca="1" si="31"/>
        <v>1181556519.416466</v>
      </c>
      <c r="J158" s="90">
        <f t="shared" ca="1" si="31"/>
        <v>1201309318.3934276</v>
      </c>
      <c r="K158" s="90">
        <f t="shared" ca="1" si="31"/>
        <v>1221062117.370389</v>
      </c>
      <c r="L158">
        <f ca="1">IF('Waste 2020'!$A166="MR",INDIRECT("'Waste 2020'!"&amp;'Country Selector'!$B$3&amp;ROW($A166))*10^12,0)*'Process Emissions Multipliers'!$B$37</f>
        <v>1240814916.3473506</v>
      </c>
      <c r="M158" s="90">
        <f t="shared" ca="1" si="34"/>
        <v>1219139433.4717748</v>
      </c>
      <c r="N158" s="90">
        <f t="shared" ca="1" si="32"/>
        <v>1197463950.596199</v>
      </c>
      <c r="O158" s="90">
        <f t="shared" ca="1" si="32"/>
        <v>1175788467.7206233</v>
      </c>
      <c r="P158" s="90">
        <f t="shared" ca="1" si="32"/>
        <v>1154112984.8450475</v>
      </c>
      <c r="Q158" s="90">
        <f t="shared" ca="1" si="32"/>
        <v>1132437501.9694719</v>
      </c>
      <c r="R158" s="90">
        <f t="shared" ca="1" si="32"/>
        <v>1110762019.0938962</v>
      </c>
      <c r="S158" s="90">
        <f t="shared" ca="1" si="32"/>
        <v>1089086536.2183204</v>
      </c>
      <c r="T158" s="90">
        <f t="shared" ca="1" si="32"/>
        <v>1067411053.3427445</v>
      </c>
      <c r="U158" s="90">
        <f t="shared" ca="1" si="32"/>
        <v>1045735570.4671688</v>
      </c>
      <c r="V158">
        <f ca="1">IF('Waste 2030'!$A166="MR",INDIRECT("'Waste 2030'!"&amp;'Country Selector'!$B$3&amp;ROW($A166))*10^12,0)*'Process Emissions Multipliers'!$D$37</f>
        <v>1024060087.591593</v>
      </c>
      <c r="W158" s="90">
        <f t="shared" ca="1" si="30"/>
        <v>1021473317.719398</v>
      </c>
      <c r="X158" s="90">
        <f t="shared" ca="1" si="30"/>
        <v>1018886547.8472029</v>
      </c>
      <c r="Y158" s="90">
        <f t="shared" ca="1" si="30"/>
        <v>1016299777.9750079</v>
      </c>
      <c r="Z158" s="90">
        <f t="shared" ca="1" si="30"/>
        <v>1013713008.1028128</v>
      </c>
      <c r="AA158" s="90">
        <f t="shared" ca="1" si="30"/>
        <v>1011126238.2306178</v>
      </c>
      <c r="AB158" s="90">
        <f t="shared" ca="1" si="30"/>
        <v>1008539468.3584228</v>
      </c>
      <c r="AC158" s="90">
        <f t="shared" ca="1" si="30"/>
        <v>1005952698.4862276</v>
      </c>
      <c r="AD158" s="90">
        <f t="shared" ca="1" si="30"/>
        <v>1003365928.6140325</v>
      </c>
      <c r="AE158" s="90">
        <f t="shared" ca="1" si="30"/>
        <v>1000779158.7418375</v>
      </c>
      <c r="AF158" s="90">
        <f t="shared" ca="1" si="30"/>
        <v>998192388.86964238</v>
      </c>
      <c r="AG158" s="90">
        <f t="shared" ca="1" si="30"/>
        <v>995605618.99744725</v>
      </c>
      <c r="AH158" s="90">
        <f t="shared" ca="1" si="30"/>
        <v>993018849.12525225</v>
      </c>
      <c r="AI158" s="90">
        <f t="shared" ca="1" si="30"/>
        <v>990432079.25305724</v>
      </c>
      <c r="AJ158" s="90">
        <f t="shared" ca="1" si="30"/>
        <v>987845309.38086224</v>
      </c>
      <c r="AK158" s="90">
        <f t="shared" ca="1" si="30"/>
        <v>985258539.50866699</v>
      </c>
      <c r="AL158" s="90">
        <f t="shared" ref="AL158:AO173" ca="1" si="35">$V158*($AP$1-AL$1)/($AP$1-$V$1)+$AP158*(AL$1-$V$1)/($AP$1-$V$1)</f>
        <v>982671769.63647199</v>
      </c>
      <c r="AM158" s="90">
        <f t="shared" ca="1" si="35"/>
        <v>980084999.76427698</v>
      </c>
      <c r="AN158" s="90">
        <f t="shared" ca="1" si="35"/>
        <v>977498229.89208186</v>
      </c>
      <c r="AO158" s="90">
        <f t="shared" ca="1" si="35"/>
        <v>974911460.01988685</v>
      </c>
      <c r="AP158">
        <f ca="1">V158*'Process Emissions Multipliers'!$E$37</f>
        <v>972324690.14769173</v>
      </c>
    </row>
    <row r="159" spans="1:42">
      <c r="A159" s="74">
        <v>450</v>
      </c>
      <c r="B159">
        <f ca="1">IF('Waste 2010'!$A167="MR",INDIRECT("'Waste 2010'!"&amp;'Country Selector'!$B$3&amp;ROW($A167))*10^12,0)</f>
        <v>812630219.70201516</v>
      </c>
      <c r="C159" s="90">
        <f t="shared" ca="1" si="33"/>
        <v>881481809.99926829</v>
      </c>
      <c r="D159" s="90">
        <f t="shared" ca="1" si="31"/>
        <v>950333400.29652154</v>
      </c>
      <c r="E159" s="90">
        <f t="shared" ca="1" si="31"/>
        <v>1019184990.5937748</v>
      </c>
      <c r="F159" s="90">
        <f t="shared" ca="1" si="31"/>
        <v>1088036580.8910279</v>
      </c>
      <c r="G159" s="90">
        <f t="shared" ca="1" si="31"/>
        <v>1156888171.1882811</v>
      </c>
      <c r="H159" s="90">
        <f t="shared" ca="1" si="31"/>
        <v>1225739761.4855342</v>
      </c>
      <c r="I159" s="90">
        <f t="shared" ca="1" si="31"/>
        <v>1294591351.7827873</v>
      </c>
      <c r="J159" s="90">
        <f t="shared" ca="1" si="31"/>
        <v>1363442942.0800405</v>
      </c>
      <c r="K159" s="90">
        <f t="shared" ca="1" si="31"/>
        <v>1432294532.3772938</v>
      </c>
      <c r="L159">
        <f ca="1">IF('Waste 2020'!$A167="MR",INDIRECT("'Waste 2020'!"&amp;'Country Selector'!$B$3&amp;ROW($A167))*10^12,0)*'Process Emissions Multipliers'!$B$37</f>
        <v>1501146122.674547</v>
      </c>
      <c r="M159" s="90">
        <f t="shared" ca="1" si="34"/>
        <v>1490843777.1546762</v>
      </c>
      <c r="N159" s="90">
        <f t="shared" ca="1" si="32"/>
        <v>1480541431.6348052</v>
      </c>
      <c r="O159" s="90">
        <f t="shared" ca="1" si="32"/>
        <v>1470239086.1149344</v>
      </c>
      <c r="P159" s="90">
        <f t="shared" ca="1" si="32"/>
        <v>1459936740.5950637</v>
      </c>
      <c r="Q159" s="90">
        <f t="shared" ca="1" si="32"/>
        <v>1449634395.0751929</v>
      </c>
      <c r="R159" s="90">
        <f t="shared" ca="1" si="32"/>
        <v>1439332049.5553222</v>
      </c>
      <c r="S159" s="90">
        <f t="shared" ca="1" si="32"/>
        <v>1429029704.0354514</v>
      </c>
      <c r="T159" s="90">
        <f t="shared" ca="1" si="32"/>
        <v>1418727358.5155807</v>
      </c>
      <c r="U159" s="90">
        <f t="shared" ca="1" si="32"/>
        <v>1408425012.9957099</v>
      </c>
      <c r="V159">
        <f ca="1">IF('Waste 2030'!$A167="MR",INDIRECT("'Waste 2030'!"&amp;'Country Selector'!$B$3&amp;ROW($A167))*10^12,0)*'Process Emissions Multipliers'!$D$37</f>
        <v>1398122667.4758391</v>
      </c>
      <c r="W159" s="90">
        <f t="shared" ref="W159:AL174" ca="1" si="36">$V159*($AP$1-W$1)/($AP$1-$V$1)+$AP159*(W$1-$V$1)/($AP$1-$V$1)</f>
        <v>1394591017.6852832</v>
      </c>
      <c r="X159" s="90">
        <f t="shared" ca="1" si="36"/>
        <v>1391059367.8947275</v>
      </c>
      <c r="Y159" s="90">
        <f t="shared" ca="1" si="36"/>
        <v>1387527718.1041713</v>
      </c>
      <c r="Z159" s="90">
        <f t="shared" ca="1" si="36"/>
        <v>1383996068.3136156</v>
      </c>
      <c r="AA159" s="90">
        <f t="shared" ca="1" si="36"/>
        <v>1380464418.5230598</v>
      </c>
      <c r="AB159" s="90">
        <f t="shared" ca="1" si="36"/>
        <v>1376932768.7325037</v>
      </c>
      <c r="AC159" s="90">
        <f t="shared" ca="1" si="36"/>
        <v>1373401118.9419479</v>
      </c>
      <c r="AD159" s="90">
        <f t="shared" ca="1" si="36"/>
        <v>1369869469.151392</v>
      </c>
      <c r="AE159" s="90">
        <f t="shared" ca="1" si="36"/>
        <v>1366337819.360836</v>
      </c>
      <c r="AF159" s="90">
        <f t="shared" ca="1" si="36"/>
        <v>1362806169.5702801</v>
      </c>
      <c r="AG159" s="90">
        <f t="shared" ca="1" si="36"/>
        <v>1359274519.7797244</v>
      </c>
      <c r="AH159" s="90">
        <f t="shared" ca="1" si="36"/>
        <v>1355742869.9891684</v>
      </c>
      <c r="AI159" s="90">
        <f t="shared" ca="1" si="36"/>
        <v>1352211220.1986125</v>
      </c>
      <c r="AJ159" s="90">
        <f t="shared" ca="1" si="36"/>
        <v>1348679570.4080567</v>
      </c>
      <c r="AK159" s="90">
        <f t="shared" ca="1" si="36"/>
        <v>1345147920.6175008</v>
      </c>
      <c r="AL159" s="90">
        <f t="shared" ca="1" si="36"/>
        <v>1341616270.8269448</v>
      </c>
      <c r="AM159" s="90">
        <f t="shared" ca="1" si="35"/>
        <v>1338084621.0363889</v>
      </c>
      <c r="AN159" s="90">
        <f t="shared" ca="1" si="35"/>
        <v>1334552971.2458329</v>
      </c>
      <c r="AO159" s="90">
        <f t="shared" ca="1" si="35"/>
        <v>1331021321.4552772</v>
      </c>
      <c r="AP159">
        <f ca="1">V159*'Process Emissions Multipliers'!$E$37</f>
        <v>1327489671.6647213</v>
      </c>
    </row>
    <row r="160" spans="1:42">
      <c r="A160" s="74">
        <v>500</v>
      </c>
      <c r="B160">
        <f ca="1">IF('Waste 2010'!$A168="MR",INDIRECT("'Waste 2010'!"&amp;'Country Selector'!$B$3&amp;ROW($A168))*10^12,0)</f>
        <v>182720986.2277357</v>
      </c>
      <c r="C160" s="90">
        <f t="shared" ca="1" si="33"/>
        <v>194022521.05536714</v>
      </c>
      <c r="D160" s="90">
        <f t="shared" ca="1" si="31"/>
        <v>205324055.88299853</v>
      </c>
      <c r="E160" s="90">
        <f t="shared" ca="1" si="31"/>
        <v>216625590.71062994</v>
      </c>
      <c r="F160" s="90">
        <f t="shared" ca="1" si="31"/>
        <v>227927125.53826135</v>
      </c>
      <c r="G160" s="90">
        <f t="shared" ca="1" si="31"/>
        <v>239228660.3658928</v>
      </c>
      <c r="H160" s="90">
        <f t="shared" ca="1" si="31"/>
        <v>250530195.19352424</v>
      </c>
      <c r="I160" s="90">
        <f t="shared" ca="1" si="31"/>
        <v>261831730.02115566</v>
      </c>
      <c r="J160" s="90">
        <f t="shared" ca="1" si="31"/>
        <v>273133264.84878707</v>
      </c>
      <c r="K160" s="90">
        <f t="shared" ca="1" si="31"/>
        <v>284434799.67641848</v>
      </c>
      <c r="L160">
        <f ca="1">IF('Waste 2020'!$A168="MR",INDIRECT("'Waste 2020'!"&amp;'Country Selector'!$B$3&amp;ROW($A168))*10^12,0)*'Process Emissions Multipliers'!$B$37</f>
        <v>295736334.5040499</v>
      </c>
      <c r="M160" s="90">
        <f t="shared" ca="1" si="34"/>
        <v>334133689.28766519</v>
      </c>
      <c r="N160" s="90">
        <f t="shared" ca="1" si="32"/>
        <v>372531044.07128048</v>
      </c>
      <c r="O160" s="90">
        <f t="shared" ca="1" si="32"/>
        <v>410928398.85489583</v>
      </c>
      <c r="P160" s="90">
        <f t="shared" ca="1" si="32"/>
        <v>449325753.63851112</v>
      </c>
      <c r="Q160" s="90">
        <f t="shared" ca="1" si="32"/>
        <v>487723108.42212641</v>
      </c>
      <c r="R160" s="90">
        <f t="shared" ca="1" si="32"/>
        <v>526120463.2057417</v>
      </c>
      <c r="S160" s="90">
        <f t="shared" ca="1" si="32"/>
        <v>564517817.98935699</v>
      </c>
      <c r="T160" s="90">
        <f t="shared" ca="1" si="32"/>
        <v>602915172.77297235</v>
      </c>
      <c r="U160" s="90">
        <f t="shared" ca="1" si="32"/>
        <v>641312527.5565877</v>
      </c>
      <c r="V160">
        <f ca="1">IF('Waste 2030'!$A168="MR",INDIRECT("'Waste 2030'!"&amp;'Country Selector'!$B$3&amp;ROW($A168))*10^12,0)*'Process Emissions Multipliers'!$D$37</f>
        <v>679709882.34020293</v>
      </c>
      <c r="W160" s="90">
        <f t="shared" ca="1" si="36"/>
        <v>677992939.09949338</v>
      </c>
      <c r="X160" s="90">
        <f t="shared" ca="1" si="36"/>
        <v>676275995.85878372</v>
      </c>
      <c r="Y160" s="90">
        <f t="shared" ca="1" si="36"/>
        <v>674559052.61807406</v>
      </c>
      <c r="Z160" s="90">
        <f t="shared" ca="1" si="36"/>
        <v>672842109.3773644</v>
      </c>
      <c r="AA160" s="90">
        <f t="shared" ca="1" si="36"/>
        <v>671125166.13665485</v>
      </c>
      <c r="AB160" s="90">
        <f t="shared" ca="1" si="36"/>
        <v>669408222.89594507</v>
      </c>
      <c r="AC160" s="90">
        <f t="shared" ca="1" si="36"/>
        <v>667691279.65523553</v>
      </c>
      <c r="AD160" s="90">
        <f t="shared" ca="1" si="36"/>
        <v>665974336.41452599</v>
      </c>
      <c r="AE160" s="90">
        <f t="shared" ca="1" si="36"/>
        <v>664257393.17381644</v>
      </c>
      <c r="AF160" s="90">
        <f t="shared" ca="1" si="36"/>
        <v>662540449.93310666</v>
      </c>
      <c r="AG160" s="90">
        <f t="shared" ca="1" si="36"/>
        <v>660823506.69239712</v>
      </c>
      <c r="AH160" s="90">
        <f t="shared" ca="1" si="36"/>
        <v>659106563.45168746</v>
      </c>
      <c r="AI160" s="90">
        <f t="shared" ca="1" si="36"/>
        <v>657389620.21097779</v>
      </c>
      <c r="AJ160" s="90">
        <f t="shared" ca="1" si="36"/>
        <v>655672676.97026825</v>
      </c>
      <c r="AK160" s="90">
        <f t="shared" ca="1" si="36"/>
        <v>653955733.72955859</v>
      </c>
      <c r="AL160" s="90">
        <f t="shared" ca="1" si="36"/>
        <v>652238790.48884892</v>
      </c>
      <c r="AM160" s="90">
        <f t="shared" ca="1" si="35"/>
        <v>650521847.24813938</v>
      </c>
      <c r="AN160" s="90">
        <f t="shared" ca="1" si="35"/>
        <v>648804904.00742984</v>
      </c>
      <c r="AO160" s="90">
        <f t="shared" ca="1" si="35"/>
        <v>647087960.76672006</v>
      </c>
      <c r="AP160">
        <f ca="1">V160*'Process Emissions Multipliers'!$E$37</f>
        <v>645371017.52601051</v>
      </c>
    </row>
    <row r="161" spans="1:42">
      <c r="A161" s="74">
        <v>550</v>
      </c>
      <c r="B161">
        <f ca="1">IF('Waste 2010'!$A169="MR",INDIRECT("'Waste 2010'!"&amp;'Country Selector'!$B$3&amp;ROW($A169))*10^12,0)</f>
        <v>201399798.32656252</v>
      </c>
      <c r="C161" s="90">
        <f t="shared" ca="1" si="33"/>
        <v>242944028.57805136</v>
      </c>
      <c r="D161" s="90">
        <f t="shared" ca="1" si="31"/>
        <v>284488258.82954025</v>
      </c>
      <c r="E161" s="90">
        <f t="shared" ca="1" si="31"/>
        <v>326032489.08102906</v>
      </c>
      <c r="F161" s="90">
        <f t="shared" ca="1" si="31"/>
        <v>367576719.33251792</v>
      </c>
      <c r="G161" s="90">
        <f t="shared" ca="1" si="31"/>
        <v>409120949.58400679</v>
      </c>
      <c r="H161" s="90">
        <f t="shared" ca="1" si="31"/>
        <v>450665179.83549559</v>
      </c>
      <c r="I161" s="90">
        <f t="shared" ca="1" si="31"/>
        <v>492209410.08698452</v>
      </c>
      <c r="J161" s="90">
        <f t="shared" ca="1" si="31"/>
        <v>533753640.33847338</v>
      </c>
      <c r="K161" s="90">
        <f t="shared" ca="1" si="31"/>
        <v>575297870.58996212</v>
      </c>
      <c r="L161">
        <f ca="1">IF('Waste 2020'!$A169="MR",INDIRECT("'Waste 2020'!"&amp;'Country Selector'!$B$3&amp;ROW($A169))*10^12,0)*'Process Emissions Multipliers'!$B$37</f>
        <v>616842100.84145105</v>
      </c>
      <c r="M161" s="90">
        <f t="shared" ca="1" si="34"/>
        <v>274458283965.29172</v>
      </c>
      <c r="N161" s="90">
        <f t="shared" ca="1" si="32"/>
        <v>548299725829.742</v>
      </c>
      <c r="O161" s="90">
        <f t="shared" ca="1" si="32"/>
        <v>822141167694.19226</v>
      </c>
      <c r="P161" s="90">
        <f t="shared" ca="1" si="32"/>
        <v>1095982609558.6426</v>
      </c>
      <c r="Q161" s="90">
        <f t="shared" ca="1" si="32"/>
        <v>1369824051423.0928</v>
      </c>
      <c r="R161" s="90">
        <f t="shared" ca="1" si="32"/>
        <v>1643665493287.5432</v>
      </c>
      <c r="S161" s="90">
        <f t="shared" ca="1" si="32"/>
        <v>1917506935151.9934</v>
      </c>
      <c r="T161" s="90">
        <f t="shared" ca="1" si="32"/>
        <v>2191348377016.4436</v>
      </c>
      <c r="U161" s="90">
        <f t="shared" ca="1" si="32"/>
        <v>2465189818880.8936</v>
      </c>
      <c r="V161">
        <f ca="1">IF('Waste 2030'!$A169="MR",INDIRECT("'Waste 2030'!"&amp;'Country Selector'!$B$3&amp;ROW($A169))*10^12,0)*'Process Emissions Multipliers'!$D$37</f>
        <v>2739031260745.3442</v>
      </c>
      <c r="W161" s="90">
        <f t="shared" ca="1" si="36"/>
        <v>2732112483585.5396</v>
      </c>
      <c r="X161" s="90">
        <f t="shared" ca="1" si="36"/>
        <v>2725193706425.7344</v>
      </c>
      <c r="Y161" s="90">
        <f t="shared" ca="1" si="36"/>
        <v>2718274929265.9292</v>
      </c>
      <c r="Z161" s="90">
        <f t="shared" ca="1" si="36"/>
        <v>2711356152106.1245</v>
      </c>
      <c r="AA161" s="90">
        <f t="shared" ca="1" si="36"/>
        <v>2704437374946.3198</v>
      </c>
      <c r="AB161" s="90">
        <f t="shared" ca="1" si="36"/>
        <v>2697518597786.5146</v>
      </c>
      <c r="AC161" s="90">
        <f t="shared" ca="1" si="36"/>
        <v>2690599820626.71</v>
      </c>
      <c r="AD161" s="90">
        <f t="shared" ca="1" si="36"/>
        <v>2683681043466.9053</v>
      </c>
      <c r="AE161" s="90">
        <f t="shared" ca="1" si="36"/>
        <v>2676762266307.0996</v>
      </c>
      <c r="AF161" s="90">
        <f t="shared" ca="1" si="36"/>
        <v>2669843489147.2949</v>
      </c>
      <c r="AG161" s="90">
        <f t="shared" ca="1" si="36"/>
        <v>2662924711987.4902</v>
      </c>
      <c r="AH161" s="90">
        <f t="shared" ca="1" si="36"/>
        <v>2656005934827.6855</v>
      </c>
      <c r="AI161" s="90">
        <f t="shared" ca="1" si="36"/>
        <v>2649087157667.8804</v>
      </c>
      <c r="AJ161" s="90">
        <f t="shared" ca="1" si="36"/>
        <v>2642168380508.0752</v>
      </c>
      <c r="AK161" s="90">
        <f t="shared" ca="1" si="36"/>
        <v>2635249603348.2705</v>
      </c>
      <c r="AL161" s="90">
        <f t="shared" ca="1" si="36"/>
        <v>2628330826188.4658</v>
      </c>
      <c r="AM161" s="90">
        <f t="shared" ca="1" si="35"/>
        <v>2621412049028.6611</v>
      </c>
      <c r="AN161" s="90">
        <f t="shared" ca="1" si="35"/>
        <v>2614493271868.8555</v>
      </c>
      <c r="AO161" s="90">
        <f t="shared" ca="1" si="35"/>
        <v>2607574494709.0508</v>
      </c>
      <c r="AP161">
        <f ca="1">V161*'Process Emissions Multipliers'!$E$37</f>
        <v>2600655717549.2461</v>
      </c>
    </row>
    <row r="162" spans="1:42">
      <c r="A162" s="74">
        <v>600</v>
      </c>
      <c r="B162">
        <f ca="1">IF('Waste 2010'!$A170="MR",INDIRECT("'Waste 2010'!"&amp;'Country Selector'!$B$3&amp;ROW($A170))*10^12,0)</f>
        <v>854072177.25652623</v>
      </c>
      <c r="C162" s="90">
        <f t="shared" ca="1" si="33"/>
        <v>853458316.48264253</v>
      </c>
      <c r="D162" s="90">
        <f t="shared" ca="1" si="31"/>
        <v>852844455.70875895</v>
      </c>
      <c r="E162" s="90">
        <f t="shared" ca="1" si="31"/>
        <v>852230594.93487537</v>
      </c>
      <c r="F162" s="90">
        <f t="shared" ca="1" si="31"/>
        <v>851616734.16099191</v>
      </c>
      <c r="G162" s="90">
        <f t="shared" ca="1" si="31"/>
        <v>851002873.38710809</v>
      </c>
      <c r="H162" s="90">
        <f t="shared" ca="1" si="31"/>
        <v>850389012.61322451</v>
      </c>
      <c r="I162" s="90">
        <f t="shared" ca="1" si="31"/>
        <v>849775151.83934093</v>
      </c>
      <c r="J162" s="90">
        <f t="shared" ca="1" si="31"/>
        <v>849161291.06545734</v>
      </c>
      <c r="K162" s="90">
        <f t="shared" ca="1" si="31"/>
        <v>848547430.29157364</v>
      </c>
      <c r="L162">
        <f ca="1">IF('Waste 2020'!$A170="MR",INDIRECT("'Waste 2020'!"&amp;'Country Selector'!$B$3&amp;ROW($A170))*10^12,0)*'Process Emissions Multipliers'!$B$37</f>
        <v>847933569.51769006</v>
      </c>
      <c r="M162" s="90">
        <f t="shared" ca="1" si="34"/>
        <v>846688925.77309847</v>
      </c>
      <c r="N162" s="90">
        <f t="shared" ca="1" si="32"/>
        <v>845444282.02850688</v>
      </c>
      <c r="O162" s="90">
        <f t="shared" ca="1" si="32"/>
        <v>844199638.28391528</v>
      </c>
      <c r="P162" s="90">
        <f t="shared" ca="1" si="32"/>
        <v>842954994.53932357</v>
      </c>
      <c r="Q162" s="90">
        <f t="shared" ca="1" si="32"/>
        <v>841710350.79473209</v>
      </c>
      <c r="R162" s="90">
        <f t="shared" ca="1" si="32"/>
        <v>840465707.05014038</v>
      </c>
      <c r="S162" s="90">
        <f t="shared" ca="1" si="32"/>
        <v>839221063.30554879</v>
      </c>
      <c r="T162" s="90">
        <f t="shared" ca="1" si="32"/>
        <v>837976419.56095719</v>
      </c>
      <c r="U162" s="90">
        <f t="shared" ca="1" si="32"/>
        <v>836731775.8163656</v>
      </c>
      <c r="V162">
        <f ca="1">IF('Waste 2030'!$A170="MR",INDIRECT("'Waste 2030'!"&amp;'Country Selector'!$B$3&amp;ROW($A170))*10^12,0)*'Process Emissions Multipliers'!$D$37</f>
        <v>835487132.07177401</v>
      </c>
      <c r="W162" s="90">
        <f t="shared" ca="1" si="36"/>
        <v>833376696.39711285</v>
      </c>
      <c r="X162" s="90">
        <f t="shared" ca="1" si="36"/>
        <v>831266260.72245169</v>
      </c>
      <c r="Y162" s="90">
        <f t="shared" ca="1" si="36"/>
        <v>829155825.04779053</v>
      </c>
      <c r="Z162" s="90">
        <f t="shared" ca="1" si="36"/>
        <v>827045389.37312937</v>
      </c>
      <c r="AA162" s="90">
        <f t="shared" ca="1" si="36"/>
        <v>824934953.69846821</v>
      </c>
      <c r="AB162" s="90">
        <f t="shared" ca="1" si="36"/>
        <v>822824518.02380705</v>
      </c>
      <c r="AC162" s="90">
        <f t="shared" ca="1" si="36"/>
        <v>820714082.34914589</v>
      </c>
      <c r="AD162" s="90">
        <f t="shared" ca="1" si="36"/>
        <v>818603646.67448473</v>
      </c>
      <c r="AE162" s="90">
        <f t="shared" ca="1" si="36"/>
        <v>816493210.99982357</v>
      </c>
      <c r="AF162" s="90">
        <f t="shared" ca="1" si="36"/>
        <v>814382775.32516241</v>
      </c>
      <c r="AG162" s="90">
        <f t="shared" ca="1" si="36"/>
        <v>812272339.65050125</v>
      </c>
      <c r="AH162" s="90">
        <f t="shared" ca="1" si="36"/>
        <v>810161903.97584021</v>
      </c>
      <c r="AI162" s="90">
        <f t="shared" ca="1" si="36"/>
        <v>808051468.30117893</v>
      </c>
      <c r="AJ162" s="90">
        <f t="shared" ca="1" si="36"/>
        <v>805941032.62651777</v>
      </c>
      <c r="AK162" s="90">
        <f t="shared" ca="1" si="36"/>
        <v>803830596.95185673</v>
      </c>
      <c r="AL162" s="90">
        <f t="shared" ca="1" si="36"/>
        <v>801720161.27719557</v>
      </c>
      <c r="AM162" s="90">
        <f t="shared" ca="1" si="35"/>
        <v>799609725.60253441</v>
      </c>
      <c r="AN162" s="90">
        <f t="shared" ca="1" si="35"/>
        <v>797499289.92787325</v>
      </c>
      <c r="AO162" s="90">
        <f t="shared" ca="1" si="35"/>
        <v>795388854.25321209</v>
      </c>
      <c r="AP162">
        <f ca="1">V162*'Process Emissions Multipliers'!$E$37</f>
        <v>793278418.57855093</v>
      </c>
    </row>
    <row r="163" spans="1:42">
      <c r="A163" s="74">
        <v>650</v>
      </c>
      <c r="B163">
        <f ca="1">IF('Waste 2010'!$A171="MR",INDIRECT("'Waste 2010'!"&amp;'Country Selector'!$B$3&amp;ROW($A171))*10^12,0)</f>
        <v>264388367.23130521</v>
      </c>
      <c r="C163" s="90">
        <f t="shared" ca="1" si="33"/>
        <v>192857587533.77405</v>
      </c>
      <c r="D163" s="90">
        <f t="shared" ca="1" si="31"/>
        <v>385450786700.31677</v>
      </c>
      <c r="E163" s="90">
        <f t="shared" ca="1" si="31"/>
        <v>578043985866.8595</v>
      </c>
      <c r="F163" s="90">
        <f t="shared" ca="1" si="31"/>
        <v>770637185033.40222</v>
      </c>
      <c r="G163" s="90">
        <f t="shared" ca="1" si="31"/>
        <v>963230384199.94495</v>
      </c>
      <c r="H163" s="90">
        <f t="shared" ca="1" si="31"/>
        <v>1155823583366.4878</v>
      </c>
      <c r="I163" s="90">
        <f t="shared" ca="1" si="31"/>
        <v>1348416782533.0305</v>
      </c>
      <c r="J163" s="90">
        <f t="shared" ca="1" si="31"/>
        <v>1541009981699.5732</v>
      </c>
      <c r="K163" s="90">
        <f t="shared" ca="1" si="31"/>
        <v>1733603180866.116</v>
      </c>
      <c r="L163">
        <f ca="1">IF('Waste 2020'!$A171="MR",INDIRECT("'Waste 2020'!"&amp;'Country Selector'!$B$3&amp;ROW($A171))*10^12,0)*'Process Emissions Multipliers'!$B$37</f>
        <v>1926196380032.6587</v>
      </c>
      <c r="M163" s="90">
        <f t="shared" ca="1" si="34"/>
        <v>1733589371883.7114</v>
      </c>
      <c r="N163" s="90">
        <f t="shared" ca="1" si="32"/>
        <v>1540982363734.7639</v>
      </c>
      <c r="O163" s="90">
        <f t="shared" ca="1" si="32"/>
        <v>1348375355585.8167</v>
      </c>
      <c r="P163" s="90">
        <f t="shared" ca="1" si="32"/>
        <v>1155768347436.8694</v>
      </c>
      <c r="Q163" s="90">
        <f t="shared" ca="1" si="32"/>
        <v>963161339287.922</v>
      </c>
      <c r="R163" s="90">
        <f t="shared" ca="1" si="32"/>
        <v>770554331138.97461</v>
      </c>
      <c r="S163" s="90">
        <f t="shared" ca="1" si="32"/>
        <v>577947322990.02734</v>
      </c>
      <c r="T163" s="90">
        <f t="shared" ca="1" si="32"/>
        <v>385340314841.07996</v>
      </c>
      <c r="U163" s="90">
        <f t="shared" ca="1" si="32"/>
        <v>192733306692.1326</v>
      </c>
      <c r="V163">
        <f ca="1">IF('Waste 2030'!$A171="MR",INDIRECT("'Waste 2030'!"&amp;'Country Selector'!$B$3&amp;ROW($A171))*10^12,0)*'Process Emissions Multipliers'!$D$37</f>
        <v>126298543.18526353</v>
      </c>
      <c r="W163" s="90">
        <f t="shared" ca="1" si="36"/>
        <v>125979513.79394908</v>
      </c>
      <c r="X163" s="90">
        <f t="shared" ca="1" si="36"/>
        <v>125660484.40263462</v>
      </c>
      <c r="Y163" s="90">
        <f t="shared" ca="1" si="36"/>
        <v>125341455.01132019</v>
      </c>
      <c r="Z163" s="90">
        <f t="shared" ca="1" si="36"/>
        <v>125022425.62000574</v>
      </c>
      <c r="AA163" s="90">
        <f t="shared" ca="1" si="36"/>
        <v>124703396.22869128</v>
      </c>
      <c r="AB163" s="90">
        <f t="shared" ca="1" si="36"/>
        <v>124384366.83737683</v>
      </c>
      <c r="AC163" s="90">
        <f t="shared" ca="1" si="36"/>
        <v>124065337.44606239</v>
      </c>
      <c r="AD163" s="90">
        <f t="shared" ca="1" si="36"/>
        <v>123746308.05474794</v>
      </c>
      <c r="AE163" s="90">
        <f t="shared" ca="1" si="36"/>
        <v>123427278.66343349</v>
      </c>
      <c r="AF163" s="90">
        <f t="shared" ca="1" si="36"/>
        <v>123108249.27211905</v>
      </c>
      <c r="AG163" s="90">
        <f t="shared" ca="1" si="36"/>
        <v>122789219.8808046</v>
      </c>
      <c r="AH163" s="90">
        <f t="shared" ca="1" si="36"/>
        <v>122470190.48949015</v>
      </c>
      <c r="AI163" s="90">
        <f t="shared" ca="1" si="36"/>
        <v>122151161.0981757</v>
      </c>
      <c r="AJ163" s="90">
        <f t="shared" ca="1" si="36"/>
        <v>121832131.70686124</v>
      </c>
      <c r="AK163" s="90">
        <f t="shared" ca="1" si="36"/>
        <v>121513102.31554681</v>
      </c>
      <c r="AL163" s="90">
        <f t="shared" ca="1" si="36"/>
        <v>121194072.92423236</v>
      </c>
      <c r="AM163" s="90">
        <f t="shared" ca="1" si="35"/>
        <v>120875043.53291789</v>
      </c>
      <c r="AN163" s="90">
        <f t="shared" ca="1" si="35"/>
        <v>120556014.14160347</v>
      </c>
      <c r="AO163" s="90">
        <f t="shared" ca="1" si="35"/>
        <v>120236984.75028901</v>
      </c>
      <c r="AP163">
        <f ca="1">V163*'Process Emissions Multipliers'!$E$37</f>
        <v>119917955.35897456</v>
      </c>
    </row>
    <row r="164" spans="1:42">
      <c r="A164" s="74">
        <v>700</v>
      </c>
      <c r="B164">
        <f ca="1">IF('Waste 2010'!$A172="MR",INDIRECT("'Waste 2010'!"&amp;'Country Selector'!$B$3&amp;ROW($A172))*10^12,0)</f>
        <v>160817130.16546929</v>
      </c>
      <c r="C164" s="90">
        <f t="shared" ca="1" si="33"/>
        <v>160168477.18281701</v>
      </c>
      <c r="D164" s="90">
        <f t="shared" ca="1" si="31"/>
        <v>159519824.20016474</v>
      </c>
      <c r="E164" s="90">
        <f t="shared" ca="1" si="31"/>
        <v>158871171.21751249</v>
      </c>
      <c r="F164" s="90">
        <f t="shared" ca="1" si="31"/>
        <v>158222518.23486018</v>
      </c>
      <c r="G164" s="90">
        <f t="shared" ca="1" si="31"/>
        <v>157573865.25220793</v>
      </c>
      <c r="H164" s="90">
        <f t="shared" ca="1" si="31"/>
        <v>156925212.26955563</v>
      </c>
      <c r="I164" s="90">
        <f t="shared" ca="1" si="31"/>
        <v>156276559.28690338</v>
      </c>
      <c r="J164" s="90">
        <f t="shared" ca="1" si="31"/>
        <v>155627906.3042511</v>
      </c>
      <c r="K164" s="90">
        <f t="shared" ca="1" si="31"/>
        <v>154979253.32159883</v>
      </c>
      <c r="L164">
        <f ca="1">IF('Waste 2020'!$A172="MR",INDIRECT("'Waste 2020'!"&amp;'Country Selector'!$B$3&amp;ROW($A172))*10^12,0)*'Process Emissions Multipliers'!$B$37</f>
        <v>154330600.33894655</v>
      </c>
      <c r="M164" s="90">
        <f t="shared" ca="1" si="34"/>
        <v>175734460.26482975</v>
      </c>
      <c r="N164" s="90">
        <f t="shared" ca="1" si="32"/>
        <v>197138320.19071293</v>
      </c>
      <c r="O164" s="90">
        <f t="shared" ca="1" si="32"/>
        <v>218542180.1165961</v>
      </c>
      <c r="P164" s="90">
        <f t="shared" ca="1" si="32"/>
        <v>239946040.04247931</v>
      </c>
      <c r="Q164" s="90">
        <f t="shared" ca="1" si="32"/>
        <v>261349899.96836251</v>
      </c>
      <c r="R164" s="90">
        <f t="shared" ca="1" si="32"/>
        <v>282753759.89424568</v>
      </c>
      <c r="S164" s="90">
        <f t="shared" ca="1" si="32"/>
        <v>304157619.82012886</v>
      </c>
      <c r="T164" s="90">
        <f t="shared" ca="1" si="32"/>
        <v>325561479.74601209</v>
      </c>
      <c r="U164" s="90">
        <f t="shared" ca="1" si="32"/>
        <v>346965339.67189527</v>
      </c>
      <c r="V164">
        <f ca="1">IF('Waste 2030'!$A172="MR",INDIRECT("'Waste 2030'!"&amp;'Country Selector'!$B$3&amp;ROW($A172))*10^12,0)*'Process Emissions Multipliers'!$D$37</f>
        <v>368369199.59777844</v>
      </c>
      <c r="W164" s="90">
        <f t="shared" ca="1" si="36"/>
        <v>367438701.1251691</v>
      </c>
      <c r="X164" s="90">
        <f t="shared" ca="1" si="36"/>
        <v>366508202.65255982</v>
      </c>
      <c r="Y164" s="90">
        <f t="shared" ca="1" si="36"/>
        <v>365577704.17995048</v>
      </c>
      <c r="Z164" s="90">
        <f t="shared" ca="1" si="36"/>
        <v>364647205.70734119</v>
      </c>
      <c r="AA164" s="90">
        <f t="shared" ca="1" si="36"/>
        <v>363716707.23473185</v>
      </c>
      <c r="AB164" s="90">
        <f t="shared" ca="1" si="36"/>
        <v>362786208.76212251</v>
      </c>
      <c r="AC164" s="90">
        <f t="shared" ca="1" si="36"/>
        <v>361855710.28951323</v>
      </c>
      <c r="AD164" s="90">
        <f t="shared" ca="1" si="36"/>
        <v>360925211.81690389</v>
      </c>
      <c r="AE164" s="90">
        <f t="shared" ca="1" si="36"/>
        <v>359994713.34429455</v>
      </c>
      <c r="AF164" s="90">
        <f t="shared" ca="1" si="36"/>
        <v>359064214.87168527</v>
      </c>
      <c r="AG164" s="90">
        <f t="shared" ca="1" si="36"/>
        <v>358133716.39907593</v>
      </c>
      <c r="AH164" s="90">
        <f t="shared" ca="1" si="36"/>
        <v>357203217.92646658</v>
      </c>
      <c r="AI164" s="90">
        <f t="shared" ca="1" si="36"/>
        <v>356272719.4538573</v>
      </c>
      <c r="AJ164" s="90">
        <f t="shared" ca="1" si="36"/>
        <v>355342220.98124796</v>
      </c>
      <c r="AK164" s="90">
        <f t="shared" ca="1" si="36"/>
        <v>354411722.50863862</v>
      </c>
      <c r="AL164" s="90">
        <f t="shared" ca="1" si="36"/>
        <v>353481224.03602934</v>
      </c>
      <c r="AM164" s="90">
        <f t="shared" ca="1" si="35"/>
        <v>352550725.56341994</v>
      </c>
      <c r="AN164" s="90">
        <f t="shared" ca="1" si="35"/>
        <v>351620227.09081066</v>
      </c>
      <c r="AO164" s="90">
        <f t="shared" ca="1" si="35"/>
        <v>350689728.61820138</v>
      </c>
      <c r="AP164">
        <f ca="1">V164*'Process Emissions Multipliers'!$E$37</f>
        <v>349759230.14559203</v>
      </c>
    </row>
    <row r="165" spans="1:42">
      <c r="A165" s="74">
        <v>750</v>
      </c>
      <c r="B165">
        <f ca="1">IF('Waste 2010'!$A173="MR",INDIRECT("'Waste 2010'!"&amp;'Country Selector'!$B$3&amp;ROW($A173))*10^12,0)</f>
        <v>1224107167494.573</v>
      </c>
      <c r="C165" s="90">
        <f t="shared" ca="1" si="33"/>
        <v>1101696450745.1157</v>
      </c>
      <c r="D165" s="90">
        <f t="shared" ca="1" si="31"/>
        <v>979285733995.65845</v>
      </c>
      <c r="E165" s="90">
        <f t="shared" ca="1" si="31"/>
        <v>856875017246.20105</v>
      </c>
      <c r="F165" s="90">
        <f t="shared" ca="1" si="31"/>
        <v>734464300496.74377</v>
      </c>
      <c r="G165" s="90">
        <f t="shared" ca="1" si="31"/>
        <v>612053583747.2865</v>
      </c>
      <c r="H165" s="90">
        <f t="shared" ca="1" si="31"/>
        <v>489642866997.82922</v>
      </c>
      <c r="I165" s="90">
        <f t="shared" ca="1" si="31"/>
        <v>367232150248.37189</v>
      </c>
      <c r="J165" s="90">
        <f t="shared" ca="1" si="31"/>
        <v>244821433498.91461</v>
      </c>
      <c r="K165" s="90">
        <f t="shared" ca="1" si="31"/>
        <v>122410716749.45731</v>
      </c>
      <c r="L165">
        <f ca="1">IF('Waste 2020'!$A173="MR",INDIRECT("'Waste 2020'!"&amp;'Country Selector'!$B$3&amp;ROW($A173))*10^12,0)*'Process Emissions Multipliers'!$B$37</f>
        <v>0</v>
      </c>
      <c r="M165" s="90">
        <f t="shared" ca="1" si="34"/>
        <v>7694426897.7821579</v>
      </c>
      <c r="N165" s="90">
        <f t="shared" ca="1" si="32"/>
        <v>15388853795.564316</v>
      </c>
      <c r="O165" s="90">
        <f t="shared" ca="1" si="32"/>
        <v>23083280693.346474</v>
      </c>
      <c r="P165" s="90">
        <f t="shared" ca="1" si="32"/>
        <v>30777707591.128632</v>
      </c>
      <c r="Q165" s="90">
        <f t="shared" ca="1" si="32"/>
        <v>38472134488.910789</v>
      </c>
      <c r="R165" s="90">
        <f t="shared" ca="1" si="32"/>
        <v>46166561386.692947</v>
      </c>
      <c r="S165" s="90">
        <f t="shared" ca="1" si="32"/>
        <v>53860988284.475105</v>
      </c>
      <c r="T165" s="90">
        <f t="shared" ca="1" si="32"/>
        <v>61555415182.257263</v>
      </c>
      <c r="U165" s="90">
        <f t="shared" ca="1" si="32"/>
        <v>69249842080.039413</v>
      </c>
      <c r="V165">
        <f ca="1">IF('Waste 2030'!$A173="MR",INDIRECT("'Waste 2030'!"&amp;'Country Selector'!$B$3&amp;ROW($A173))*10^12,0)*'Process Emissions Multipliers'!$D$37</f>
        <v>76944268977.821579</v>
      </c>
      <c r="W165" s="90">
        <f t="shared" ca="1" si="36"/>
        <v>76749908198.369675</v>
      </c>
      <c r="X165" s="90">
        <f t="shared" ca="1" si="36"/>
        <v>76555547418.91774</v>
      </c>
      <c r="Y165" s="90">
        <f t="shared" ca="1" si="36"/>
        <v>76361186639.46582</v>
      </c>
      <c r="Z165" s="90">
        <f t="shared" ca="1" si="36"/>
        <v>76166825860.013901</v>
      </c>
      <c r="AA165" s="90">
        <f t="shared" ca="1" si="36"/>
        <v>75972465080.561981</v>
      </c>
      <c r="AB165" s="90">
        <f t="shared" ca="1" si="36"/>
        <v>75778104301.110062</v>
      </c>
      <c r="AC165" s="90">
        <f t="shared" ca="1" si="36"/>
        <v>75583743521.658142</v>
      </c>
      <c r="AD165" s="90">
        <f t="shared" ca="1" si="36"/>
        <v>75389382742.206238</v>
      </c>
      <c r="AE165" s="90">
        <f t="shared" ca="1" si="36"/>
        <v>75195021962.754303</v>
      </c>
      <c r="AF165" s="90">
        <f t="shared" ca="1" si="36"/>
        <v>75000661183.302399</v>
      </c>
      <c r="AG165" s="90">
        <f t="shared" ca="1" si="36"/>
        <v>74806300403.850464</v>
      </c>
      <c r="AH165" s="90">
        <f t="shared" ca="1" si="36"/>
        <v>74611939624.39856</v>
      </c>
      <c r="AI165" s="90">
        <f t="shared" ca="1" si="36"/>
        <v>74417578844.94664</v>
      </c>
      <c r="AJ165" s="90">
        <f t="shared" ca="1" si="36"/>
        <v>74223218065.49472</v>
      </c>
      <c r="AK165" s="90">
        <f t="shared" ca="1" si="36"/>
        <v>74028857286.042801</v>
      </c>
      <c r="AL165" s="90">
        <f t="shared" ca="1" si="36"/>
        <v>73834496506.590881</v>
      </c>
      <c r="AM165" s="90">
        <f t="shared" ca="1" si="35"/>
        <v>73640135727.138962</v>
      </c>
      <c r="AN165" s="90">
        <f t="shared" ca="1" si="35"/>
        <v>73445774947.687042</v>
      </c>
      <c r="AO165" s="90">
        <f t="shared" ca="1" si="35"/>
        <v>73251414168.235123</v>
      </c>
      <c r="AP165">
        <f ca="1">V165*'Process Emissions Multipliers'!$E$37</f>
        <v>73057053388.783203</v>
      </c>
    </row>
    <row r="166" spans="1:42">
      <c r="A166" s="74">
        <v>800</v>
      </c>
      <c r="B166">
        <f ca="1">IF('Waste 2010'!$A174="MR",INDIRECT("'Waste 2010'!"&amp;'Country Selector'!$B$3&amp;ROW($A174))*10^12,0)</f>
        <v>77019092.568519905</v>
      </c>
      <c r="C166" s="90">
        <f t="shared" ca="1" si="33"/>
        <v>80500495.703248963</v>
      </c>
      <c r="D166" s="90">
        <f t="shared" ca="1" si="31"/>
        <v>83981898.83797802</v>
      </c>
      <c r="E166" s="90">
        <f t="shared" ca="1" si="31"/>
        <v>87463301.972707063</v>
      </c>
      <c r="F166" s="90">
        <f t="shared" ca="1" si="31"/>
        <v>90944705.107436121</v>
      </c>
      <c r="G166" s="90">
        <f t="shared" ca="1" si="31"/>
        <v>94426108.242165178</v>
      </c>
      <c r="H166" s="90">
        <f t="shared" ca="1" si="31"/>
        <v>97907511.376894236</v>
      </c>
      <c r="I166" s="90">
        <f t="shared" ca="1" si="31"/>
        <v>101388914.51162329</v>
      </c>
      <c r="J166" s="90">
        <f t="shared" ca="1" si="31"/>
        <v>104870317.64635235</v>
      </c>
      <c r="K166" s="90">
        <f t="shared" ca="1" si="31"/>
        <v>108351720.78108139</v>
      </c>
      <c r="L166">
        <f ca="1">IF('Waste 2020'!$A174="MR",INDIRECT("'Waste 2020'!"&amp;'Country Selector'!$B$3&amp;ROW($A174))*10^12,0)*'Process Emissions Multipliers'!$B$37</f>
        <v>111833123.91581045</v>
      </c>
      <c r="M166" s="90">
        <f t="shared" ca="1" si="34"/>
        <v>114559040.60139531</v>
      </c>
      <c r="N166" s="90">
        <f t="shared" ca="1" si="32"/>
        <v>117284957.28698017</v>
      </c>
      <c r="O166" s="90">
        <f t="shared" ca="1" si="32"/>
        <v>120010873.97256503</v>
      </c>
      <c r="P166" s="90">
        <f t="shared" ca="1" si="32"/>
        <v>122736790.65814987</v>
      </c>
      <c r="Q166" s="90">
        <f t="shared" ca="1" si="32"/>
        <v>125462707.34373473</v>
      </c>
      <c r="R166" s="90">
        <f t="shared" ca="1" si="32"/>
        <v>128188624.02931958</v>
      </c>
      <c r="S166" s="90">
        <f t="shared" ca="1" si="32"/>
        <v>130914540.71490444</v>
      </c>
      <c r="T166" s="90">
        <f t="shared" ca="1" si="32"/>
        <v>133640457.4004893</v>
      </c>
      <c r="U166" s="90">
        <f t="shared" ca="1" si="32"/>
        <v>136366374.08607414</v>
      </c>
      <c r="V166">
        <f ca="1">IF('Waste 2030'!$A174="MR",INDIRECT("'Waste 2030'!"&amp;'Country Selector'!$B$3&amp;ROW($A174))*10^12,0)*'Process Emissions Multipliers'!$D$37</f>
        <v>139092290.77165902</v>
      </c>
      <c r="W166" s="90">
        <f t="shared" ca="1" si="36"/>
        <v>138740944.44776419</v>
      </c>
      <c r="X166" s="90">
        <f t="shared" ca="1" si="36"/>
        <v>138389598.12386933</v>
      </c>
      <c r="Y166" s="90">
        <f t="shared" ca="1" si="36"/>
        <v>138038251.79997453</v>
      </c>
      <c r="Z166" s="90">
        <f t="shared" ca="1" si="36"/>
        <v>137686905.4760797</v>
      </c>
      <c r="AA166" s="90">
        <f t="shared" ca="1" si="36"/>
        <v>137335559.15218487</v>
      </c>
      <c r="AB166" s="90">
        <f t="shared" ca="1" si="36"/>
        <v>136984212.82829005</v>
      </c>
      <c r="AC166" s="90">
        <f t="shared" ca="1" si="36"/>
        <v>136632866.50439522</v>
      </c>
      <c r="AD166" s="90">
        <f t="shared" ca="1" si="36"/>
        <v>136281520.18050039</v>
      </c>
      <c r="AE166" s="90">
        <f t="shared" ca="1" si="36"/>
        <v>135930173.85660553</v>
      </c>
      <c r="AF166" s="90">
        <f t="shared" ca="1" si="36"/>
        <v>135578827.53271073</v>
      </c>
      <c r="AG166" s="90">
        <f t="shared" ca="1" si="36"/>
        <v>135227481.20881587</v>
      </c>
      <c r="AH166" s="90">
        <f t="shared" ca="1" si="36"/>
        <v>134876134.88492107</v>
      </c>
      <c r="AI166" s="90">
        <f t="shared" ca="1" si="36"/>
        <v>134524788.56102622</v>
      </c>
      <c r="AJ166" s="90">
        <f t="shared" ca="1" si="36"/>
        <v>134173442.2371314</v>
      </c>
      <c r="AK166" s="90">
        <f t="shared" ca="1" si="36"/>
        <v>133822095.91323657</v>
      </c>
      <c r="AL166" s="90">
        <f t="shared" ca="1" si="36"/>
        <v>133470749.58934174</v>
      </c>
      <c r="AM166" s="90">
        <f t="shared" ca="1" si="35"/>
        <v>133119403.26544692</v>
      </c>
      <c r="AN166" s="90">
        <f t="shared" ca="1" si="35"/>
        <v>132768056.94155207</v>
      </c>
      <c r="AO166" s="90">
        <f t="shared" ca="1" si="35"/>
        <v>132416710.61765726</v>
      </c>
      <c r="AP166">
        <f ca="1">V166*'Process Emissions Multipliers'!$E$37</f>
        <v>132065364.29376243</v>
      </c>
    </row>
    <row r="167" spans="1:42">
      <c r="A167" s="74">
        <v>850</v>
      </c>
      <c r="B167">
        <f ca="1">IF('Waste 2010'!$A175="MR",INDIRECT("'Waste 2010'!"&amp;'Country Selector'!$B$3&amp;ROW($A175))*10^12,0)</f>
        <v>35857047.979703791</v>
      </c>
      <c r="C167" s="90">
        <f t="shared" ca="1" si="33"/>
        <v>5442197618.5689583</v>
      </c>
      <c r="D167" s="90">
        <f t="shared" ca="1" si="31"/>
        <v>10848538189.158213</v>
      </c>
      <c r="E167" s="90">
        <f t="shared" ca="1" si="31"/>
        <v>16254878759.747469</v>
      </c>
      <c r="F167" s="90">
        <f t="shared" ca="1" si="31"/>
        <v>21661219330.336723</v>
      </c>
      <c r="G167" s="90">
        <f t="shared" ca="1" si="31"/>
        <v>27067559900.92598</v>
      </c>
      <c r="H167" s="90">
        <f t="shared" ca="1" si="31"/>
        <v>32473900471.515236</v>
      </c>
      <c r="I167" s="90">
        <f t="shared" ca="1" si="31"/>
        <v>37880241042.104492</v>
      </c>
      <c r="J167" s="90">
        <f t="shared" ca="1" si="31"/>
        <v>43286581612.693741</v>
      </c>
      <c r="K167" s="90">
        <f t="shared" ca="1" si="31"/>
        <v>48692922183.283005</v>
      </c>
      <c r="L167">
        <f ca="1">IF('Waste 2020'!$A175="MR",INDIRECT("'Waste 2020'!"&amp;'Country Selector'!$B$3&amp;ROW($A175))*10^12,0)*'Process Emissions Multipliers'!$B$37</f>
        <v>54099262753.872253</v>
      </c>
      <c r="M167" s="90">
        <f t="shared" ca="1" si="34"/>
        <v>48692541393.945847</v>
      </c>
      <c r="N167" s="90">
        <f t="shared" ca="1" si="32"/>
        <v>43285820034.019424</v>
      </c>
      <c r="O167" s="90">
        <f t="shared" ca="1" si="32"/>
        <v>37879098674.093018</v>
      </c>
      <c r="P167" s="90">
        <f t="shared" ca="1" si="32"/>
        <v>32472377314.166603</v>
      </c>
      <c r="Q167" s="90">
        <f t="shared" ca="1" si="32"/>
        <v>27065655954.240189</v>
      </c>
      <c r="R167" s="90">
        <f t="shared" ca="1" si="32"/>
        <v>21658934594.313774</v>
      </c>
      <c r="S167" s="90">
        <f t="shared" ca="1" si="32"/>
        <v>16252213234.387363</v>
      </c>
      <c r="T167" s="90">
        <f t="shared" ca="1" si="32"/>
        <v>10845491874.460949</v>
      </c>
      <c r="U167" s="90">
        <f t="shared" ca="1" si="32"/>
        <v>5438770514.5345364</v>
      </c>
      <c r="V167">
        <f ca="1">IF('Waste 2030'!$A175="MR",INDIRECT("'Waste 2030'!"&amp;'Country Selector'!$B$3&amp;ROW($A175))*10^12,0)*'Process Emissions Multipliers'!$D$37</f>
        <v>32049154.608124051</v>
      </c>
      <c r="W167" s="90">
        <f t="shared" ca="1" si="36"/>
        <v>31968198.62851489</v>
      </c>
      <c r="X167" s="90">
        <f t="shared" ca="1" si="36"/>
        <v>31887242.648905735</v>
      </c>
      <c r="Y167" s="90">
        <f t="shared" ca="1" si="36"/>
        <v>31806286.669296578</v>
      </c>
      <c r="Z167" s="90">
        <f t="shared" ca="1" si="36"/>
        <v>31725330.689687423</v>
      </c>
      <c r="AA167" s="90">
        <f t="shared" ca="1" si="36"/>
        <v>31644374.710078262</v>
      </c>
      <c r="AB167" s="90">
        <f t="shared" ca="1" si="36"/>
        <v>31563418.730469108</v>
      </c>
      <c r="AC167" s="90">
        <f t="shared" ca="1" si="36"/>
        <v>31482462.750859946</v>
      </c>
      <c r="AD167" s="90">
        <f t="shared" ca="1" si="36"/>
        <v>31401506.771250792</v>
      </c>
      <c r="AE167" s="90">
        <f t="shared" ca="1" si="36"/>
        <v>31320550.791641634</v>
      </c>
      <c r="AF167" s="90">
        <f t="shared" ca="1" si="36"/>
        <v>31239594.81203248</v>
      </c>
      <c r="AG167" s="90">
        <f t="shared" ca="1" si="36"/>
        <v>31158638.832423322</v>
      </c>
      <c r="AH167" s="90">
        <f t="shared" ca="1" si="36"/>
        <v>31077682.85281416</v>
      </c>
      <c r="AI167" s="90">
        <f t="shared" ca="1" si="36"/>
        <v>30996726.873205006</v>
      </c>
      <c r="AJ167" s="90">
        <f t="shared" ca="1" si="36"/>
        <v>30915770.893595852</v>
      </c>
      <c r="AK167" s="90">
        <f t="shared" ca="1" si="36"/>
        <v>30834814.91398669</v>
      </c>
      <c r="AL167" s="90">
        <f t="shared" ca="1" si="36"/>
        <v>30753858.934377532</v>
      </c>
      <c r="AM167" s="90">
        <f t="shared" ca="1" si="35"/>
        <v>30672902.954768375</v>
      </c>
      <c r="AN167" s="90">
        <f t="shared" ca="1" si="35"/>
        <v>30591946.97515922</v>
      </c>
      <c r="AO167" s="90">
        <f t="shared" ca="1" si="35"/>
        <v>30510990.995550063</v>
      </c>
      <c r="AP167">
        <f ca="1">V167*'Process Emissions Multipliers'!$E$37</f>
        <v>30430035.015940905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Selector'!$B$3&amp;ROW($A176))*10^12,0)*'Process Emissions Multipliers'!$B$37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Selector'!$B$3&amp;ROW($A176))*10^12,0)*'Process Emissions Multipliers'!$D$37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Multipliers'!$E$37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70226287.890662327</v>
      </c>
      <c r="C169" s="90">
        <f t="shared" ca="1" si="33"/>
        <v>69943031.430007875</v>
      </c>
      <c r="D169" s="90">
        <f t="shared" ca="1" si="31"/>
        <v>69659774.969353437</v>
      </c>
      <c r="E169" s="90">
        <f t="shared" ca="1" si="31"/>
        <v>69376518.508698985</v>
      </c>
      <c r="F169" s="90">
        <f t="shared" ca="1" si="31"/>
        <v>69093262.048044533</v>
      </c>
      <c r="G169" s="90">
        <f t="shared" ca="1" si="31"/>
        <v>68810005.587390095</v>
      </c>
      <c r="H169" s="90">
        <f t="shared" ca="1" si="31"/>
        <v>68526749.126735643</v>
      </c>
      <c r="I169" s="90">
        <f t="shared" ca="1" si="31"/>
        <v>68243492.66608119</v>
      </c>
      <c r="J169" s="90">
        <f t="shared" ca="1" si="31"/>
        <v>67960236.205426753</v>
      </c>
      <c r="K169" s="90">
        <f t="shared" ca="1" si="31"/>
        <v>67676979.744772315</v>
      </c>
      <c r="L169">
        <f ca="1">IF('Waste 2020'!$A177="MR",INDIRECT("'Waste 2020'!"&amp;'Country Selector'!$B$3&amp;ROW($A177))*10^12,0)*'Process Emissions Multipliers'!$B$37</f>
        <v>67393723.284117863</v>
      </c>
      <c r="M169" s="90">
        <f t="shared" ca="1" si="34"/>
        <v>79698603.561219379</v>
      </c>
      <c r="N169" s="90">
        <f t="shared" ca="1" si="32"/>
        <v>92003483.838320881</v>
      </c>
      <c r="O169" s="90">
        <f t="shared" ca="1" si="32"/>
        <v>104308364.1154224</v>
      </c>
      <c r="P169" s="90">
        <f t="shared" ca="1" si="32"/>
        <v>116613244.39252391</v>
      </c>
      <c r="Q169" s="90">
        <f t="shared" ca="1" si="32"/>
        <v>128918124.66962543</v>
      </c>
      <c r="R169" s="90">
        <f t="shared" ca="1" si="32"/>
        <v>141223004.94672695</v>
      </c>
      <c r="S169" s="90">
        <f t="shared" ca="1" si="32"/>
        <v>153527885.22382846</v>
      </c>
      <c r="T169" s="90">
        <f t="shared" ca="1" si="32"/>
        <v>165832765.50092998</v>
      </c>
      <c r="U169" s="90">
        <f t="shared" ca="1" si="32"/>
        <v>178137645.7780315</v>
      </c>
      <c r="V169">
        <f ca="1">IF('Waste 2030'!$A177="MR",INDIRECT("'Waste 2030'!"&amp;'Country Selector'!$B$3&amp;ROW($A177))*10^12,0)*'Process Emissions Multipliers'!$D$37</f>
        <v>190442526.05513301</v>
      </c>
      <c r="W169" s="90">
        <f t="shared" ca="1" si="36"/>
        <v>189961469.33321476</v>
      </c>
      <c r="X169" s="90">
        <f t="shared" ca="1" si="36"/>
        <v>189480412.61129647</v>
      </c>
      <c r="Y169" s="90">
        <f t="shared" ca="1" si="36"/>
        <v>188999355.88937819</v>
      </c>
      <c r="Z169" s="90">
        <f t="shared" ca="1" si="36"/>
        <v>188518299.16745996</v>
      </c>
      <c r="AA169" s="90">
        <f t="shared" ca="1" si="36"/>
        <v>188037242.44554171</v>
      </c>
      <c r="AB169" s="90">
        <f t="shared" ca="1" si="36"/>
        <v>187556185.72362342</v>
      </c>
      <c r="AC169" s="90">
        <f t="shared" ca="1" si="36"/>
        <v>187075129.00170517</v>
      </c>
      <c r="AD169" s="90">
        <f t="shared" ca="1" si="36"/>
        <v>186594072.27978688</v>
      </c>
      <c r="AE169" s="90">
        <f t="shared" ca="1" si="36"/>
        <v>186113015.55786863</v>
      </c>
      <c r="AF169" s="90">
        <f t="shared" ca="1" si="36"/>
        <v>185631958.83595037</v>
      </c>
      <c r="AG169" s="90">
        <f t="shared" ca="1" si="36"/>
        <v>185150902.11403209</v>
      </c>
      <c r="AH169" s="90">
        <f t="shared" ca="1" si="36"/>
        <v>184669845.39211383</v>
      </c>
      <c r="AI169" s="90">
        <f t="shared" ca="1" si="36"/>
        <v>184188788.67019558</v>
      </c>
      <c r="AJ169" s="90">
        <f t="shared" ca="1" si="36"/>
        <v>183707731.94827732</v>
      </c>
      <c r="AK169" s="90">
        <f t="shared" ca="1" si="36"/>
        <v>183226675.22635904</v>
      </c>
      <c r="AL169" s="90">
        <f t="shared" ca="1" si="36"/>
        <v>182745618.50444078</v>
      </c>
      <c r="AM169" s="90">
        <f t="shared" ca="1" si="35"/>
        <v>182264561.78252253</v>
      </c>
      <c r="AN169" s="90">
        <f t="shared" ca="1" si="35"/>
        <v>181783505.06060424</v>
      </c>
      <c r="AO169" s="90">
        <f t="shared" ca="1" si="35"/>
        <v>181302448.33868599</v>
      </c>
      <c r="AP169">
        <f ca="1">V169*'Process Emissions Multipliers'!$E$37</f>
        <v>180821391.61676773</v>
      </c>
    </row>
    <row r="170" spans="1:42">
      <c r="A170" s="74">
        <v>1000</v>
      </c>
      <c r="B170">
        <f ca="1">IF('Waste 2010'!$A178="MR",INDIRECT("'Waste 2010'!"&amp;'Country Selector'!$B$3&amp;ROW($A178))*10^12,0)</f>
        <v>34470441110.462601</v>
      </c>
      <c r="C170" s="90">
        <f t="shared" ca="1" si="33"/>
        <v>31033908995.542603</v>
      </c>
      <c r="D170" s="90">
        <f t="shared" ca="1" si="31"/>
        <v>27597376880.622604</v>
      </c>
      <c r="E170" s="90">
        <f t="shared" ca="1" si="31"/>
        <v>24160844765.702614</v>
      </c>
      <c r="F170" s="90">
        <f t="shared" ca="1" si="31"/>
        <v>20724312650.782616</v>
      </c>
      <c r="G170" s="90">
        <f t="shared" ca="1" si="31"/>
        <v>17287780535.862617</v>
      </c>
      <c r="H170" s="90">
        <f t="shared" ca="1" si="31"/>
        <v>13851248420.942619</v>
      </c>
      <c r="I170" s="90">
        <f t="shared" ca="1" si="31"/>
        <v>10414716306.022623</v>
      </c>
      <c r="J170" s="90">
        <f t="shared" ca="1" si="31"/>
        <v>6978184191.1026268</v>
      </c>
      <c r="K170" s="90">
        <f t="shared" ca="1" si="31"/>
        <v>3541652076.1826301</v>
      </c>
      <c r="L170">
        <f ca="1">IF('Waste 2020'!$A178="MR",INDIRECT("'Waste 2020'!"&amp;'Country Selector'!$B$3&amp;ROW($A178))*10^12,0)*'Process Emissions Multipliers'!$B$37</f>
        <v>105119961.26263329</v>
      </c>
      <c r="M170" s="90">
        <f t="shared" ca="1" si="34"/>
        <v>94607965.136369973</v>
      </c>
      <c r="N170" s="90">
        <f t="shared" ca="1" si="32"/>
        <v>84095969.010106638</v>
      </c>
      <c r="O170" s="90">
        <f t="shared" ca="1" si="32"/>
        <v>73583972.883843303</v>
      </c>
      <c r="P170" s="90">
        <f t="shared" ca="1" si="32"/>
        <v>63071976.757579967</v>
      </c>
      <c r="Q170" s="90">
        <f t="shared" ca="1" si="32"/>
        <v>52559980.631316647</v>
      </c>
      <c r="R170" s="90">
        <f t="shared" ca="1" si="32"/>
        <v>42047984.505053319</v>
      </c>
      <c r="S170" s="90">
        <f t="shared" ca="1" si="32"/>
        <v>31535988.378789984</v>
      </c>
      <c r="T170" s="90">
        <f t="shared" ca="1" si="32"/>
        <v>21023992.25252666</v>
      </c>
      <c r="U170" s="90">
        <f t="shared" ca="1" si="32"/>
        <v>10511996.12626333</v>
      </c>
      <c r="V170">
        <f ca="1">IF('Waste 2030'!$A178="MR",INDIRECT("'Waste 2030'!"&amp;'Country Selector'!$B$3&amp;ROW($A178))*10^12,0)*'Process Emissions Multipliers'!$D$37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Multipliers'!$E$37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342119062.75061208</v>
      </c>
      <c r="C171" s="90">
        <f t="shared" ca="1" si="33"/>
        <v>101712336619.38776</v>
      </c>
      <c r="D171" s="90">
        <f t="shared" ca="1" si="31"/>
        <v>203082554176.0249</v>
      </c>
      <c r="E171" s="90">
        <f t="shared" ca="1" si="31"/>
        <v>304452771732.66205</v>
      </c>
      <c r="F171" s="90">
        <f t="shared" ca="1" si="31"/>
        <v>405822989289.29919</v>
      </c>
      <c r="G171" s="90">
        <f t="shared" ca="1" si="31"/>
        <v>507193206845.93634</v>
      </c>
      <c r="H171" s="90">
        <f t="shared" ca="1" si="31"/>
        <v>608563424402.57349</v>
      </c>
      <c r="I171" s="90">
        <f t="shared" ca="1" si="31"/>
        <v>709933641959.21069</v>
      </c>
      <c r="J171" s="90">
        <f t="shared" ca="1" si="31"/>
        <v>811303859515.84778</v>
      </c>
      <c r="K171" s="90">
        <f t="shared" ca="1" si="31"/>
        <v>912674077072.48474</v>
      </c>
      <c r="L171">
        <f ca="1">IF('Waste 2020'!$A179="MR",INDIRECT("'Waste 2020'!"&amp;'Country Selector'!$B$3&amp;ROW($A179))*10^12,0)*'Process Emissions Multipliers'!$B$37</f>
        <v>1014044294629.1221</v>
      </c>
      <c r="M171" s="90">
        <f t="shared" ca="1" si="34"/>
        <v>1056771696471.6174</v>
      </c>
      <c r="N171" s="90">
        <f t="shared" ca="1" si="32"/>
        <v>1099499098314.1129</v>
      </c>
      <c r="O171" s="90">
        <f t="shared" ca="1" si="32"/>
        <v>1142226500156.6084</v>
      </c>
      <c r="P171" s="90">
        <f t="shared" ca="1" si="32"/>
        <v>1184953901999.104</v>
      </c>
      <c r="Q171" s="90">
        <f t="shared" ca="1" si="32"/>
        <v>1227681303841.5991</v>
      </c>
      <c r="R171" s="90">
        <f t="shared" ca="1" si="32"/>
        <v>1270408705684.0947</v>
      </c>
      <c r="S171" s="90">
        <f t="shared" ca="1" si="32"/>
        <v>1313136107526.5901</v>
      </c>
      <c r="T171" s="90">
        <f t="shared" ca="1" si="32"/>
        <v>1355863509369.0857</v>
      </c>
      <c r="U171" s="90">
        <f t="shared" ca="1" si="32"/>
        <v>1398590911211.5808</v>
      </c>
      <c r="V171">
        <f ca="1">IF('Waste 2030'!$A179="MR",INDIRECT("'Waste 2030'!"&amp;'Country Selector'!$B$3&amp;ROW($A179))*10^12,0)*'Process Emissions Multipliers'!$D$37</f>
        <v>1441318313054.0764</v>
      </c>
      <c r="W171" s="90">
        <f t="shared" ca="1" si="36"/>
        <v>1437677551312.0386</v>
      </c>
      <c r="X171" s="90">
        <f t="shared" ca="1" si="36"/>
        <v>1434036789570.001</v>
      </c>
      <c r="Y171" s="90">
        <f t="shared" ca="1" si="36"/>
        <v>1430396027827.9634</v>
      </c>
      <c r="Z171" s="90">
        <f t="shared" ca="1" si="36"/>
        <v>1426755266085.9255</v>
      </c>
      <c r="AA171" s="90">
        <f t="shared" ca="1" si="36"/>
        <v>1423114504343.8877</v>
      </c>
      <c r="AB171" s="90">
        <f t="shared" ca="1" si="36"/>
        <v>1419473742601.8501</v>
      </c>
      <c r="AC171" s="90">
        <f t="shared" ca="1" si="36"/>
        <v>1415832980859.812</v>
      </c>
      <c r="AD171" s="90">
        <f t="shared" ca="1" si="36"/>
        <v>1412192219117.7744</v>
      </c>
      <c r="AE171" s="90">
        <f t="shared" ca="1" si="36"/>
        <v>1408551457375.7368</v>
      </c>
      <c r="AF171" s="90">
        <f t="shared" ca="1" si="36"/>
        <v>1404910695633.699</v>
      </c>
      <c r="AG171" s="90">
        <f t="shared" ca="1" si="36"/>
        <v>1401269933891.6611</v>
      </c>
      <c r="AH171" s="90">
        <f t="shared" ca="1" si="36"/>
        <v>1397629172149.6235</v>
      </c>
      <c r="AI171" s="90">
        <f t="shared" ca="1" si="36"/>
        <v>1393988410407.5857</v>
      </c>
      <c r="AJ171" s="90">
        <f t="shared" ca="1" si="36"/>
        <v>1390347648665.5479</v>
      </c>
      <c r="AK171" s="90">
        <f t="shared" ca="1" si="36"/>
        <v>1386706886923.5103</v>
      </c>
      <c r="AL171" s="90">
        <f t="shared" ca="1" si="36"/>
        <v>1383066125181.4727</v>
      </c>
      <c r="AM171" s="90">
        <f t="shared" ca="1" si="35"/>
        <v>1379425363439.4348</v>
      </c>
      <c r="AN171" s="90">
        <f t="shared" ca="1" si="35"/>
        <v>1375784601697.3972</v>
      </c>
      <c r="AO171" s="90">
        <f t="shared" ca="1" si="35"/>
        <v>1372143839955.3594</v>
      </c>
      <c r="AP171">
        <f ca="1">V171*'Process Emissions Multipliers'!$E$37</f>
        <v>1368503078213.3215</v>
      </c>
    </row>
    <row r="172" spans="1:42">
      <c r="A172" s="74">
        <v>2000</v>
      </c>
      <c r="B172">
        <f ca="1">IF('Waste 2010'!$A180="MR",INDIRECT("'Waste 2010'!"&amp;'Country Selector'!$B$3&amp;ROW($A180))*10^12,0)</f>
        <v>644342949513.12769</v>
      </c>
      <c r="C172" s="90">
        <f t="shared" ca="1" si="33"/>
        <v>579919957345.58325</v>
      </c>
      <c r="D172" s="90">
        <f t="shared" ca="1" si="31"/>
        <v>515496965178.0387</v>
      </c>
      <c r="E172" s="90">
        <f t="shared" ca="1" si="31"/>
        <v>451073973010.49414</v>
      </c>
      <c r="F172" s="90">
        <f t="shared" ca="1" si="31"/>
        <v>386650980842.94965</v>
      </c>
      <c r="G172" s="90">
        <f t="shared" ca="1" si="31"/>
        <v>322227988675.40521</v>
      </c>
      <c r="H172" s="90">
        <f t="shared" ca="1" si="31"/>
        <v>257804996507.86069</v>
      </c>
      <c r="I172" s="90">
        <f t="shared" ca="1" si="31"/>
        <v>193382004340.31619</v>
      </c>
      <c r="J172" s="90">
        <f t="shared" ca="1" si="31"/>
        <v>128959012172.77171</v>
      </c>
      <c r="K172" s="90">
        <f t="shared" ca="1" si="31"/>
        <v>64536020005.227219</v>
      </c>
      <c r="L172">
        <f ca="1">IF('Waste 2020'!$A180="MR",INDIRECT("'Waste 2020'!"&amp;'Country Selector'!$B$3&amp;ROW($A180))*10^12,0)*'Process Emissions Multipliers'!$B$37</f>
        <v>113027837.68272252</v>
      </c>
      <c r="M172" s="90">
        <f t="shared" ca="1" si="34"/>
        <v>112252129.16272163</v>
      </c>
      <c r="N172" s="90">
        <f t="shared" ca="1" si="32"/>
        <v>111476420.64272074</v>
      </c>
      <c r="O172" s="90">
        <f t="shared" ca="1" si="32"/>
        <v>110700712.12271984</v>
      </c>
      <c r="P172" s="90">
        <f t="shared" ca="1" si="32"/>
        <v>109925003.60271895</v>
      </c>
      <c r="Q172" s="90">
        <f t="shared" ca="1" si="32"/>
        <v>109149295.08271806</v>
      </c>
      <c r="R172" s="90">
        <f t="shared" ca="1" si="32"/>
        <v>108373586.56271717</v>
      </c>
      <c r="S172" s="90">
        <f t="shared" ca="1" si="32"/>
        <v>107597878.04271626</v>
      </c>
      <c r="T172" s="90">
        <f t="shared" ca="1" si="32"/>
        <v>106822169.52271537</v>
      </c>
      <c r="U172" s="90">
        <f t="shared" ca="1" si="32"/>
        <v>106046461.00271448</v>
      </c>
      <c r="V172">
        <f ca="1">IF('Waste 2030'!$A180="MR",INDIRECT("'Waste 2030'!"&amp;'Country Selector'!$B$3&amp;ROW($A180))*10^12,0)*'Process Emissions Multipliers'!$D$37</f>
        <v>105270752.4827136</v>
      </c>
      <c r="W172" s="90">
        <f t="shared" ca="1" si="36"/>
        <v>105004839.16937862</v>
      </c>
      <c r="X172" s="90">
        <f t="shared" ca="1" si="36"/>
        <v>104738925.85604364</v>
      </c>
      <c r="Y172" s="90">
        <f t="shared" ca="1" si="36"/>
        <v>104473012.54270867</v>
      </c>
      <c r="Z172" s="90">
        <f t="shared" ca="1" si="36"/>
        <v>104207099.22937369</v>
      </c>
      <c r="AA172" s="90">
        <f t="shared" ca="1" si="36"/>
        <v>103941185.91603869</v>
      </c>
      <c r="AB172" s="90">
        <f t="shared" ca="1" si="36"/>
        <v>103675272.60270374</v>
      </c>
      <c r="AC172" s="90">
        <f t="shared" ca="1" si="36"/>
        <v>103409359.28936876</v>
      </c>
      <c r="AD172" s="90">
        <f t="shared" ca="1" si="36"/>
        <v>103143445.97603378</v>
      </c>
      <c r="AE172" s="90">
        <f t="shared" ca="1" si="36"/>
        <v>102877532.66269881</v>
      </c>
      <c r="AF172" s="90">
        <f t="shared" ca="1" si="36"/>
        <v>102611619.34936383</v>
      </c>
      <c r="AG172" s="90">
        <f t="shared" ca="1" si="36"/>
        <v>102345706.03602885</v>
      </c>
      <c r="AH172" s="90">
        <f t="shared" ca="1" si="36"/>
        <v>102079792.72269388</v>
      </c>
      <c r="AI172" s="90">
        <f t="shared" ca="1" si="36"/>
        <v>101813879.40935889</v>
      </c>
      <c r="AJ172" s="90">
        <f t="shared" ca="1" si="36"/>
        <v>101547966.09602393</v>
      </c>
      <c r="AK172" s="90">
        <f t="shared" ca="1" si="36"/>
        <v>101282052.78268893</v>
      </c>
      <c r="AL172" s="90">
        <f t="shared" ca="1" si="36"/>
        <v>101016139.46935397</v>
      </c>
      <c r="AM172" s="90">
        <f t="shared" ca="1" si="35"/>
        <v>100750226.15601899</v>
      </c>
      <c r="AN172" s="90">
        <f t="shared" ca="1" si="35"/>
        <v>100484312.84268402</v>
      </c>
      <c r="AO172" s="90">
        <f t="shared" ca="1" si="35"/>
        <v>100218399.52934903</v>
      </c>
      <c r="AP172">
        <f ca="1">V172*'Process Emissions Multipliers'!$E$37</f>
        <v>99952486.216014057</v>
      </c>
    </row>
    <row r="173" spans="1:42">
      <c r="A173" s="74">
        <v>3000</v>
      </c>
      <c r="B173">
        <f ca="1">IF('Waste 2010'!$A181="MR",INDIRECT("'Waste 2010'!"&amp;'Country Selector'!$B$3&amp;ROW($A181))*10^12,0)</f>
        <v>80806933.7416839</v>
      </c>
      <c r="C173" s="90">
        <f t="shared" ca="1" si="33"/>
        <v>27112906997.153019</v>
      </c>
      <c r="D173" s="90">
        <f t="shared" ca="1" si="31"/>
        <v>54145007060.564354</v>
      </c>
      <c r="E173" s="90">
        <f t="shared" ca="1" si="31"/>
        <v>81177107123.975693</v>
      </c>
      <c r="F173" s="90">
        <f t="shared" ca="1" si="31"/>
        <v>108209207187.38702</v>
      </c>
      <c r="G173" s="90">
        <f t="shared" ca="1" si="31"/>
        <v>135241307250.79836</v>
      </c>
      <c r="H173" s="90">
        <f t="shared" ca="1" si="31"/>
        <v>162273407314.20972</v>
      </c>
      <c r="I173" s="90">
        <f t="shared" ca="1" si="31"/>
        <v>189305507377.62103</v>
      </c>
      <c r="J173" s="90">
        <f t="shared" ca="1" si="31"/>
        <v>216337607441.03235</v>
      </c>
      <c r="K173" s="90">
        <f t="shared" ca="1" si="31"/>
        <v>243369707504.4437</v>
      </c>
      <c r="L173">
        <f ca="1">IF('Waste 2020'!$A181="MR",INDIRECT("'Waste 2020'!"&amp;'Country Selector'!$B$3&amp;ROW($A181))*10^12,0)*'Process Emissions Multipliers'!$B$37</f>
        <v>270401807567.85504</v>
      </c>
      <c r="M173" s="90">
        <f t="shared" ca="1" si="34"/>
        <v>281804710973.0318</v>
      </c>
      <c r="N173" s="90">
        <f t="shared" ca="1" si="32"/>
        <v>293207614378.20856</v>
      </c>
      <c r="O173" s="90">
        <f t="shared" ca="1" si="32"/>
        <v>304610517783.38538</v>
      </c>
      <c r="P173" s="90">
        <f t="shared" ca="1" si="32"/>
        <v>316013421188.56213</v>
      </c>
      <c r="Q173" s="90">
        <f t="shared" ca="1" si="32"/>
        <v>327416324593.73889</v>
      </c>
      <c r="R173" s="90">
        <f t="shared" ca="1" si="32"/>
        <v>338819227998.91565</v>
      </c>
      <c r="S173" s="90">
        <f t="shared" ca="1" si="32"/>
        <v>350222131404.09241</v>
      </c>
      <c r="T173" s="90">
        <f t="shared" ca="1" si="32"/>
        <v>361625034809.2691</v>
      </c>
      <c r="U173" s="90">
        <f t="shared" ca="1" si="32"/>
        <v>373027938214.44592</v>
      </c>
      <c r="V173">
        <f ca="1">IF('Waste 2030'!$A181="MR",INDIRECT("'Waste 2030'!"&amp;'Country Selector'!$B$3&amp;ROW($A181))*10^12,0)*'Process Emissions Multipliers'!$D$37</f>
        <v>384430841619.62268</v>
      </c>
      <c r="W173" s="90">
        <f t="shared" ca="1" si="36"/>
        <v>383459771531.94556</v>
      </c>
      <c r="X173" s="90">
        <f t="shared" ca="1" si="36"/>
        <v>382488701444.26837</v>
      </c>
      <c r="Y173" s="90">
        <f t="shared" ca="1" si="36"/>
        <v>381517631356.59131</v>
      </c>
      <c r="Z173" s="90">
        <f t="shared" ca="1" si="36"/>
        <v>380546561268.91406</v>
      </c>
      <c r="AA173" s="90">
        <f t="shared" ca="1" si="36"/>
        <v>379575491181.23694</v>
      </c>
      <c r="AB173" s="90">
        <f t="shared" ca="1" si="36"/>
        <v>378604421093.55981</v>
      </c>
      <c r="AC173" s="90">
        <f t="shared" ca="1" si="36"/>
        <v>377633351005.88269</v>
      </c>
      <c r="AD173" s="90">
        <f t="shared" ca="1" si="36"/>
        <v>376662280918.20557</v>
      </c>
      <c r="AE173" s="90">
        <f t="shared" ca="1" si="36"/>
        <v>375691210830.52838</v>
      </c>
      <c r="AF173" s="90">
        <f t="shared" ca="1" si="36"/>
        <v>374720140742.8512</v>
      </c>
      <c r="AG173" s="90">
        <f t="shared" ca="1" si="36"/>
        <v>373749070655.17407</v>
      </c>
      <c r="AH173" s="90">
        <f t="shared" ca="1" si="36"/>
        <v>372778000567.49695</v>
      </c>
      <c r="AI173" s="90">
        <f t="shared" ca="1" si="36"/>
        <v>371806930479.81982</v>
      </c>
      <c r="AJ173" s="90">
        <f t="shared" ca="1" si="36"/>
        <v>370835860392.1427</v>
      </c>
      <c r="AK173" s="90">
        <f t="shared" ca="1" si="36"/>
        <v>369864790304.46545</v>
      </c>
      <c r="AL173" s="90">
        <f t="shared" ca="1" si="36"/>
        <v>368893720216.78833</v>
      </c>
      <c r="AM173" s="90">
        <f t="shared" ca="1" si="35"/>
        <v>367922650129.11127</v>
      </c>
      <c r="AN173" s="90">
        <f t="shared" ca="1" si="35"/>
        <v>366951580041.43408</v>
      </c>
      <c r="AO173" s="90">
        <f t="shared" ca="1" si="35"/>
        <v>365980509953.7569</v>
      </c>
      <c r="AP173">
        <f ca="1">V173*'Process Emissions Multipliers'!$E$37</f>
        <v>365009439866.07977</v>
      </c>
    </row>
    <row r="174" spans="1:42">
      <c r="A174" s="74">
        <v>5000</v>
      </c>
      <c r="B174">
        <f ca="1">IF('Waste 2010'!$A182="MR",INDIRECT("'Waste 2010'!"&amp;'Country Selector'!$B$3&amp;ROW($A182))*10^12,0)</f>
        <v>171838077470.10071</v>
      </c>
      <c r="C174" s="90">
        <f t="shared" ca="1" si="33"/>
        <v>154657490621.81226</v>
      </c>
      <c r="D174" s="90">
        <f t="shared" ca="1" si="31"/>
        <v>137476903773.52383</v>
      </c>
      <c r="E174" s="90">
        <f t="shared" ca="1" si="31"/>
        <v>120296316925.2354</v>
      </c>
      <c r="F174" s="90">
        <f t="shared" ca="1" si="31"/>
        <v>103115730076.94695</v>
      </c>
      <c r="G174" s="90">
        <f t="shared" ca="1" si="31"/>
        <v>85935143228.658493</v>
      </c>
      <c r="H174" s="90">
        <f t="shared" ca="1" si="31"/>
        <v>68754556380.370056</v>
      </c>
      <c r="I174" s="90">
        <f t="shared" ca="1" si="31"/>
        <v>51573969532.081612</v>
      </c>
      <c r="J174" s="90">
        <f t="shared" ca="1" si="31"/>
        <v>34393382683.793175</v>
      </c>
      <c r="K174" s="90">
        <f t="shared" ca="1" si="31"/>
        <v>17212795835.50473</v>
      </c>
      <c r="L174">
        <f ca="1">IF('Waste 2020'!$A182="MR",INDIRECT("'Waste 2020'!"&amp;'Country Selector'!$B$3&amp;ROW($A182))*10^12,0)*'Process Emissions Multipliers'!$B$37</f>
        <v>32208987.216288198</v>
      </c>
      <c r="M174" s="90">
        <f t="shared" ca="1" si="34"/>
        <v>32682303.524012972</v>
      </c>
      <c r="N174" s="90">
        <f t="shared" ca="1" si="32"/>
        <v>33155619.831737753</v>
      </c>
      <c r="O174" s="90">
        <f t="shared" ca="1" si="32"/>
        <v>33628936.139462531</v>
      </c>
      <c r="P174" s="90">
        <f t="shared" ca="1" si="32"/>
        <v>34102252.447187312</v>
      </c>
      <c r="Q174" s="90">
        <f t="shared" ca="1" si="32"/>
        <v>34575568.754912086</v>
      </c>
      <c r="R174" s="90">
        <f t="shared" ca="1" si="32"/>
        <v>35048885.062636867</v>
      </c>
      <c r="S174" s="90">
        <f t="shared" ca="1" si="32"/>
        <v>35522201.370361641</v>
      </c>
      <c r="T174" s="90">
        <f t="shared" ca="1" si="32"/>
        <v>35995517.678086422</v>
      </c>
      <c r="U174" s="90">
        <f t="shared" ca="1" si="32"/>
        <v>36468833.985811196</v>
      </c>
      <c r="V174">
        <f ca="1">IF('Waste 2030'!$A182="MR",INDIRECT("'Waste 2030'!"&amp;'Country Selector'!$B$3&amp;ROW($A182))*10^12,0)*'Process Emissions Multipliers'!$D$37</f>
        <v>36942150.293535978</v>
      </c>
      <c r="W174" s="90">
        <f t="shared" ca="1" si="36"/>
        <v>36848834.635059178</v>
      </c>
      <c r="X174" s="90">
        <f t="shared" ca="1" si="36"/>
        <v>36755518.976582371</v>
      </c>
      <c r="Y174" s="90">
        <f t="shared" ca="1" si="36"/>
        <v>36662203.318105571</v>
      </c>
      <c r="Z174" s="90">
        <f t="shared" ca="1" si="36"/>
        <v>36568887.659628771</v>
      </c>
      <c r="AA174" s="90">
        <f t="shared" ca="1" si="36"/>
        <v>36475572.001151964</v>
      </c>
      <c r="AB174" s="90">
        <f t="shared" ca="1" si="36"/>
        <v>36382256.342675164</v>
      </c>
      <c r="AC174" s="90">
        <f t="shared" ca="1" si="36"/>
        <v>36288940.684198365</v>
      </c>
      <c r="AD174" s="90">
        <f t="shared" ca="1" si="36"/>
        <v>36195625.025721565</v>
      </c>
      <c r="AE174" s="90">
        <f t="shared" ca="1" si="36"/>
        <v>36102309.367244765</v>
      </c>
      <c r="AF174" s="90">
        <f t="shared" ca="1" si="36"/>
        <v>36008993.708767958</v>
      </c>
      <c r="AG174" s="90">
        <f t="shared" ca="1" si="36"/>
        <v>35915678.050291151</v>
      </c>
      <c r="AH174" s="90">
        <f t="shared" ca="1" si="36"/>
        <v>35822362.391814351</v>
      </c>
      <c r="AI174" s="90">
        <f t="shared" ca="1" si="36"/>
        <v>35729046.733337551</v>
      </c>
      <c r="AJ174" s="90">
        <f t="shared" ca="1" si="36"/>
        <v>35635731.074860752</v>
      </c>
      <c r="AK174" s="90">
        <f t="shared" ca="1" si="36"/>
        <v>35542415.416383952</v>
      </c>
      <c r="AL174" s="90">
        <f t="shared" ref="AL174:AO177" ca="1" si="37">$V174*($AP$1-AL$1)/($AP$1-$V$1)+$AP174*(AL$1-$V$1)/($AP$1-$V$1)</f>
        <v>35449099.757907145</v>
      </c>
      <c r="AM174" s="90">
        <f t="shared" ca="1" si="37"/>
        <v>35355784.099430345</v>
      </c>
      <c r="AN174" s="90">
        <f t="shared" ca="1" si="37"/>
        <v>35262468.440953545</v>
      </c>
      <c r="AO174" s="90">
        <f t="shared" ca="1" si="37"/>
        <v>35169152.782476746</v>
      </c>
      <c r="AP174">
        <f ca="1">V174*'Process Emissions Multipliers'!$E$37</f>
        <v>35075837.123999938</v>
      </c>
    </row>
    <row r="175" spans="1:42">
      <c r="A175" s="74">
        <v>10000</v>
      </c>
      <c r="B175">
        <f ca="1">IF('Waste 2010'!$A183="MR",INDIRECT("'Waste 2010'!"&amp;'Country Selector'!$B$3&amp;ROW($A183))*10^12,0)</f>
        <v>3865618874107.8628</v>
      </c>
      <c r="C175" s="90">
        <f t="shared" ca="1" si="33"/>
        <v>4087290025013.2285</v>
      </c>
      <c r="D175" s="90">
        <f t="shared" ca="1" si="31"/>
        <v>4308961175918.5937</v>
      </c>
      <c r="E175" s="90">
        <f t="shared" ca="1" si="31"/>
        <v>4530632326823.959</v>
      </c>
      <c r="F175" s="90">
        <f t="shared" ca="1" si="31"/>
        <v>4752303477729.3252</v>
      </c>
      <c r="G175" s="90">
        <f t="shared" ca="1" si="31"/>
        <v>4973974628634.6904</v>
      </c>
      <c r="H175" s="90">
        <f t="shared" ca="1" si="31"/>
        <v>5195645779540.0566</v>
      </c>
      <c r="I175" s="90">
        <f t="shared" ca="1" si="31"/>
        <v>5417316930445.4219</v>
      </c>
      <c r="J175" s="90">
        <f t="shared" ca="1" si="31"/>
        <v>5638988081350.7871</v>
      </c>
      <c r="K175" s="90">
        <f t="shared" ca="1" si="31"/>
        <v>5860659232256.1523</v>
      </c>
      <c r="L175">
        <f ca="1">IF('Waste 2020'!$A183="MR",INDIRECT("'Waste 2020'!"&amp;'Country Selector'!$B$3&amp;ROW($A183))*10^12,0)*'Process Emissions Multipliers'!$B$37</f>
        <v>6082330383161.5186</v>
      </c>
      <c r="M175" s="90">
        <f t="shared" ca="1" si="34"/>
        <v>6338708076734.877</v>
      </c>
      <c r="N175" s="90">
        <f t="shared" ca="1" si="32"/>
        <v>6595085770308.2363</v>
      </c>
      <c r="O175" s="90">
        <f t="shared" ca="1" si="32"/>
        <v>6851463463881.5947</v>
      </c>
      <c r="P175" s="90">
        <f t="shared" ca="1" si="32"/>
        <v>7107841157454.9531</v>
      </c>
      <c r="Q175" s="90">
        <f t="shared" ca="1" si="32"/>
        <v>7364218851028.3115</v>
      </c>
      <c r="R175" s="90">
        <f t="shared" ca="1" si="32"/>
        <v>7620596544601.6699</v>
      </c>
      <c r="S175" s="90">
        <f t="shared" ca="1" si="32"/>
        <v>7876974238175.0293</v>
      </c>
      <c r="T175" s="90">
        <f t="shared" ca="1" si="32"/>
        <v>8133351931748.3877</v>
      </c>
      <c r="U175" s="90">
        <f t="shared" ca="1" si="32"/>
        <v>8389729625321.7461</v>
      </c>
      <c r="V175">
        <f ca="1">IF('Waste 2030'!$A183="MR",INDIRECT("'Waste 2030'!"&amp;'Country Selector'!$B$3&amp;ROW($A183))*10^12,0)*'Process Emissions Multipliers'!$D$37</f>
        <v>8646107318895.1045</v>
      </c>
      <c r="W175" s="90">
        <f t="shared" ref="W175:AL177" ca="1" si="38">$V175*($AP$1-W$1)/($AP$1-$V$1)+$AP175*(W$1-$V$1)/($AP$1-$V$1)</f>
        <v>8624267301697.5957</v>
      </c>
      <c r="X175" s="90">
        <f t="shared" ca="1" si="38"/>
        <v>8602427284500.0859</v>
      </c>
      <c r="Y175" s="90">
        <f t="shared" ca="1" si="38"/>
        <v>8580587267302.5771</v>
      </c>
      <c r="Z175" s="90">
        <f t="shared" ca="1" si="38"/>
        <v>8558747250105.0684</v>
      </c>
      <c r="AA175" s="90">
        <f t="shared" ca="1" si="38"/>
        <v>8536907232907.5586</v>
      </c>
      <c r="AB175" s="90">
        <f t="shared" ca="1" si="38"/>
        <v>8515067215710.0498</v>
      </c>
      <c r="AC175" s="90">
        <f t="shared" ca="1" si="38"/>
        <v>8493227198512.541</v>
      </c>
      <c r="AD175" s="90">
        <f t="shared" ca="1" si="38"/>
        <v>8471387181315.0312</v>
      </c>
      <c r="AE175" s="90">
        <f t="shared" ca="1" si="38"/>
        <v>8449547164117.5225</v>
      </c>
      <c r="AF175" s="90">
        <f t="shared" ca="1" si="38"/>
        <v>8427707146920.0137</v>
      </c>
      <c r="AG175" s="90">
        <f t="shared" ca="1" si="38"/>
        <v>8405867129722.5039</v>
      </c>
      <c r="AH175" s="90">
        <f t="shared" ca="1" si="38"/>
        <v>8384027112524.9951</v>
      </c>
      <c r="AI175" s="90">
        <f t="shared" ca="1" si="38"/>
        <v>8362187095327.4863</v>
      </c>
      <c r="AJ175" s="90">
        <f t="shared" ca="1" si="38"/>
        <v>8340347078129.9766</v>
      </c>
      <c r="AK175" s="90">
        <f t="shared" ca="1" si="38"/>
        <v>8318507060932.4678</v>
      </c>
      <c r="AL175" s="90">
        <f t="shared" ca="1" si="38"/>
        <v>8296667043734.959</v>
      </c>
      <c r="AM175" s="90">
        <f t="shared" ca="1" si="37"/>
        <v>8274827026537.4492</v>
      </c>
      <c r="AN175" s="90">
        <f t="shared" ca="1" si="37"/>
        <v>8252987009339.9404</v>
      </c>
      <c r="AO175" s="90">
        <f t="shared" ca="1" si="37"/>
        <v>8231146992142.4297</v>
      </c>
      <c r="AP175">
        <f ca="1">V175*'Process Emissions Multipliers'!$E$37</f>
        <v>8209306974944.9219</v>
      </c>
    </row>
    <row r="176" spans="1:42">
      <c r="A176" s="74">
        <v>100000</v>
      </c>
      <c r="B176">
        <f ca="1">IF('Waste 2010'!$A184="MR",INDIRECT("'Waste 2010'!"&amp;'Country Selector'!$B$3&amp;ROW($A184))*10^12,0)</f>
        <v>2467301.6767451372</v>
      </c>
      <c r="C176" s="90">
        <f t="shared" ca="1" si="33"/>
        <v>2457349.8598553296</v>
      </c>
      <c r="D176" s="90">
        <f t="shared" ca="1" si="31"/>
        <v>2447398.0429655211</v>
      </c>
      <c r="E176" s="90">
        <f t="shared" ca="1" si="31"/>
        <v>2437446.2260757135</v>
      </c>
      <c r="F176" s="90">
        <f t="shared" ca="1" si="31"/>
        <v>2427494.4091859055</v>
      </c>
      <c r="G176" s="90">
        <f t="shared" ca="1" si="31"/>
        <v>2417542.5922960974</v>
      </c>
      <c r="H176" s="90">
        <f t="shared" ca="1" si="31"/>
        <v>2407590.7754062898</v>
      </c>
      <c r="I176" s="90">
        <f t="shared" ca="1" si="31"/>
        <v>2397638.9585164818</v>
      </c>
      <c r="J176" s="90">
        <f t="shared" ca="1" si="31"/>
        <v>2387687.1416266738</v>
      </c>
      <c r="K176" s="90">
        <f t="shared" ca="1" si="31"/>
        <v>2377735.3247368662</v>
      </c>
      <c r="L176">
        <f ca="1">IF('Waste 2020'!$A184="MR",INDIRECT("'Waste 2020'!"&amp;'Country Selector'!$B$3&amp;ROW($A184))*10^12,0)*'Process Emissions Multipliers'!$B$37</f>
        <v>2367783.5078470581</v>
      </c>
      <c r="M176" s="90">
        <f t="shared" ca="1" si="34"/>
        <v>2351533.441980008</v>
      </c>
      <c r="N176" s="90">
        <f t="shared" ca="1" si="32"/>
        <v>2335283.376112957</v>
      </c>
      <c r="O176" s="90">
        <f t="shared" ca="1" si="32"/>
        <v>2319033.3102459069</v>
      </c>
      <c r="P176" s="90">
        <f t="shared" ca="1" si="32"/>
        <v>2302783.2443788564</v>
      </c>
      <c r="Q176" s="90">
        <f t="shared" ca="1" si="32"/>
        <v>2286533.1785118058</v>
      </c>
      <c r="R176" s="90">
        <f t="shared" ca="1" si="32"/>
        <v>2270283.1126447553</v>
      </c>
      <c r="S176" s="90">
        <f t="shared" ca="1" si="32"/>
        <v>2254033.0467777047</v>
      </c>
      <c r="T176" s="90">
        <f t="shared" ca="1" si="32"/>
        <v>2237782.9809106542</v>
      </c>
      <c r="U176" s="90">
        <f t="shared" ca="1" si="32"/>
        <v>2221532.9150436036</v>
      </c>
      <c r="V176">
        <f ca="1">IF('Waste 2030'!$A184="MR",INDIRECT("'Waste 2030'!"&amp;'Country Selector'!$B$3&amp;ROW($A184))*10^12,0)*'Process Emissions Multipliers'!$D$37</f>
        <v>2205282.8491765531</v>
      </c>
      <c r="W176" s="90">
        <f t="shared" ca="1" si="38"/>
        <v>2199712.3174245204</v>
      </c>
      <c r="X176" s="90">
        <f t="shared" ca="1" si="38"/>
        <v>2194141.7856724877</v>
      </c>
      <c r="Y176" s="90">
        <f t="shared" ca="1" si="38"/>
        <v>2188571.253920455</v>
      </c>
      <c r="Z176" s="90">
        <f t="shared" ca="1" si="38"/>
        <v>2183000.7221684223</v>
      </c>
      <c r="AA176" s="90">
        <f t="shared" ca="1" si="38"/>
        <v>2177430.1904163891</v>
      </c>
      <c r="AB176" s="90">
        <f t="shared" ca="1" si="38"/>
        <v>2171859.6586643569</v>
      </c>
      <c r="AC176" s="90">
        <f t="shared" ca="1" si="38"/>
        <v>2166289.1269123238</v>
      </c>
      <c r="AD176" s="90">
        <f t="shared" ca="1" si="38"/>
        <v>2160718.5951602915</v>
      </c>
      <c r="AE176" s="90">
        <f t="shared" ca="1" si="38"/>
        <v>2155148.0634082584</v>
      </c>
      <c r="AF176" s="90">
        <f t="shared" ca="1" si="38"/>
        <v>2149577.5316562257</v>
      </c>
      <c r="AG176" s="90">
        <f t="shared" ca="1" si="38"/>
        <v>2144006.999904193</v>
      </c>
      <c r="AH176" s="90">
        <f t="shared" ca="1" si="38"/>
        <v>2138436.4681521603</v>
      </c>
      <c r="AI176" s="90">
        <f t="shared" ca="1" si="38"/>
        <v>2132865.9364001276</v>
      </c>
      <c r="AJ176" s="90">
        <f t="shared" ca="1" si="38"/>
        <v>2127295.4046480944</v>
      </c>
      <c r="AK176" s="90">
        <f t="shared" ca="1" si="38"/>
        <v>2121724.8728960622</v>
      </c>
      <c r="AL176" s="90">
        <f t="shared" ca="1" si="38"/>
        <v>2116154.3411440295</v>
      </c>
      <c r="AM176" s="90">
        <f t="shared" ca="1" si="37"/>
        <v>2110583.8093919968</v>
      </c>
      <c r="AN176" s="90">
        <f t="shared" ca="1" si="37"/>
        <v>2105013.2776399641</v>
      </c>
      <c r="AO176" s="90">
        <f t="shared" ca="1" si="37"/>
        <v>2099442.745887931</v>
      </c>
      <c r="AP176">
        <f ca="1">V176*'Process Emissions Multipliers'!$E$37</f>
        <v>2093872.2141358983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Selector'!$B$3&amp;ROW($A185))*10^12,0)*'Process Emissions Multipliers'!$B$37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Multipliers'!$D$37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Multipliers'!$E$37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Multipliers'!$B$37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Multipliers'!$D$37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Multipliers'!$E$37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Selector'!$B$3&amp;ROW($A11))*10^12,0)*'Process Emissions Multipliers'!$B$37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Multipliers'!$D$37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Multipliers'!$E$37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Selector'!$B$3&amp;ROW($A12))*10^12,0)*'Process Emissions Multipliers'!$B$37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Multipliers'!$D$37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Multipliers'!$E$37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Selector'!$B$3&amp;ROW($A13))*10^12,0)*'Process Emissions Multipliers'!$B$37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Multipliers'!$D$37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Multipliers'!$E$37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Selector'!$B$3&amp;ROW($A14))*10^12,0)*'Process Emissions Multipliers'!$B$37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Multipliers'!$D$37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Multipliers'!$E$37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Selector'!$B$3&amp;ROW($A15))*10^12,0)*'Process Emissions Multipliers'!$B$37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Multipliers'!$D$37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Multipliers'!$E$37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Selector'!$B$3&amp;ROW($A16))*10^12,0)*'Process Emissions Multipliers'!$B$37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Multipliers'!$D$37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Multipliers'!$E$37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Selector'!$B$3&amp;ROW($A17))*10^12,0)*'Process Emissions Multipliers'!$B$37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Multipliers'!$D$37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Multipliers'!$E$37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Selector'!$B$3&amp;ROW($A18))*10^12,0)*'Process Emissions Multipliers'!$B$37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Multipliers'!$D$37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Multipliers'!$E$37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Selector'!$B$3&amp;ROW($A19))*10^12,0)*'Process Emissions Multipliers'!$B$37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Multipliers'!$D$37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Multipliers'!$E$37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Selector'!$B$3&amp;ROW($A20))*10^12,0)*'Process Emissions Multipliers'!$B$37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Multipliers'!$D$37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Multipliers'!$E$37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Selector'!$B$3&amp;ROW($A21))*10^12,0)*'Process Emissions Multipliers'!$B$37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Multipliers'!$D$37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Multipliers'!$E$37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Selector'!$B$3&amp;ROW($A22))*10^12,0)*'Process Emissions Multipliers'!$B$37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Multipliers'!$D$37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Multipliers'!$E$37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Selector'!$B$3&amp;ROW($A23))*10^12,0)*'Process Emissions Multipliers'!$B$37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Multipliers'!$D$37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Multipliers'!$E$37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Selector'!$B$3&amp;ROW($A24))*10^12,0)*'Process Emissions Multipliers'!$B$37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Multipliers'!$D$37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Multipliers'!$E$37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Selector'!$B$3&amp;ROW($A25))*10^12,0)*'Process Emissions Multipliers'!$B$37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Multipliers'!$D$37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Multipliers'!$E$37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Selector'!$B$3&amp;ROW($A26))*10^12,0)*'Process Emissions Multipliers'!$B$37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Multipliers'!$D$37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Multipliers'!$E$37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Selector'!$B$3&amp;ROW($A27))*10^12,0)*'Process Emissions Multipliers'!$B$37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Multipliers'!$D$37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Multipliers'!$E$37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Selector'!$B$3&amp;ROW($A28))*10^12,0)*'Process Emissions Multipliers'!$B$37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Multipliers'!$D$37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Multipliers'!$E$37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Selector'!$B$3&amp;ROW($A29))*10^12,0)*'Process Emissions Multipliers'!$B$37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Multipliers'!$D$37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Multipliers'!$E$37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Selector'!$B$3&amp;ROW($A30))*10^12,0)*'Process Emissions Multipliers'!$B$37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Multipliers'!$D$37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Multipliers'!$E$37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Selector'!$B$3&amp;ROW($A31))*10^12,0)*'Process Emissions Multipliers'!$B$37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Multipliers'!$D$37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Multipliers'!$E$37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Selector'!$B$3&amp;ROW($A32))*10^12,0)*'Process Emissions Multipliers'!$B$37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Multipliers'!$D$37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Multipliers'!$E$37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Selector'!$B$3&amp;ROW($A33))*10^12,0)*'Process Emissions Multipliers'!$B$37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Multipliers'!$D$37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Multipliers'!$E$37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Selector'!$B$3&amp;ROW($A34))*10^12,0)*'Process Emissions Multipliers'!$B$37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Multipliers'!$D$37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Multipliers'!$E$37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Selector'!$B$3&amp;ROW($A35))*10^12,0)*'Process Emissions Multipliers'!$B$37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Multipliers'!$D$37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Multipliers'!$E$37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Selector'!$B$3&amp;ROW($A36))*10^12,0)*'Process Emissions Multipliers'!$B$37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Multipliers'!$D$37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Multipliers'!$E$37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Selector'!$B$3&amp;ROW($A37))*10^12,0)*'Process Emissions Multipliers'!$B$37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Multipliers'!$D$37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Multipliers'!$E$37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Selector'!$B$3&amp;ROW($A38))*10^12,0)*'Process Emissions Multipliers'!$B$37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Multipliers'!$D$37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Multipliers'!$E$37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Selector'!$B$3&amp;ROW($A39))*10^12,0)*'Process Emissions Multipliers'!$B$37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Multipliers'!$D$37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Multipliers'!$E$37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Selector'!$B$3&amp;ROW($A40))*10^12,0)*'Process Emissions Multipliers'!$B$37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Multipliers'!$D$37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Multipliers'!$E$37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Selector'!$B$3&amp;ROW($A41))*10^12,0)*'Process Emissions Multipliers'!$B$37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Multipliers'!$D$37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Multipliers'!$E$37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Selector'!$B$3&amp;ROW($A42))*10^12,0)*'Process Emissions Multipliers'!$B$37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Multipliers'!$D$37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Multipliers'!$E$37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Selector'!$B$3&amp;ROW($A43))*10^12,0)*'Process Emissions Multipliers'!$B$37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Multipliers'!$D$37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Multipliers'!$E$37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Selector'!$B$3&amp;ROW($A44))*10^12,0)*'Process Emissions Multipliers'!$B$37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Multipliers'!$D$37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Multipliers'!$E$37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Selector'!$B$3&amp;ROW($A45))*10^12,0)*'Process Emissions Multipliers'!$B$37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Multipliers'!$D$37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Multipliers'!$E$37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Selector'!$B$3&amp;ROW($A46))*10^12,0)*'Process Emissions Multipliers'!$B$37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Multipliers'!$D$37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Multipliers'!$E$37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Selector'!$B$3&amp;ROW($A47))*10^12,0)*'Process Emissions Multipliers'!$B$37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Multipliers'!$D$37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Multipliers'!$E$37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Selector'!$B$3&amp;ROW($A48))*10^12,0)*'Process Emissions Multipliers'!$B$37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Multipliers'!$D$37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Multipliers'!$E$37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Selector'!$B$3&amp;ROW($A49))*10^12,0)*'Process Emissions Multipliers'!$B$37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Multipliers'!$D$37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Multipliers'!$E$37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Selector'!$B$3&amp;ROW($A50))*10^12,0)*'Process Emissions Multipliers'!$B$37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Multipliers'!$D$37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Multipliers'!$E$37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Selector'!$B$3&amp;ROW($A51))*10^12,0)*'Process Emissions Multipliers'!$B$37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Multipliers'!$D$37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Multipliers'!$E$37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Selector'!$B$3&amp;ROW($A52))*10^12,0)*'Process Emissions Multipliers'!$B$37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Multipliers'!$D$37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Multipliers'!$E$37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Selector'!$B$3&amp;ROW($A53))*10^12,0)*'Process Emissions Multipliers'!$B$37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Multipliers'!$D$37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Multipliers'!$E$37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Selector'!$B$3&amp;ROW($A54))*10^12,0)*'Process Emissions Multipliers'!$B$37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Multipliers'!$D$37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Multipliers'!$E$37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Selector'!$B$3&amp;ROW($A55))*10^12,0)*'Process Emissions Multipliers'!$B$37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Multipliers'!$D$37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Multipliers'!$E$37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Selector'!$B$3&amp;ROW($A56))*10^12,0)*'Process Emissions Multipliers'!$B$37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Multipliers'!$D$37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Multipliers'!$E$37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Selector'!$B$3&amp;ROW($A57))*10^12,0)*'Process Emissions Multipliers'!$B$37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Multipliers'!$D$37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Multipliers'!$E$37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Selector'!$B$3&amp;ROW($A58))*10^12,0)*'Process Emissions Multipliers'!$B$37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Multipliers'!$D$37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Multipliers'!$E$37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Selector'!$B$3&amp;ROW($A59))*10^12,0)*'Process Emissions Multipliers'!$B$37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Multipliers'!$D$37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Multipliers'!$E$37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Selector'!$B$3&amp;ROW($A60))*10^12,0)*'Process Emissions Multipliers'!$B$37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Multipliers'!$D$37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Multipliers'!$E$37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Selector'!$B$3&amp;ROW($A61))*10^12,0)*'Process Emissions Multipliers'!$B$37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Multipliers'!$D$37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Multipliers'!$E$37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Selector'!$B$3&amp;ROW($A62))*10^12,0)*'Process Emissions Multipliers'!$B$37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Multipliers'!$D$37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Multipliers'!$E$37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Selector'!$B$3&amp;ROW($A63))*10^12,0)*'Process Emissions Multipliers'!$B$37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Multipliers'!$D$37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Multipliers'!$E$37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Selector'!$B$3&amp;ROW($A64))*10^12,0)*'Process Emissions Multipliers'!$B$37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Multipliers'!$D$37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Multipliers'!$E$37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Selector'!$B$3&amp;ROW($A65))*10^12,0)*'Process Emissions Multipliers'!$B$37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Multipliers'!$D$37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Multipliers'!$E$37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1206274791546.1748</v>
      </c>
      <c r="C58" s="90">
        <f t="shared" ca="1" si="9"/>
        <v>1217641282123.1367</v>
      </c>
      <c r="D58" s="90">
        <f t="shared" ca="1" si="9"/>
        <v>1229007772700.0986</v>
      </c>
      <c r="E58" s="90">
        <f t="shared" ca="1" si="9"/>
        <v>1240374263277.0605</v>
      </c>
      <c r="F58" s="90">
        <f t="shared" ca="1" si="9"/>
        <v>1251740753854.0225</v>
      </c>
      <c r="G58" s="90">
        <f t="shared" ca="1" si="9"/>
        <v>1263107244430.9844</v>
      </c>
      <c r="H58" s="90">
        <f t="shared" ca="1" si="9"/>
        <v>1274473735007.9465</v>
      </c>
      <c r="I58" s="90">
        <f t="shared" ca="1" si="9"/>
        <v>1285840225584.9082</v>
      </c>
      <c r="J58" s="90">
        <f t="shared" ca="1" si="9"/>
        <v>1297206716161.8704</v>
      </c>
      <c r="K58" s="90">
        <f t="shared" ca="1" si="9"/>
        <v>1308573206738.8323</v>
      </c>
      <c r="L58">
        <f ca="1">IF('Waste 2020'!$A66="MD",INDIRECT("'Waste 2020'!"&amp;'Country Selector'!$B$3&amp;ROW($A66))*10^12,0)*'Process Emissions Multipliers'!$B$37</f>
        <v>1319939697315.7942</v>
      </c>
      <c r="M58" s="90">
        <f t="shared" ca="1" si="10"/>
        <v>1293861476365.7883</v>
      </c>
      <c r="N58" s="90">
        <f t="shared" ca="1" si="10"/>
        <v>1267783255415.7822</v>
      </c>
      <c r="O58" s="90">
        <f t="shared" ca="1" si="10"/>
        <v>1241705034465.7764</v>
      </c>
      <c r="P58" s="90">
        <f t="shared" ca="1" si="10"/>
        <v>1215626813515.7705</v>
      </c>
      <c r="Q58" s="90">
        <f t="shared" ca="1" si="10"/>
        <v>1189548592565.7644</v>
      </c>
      <c r="R58" s="90">
        <f t="shared" ca="1" si="10"/>
        <v>1163470371615.7585</v>
      </c>
      <c r="S58" s="90">
        <f t="shared" ca="1" si="10"/>
        <v>1137392150665.7524</v>
      </c>
      <c r="T58" s="90">
        <f t="shared" ca="1" si="10"/>
        <v>1111313929715.7466</v>
      </c>
      <c r="U58" s="90">
        <f t="shared" ca="1" si="10"/>
        <v>1085235708765.7406</v>
      </c>
      <c r="V58">
        <f ca="1">IF('Waste 2030'!$A66="MD",INDIRECT("'Waste 2030'!"&amp;'Country Selector'!$B$3&amp;ROW($A66))*10^12,0)*'Process Emissions Multipliers'!$D$37</f>
        <v>1059157487815.7346</v>
      </c>
      <c r="W58" s="90">
        <f t="shared" ca="1" si="8"/>
        <v>1056482062113.0934</v>
      </c>
      <c r="X58" s="90">
        <f t="shared" ca="1" si="8"/>
        <v>1053806636410.4521</v>
      </c>
      <c r="Y58" s="90">
        <f t="shared" ca="1" si="8"/>
        <v>1051131210707.811</v>
      </c>
      <c r="Z58" s="90">
        <f t="shared" ca="1" si="8"/>
        <v>1048455785005.1697</v>
      </c>
      <c r="AA58" s="90">
        <f t="shared" ca="1" si="8"/>
        <v>1045780359302.5287</v>
      </c>
      <c r="AB58" s="90">
        <f t="shared" ca="1" si="8"/>
        <v>1043104933599.8875</v>
      </c>
      <c r="AC58" s="90">
        <f t="shared" ca="1" si="8"/>
        <v>1040429507897.2462</v>
      </c>
      <c r="AD58" s="90">
        <f t="shared" ca="1" si="8"/>
        <v>1037754082194.605</v>
      </c>
      <c r="AE58" s="90">
        <f t="shared" ca="1" si="8"/>
        <v>1035078656491.9639</v>
      </c>
      <c r="AF58" s="90">
        <f t="shared" ca="1" si="8"/>
        <v>1032403230789.3225</v>
      </c>
      <c r="AG58" s="90">
        <f t="shared" ca="1" si="8"/>
        <v>1029727805086.6814</v>
      </c>
      <c r="AH58" s="90">
        <f t="shared" ca="1" si="8"/>
        <v>1027052379384.0402</v>
      </c>
      <c r="AI58" s="90">
        <f t="shared" ca="1" si="8"/>
        <v>1024376953681.3989</v>
      </c>
      <c r="AJ58" s="90">
        <f t="shared" ca="1" si="8"/>
        <v>1021701527978.7578</v>
      </c>
      <c r="AK58" s="90">
        <f t="shared" ca="1" si="8"/>
        <v>1019026102276.1165</v>
      </c>
      <c r="AL58" s="90">
        <f t="shared" ca="1" si="8"/>
        <v>1016350676573.4753</v>
      </c>
      <c r="AM58" s="90">
        <f t="shared" ca="1" si="11"/>
        <v>1013675250870.8341</v>
      </c>
      <c r="AN58" s="90">
        <f t="shared" ca="1" si="11"/>
        <v>1010999825168.193</v>
      </c>
      <c r="AO58" s="90">
        <f t="shared" ca="1" si="11"/>
        <v>1008324399465.5518</v>
      </c>
      <c r="AP58">
        <f ca="1">V58*'Process Emissions Multipliers'!$E$37</f>
        <v>1005648973762.9105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Selector'!$B$3&amp;ROW($A67))*10^12,0)*'Process Emissions Multipliers'!$B$37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Multipliers'!$D$37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Multipliers'!$E$37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Selector'!$B$3&amp;ROW($A68))*10^12,0)*'Process Emissions Multipliers'!$B$37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Multipliers'!$D$37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Multipliers'!$E$37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Selector'!$B$3&amp;ROW($A69))*10^12,0)*'Process Emissions Multipliers'!$B$37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Multipliers'!$D$37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Multipliers'!$E$37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Selector'!$B$3&amp;ROW($A70))*10^12,0)*'Process Emissions Multipliers'!$B$37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Multipliers'!$D$37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Multipliers'!$E$37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Selector'!$B$3&amp;ROW($A71))*10^12,0)*'Process Emissions Multipliers'!$B$37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Multipliers'!$D$37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Multipliers'!$E$37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Selector'!$B$3&amp;ROW($A72))*10^12,0)*'Process Emissions Multipliers'!$B$37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Multipliers'!$D$37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Multipliers'!$E$37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Selector'!$B$3&amp;ROW($A73))*10^12,0)*'Process Emissions Multipliers'!$B$37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Multipliers'!$D$37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Multipliers'!$E$37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Selector'!$B$3&amp;ROW($A74))*10^12,0)*'Process Emissions Multipliers'!$B$37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Multipliers'!$D$37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Multipliers'!$E$37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Selector'!$B$3&amp;ROW($A75))*10^12,0)*'Process Emissions Multipliers'!$B$37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Multipliers'!$D$37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Multipliers'!$E$37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Selector'!$B$3&amp;ROW($A76))*10^12,0)*'Process Emissions Multipliers'!$B$37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Multipliers'!$D$37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Multipliers'!$E$37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Selector'!$B$3&amp;ROW($A77))*10^12,0)*'Process Emissions Multipliers'!$B$37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Multipliers'!$D$37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Multipliers'!$E$37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Selector'!$B$3&amp;ROW($A78))*10^12,0)*'Process Emissions Multipliers'!$B$37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Multipliers'!$D$37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Multipliers'!$E$37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Selector'!$B$3&amp;ROW($A79))*10^12,0)*'Process Emissions Multipliers'!$B$37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Multipliers'!$D$37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Multipliers'!$E$37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Selector'!$B$3&amp;ROW($A80))*10^12,0)*'Process Emissions Multipliers'!$B$37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Multipliers'!$D$37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Multipliers'!$E$37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Selector'!$B$3&amp;ROW($A81))*10^12,0)*'Process Emissions Multipliers'!$B$37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Multipliers'!$D$37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Multipliers'!$E$37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Selector'!$B$3&amp;ROW($A82))*10^12,0)*'Process Emissions Multipliers'!$B$37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Multipliers'!$D$37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Multipliers'!$E$37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Selector'!$B$3&amp;ROW($A83))*10^12,0)*'Process Emissions Multipliers'!$B$37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Multipliers'!$D$37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Multipliers'!$E$37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Selector'!$B$3&amp;ROW($A84))*10^12,0)*'Process Emissions Multipliers'!$B$37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Multipliers'!$D$37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Multipliers'!$E$37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Selector'!$B$3&amp;ROW($A85))*10^12,0)*'Process Emissions Multipliers'!$B$37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Multipliers'!$D$37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Multipliers'!$E$37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Selector'!$B$3&amp;ROW($A86))*10^12,0)*'Process Emissions Multipliers'!$B$37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Multipliers'!$D$37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Multipliers'!$E$37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Selector'!$B$3&amp;ROW($A87))*10^12,0)*'Process Emissions Multipliers'!$B$37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Multipliers'!$D$37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Multipliers'!$E$37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Selector'!$B$3&amp;ROW($A88))*10^12,0)*'Process Emissions Multipliers'!$B$37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Multipliers'!$D$37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Multipliers'!$E$37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Selector'!$B$3&amp;ROW($A89))*10^12,0)*'Process Emissions Multipliers'!$B$37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Multipliers'!$D$37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Multipliers'!$E$37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Selector'!$B$3&amp;ROW($A90))*10^12,0)*'Process Emissions Multipliers'!$B$37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Multipliers'!$D$37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Multipliers'!$E$37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Selector'!$B$3&amp;ROW($A91))*10^12,0)*'Process Emissions Multipliers'!$B$37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Multipliers'!$D$37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Multipliers'!$E$37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Selector'!$B$3&amp;ROW($A92))*10^12,0)*'Process Emissions Multipliers'!$B$37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Multipliers'!$D$37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Multipliers'!$E$37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Selector'!$B$3&amp;ROW($A93))*10^12,0)*'Process Emissions Multipliers'!$B$37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Multipliers'!$D$37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Multipliers'!$E$37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Selector'!$B$3&amp;ROW($A94))*10^12,0)*'Process Emissions Multipliers'!$B$37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Multipliers'!$D$37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Multipliers'!$E$37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Selector'!$B$3&amp;ROW($A95))*10^12,0)*'Process Emissions Multipliers'!$B$37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Multipliers'!$D$37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Multipliers'!$E$37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Selector'!$B$3&amp;ROW($A96))*10^12,0)*'Process Emissions Multipliers'!$B$37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Multipliers'!$D$37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Multipliers'!$E$37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Selector'!$B$3&amp;ROW($A97))*10^12,0)*'Process Emissions Multipliers'!$B$37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Multipliers'!$D$37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Multipliers'!$E$37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Selector'!$B$3&amp;ROW($A98))*10^12,0)*'Process Emissions Multipliers'!$B$37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Multipliers'!$D$37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Multipliers'!$E$37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Selector'!$B$3&amp;ROW($A99))*10^12,0)*'Process Emissions Multipliers'!$B$37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Multipliers'!$D$37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Multipliers'!$E$37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Selector'!$B$3&amp;ROW($A100))*10^12,0)*'Process Emissions Multipliers'!$B$37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Multipliers'!$D$37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Multipliers'!$E$37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Selector'!$B$3&amp;ROW($A101))*10^12,0)*'Process Emissions Multipliers'!$B$37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Multipliers'!$D$37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Multipliers'!$E$37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Selector'!$B$3&amp;ROW($A102))*10^12,0)*'Process Emissions Multipliers'!$B$37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Multipliers'!$D$37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Multipliers'!$E$37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Selector'!$B$3&amp;ROW($A103))*10^12,0)*'Process Emissions Multipliers'!$B$37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Multipliers'!$D$37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Multipliers'!$E$37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Selector'!$B$3&amp;ROW($A104))*10^12,0)*'Process Emissions Multipliers'!$B$37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Multipliers'!$D$37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Multipliers'!$E$37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Selector'!$B$3&amp;ROW($A105))*10^12,0)*'Process Emissions Multipliers'!$B$37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Multipliers'!$D$37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Multipliers'!$E$37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Selector'!$B$3&amp;ROW($A106))*10^12,0)*'Process Emissions Multipliers'!$B$37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Multipliers'!$D$37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Multipliers'!$E$37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Selector'!$B$3&amp;ROW($A107))*10^12,0)*'Process Emissions Multipliers'!$B$37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Multipliers'!$D$37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Multipliers'!$E$37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Selector'!$B$3&amp;ROW($A108))*10^12,0)*'Process Emissions Multipliers'!$B$37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Multipliers'!$D$37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Multipliers'!$E$37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Selector'!$B$3&amp;ROW($A109))*10^12,0)*'Process Emissions Multipliers'!$B$37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Multipliers'!$D$37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Multipliers'!$E$37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Selector'!$B$3&amp;ROW($A110))*10^12,0)*'Process Emissions Multipliers'!$B$37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Multipliers'!$D$37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Multipliers'!$E$37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Selector'!$B$3&amp;ROW($A111))*10^12,0)*'Process Emissions Multipliers'!$B$37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Multipliers'!$D$37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Multipliers'!$E$37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Selector'!$B$3&amp;ROW($A112))*10^12,0)*'Process Emissions Multipliers'!$B$37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Multipliers'!$D$37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Multipliers'!$E$37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Selector'!$B$3&amp;ROW($A113))*10^12,0)*'Process Emissions Multipliers'!$B$37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Multipliers'!$D$37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Multipliers'!$E$37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Selector'!$B$3&amp;ROW($A114))*10^12,0)*'Process Emissions Multipliers'!$B$37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Multipliers'!$D$37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Multipliers'!$E$37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Selector'!$B$3&amp;ROW($A115))*10^12,0)*'Process Emissions Multipliers'!$B$37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Multipliers'!$D$37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Multipliers'!$E$37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Selector'!$B$3&amp;ROW($A116))*10^12,0)*'Process Emissions Multipliers'!$B$37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Multipliers'!$D$37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Multipliers'!$E$37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Selector'!$B$3&amp;ROW($A117))*10^12,0)*'Process Emissions Multipliers'!$B$37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Multipliers'!$D$37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Multipliers'!$E$37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Selector'!$B$3&amp;ROW($A118))*10^12,0)*'Process Emissions Multipliers'!$B$37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Multipliers'!$D$37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Multipliers'!$E$37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Selector'!$B$3&amp;ROW($A119))*10^12,0)*'Process Emissions Multipliers'!$B$37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Multipliers'!$D$37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Multipliers'!$E$37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Selector'!$B$3&amp;ROW($A120))*10^12,0)*'Process Emissions Multipliers'!$B$37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Multipliers'!$D$37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Multipliers'!$E$37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Selector'!$B$3&amp;ROW($A121))*10^12,0)*'Process Emissions Multipliers'!$B$37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Multipliers'!$D$37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Multipliers'!$E$37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Selector'!$B$3&amp;ROW($A122))*10^12,0)*'Process Emissions Multipliers'!$B$37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Multipliers'!$D$37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Multipliers'!$E$37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Selector'!$B$3&amp;ROW($A123))*10^12,0)*'Process Emissions Multipliers'!$B$37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Multipliers'!$D$37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Multipliers'!$E$37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Selector'!$B$3&amp;ROW($A124))*10^12,0)*'Process Emissions Multipliers'!$B$37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Multipliers'!$D$37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Multipliers'!$E$37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Selector'!$B$3&amp;ROW($A125))*10^12,0)*'Process Emissions Multipliers'!$B$37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Multipliers'!$D$37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Multipliers'!$E$37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Selector'!$B$3&amp;ROW($A126))*10^12,0)*'Process Emissions Multipliers'!$B$37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Multipliers'!$D$37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Multipliers'!$E$37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Selector'!$B$3&amp;ROW($A127))*10^12,0)*'Process Emissions Multipliers'!$B$37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Multipliers'!$D$37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Multipliers'!$E$37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Selector'!$B$3&amp;ROW($A128))*10^12,0)*'Process Emissions Multipliers'!$B$37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Multipliers'!$D$37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Multipliers'!$E$37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Selector'!$B$3&amp;ROW($A129))*10^12,0)*'Process Emissions Multipliers'!$B$37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Multipliers'!$D$37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Multipliers'!$E$37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Selector'!$B$3&amp;ROW($A130))*10^12,0)*'Process Emissions Multipliers'!$B$37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Multipliers'!$D$37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Multipliers'!$E$37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Selector'!$B$3&amp;ROW($A131))*10^12,0)*'Process Emissions Multipliers'!$B$37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Multipliers'!$D$37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Multipliers'!$E$37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Selector'!$B$3&amp;ROW($A132))*10^12,0)*'Process Emissions Multipliers'!$B$37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Multipliers'!$D$37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Multipliers'!$E$37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Selector'!$B$3&amp;ROW($A133))*10^12,0)*'Process Emissions Multipliers'!$B$37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Multipliers'!$D$37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Multipliers'!$E$37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Selector'!$B$3&amp;ROW($A134))*10^12,0)*'Process Emissions Multipliers'!$B$37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Multipliers'!$D$37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Multipliers'!$E$37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Selector'!$B$3&amp;ROW($A135))*10^12,0)*'Process Emissions Multipliers'!$B$37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Multipliers'!$D$37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Multipliers'!$E$37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Selector'!$B$3&amp;ROW($A136))*10^12,0)*'Process Emissions Multipliers'!$B$37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Multipliers'!$D$37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Multipliers'!$E$37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Selector'!$B$3&amp;ROW($A137))*10^12,0)*'Process Emissions Multipliers'!$B$37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Multipliers'!$D$37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Multipliers'!$E$37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Selector'!$B$3&amp;ROW($A138))*10^12,0)*'Process Emissions Multipliers'!$B$37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Multipliers'!$D$37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Multipliers'!$E$37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Selector'!$B$3&amp;ROW($A139))*10^12,0)*'Process Emissions Multipliers'!$B$37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Multipliers'!$D$37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Multipliers'!$E$37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Selector'!$B$3&amp;ROW($A140))*10^12,0)*'Process Emissions Multipliers'!$B$37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Multipliers'!$D$37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Multipliers'!$E$37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Selector'!$B$3&amp;ROW($A141))*10^12,0)*'Process Emissions Multipliers'!$B$37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Multipliers'!$D$37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Multipliers'!$E$37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Selector'!$B$3&amp;ROW($A142))*10^12,0)*'Process Emissions Multipliers'!$B$37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Multipliers'!$D$37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Multipliers'!$E$37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Selector'!$B$3&amp;ROW($A143))*10^12,0)*'Process Emissions Multipliers'!$B$37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Multipliers'!$D$37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Multipliers'!$E$37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Selector'!$B$3&amp;ROW($A144))*10^12,0)*'Process Emissions Multipliers'!$B$37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Multipliers'!$D$37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Multipliers'!$E$37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Selector'!$B$3&amp;ROW($A145))*10^12,0)*'Process Emissions Multipliers'!$B$37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Multipliers'!$D$37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Multipliers'!$E$37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Selector'!$B$3&amp;ROW($A146))*10^12,0)*'Process Emissions Multipliers'!$B$37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Multipliers'!$D$37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Multipliers'!$E$37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Selector'!$B$3&amp;ROW($A147))*10^12,0)*'Process Emissions Multipliers'!$B$37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Multipliers'!$D$37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Multipliers'!$E$37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Selector'!$B$3&amp;ROW($A148))*10^12,0)*'Process Emissions Multipliers'!$B$37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Multipliers'!$D$37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Multipliers'!$E$37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Selector'!$B$3&amp;ROW($A149))*10^12,0)*'Process Emissions Multipliers'!$B$37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Multipliers'!$D$37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Multipliers'!$E$37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Selector'!$B$3&amp;ROW($A150))*10^12,0)*'Process Emissions Multipliers'!$B$37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Multipliers'!$D$37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Multipliers'!$E$37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Selector'!$B$3&amp;ROW($A151))*10^12,0)*'Process Emissions Multipliers'!$B$37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Multipliers'!$D$37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Multipliers'!$E$37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Selector'!$B$3&amp;ROW($A152))*10^12,0)*'Process Emissions Multipliers'!$B$37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Multipliers'!$D$37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Multipliers'!$E$37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Selector'!$B$3&amp;ROW($A153))*10^12,0)*'Process Emissions Multipliers'!$B$37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Multipliers'!$D$37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Multipliers'!$E$37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Selector'!$B$3&amp;ROW($A154))*10^12,0)*'Process Emissions Multipliers'!$B$37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Multipliers'!$D$37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Multipliers'!$E$37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Selector'!$B$3&amp;ROW($A155))*10^12,0)*'Process Emissions Multipliers'!$B$37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Multipliers'!$D$37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Multipliers'!$E$37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Selector'!$B$3&amp;ROW($A156))*10^12,0)*'Process Emissions Multipliers'!$B$37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Multipliers'!$D$37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Multipliers'!$E$37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Selector'!$B$3&amp;ROW($A157))*10^12,0)*'Process Emissions Multipliers'!$B$37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Multipliers'!$D$37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Multipliers'!$E$37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Selector'!$B$3&amp;ROW($A158))*10^12,0)*'Process Emissions Multipliers'!$B$37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Multipliers'!$D$37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Multipliers'!$E$37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Selector'!$B$3&amp;ROW($A159))*10^12,0)*'Process Emissions Multipliers'!$B$37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Multipliers'!$D$37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Multipliers'!$E$37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Selector'!$B$3&amp;ROW($A160))*10^12,0)*'Process Emissions Multipliers'!$B$37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Multipliers'!$D$37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Multipliers'!$E$37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Selector'!$B$3&amp;ROW($A161))*10^12,0)*'Process Emissions Multipliers'!$B$37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Multipliers'!$D$37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Multipliers'!$E$37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Selector'!$B$3&amp;ROW($A162))*10^12,0)*'Process Emissions Multipliers'!$B$37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Multipliers'!$D$37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Multipliers'!$E$37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Selector'!$B$3&amp;ROW($A163))*10^12,0)*'Process Emissions Multipliers'!$B$37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Multipliers'!$D$37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Multipliers'!$E$37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Selector'!$B$3&amp;ROW($A164))*10^12,0)*'Process Emissions Multipliers'!$B$37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Multipliers'!$D$37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Multipliers'!$E$37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Selector'!$B$3&amp;ROW($A165))*10^12,0)*'Process Emissions Multipliers'!$B$37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Multipliers'!$D$37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Multipliers'!$E$37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Selector'!$B$3&amp;ROW($A166))*10^12,0)*'Process Emissions Multipliers'!$B$37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Multipliers'!$D$37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Multipliers'!$E$37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Selector'!$B$3&amp;ROW($A167))*10^12,0)*'Process Emissions Multipliers'!$B$37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Multipliers'!$D$37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Multipliers'!$E$37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Selector'!$B$3&amp;ROW($A168))*10^12,0)*'Process Emissions Multipliers'!$B$37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Multipliers'!$D$37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Multipliers'!$E$37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Selector'!$B$3&amp;ROW($A169))*10^12,0)*'Process Emissions Multipliers'!$B$37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Multipliers'!$D$37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Multipliers'!$E$37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Selector'!$B$3&amp;ROW($A170))*10^12,0)*'Process Emissions Multipliers'!$B$37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Multipliers'!$D$37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Multipliers'!$E$37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Selector'!$B$3&amp;ROW($A171))*10^12,0)*'Process Emissions Multipliers'!$B$37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Multipliers'!$D$37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Multipliers'!$E$37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Selector'!$B$3&amp;ROW($A172))*10^12,0)*'Process Emissions Multipliers'!$B$37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Multipliers'!$D$37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Multipliers'!$E$37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Selector'!$B$3&amp;ROW($A173))*10^12,0)*'Process Emissions Multipliers'!$B$37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Multipliers'!$D$37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Multipliers'!$E$37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Selector'!$B$3&amp;ROW($A174))*10^12,0)*'Process Emissions Multipliers'!$B$37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Multipliers'!$D$37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Multipliers'!$E$37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Selector'!$B$3&amp;ROW($A175))*10^12,0)*'Process Emissions Multipliers'!$B$37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Multipliers'!$D$37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Multipliers'!$E$37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Selector'!$B$3&amp;ROW($A176))*10^12,0)*'Process Emissions Multipliers'!$B$37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Multipliers'!$D$37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Multipliers'!$E$37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Selector'!$B$3&amp;ROW($A177))*10^12,0)*'Process Emissions Multipliers'!$B$37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Multipliers'!$D$37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Multipliers'!$E$37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Selector'!$B$3&amp;ROW($A178))*10^12,0)*'Process Emissions Multipliers'!$B$37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Multipliers'!$D$37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Multipliers'!$E$37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Selector'!$B$3&amp;ROW($A179))*10^12,0)*'Process Emissions Multipliers'!$B$37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Multipliers'!$D$37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Multipliers'!$E$37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Selector'!$B$3&amp;ROW($A180))*10^12,0)*'Process Emissions Multipliers'!$B$37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Multipliers'!$D$37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Multipliers'!$E$37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Selector'!$B$3&amp;ROW($A181))*10^12,0)*'Process Emissions Multipliers'!$B$37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Multipliers'!$D$37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Multipliers'!$E$37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Selector'!$B$3&amp;ROW($A182))*10^12,0)*'Process Emissions Multipliers'!$B$37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Multipliers'!$D$37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Multipliers'!$E$37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Selector'!$B$3&amp;ROW($A183))*10^12,0)*'Process Emissions Multipliers'!$B$37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Multipliers'!$D$37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Multipliers'!$E$37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Selector'!$B$3&amp;ROW($A184))*10^12,0)*'Process Emissions Multipliers'!$B$37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Multipliers'!$D$37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Multipliers'!$E$37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Selector'!$B$3&amp;ROW($A185))*10^12,0)*'Process Emissions Multipliers'!$B$37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Multipliers'!$D$37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Multipliers'!$E$37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" width="11" bestFit="1" customWidth="1"/>
    <col min="12" max="12" width="9.140625" customWidth="1"/>
    <col min="22" max="22" width="10.85546875" customWidth="1"/>
    <col min="42" max="42" width="10.2851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4766399945153.5781</v>
      </c>
      <c r="C2" s="90">
        <f ca="1">$B2*($L$1-C$1)/($L$1-$B$1)+$L2*(C$1-$B$1)/($L$1-$B$1)</f>
        <v>5878488336688.8311</v>
      </c>
      <c r="D2" s="90">
        <f t="shared" ref="D2:K17" ca="1" si="0">$B2*($L$1-D$1)/($L$1-$B$1)+$L2*(D$1-$B$1)/($L$1-$B$1)</f>
        <v>6990576728224.084</v>
      </c>
      <c r="E2" s="90">
        <f t="shared" ca="1" si="0"/>
        <v>8102665119759.3389</v>
      </c>
      <c r="F2" s="90">
        <f t="shared" ca="1" si="0"/>
        <v>9214753511294.5918</v>
      </c>
      <c r="G2" s="90">
        <f t="shared" ca="1" si="0"/>
        <v>10326841902829.846</v>
      </c>
      <c r="H2" s="90">
        <f t="shared" ca="1" si="0"/>
        <v>11438930294365.1</v>
      </c>
      <c r="I2" s="90">
        <f t="shared" ca="1" si="0"/>
        <v>12551018685900.352</v>
      </c>
      <c r="J2" s="90">
        <f t="shared" ca="1" si="0"/>
        <v>13663107077435.604</v>
      </c>
      <c r="K2" s="90">
        <f t="shared" ca="1" si="0"/>
        <v>14775195468970.857</v>
      </c>
      <c r="L2">
        <f ca="1">IF('Soil 2020'!$A10="CM",INDIRECT("'Soil 2020'!"&amp;'Country Selector'!$B$3&amp;ROW($A10))*10^12,0)*'Process Emissions Multipliers'!$B$43</f>
        <v>15887283860506.111</v>
      </c>
      <c r="M2" s="90">
        <f ca="1">$L2*($V$1-M$1)/($V$1-$L$1)+$V2*(M$1-$L$1)/($V$1-$L$1)</f>
        <v>15184948230537.031</v>
      </c>
      <c r="N2" s="90">
        <f t="shared" ref="N2:U17" ca="1" si="1">$L2*($V$1-N$1)/($V$1-$L$1)+$V2*(N$1-$L$1)/($V$1-$L$1)</f>
        <v>14482612600567.951</v>
      </c>
      <c r="O2" s="90">
        <f t="shared" ca="1" si="1"/>
        <v>13780276970598.871</v>
      </c>
      <c r="P2" s="90">
        <f t="shared" ca="1" si="1"/>
        <v>13077941340629.793</v>
      </c>
      <c r="Q2" s="90">
        <f t="shared" ca="1" si="1"/>
        <v>12375605710660.711</v>
      </c>
      <c r="R2" s="90">
        <f t="shared" ca="1" si="1"/>
        <v>11673270080691.629</v>
      </c>
      <c r="S2" s="90">
        <f t="shared" ca="1" si="1"/>
        <v>10970934450722.551</v>
      </c>
      <c r="T2" s="90">
        <f t="shared" ca="1" si="1"/>
        <v>10268598820753.471</v>
      </c>
      <c r="U2" s="90">
        <f t="shared" ca="1" si="1"/>
        <v>9566263190784.3906</v>
      </c>
      <c r="V2">
        <f ca="1">IF('Soil 2030'!$A10="CM",INDIRECT("'Soil 2030'!"&amp;'Country Selector'!$B$3&amp;ROW($A10))*10^12,0)*'Process Emissions Multipliers'!$D$43</f>
        <v>8863927560815.3105</v>
      </c>
      <c r="W2" s="90">
        <f ca="1">$V2*($AP$1-W$1)/($AP$1-$V$1)+$AP2*(W$1-$V$1)/($AP$1-$V$1)</f>
        <v>8875322578085.3262</v>
      </c>
      <c r="X2" s="90">
        <f t="shared" ref="X2:AO16" ca="1" si="2">$V2*($AP$1-X$1)/($AP$1-$V$1)+$AP2*(X$1-$V$1)/($AP$1-$V$1)</f>
        <v>8886717595355.3418</v>
      </c>
      <c r="Y2" s="90">
        <f t="shared" ca="1" si="2"/>
        <v>8898112612625.3574</v>
      </c>
      <c r="Z2" s="90">
        <f t="shared" ca="1" si="2"/>
        <v>8909507629895.373</v>
      </c>
      <c r="AA2" s="90">
        <f t="shared" ca="1" si="2"/>
        <v>8920902647165.3887</v>
      </c>
      <c r="AB2" s="90">
        <f t="shared" ca="1" si="2"/>
        <v>8932297664435.4062</v>
      </c>
      <c r="AC2" s="90">
        <f t="shared" ca="1" si="2"/>
        <v>8943692681705.4219</v>
      </c>
      <c r="AD2" s="90">
        <f t="shared" ca="1" si="2"/>
        <v>8955087698975.4375</v>
      </c>
      <c r="AE2" s="90">
        <f t="shared" ca="1" si="2"/>
        <v>8966482716245.4531</v>
      </c>
      <c r="AF2" s="90">
        <f t="shared" ca="1" si="2"/>
        <v>8977877733515.4687</v>
      </c>
      <c r="AG2" s="90">
        <f t="shared" ca="1" si="2"/>
        <v>8989272750785.4844</v>
      </c>
      <c r="AH2" s="90">
        <f t="shared" ca="1" si="2"/>
        <v>9000667768055.5</v>
      </c>
      <c r="AI2" s="90">
        <f t="shared" ca="1" si="2"/>
        <v>9012062785325.5156</v>
      </c>
      <c r="AJ2" s="90">
        <f t="shared" ca="1" si="2"/>
        <v>9023457802595.5312</v>
      </c>
      <c r="AK2" s="90">
        <f t="shared" ca="1" si="2"/>
        <v>9034852819865.5488</v>
      </c>
      <c r="AL2" s="90">
        <f t="shared" ca="1" si="2"/>
        <v>9046247837135.5645</v>
      </c>
      <c r="AM2" s="90">
        <f t="shared" ca="1" si="2"/>
        <v>9057642854405.5801</v>
      </c>
      <c r="AN2" s="90">
        <f t="shared" ca="1" si="2"/>
        <v>9069037871675.5957</v>
      </c>
      <c r="AO2" s="90">
        <f t="shared" ca="1" si="2"/>
        <v>9080432888945.6113</v>
      </c>
      <c r="AP2">
        <f ca="1">V2*'Process Emissions Multipliers'!$E$43</f>
        <v>9091827906215.627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IF('Soil 2020'!$A11="CM",INDIRECT("'Soil 2020'!"&amp;'Country Selector'!$B$3&amp;ROW($A11))*10^12,0)*'Process Emissions Multipliers'!$B$43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IF('Soil 2030'!$A11="CM",INDIRECT("'Soil 2030'!"&amp;'Country Selector'!$B$3&amp;ROW($A11))*10^12,0)*'Process Emissions Multipliers'!$D$43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Multipliers'!$E$43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IF('Soil 2020'!$A12="CM",INDIRECT("'Soil 2020'!"&amp;'Country Selector'!$B$3&amp;ROW($A12))*10^12,0)*'Process Emissions Multipliers'!$B$43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IF('Soil 2030'!$A12="CM",INDIRECT("'Soil 2030'!"&amp;'Country Selector'!$B$3&amp;ROW($A12))*10^12,0)*'Process Emissions Multipliers'!$D$43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Multipliers'!$E$43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IF('Soil 2020'!$A13="CM",INDIRECT("'Soil 2020'!"&amp;'Country Selector'!$B$3&amp;ROW($A13))*10^12,0)*'Process Emissions Multipliers'!$B$43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IF('Soil 2030'!$A13="CM",INDIRECT("'Soil 2030'!"&amp;'Country Selector'!$B$3&amp;ROW($A13))*10^12,0)*'Process Emissions Multipliers'!$D$43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Multipliers'!$E$43</f>
        <v>0</v>
      </c>
    </row>
    <row r="6" spans="1:42">
      <c r="A6" s="74">
        <v>-46</v>
      </c>
      <c r="B6">
        <f ca="1">IF('Soil 2010'!$A14="CM",INDIRECT("'Soil 2010'!"&amp;'Country Selector'!$B$3&amp;ROW($A14))*10^12,0)</f>
        <v>6983258199.5665779</v>
      </c>
      <c r="C6" s="90">
        <f t="shared" ca="1" si="3"/>
        <v>6284932379.6099195</v>
      </c>
      <c r="D6" s="90">
        <f t="shared" ca="1" si="0"/>
        <v>5586606559.6532621</v>
      </c>
      <c r="E6" s="90">
        <f t="shared" ca="1" si="0"/>
        <v>4888280739.6966047</v>
      </c>
      <c r="F6" s="90">
        <f t="shared" ca="1" si="0"/>
        <v>4189954919.7399468</v>
      </c>
      <c r="G6" s="90">
        <f t="shared" ca="1" si="0"/>
        <v>3491629099.7832885</v>
      </c>
      <c r="H6" s="90">
        <f t="shared" ca="1" si="0"/>
        <v>2793303279.8266311</v>
      </c>
      <c r="I6" s="90">
        <f t="shared" ca="1" si="0"/>
        <v>2094977459.8699734</v>
      </c>
      <c r="J6" s="90">
        <f t="shared" ca="1" si="0"/>
        <v>1396651639.9133155</v>
      </c>
      <c r="K6" s="90">
        <f t="shared" ca="1" si="0"/>
        <v>698325819.95665777</v>
      </c>
      <c r="L6">
        <f ca="1">IF('Soil 2020'!$A14="CM",INDIRECT("'Soil 2020'!"&amp;'Country Selector'!$B$3&amp;ROW($A14))*10^12,0)*'Process Emissions Multipliers'!$B$43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IF('Soil 2030'!$A14="CM",INDIRECT("'Soil 2030'!"&amp;'Country Selector'!$B$3&amp;ROW($A14))*10^12,0)*'Process Emissions Multipliers'!$D$43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Multipliers'!$E$43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IF('Soil 2020'!$A15="CM",INDIRECT("'Soil 2020'!"&amp;'Country Selector'!$B$3&amp;ROW($A15))*10^12,0)*'Process Emissions Multipliers'!$B$43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IF('Soil 2030'!$A15="CM",INDIRECT("'Soil 2030'!"&amp;'Country Selector'!$B$3&amp;ROW($A15))*10^12,0)*'Process Emissions Multipliers'!$D$43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Multipliers'!$E$43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IF('Soil 2020'!$A16="CM",INDIRECT("'Soil 2020'!"&amp;'Country Selector'!$B$3&amp;ROW($A16))*10^12,0)*'Process Emissions Multipliers'!$B$43</f>
        <v>0</v>
      </c>
      <c r="M8" s="90">
        <f t="shared" ca="1" si="4"/>
        <v>5068709798.417119</v>
      </c>
      <c r="N8" s="90">
        <f t="shared" ca="1" si="1"/>
        <v>10137419596.834238</v>
      </c>
      <c r="O8" s="90">
        <f t="shared" ca="1" si="1"/>
        <v>15206129395.251354</v>
      </c>
      <c r="P8" s="90">
        <f t="shared" ca="1" si="1"/>
        <v>20274839193.668476</v>
      </c>
      <c r="Q8" s="90">
        <f t="shared" ca="1" si="1"/>
        <v>25343548992.085594</v>
      </c>
      <c r="R8" s="90">
        <f t="shared" ca="1" si="1"/>
        <v>30412258790.502708</v>
      </c>
      <c r="S8" s="90">
        <f t="shared" ca="1" si="1"/>
        <v>35480968588.91983</v>
      </c>
      <c r="T8" s="90">
        <f t="shared" ca="1" si="1"/>
        <v>40549678387.336952</v>
      </c>
      <c r="U8" s="90">
        <f t="shared" ca="1" si="1"/>
        <v>45618388185.754074</v>
      </c>
      <c r="V8">
        <f ca="1">IF('Soil 2030'!$A16="CM",INDIRECT("'Soil 2030'!"&amp;'Country Selector'!$B$3&amp;ROW($A16))*10^12,0)*'Process Emissions Multipliers'!$D$43</f>
        <v>50687097984.171188</v>
      </c>
      <c r="W8" s="90">
        <f t="shared" ca="1" si="5"/>
        <v>50752258755.503517</v>
      </c>
      <c r="X8" s="90">
        <f t="shared" ca="1" si="2"/>
        <v>50817419526.835854</v>
      </c>
      <c r="Y8" s="90">
        <f t="shared" ca="1" si="2"/>
        <v>50882580298.168175</v>
      </c>
      <c r="Z8" s="90">
        <f t="shared" ca="1" si="2"/>
        <v>50947741069.500504</v>
      </c>
      <c r="AA8" s="90">
        <f t="shared" ca="1" si="2"/>
        <v>51012901840.83284</v>
      </c>
      <c r="AB8" s="90">
        <f t="shared" ca="1" si="2"/>
        <v>51078062612.165161</v>
      </c>
      <c r="AC8" s="90">
        <f t="shared" ca="1" si="2"/>
        <v>51143223383.49749</v>
      </c>
      <c r="AD8" s="90">
        <f t="shared" ca="1" si="2"/>
        <v>51208384154.829819</v>
      </c>
      <c r="AE8" s="90">
        <f t="shared" ca="1" si="2"/>
        <v>51273544926.16214</v>
      </c>
      <c r="AF8" s="90">
        <f t="shared" ca="1" si="2"/>
        <v>51338705697.494476</v>
      </c>
      <c r="AG8" s="90">
        <f t="shared" ca="1" si="2"/>
        <v>51403866468.826805</v>
      </c>
      <c r="AH8" s="90">
        <f t="shared" ca="1" si="2"/>
        <v>51469027240.159134</v>
      </c>
      <c r="AI8" s="90">
        <f t="shared" ca="1" si="2"/>
        <v>51534188011.491463</v>
      </c>
      <c r="AJ8" s="90">
        <f t="shared" ca="1" si="2"/>
        <v>51599348782.823792</v>
      </c>
      <c r="AK8" s="90">
        <f t="shared" ca="1" si="2"/>
        <v>51664509554.156128</v>
      </c>
      <c r="AL8" s="90">
        <f t="shared" ca="1" si="2"/>
        <v>51729670325.488449</v>
      </c>
      <c r="AM8" s="90">
        <f t="shared" ca="1" si="2"/>
        <v>51794831096.820778</v>
      </c>
      <c r="AN8" s="90">
        <f t="shared" ca="1" si="2"/>
        <v>51859991868.153107</v>
      </c>
      <c r="AO8" s="90">
        <f t="shared" ca="1" si="2"/>
        <v>51925152639.485428</v>
      </c>
      <c r="AP8">
        <f ca="1">V8*'Process Emissions Multipliers'!$E$43</f>
        <v>51990313410.817764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IF('Soil 2020'!$A17="CM",INDIRECT("'Soil 2020'!"&amp;'Country Selector'!$B$3&amp;ROW($A17))*10^12,0)*'Process Emissions Multipliers'!$B$43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IF('Soil 2030'!$A17="CM",INDIRECT("'Soil 2030'!"&amp;'Country Selector'!$B$3&amp;ROW($A17))*10^12,0)*'Process Emissions Multipliers'!$D$43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Multipliers'!$E$43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IF('Soil 2020'!$A18="CM",INDIRECT("'Soil 2020'!"&amp;'Country Selector'!$B$3&amp;ROW($A18))*10^12,0)*'Process Emissions Multipliers'!$B$43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IF('Soil 2030'!$A18="CM",INDIRECT("'Soil 2030'!"&amp;'Country Selector'!$B$3&amp;ROW($A18))*10^12,0)*'Process Emissions Multipliers'!$D$43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Multipliers'!$E$43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IF('Soil 2020'!$A19="CM",INDIRECT("'Soil 2020'!"&amp;'Country Selector'!$B$3&amp;ROW($A19))*10^12,0)*'Process Emissions Multipliers'!$B$43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IF('Soil 2030'!$A19="CM",INDIRECT("'Soil 2030'!"&amp;'Country Selector'!$B$3&amp;ROW($A19))*10^12,0)*'Process Emissions Multipliers'!$D$43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Multipliers'!$E$43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IF('Soil 2020'!$A20="CM",INDIRECT("'Soil 2020'!"&amp;'Country Selector'!$B$3&amp;ROW($A20))*10^12,0)*'Process Emissions Multipliers'!$B$43</f>
        <v>0</v>
      </c>
      <c r="M12" s="90">
        <f t="shared" ca="1" si="4"/>
        <v>157182287588.20456</v>
      </c>
      <c r="N12" s="90">
        <f t="shared" ca="1" si="1"/>
        <v>314364575176.40912</v>
      </c>
      <c r="O12" s="90">
        <f t="shared" ca="1" si="1"/>
        <v>471546862764.61365</v>
      </c>
      <c r="P12" s="90">
        <f t="shared" ca="1" si="1"/>
        <v>628729150352.81824</v>
      </c>
      <c r="Q12" s="90">
        <f t="shared" ca="1" si="1"/>
        <v>785911437941.02283</v>
      </c>
      <c r="R12" s="90">
        <f t="shared" ca="1" si="1"/>
        <v>943093725529.22729</v>
      </c>
      <c r="S12" s="90">
        <f t="shared" ca="1" si="1"/>
        <v>1100276013117.4321</v>
      </c>
      <c r="T12" s="90">
        <f t="shared" ca="1" si="1"/>
        <v>1257458300705.6365</v>
      </c>
      <c r="U12" s="90">
        <f t="shared" ca="1" si="1"/>
        <v>1414640588293.8411</v>
      </c>
      <c r="V12">
        <f ca="1">IF('Soil 2030'!$A20="CM",INDIRECT("'Soil 2030'!"&amp;'Country Selector'!$B$3&amp;ROW($A20))*10^12,0)*'Process Emissions Multipliers'!$D$43</f>
        <v>1571822875882.0457</v>
      </c>
      <c r="W12" s="90">
        <f t="shared" ca="1" si="5"/>
        <v>1573843531927.9346</v>
      </c>
      <c r="X12" s="90">
        <f t="shared" ca="1" si="2"/>
        <v>1575864187973.8232</v>
      </c>
      <c r="Y12" s="90">
        <f t="shared" ca="1" si="2"/>
        <v>1577884844019.7119</v>
      </c>
      <c r="Z12" s="90">
        <f t="shared" ca="1" si="2"/>
        <v>1579905500065.6008</v>
      </c>
      <c r="AA12" s="90">
        <f t="shared" ca="1" si="2"/>
        <v>1581926156111.4897</v>
      </c>
      <c r="AB12" s="90">
        <f t="shared" ca="1" si="2"/>
        <v>1583946812157.3787</v>
      </c>
      <c r="AC12" s="90">
        <f t="shared" ca="1" si="2"/>
        <v>1585967468203.2673</v>
      </c>
      <c r="AD12" s="90">
        <f t="shared" ca="1" si="2"/>
        <v>1587988124249.156</v>
      </c>
      <c r="AE12" s="90">
        <f t="shared" ca="1" si="2"/>
        <v>1590008780295.0449</v>
      </c>
      <c r="AF12" s="90">
        <f t="shared" ca="1" si="2"/>
        <v>1592029436340.9336</v>
      </c>
      <c r="AG12" s="90">
        <f t="shared" ca="1" si="2"/>
        <v>1594050092386.8225</v>
      </c>
      <c r="AH12" s="90">
        <f t="shared" ca="1" si="2"/>
        <v>1596070748432.7112</v>
      </c>
      <c r="AI12" s="90">
        <f t="shared" ca="1" si="2"/>
        <v>1598091404478.6001</v>
      </c>
      <c r="AJ12" s="90">
        <f t="shared" ca="1" si="2"/>
        <v>1600112060524.4888</v>
      </c>
      <c r="AK12" s="90">
        <f t="shared" ca="1" si="2"/>
        <v>1602132716570.3779</v>
      </c>
      <c r="AL12" s="90">
        <f t="shared" ca="1" si="2"/>
        <v>1604153372616.2666</v>
      </c>
      <c r="AM12" s="90">
        <f t="shared" ca="1" si="2"/>
        <v>1606174028662.1553</v>
      </c>
      <c r="AN12" s="90">
        <f t="shared" ca="1" si="2"/>
        <v>1608194684708.0442</v>
      </c>
      <c r="AO12" s="90">
        <f t="shared" ca="1" si="2"/>
        <v>1610215340753.9329</v>
      </c>
      <c r="AP12">
        <f ca="1">V12*'Process Emissions Multipliers'!$E$43</f>
        <v>1612235996799.8218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IF('Soil 2020'!$A21="CM",INDIRECT("'Soil 2020'!"&amp;'Country Selector'!$B$3&amp;ROW($A21))*10^12,0)*'Process Emissions Multipliers'!$B$43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IF('Soil 2030'!$A21="CM",INDIRECT("'Soil 2030'!"&amp;'Country Selector'!$B$3&amp;ROW($A21))*10^12,0)*'Process Emissions Multipliers'!$D$43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Multipliers'!$E$43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IF('Soil 2020'!$A22="CM",INDIRECT("'Soil 2020'!"&amp;'Country Selector'!$B$3&amp;ROW($A22))*10^12,0)*'Process Emissions Multipliers'!$B$43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IF('Soil 2030'!$A22="CM",INDIRECT("'Soil 2030'!"&amp;'Country Selector'!$B$3&amp;ROW($A22))*10^12,0)*'Process Emissions Multipliers'!$D$43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Multipliers'!$E$43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6903970513957.6328</v>
      </c>
      <c r="C15" s="90">
        <f t="shared" ca="1" si="3"/>
        <v>6213573462561.8691</v>
      </c>
      <c r="D15" s="90">
        <f t="shared" ca="1" si="0"/>
        <v>5523176411166.1064</v>
      </c>
      <c r="E15" s="90">
        <f t="shared" ca="1" si="0"/>
        <v>4832779359770.3428</v>
      </c>
      <c r="F15" s="90">
        <f t="shared" ca="1" si="0"/>
        <v>4142382308374.5796</v>
      </c>
      <c r="G15" s="90">
        <f t="shared" ca="1" si="0"/>
        <v>3451985256978.8164</v>
      </c>
      <c r="H15" s="90">
        <f t="shared" ca="1" si="0"/>
        <v>2761588205583.0532</v>
      </c>
      <c r="I15" s="90">
        <f t="shared" ca="1" si="0"/>
        <v>2071191154187.2898</v>
      </c>
      <c r="J15" s="90">
        <f t="shared" ca="1" si="0"/>
        <v>1380794102791.5266</v>
      </c>
      <c r="K15" s="90">
        <f t="shared" ca="1" si="0"/>
        <v>690397051395.76331</v>
      </c>
      <c r="L15">
        <f ca="1">IF('Soil 2020'!$A23="CM",INDIRECT("'Soil 2020'!"&amp;'Country Selector'!$B$3&amp;ROW($A23))*10^12,0)*'Process Emissions Multipliers'!$B$43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IF('Soil 2030'!$A23="CM",INDIRECT("'Soil 2030'!"&amp;'Country Selector'!$B$3&amp;ROW($A23))*10^12,0)*'Process Emissions Multipliers'!$D$43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Multipliers'!$E$43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IF('Soil 2020'!$A24="CM",INDIRECT("'Soil 2020'!"&amp;'Country Selector'!$B$3&amp;ROW($A24))*10^12,0)*'Process Emissions Multipliers'!$B$43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IF('Soil 2030'!$A24="CM",INDIRECT("'Soil 2030'!"&amp;'Country Selector'!$B$3&amp;ROW($A24))*10^12,0)*'Process Emissions Multipliers'!$D$43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Multipliers'!$E$43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IF('Soil 2020'!$A25="CM",INDIRECT("'Soil 2020'!"&amp;'Country Selector'!$B$3&amp;ROW($A25))*10^12,0)*'Process Emissions Multipliers'!$B$43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IF('Soil 2030'!$A25="CM",INDIRECT("'Soil 2030'!"&amp;'Country Selector'!$B$3&amp;ROW($A25))*10^12,0)*'Process Emissions Multipliers'!$D$43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Multipliers'!$E$43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IF('Soil 2020'!$A26="CM",INDIRECT("'Soil 2020'!"&amp;'Country Selector'!$B$3&amp;ROW($A26))*10^12,0)*'Process Emissions Multipliers'!$B$43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IF('Soil 2030'!$A26="CM",INDIRECT("'Soil 2030'!"&amp;'Country Selector'!$B$3&amp;ROW($A26))*10^12,0)*'Process Emissions Multipliers'!$D$43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Multipliers'!$E$43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IF('Soil 2020'!$A27="CM",INDIRECT("'Soil 2020'!"&amp;'Country Selector'!$B$3&amp;ROW($A27))*10^12,0)*'Process Emissions Multipliers'!$B$43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IF('Soil 2030'!$A27="CM",INDIRECT("'Soil 2030'!"&amp;'Country Selector'!$B$3&amp;ROW($A27))*10^12,0)*'Process Emissions Multipliers'!$D$43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Multipliers'!$E$43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IF('Soil 2020'!$A28="CM",INDIRECT("'Soil 2020'!"&amp;'Country Selector'!$B$3&amp;ROW($A28))*10^12,0)*'Process Emissions Multipliers'!$B$43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IF('Soil 2030'!$A28="CM",INDIRECT("'Soil 2030'!"&amp;'Country Selector'!$B$3&amp;ROW($A28))*10^12,0)*'Process Emissions Multipliers'!$D$43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Multipliers'!$E$43</f>
        <v>0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IF('Soil 2020'!$A29="CM",INDIRECT("'Soil 2020'!"&amp;'Country Selector'!$B$3&amp;ROW($A29))*10^12,0)*'Process Emissions Multipliers'!$B$43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IF('Soil 2030'!$A29="CM",INDIRECT("'Soil 2030'!"&amp;'Country Selector'!$B$3&amp;ROW($A29))*10^12,0)*'Process Emissions Multipliers'!$D$43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Multipliers'!$E$43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IF('Soil 2020'!$A30="CM",INDIRECT("'Soil 2020'!"&amp;'Country Selector'!$B$3&amp;ROW($A30))*10^12,0)*'Process Emissions Multipliers'!$B$43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IF('Soil 2030'!$A30="CM",INDIRECT("'Soil 2030'!"&amp;'Country Selector'!$B$3&amp;ROW($A30))*10^12,0)*'Process Emissions Multipliers'!$D$43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Multipliers'!$E$43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IF('Soil 2020'!$A31="CM",INDIRECT("'Soil 2020'!"&amp;'Country Selector'!$B$3&amp;ROW($A31))*10^12,0)*'Process Emissions Multipliers'!$B$43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IF('Soil 2030'!$A31="CM",INDIRECT("'Soil 2030'!"&amp;'Country Selector'!$B$3&amp;ROW($A31))*10^12,0)*'Process Emissions Multipliers'!$D$43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Multipliers'!$E$43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IF('Soil 2020'!$A32="CM",INDIRECT("'Soil 2020'!"&amp;'Country Selector'!$B$3&amp;ROW($A32))*10^12,0)*'Process Emissions Multipliers'!$B$43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IF('Soil 2030'!$A32="CM",INDIRECT("'Soil 2030'!"&amp;'Country Selector'!$B$3&amp;ROW($A32))*10^12,0)*'Process Emissions Multipliers'!$D$43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Multipliers'!$E$43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IF('Soil 2020'!$A33="CM",INDIRECT("'Soil 2020'!"&amp;'Country Selector'!$B$3&amp;ROW($A33))*10^12,0)*'Process Emissions Multipliers'!$B$43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IF('Soil 2030'!$A33="CM",INDIRECT("'Soil 2030'!"&amp;'Country Selector'!$B$3&amp;ROW($A33))*10^12,0)*'Process Emissions Multipliers'!$D$43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Multipliers'!$E$43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IF('Soil 2020'!$A34="CM",INDIRECT("'Soil 2020'!"&amp;'Country Selector'!$B$3&amp;ROW($A34))*10^12,0)*'Process Emissions Multipliers'!$B$43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IF('Soil 2030'!$A34="CM",INDIRECT("'Soil 2030'!"&amp;'Country Selector'!$B$3&amp;ROW($A34))*10^12,0)*'Process Emissions Multipliers'!$D$43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Multipliers'!$E$43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IF('Soil 2020'!$A35="CM",INDIRECT("'Soil 2020'!"&amp;'Country Selector'!$B$3&amp;ROW($A35))*10^12,0)*'Process Emissions Multipliers'!$B$43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IF('Soil 2030'!$A35="CM",INDIRECT("'Soil 2030'!"&amp;'Country Selector'!$B$3&amp;ROW($A35))*10^12,0)*'Process Emissions Multipliers'!$D$43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Multipliers'!$E$43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IF('Soil 2020'!$A36="CM",INDIRECT("'Soil 2020'!"&amp;'Country Selector'!$B$3&amp;ROW($A36))*10^12,0)*'Process Emissions Multipliers'!$B$43</f>
        <v>0</v>
      </c>
      <c r="M28" s="90">
        <f t="shared" ca="1" si="4"/>
        <v>22663002260.070843</v>
      </c>
      <c r="N28" s="90">
        <f t="shared" ca="1" si="4"/>
        <v>45326004520.141685</v>
      </c>
      <c r="O28" s="90">
        <f t="shared" ca="1" si="4"/>
        <v>67989006780.212524</v>
      </c>
      <c r="P28" s="90">
        <f t="shared" ca="1" si="4"/>
        <v>90652009040.283371</v>
      </c>
      <c r="Q28" s="90">
        <f t="shared" ca="1" si="4"/>
        <v>113315011300.35422</v>
      </c>
      <c r="R28" s="90">
        <f t="shared" ca="1" si="4"/>
        <v>135978013560.42505</v>
      </c>
      <c r="S28" s="90">
        <f t="shared" ca="1" si="4"/>
        <v>158641015820.49591</v>
      </c>
      <c r="T28" s="90">
        <f t="shared" ca="1" si="4"/>
        <v>181304018080.56674</v>
      </c>
      <c r="U28" s="90">
        <f t="shared" ca="1" si="4"/>
        <v>203967020340.6376</v>
      </c>
      <c r="V28">
        <f ca="1">IF('Soil 2030'!$A36="CM",INDIRECT("'Soil 2030'!"&amp;'Country Selector'!$B$3&amp;ROW($A36))*10^12,0)*'Process Emissions Multipliers'!$D$43</f>
        <v>226630022600.70844</v>
      </c>
      <c r="W28" s="90">
        <f t="shared" ca="1" si="5"/>
        <v>226921366703.38992</v>
      </c>
      <c r="X28" s="90">
        <f t="shared" ca="1" si="5"/>
        <v>227212710806.07135</v>
      </c>
      <c r="Y28" s="90">
        <f t="shared" ca="1" si="5"/>
        <v>227504054908.75281</v>
      </c>
      <c r="Z28" s="90">
        <f t="shared" ca="1" si="5"/>
        <v>227795399011.43427</v>
      </c>
      <c r="AA28" s="90">
        <f t="shared" ca="1" si="5"/>
        <v>228086743114.11569</v>
      </c>
      <c r="AB28" s="90">
        <f t="shared" ca="1" si="5"/>
        <v>228378087216.79718</v>
      </c>
      <c r="AC28" s="90">
        <f t="shared" ca="1" si="5"/>
        <v>228669431319.47864</v>
      </c>
      <c r="AD28" s="90">
        <f t="shared" ca="1" si="5"/>
        <v>228960775422.16006</v>
      </c>
      <c r="AE28" s="90">
        <f t="shared" ca="1" si="5"/>
        <v>229252119524.84152</v>
      </c>
      <c r="AF28" s="90">
        <f t="shared" ca="1" si="5"/>
        <v>229543463627.52295</v>
      </c>
      <c r="AG28" s="90">
        <f t="shared" ca="1" si="5"/>
        <v>229834807730.20447</v>
      </c>
      <c r="AH28" s="90">
        <f t="shared" ca="1" si="5"/>
        <v>230126151832.88586</v>
      </c>
      <c r="AI28" s="90">
        <f t="shared" ca="1" si="5"/>
        <v>230417495935.56735</v>
      </c>
      <c r="AJ28" s="90">
        <f t="shared" ca="1" si="5"/>
        <v>230708840038.24881</v>
      </c>
      <c r="AK28" s="90">
        <f t="shared" ca="1" si="5"/>
        <v>231000184140.93024</v>
      </c>
      <c r="AL28" s="90">
        <f t="shared" ca="1" si="5"/>
        <v>231291528243.61172</v>
      </c>
      <c r="AM28" s="90">
        <f t="shared" ca="1" si="6"/>
        <v>231582872346.29315</v>
      </c>
      <c r="AN28" s="90">
        <f t="shared" ca="1" si="6"/>
        <v>231874216448.97458</v>
      </c>
      <c r="AO28" s="90">
        <f t="shared" ca="1" si="6"/>
        <v>232165560551.6561</v>
      </c>
      <c r="AP28">
        <f ca="1">V28*'Process Emissions Multipliers'!$E$43</f>
        <v>232456904654.33752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IF('Soil 2020'!$A37="CM",INDIRECT("'Soil 2020'!"&amp;'Country Selector'!$B$3&amp;ROW($A37))*10^12,0)*'Process Emissions Multipliers'!$B$43</f>
        <v>0</v>
      </c>
      <c r="M29" s="90">
        <f t="shared" ca="1" si="4"/>
        <v>1365133546.5337424</v>
      </c>
      <c r="N29" s="90">
        <f t="shared" ca="1" si="4"/>
        <v>2730267093.0674849</v>
      </c>
      <c r="O29" s="90">
        <f t="shared" ca="1" si="4"/>
        <v>4095400639.6012268</v>
      </c>
      <c r="P29" s="90">
        <f t="shared" ca="1" si="4"/>
        <v>5460534186.1349697</v>
      </c>
      <c r="Q29" s="90">
        <f t="shared" ca="1" si="4"/>
        <v>6825667732.6687117</v>
      </c>
      <c r="R29" s="90">
        <f t="shared" ca="1" si="4"/>
        <v>8190801279.2024536</v>
      </c>
      <c r="S29" s="90">
        <f t="shared" ca="1" si="4"/>
        <v>9555934825.7361965</v>
      </c>
      <c r="T29" s="90">
        <f t="shared" ca="1" si="4"/>
        <v>10921068372.269939</v>
      </c>
      <c r="U29" s="90">
        <f t="shared" ca="1" si="4"/>
        <v>12286201918.80368</v>
      </c>
      <c r="V29">
        <f ca="1">IF('Soil 2030'!$A37="CM",INDIRECT("'Soil 2030'!"&amp;'Country Selector'!$B$3&amp;ROW($A37))*10^12,0)*'Process Emissions Multipliers'!$D$43</f>
        <v>13651335465.337423</v>
      </c>
      <c r="W29" s="90">
        <f t="shared" ca="1" si="5"/>
        <v>13668884932.24349</v>
      </c>
      <c r="X29" s="90">
        <f t="shared" ca="1" si="5"/>
        <v>13686434399.149555</v>
      </c>
      <c r="Y29" s="90">
        <f t="shared" ca="1" si="5"/>
        <v>13703983866.055622</v>
      </c>
      <c r="Z29" s="90">
        <f t="shared" ca="1" si="5"/>
        <v>13721533332.961689</v>
      </c>
      <c r="AA29" s="90">
        <f t="shared" ca="1" si="5"/>
        <v>13739082799.867756</v>
      </c>
      <c r="AB29" s="90">
        <f t="shared" ca="1" si="5"/>
        <v>13756632266.773823</v>
      </c>
      <c r="AC29" s="90">
        <f t="shared" ca="1" si="5"/>
        <v>13774181733.67989</v>
      </c>
      <c r="AD29" s="90">
        <f t="shared" ca="1" si="5"/>
        <v>13791731200.585955</v>
      </c>
      <c r="AE29" s="90">
        <f t="shared" ca="1" si="5"/>
        <v>13809280667.492023</v>
      </c>
      <c r="AF29" s="90">
        <f t="shared" ca="1" si="5"/>
        <v>13826830134.398087</v>
      </c>
      <c r="AG29" s="90">
        <f t="shared" ca="1" si="5"/>
        <v>13844379601.304155</v>
      </c>
      <c r="AH29" s="90">
        <f t="shared" ca="1" si="5"/>
        <v>13861929068.21022</v>
      </c>
      <c r="AI29" s="90">
        <f t="shared" ca="1" si="5"/>
        <v>13879478535.116287</v>
      </c>
      <c r="AJ29" s="90">
        <f t="shared" ca="1" si="5"/>
        <v>13897028002.022354</v>
      </c>
      <c r="AK29" s="90">
        <f t="shared" ca="1" si="5"/>
        <v>13914577468.928423</v>
      </c>
      <c r="AL29" s="90">
        <f t="shared" ca="1" si="5"/>
        <v>13932126935.834488</v>
      </c>
      <c r="AM29" s="90">
        <f t="shared" ca="1" si="6"/>
        <v>13949676402.740553</v>
      </c>
      <c r="AN29" s="90">
        <f t="shared" ca="1" si="6"/>
        <v>13967225869.646622</v>
      </c>
      <c r="AO29" s="90">
        <f t="shared" ca="1" si="6"/>
        <v>13984775336.552687</v>
      </c>
      <c r="AP29">
        <f ca="1">V29*'Process Emissions Multipliers'!$E$43</f>
        <v>14002324803.458754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IF('Soil 2020'!$A38="CM",INDIRECT("'Soil 2020'!"&amp;'Country Selector'!$B$3&amp;ROW($A38))*10^12,0)*'Process Emissions Multipliers'!$B$43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IF('Soil 2030'!$A38="CM",INDIRECT("'Soil 2030'!"&amp;'Country Selector'!$B$3&amp;ROW($A38))*10^12,0)*'Process Emissions Multipliers'!$D$43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Multipliers'!$E$43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10246266811.538042</v>
      </c>
      <c r="D31" s="90">
        <f t="shared" ca="1" si="3"/>
        <v>20492533623.076084</v>
      </c>
      <c r="E31" s="90">
        <f t="shared" ca="1" si="3"/>
        <v>30738800434.614124</v>
      </c>
      <c r="F31" s="90">
        <f t="shared" ca="1" si="3"/>
        <v>40985067246.152168</v>
      </c>
      <c r="G31" s="90">
        <f t="shared" ca="1" si="3"/>
        <v>51231334057.690208</v>
      </c>
      <c r="H31" s="90">
        <f t="shared" ca="1" si="3"/>
        <v>61477600869.228249</v>
      </c>
      <c r="I31" s="90">
        <f t="shared" ca="1" si="3"/>
        <v>71723867680.766296</v>
      </c>
      <c r="J31" s="90">
        <f t="shared" ca="1" si="3"/>
        <v>81970134492.304337</v>
      </c>
      <c r="K31" s="90">
        <f t="shared" ca="1" si="3"/>
        <v>92216401303.842377</v>
      </c>
      <c r="L31">
        <f ca="1">IF('Soil 2020'!$A39="CM",INDIRECT("'Soil 2020'!"&amp;'Country Selector'!$B$3&amp;ROW($A39))*10^12,0)*'Process Emissions Multipliers'!$B$43</f>
        <v>102462668115.38042</v>
      </c>
      <c r="M31" s="90">
        <f t="shared" ca="1" si="4"/>
        <v>92216401303.842377</v>
      </c>
      <c r="N31" s="90">
        <f t="shared" ca="1" si="4"/>
        <v>81970134492.304337</v>
      </c>
      <c r="O31" s="90">
        <f t="shared" ca="1" si="4"/>
        <v>71723867680.766296</v>
      </c>
      <c r="P31" s="90">
        <f t="shared" ca="1" si="4"/>
        <v>61477600869.228249</v>
      </c>
      <c r="Q31" s="90">
        <f t="shared" ca="1" si="4"/>
        <v>51231334057.690208</v>
      </c>
      <c r="R31" s="90">
        <f t="shared" ca="1" si="4"/>
        <v>40985067246.152168</v>
      </c>
      <c r="S31" s="90">
        <f t="shared" ca="1" si="4"/>
        <v>30738800434.614124</v>
      </c>
      <c r="T31" s="90">
        <f t="shared" ca="1" si="4"/>
        <v>20492533623.076084</v>
      </c>
      <c r="U31" s="90">
        <f t="shared" ca="1" si="4"/>
        <v>10246266811.538042</v>
      </c>
      <c r="V31">
        <f ca="1">IF('Soil 2030'!$A39="CM",INDIRECT("'Soil 2030'!"&amp;'Country Selector'!$B$3&amp;ROW($A39))*10^12,0)*'Process Emissions Multipliers'!$D$43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Multipliers'!$E$43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IF('Soil 2020'!$A40="CM",INDIRECT("'Soil 2020'!"&amp;'Country Selector'!$B$3&amp;ROW($A40))*10^12,0)*'Process Emissions Multipliers'!$B$43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IF('Soil 2030'!$A40="CM",INDIRECT("'Soil 2030'!"&amp;'Country Selector'!$B$3&amp;ROW($A40))*10^12,0)*'Process Emissions Multipliers'!$D$43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Multipliers'!$E$43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IF('Soil 2020'!$A41="CM",INDIRECT("'Soil 2020'!"&amp;'Country Selector'!$B$3&amp;ROW($A41))*10^12,0)*'Process Emissions Multipliers'!$B$43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IF('Soil 2030'!$A41="CM",INDIRECT("'Soil 2030'!"&amp;'Country Selector'!$B$3&amp;ROW($A41))*10^12,0)*'Process Emissions Multipliers'!$D$43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Multipliers'!$E$43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IF('Soil 2020'!$A42="CM",INDIRECT("'Soil 2020'!"&amp;'Country Selector'!$B$3&amp;ROW($A42))*10^12,0)*'Process Emissions Multipliers'!$B$43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IF('Soil 2030'!$A42="CM",INDIRECT("'Soil 2030'!"&amp;'Country Selector'!$B$3&amp;ROW($A42))*10^12,0)*'Process Emissions Multipliers'!$D$43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Multipliers'!$E$43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IF('Soil 2020'!$A43="CM",INDIRECT("'Soil 2020'!"&amp;'Country Selector'!$B$3&amp;ROW($A43))*10^12,0)*'Process Emissions Multipliers'!$B$43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IF('Soil 2030'!$A43="CM",INDIRECT("'Soil 2030'!"&amp;'Country Selector'!$B$3&amp;ROW($A43))*10^12,0)*'Process Emissions Multipliers'!$D$43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Multipliers'!$E$43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IF('Soil 2020'!$A44="CM",INDIRECT("'Soil 2020'!"&amp;'Country Selector'!$B$3&amp;ROW($A44))*10^12,0)*'Process Emissions Multipliers'!$B$43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IF('Soil 2030'!$A44="CM",INDIRECT("'Soil 2030'!"&amp;'Country Selector'!$B$3&amp;ROW($A44))*10^12,0)*'Process Emissions Multipliers'!$D$43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Multipliers'!$E$43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72267692895.341187</v>
      </c>
      <c r="C37" s="90">
        <f t="shared" ca="1" si="9"/>
        <v>65040923605.807068</v>
      </c>
      <c r="D37" s="90">
        <f t="shared" ca="1" si="9"/>
        <v>57814154316.272949</v>
      </c>
      <c r="E37" s="90">
        <f t="shared" ca="1" si="9"/>
        <v>50587385026.738831</v>
      </c>
      <c r="F37" s="90">
        <f t="shared" ca="1" si="9"/>
        <v>43360615737.204712</v>
      </c>
      <c r="G37" s="90">
        <f t="shared" ca="1" si="9"/>
        <v>36133846447.670593</v>
      </c>
      <c r="H37" s="90">
        <f t="shared" ca="1" si="9"/>
        <v>28907077158.136475</v>
      </c>
      <c r="I37" s="90">
        <f t="shared" ca="1" si="9"/>
        <v>21680307868.602356</v>
      </c>
      <c r="J37" s="90">
        <f t="shared" ca="1" si="9"/>
        <v>14453538579.068237</v>
      </c>
      <c r="K37" s="90">
        <f t="shared" ca="1" si="9"/>
        <v>7226769289.5341187</v>
      </c>
      <c r="L37">
        <f ca="1">IF('Soil 2020'!$A45="CM",INDIRECT("'Soil 2020'!"&amp;'Country Selector'!$B$3&amp;ROW($A45))*10^12,0)*'Process Emissions Multipliers'!$B$43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IF('Soil 2030'!$A45="CM",INDIRECT("'Soil 2030'!"&amp;'Country Selector'!$B$3&amp;ROW($A45))*10^12,0)*'Process Emissions Multipliers'!$D$43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Multipliers'!$E$43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1300073984667.9714</v>
      </c>
      <c r="C38" s="90">
        <f t="shared" ca="1" si="9"/>
        <v>1170066586201.1743</v>
      </c>
      <c r="D38" s="90">
        <f t="shared" ca="1" si="9"/>
        <v>1040059187734.3772</v>
      </c>
      <c r="E38" s="90">
        <f t="shared" ca="1" si="9"/>
        <v>910051789267.58008</v>
      </c>
      <c r="F38" s="90">
        <f t="shared" ca="1" si="9"/>
        <v>780044390800.78284</v>
      </c>
      <c r="G38" s="90">
        <f t="shared" ca="1" si="9"/>
        <v>650036992333.98572</v>
      </c>
      <c r="H38" s="90">
        <f t="shared" ca="1" si="9"/>
        <v>520029593867.1886</v>
      </c>
      <c r="I38" s="90">
        <f t="shared" ca="1" si="9"/>
        <v>390022195400.39142</v>
      </c>
      <c r="J38" s="90">
        <f t="shared" ca="1" si="9"/>
        <v>260014796933.5943</v>
      </c>
      <c r="K38" s="90">
        <f t="shared" ca="1" si="9"/>
        <v>130007398466.79715</v>
      </c>
      <c r="L38">
        <f ca="1">IF('Soil 2020'!$A46="CM",INDIRECT("'Soil 2020'!"&amp;'Country Selector'!$B$3&amp;ROW($A46))*10^12,0)*'Process Emissions Multipliers'!$B$43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IF('Soil 2030'!$A46="CM",INDIRECT("'Soil 2030'!"&amp;'Country Selector'!$B$3&amp;ROW($A46))*10^12,0)*'Process Emissions Multipliers'!$D$43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Multipliers'!$E$43</f>
        <v>0</v>
      </c>
    </row>
    <row r="39" spans="1:42">
      <c r="A39" s="74">
        <v>-13</v>
      </c>
      <c r="B39">
        <f ca="1">IF('Soil 2010'!$A47="CM",INDIRECT("'Soil 2010'!"&amp;'Country Selector'!$B$3&amp;ROW($A47))*10^12,0)</f>
        <v>126700711394.97096</v>
      </c>
      <c r="C39" s="90">
        <f t="shared" ca="1" si="9"/>
        <v>357125293125.36188</v>
      </c>
      <c r="D39" s="90">
        <f t="shared" ca="1" si="9"/>
        <v>587549874855.75281</v>
      </c>
      <c r="E39" s="90">
        <f t="shared" ca="1" si="9"/>
        <v>817974456586.14355</v>
      </c>
      <c r="F39" s="90">
        <f t="shared" ca="1" si="9"/>
        <v>1048399038316.5345</v>
      </c>
      <c r="G39" s="90">
        <f t="shared" ca="1" si="9"/>
        <v>1278823620046.9255</v>
      </c>
      <c r="H39" s="90">
        <f t="shared" ca="1" si="9"/>
        <v>1509248201777.3162</v>
      </c>
      <c r="I39" s="90">
        <f t="shared" ca="1" si="9"/>
        <v>1739672783507.7073</v>
      </c>
      <c r="J39" s="90">
        <f t="shared" ca="1" si="9"/>
        <v>1970097365238.0981</v>
      </c>
      <c r="K39" s="90">
        <f t="shared" ca="1" si="9"/>
        <v>2200521946968.4888</v>
      </c>
      <c r="L39">
        <f ca="1">IF('Soil 2020'!$A47="CM",INDIRECT("'Soil 2020'!"&amp;'Country Selector'!$B$3&amp;ROW($A47))*10^12,0)*'Process Emissions Multipliers'!$B$43</f>
        <v>2430946528698.8799</v>
      </c>
      <c r="M39" s="90">
        <f t="shared" ca="1" si="10"/>
        <v>2187851875828.9917</v>
      </c>
      <c r="N39" s="90">
        <f t="shared" ca="1" si="10"/>
        <v>1944757222959.104</v>
      </c>
      <c r="O39" s="90">
        <f t="shared" ca="1" si="10"/>
        <v>1701662570089.2161</v>
      </c>
      <c r="P39" s="90">
        <f t="shared" ca="1" si="10"/>
        <v>1458567917219.3279</v>
      </c>
      <c r="Q39" s="90">
        <f t="shared" ca="1" si="10"/>
        <v>1215473264349.4399</v>
      </c>
      <c r="R39" s="90">
        <f t="shared" ca="1" si="10"/>
        <v>972378611479.552</v>
      </c>
      <c r="S39" s="90">
        <f t="shared" ca="1" si="10"/>
        <v>729283958609.66394</v>
      </c>
      <c r="T39" s="90">
        <f t="shared" ca="1" si="10"/>
        <v>486189305739.776</v>
      </c>
      <c r="U39" s="90">
        <f t="shared" ca="1" si="10"/>
        <v>243094652869.888</v>
      </c>
      <c r="V39">
        <f ca="1">IF('Soil 2030'!$A47="CM",INDIRECT("'Soil 2030'!"&amp;'Country Selector'!$B$3&amp;ROW($A47))*10^12,0)*'Process Emissions Multipliers'!$D$43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Multipliers'!$E$43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IF('Soil 2020'!$A48="CM",INDIRECT("'Soil 2020'!"&amp;'Country Selector'!$B$3&amp;ROW($A48))*10^12,0)*'Process Emissions Multipliers'!$B$43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IF('Soil 2030'!$A48="CM",INDIRECT("'Soil 2030'!"&amp;'Country Selector'!$B$3&amp;ROW($A48))*10^12,0)*'Process Emissions Multipliers'!$D$43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Multipliers'!$E$43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IF('Soil 2020'!$A49="CM",INDIRECT("'Soil 2020'!"&amp;'Country Selector'!$B$3&amp;ROW($A49))*10^12,0)*'Process Emissions Multipliers'!$B$43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IF('Soil 2030'!$A49="CM",INDIRECT("'Soil 2030'!"&amp;'Country Selector'!$B$3&amp;ROW($A49))*10^12,0)*'Process Emissions Multipliers'!$D$43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Multipliers'!$E$43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IF('Soil 2020'!$A50="CM",INDIRECT("'Soil 2020'!"&amp;'Country Selector'!$B$3&amp;ROW($A50))*10^12,0)*'Process Emissions Multipliers'!$B$43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IF('Soil 2030'!$A50="CM",INDIRECT("'Soil 2030'!"&amp;'Country Selector'!$B$3&amp;ROW($A50))*10^12,0)*'Process Emissions Multipliers'!$D$43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Multipliers'!$E$43</f>
        <v>0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24402455429.210602</v>
      </c>
      <c r="D43" s="90">
        <f t="shared" ca="1" si="9"/>
        <v>48804910858.421204</v>
      </c>
      <c r="E43" s="90">
        <f t="shared" ca="1" si="9"/>
        <v>73207366287.631805</v>
      </c>
      <c r="F43" s="90">
        <f t="shared" ca="1" si="9"/>
        <v>97609821716.842407</v>
      </c>
      <c r="G43" s="90">
        <f t="shared" ca="1" si="9"/>
        <v>122012277146.05301</v>
      </c>
      <c r="H43" s="90">
        <f t="shared" ca="1" si="9"/>
        <v>146414732575.26361</v>
      </c>
      <c r="I43" s="90">
        <f t="shared" ca="1" si="9"/>
        <v>170817188004.47421</v>
      </c>
      <c r="J43" s="90">
        <f t="shared" ca="1" si="9"/>
        <v>195219643433.68481</v>
      </c>
      <c r="K43" s="90">
        <f t="shared" ca="1" si="9"/>
        <v>219622098862.89542</v>
      </c>
      <c r="L43">
        <f ca="1">IF('Soil 2020'!$A51="CM",INDIRECT("'Soil 2020'!"&amp;'Country Selector'!$B$3&amp;ROW($A51))*10^12,0)*'Process Emissions Multipliers'!$B$43</f>
        <v>244024554292.10602</v>
      </c>
      <c r="M43" s="90">
        <f t="shared" ca="1" si="10"/>
        <v>219622098862.89542</v>
      </c>
      <c r="N43" s="90">
        <f t="shared" ca="1" si="10"/>
        <v>195219643433.68481</v>
      </c>
      <c r="O43" s="90">
        <f t="shared" ca="1" si="10"/>
        <v>170817188004.47421</v>
      </c>
      <c r="P43" s="90">
        <f t="shared" ca="1" si="10"/>
        <v>146414732575.26361</v>
      </c>
      <c r="Q43" s="90">
        <f t="shared" ca="1" si="10"/>
        <v>122012277146.05301</v>
      </c>
      <c r="R43" s="90">
        <f t="shared" ca="1" si="10"/>
        <v>97609821716.842407</v>
      </c>
      <c r="S43" s="90">
        <f t="shared" ca="1" si="10"/>
        <v>73207366287.631805</v>
      </c>
      <c r="T43" s="90">
        <f t="shared" ca="1" si="10"/>
        <v>48804910858.421204</v>
      </c>
      <c r="U43" s="90">
        <f t="shared" ca="1" si="10"/>
        <v>24402455429.210602</v>
      </c>
      <c r="V43">
        <f ca="1">IF('Soil 2030'!$A51="CM",INDIRECT("'Soil 2030'!"&amp;'Country Selector'!$B$3&amp;ROW($A51))*10^12,0)*'Process Emissions Multipliers'!$D$43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Multipliers'!$E$43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IF('Soil 2020'!$A52="CM",INDIRECT("'Soil 2020'!"&amp;'Country Selector'!$B$3&amp;ROW($A52))*10^12,0)*'Process Emissions Multipliers'!$B$43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IF('Soil 2030'!$A52="CM",INDIRECT("'Soil 2030'!"&amp;'Country Selector'!$B$3&amp;ROW($A52))*10^12,0)*'Process Emissions Multipliers'!$D$43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Multipliers'!$E$43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1814593837485.1021</v>
      </c>
      <c r="C45" s="90">
        <f t="shared" ca="1" si="9"/>
        <v>1633134453736.5918</v>
      </c>
      <c r="D45" s="90">
        <f t="shared" ca="1" si="9"/>
        <v>1451675069988.0815</v>
      </c>
      <c r="E45" s="90">
        <f t="shared" ca="1" si="9"/>
        <v>1270215686239.5715</v>
      </c>
      <c r="F45" s="90">
        <f t="shared" ca="1" si="9"/>
        <v>1088756302491.0613</v>
      </c>
      <c r="G45" s="90">
        <f t="shared" ca="1" si="9"/>
        <v>907296918742.55103</v>
      </c>
      <c r="H45" s="90">
        <f t="shared" ca="1" si="9"/>
        <v>725837534994.04077</v>
      </c>
      <c r="I45" s="90">
        <f t="shared" ca="1" si="9"/>
        <v>544378151245.53064</v>
      </c>
      <c r="J45" s="90">
        <f t="shared" ca="1" si="9"/>
        <v>362918767497.02039</v>
      </c>
      <c r="K45" s="90">
        <f t="shared" ca="1" si="9"/>
        <v>181459383748.51019</v>
      </c>
      <c r="L45">
        <f ca="1">IF('Soil 2020'!$A53="CM",INDIRECT("'Soil 2020'!"&amp;'Country Selector'!$B$3&amp;ROW($A53))*10^12,0)*'Process Emissions Multipliers'!$B$43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IF('Soil 2030'!$A53="CM",INDIRECT("'Soil 2030'!"&amp;'Country Selector'!$B$3&amp;ROW($A53))*10^12,0)*'Process Emissions Multipliers'!$D$43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Multipliers'!$E$43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712382138851.4386</v>
      </c>
      <c r="C46" s="90">
        <f t="shared" ca="1" si="9"/>
        <v>641143924966.29468</v>
      </c>
      <c r="D46" s="90">
        <f t="shared" ca="1" si="9"/>
        <v>569905711081.15088</v>
      </c>
      <c r="E46" s="90">
        <f t="shared" ca="1" si="9"/>
        <v>498667497196.00702</v>
      </c>
      <c r="F46" s="90">
        <f t="shared" ca="1" si="9"/>
        <v>427429283310.86316</v>
      </c>
      <c r="G46" s="90">
        <f t="shared" ca="1" si="9"/>
        <v>356191069425.7193</v>
      </c>
      <c r="H46" s="90">
        <f t="shared" ca="1" si="9"/>
        <v>284952855540.57544</v>
      </c>
      <c r="I46" s="90">
        <f t="shared" ca="1" si="9"/>
        <v>213714641655.43158</v>
      </c>
      <c r="J46" s="90">
        <f t="shared" ca="1" si="9"/>
        <v>142476427770.28772</v>
      </c>
      <c r="K46" s="90">
        <f t="shared" ca="1" si="9"/>
        <v>71238213885.14386</v>
      </c>
      <c r="L46">
        <f ca="1">IF('Soil 2020'!$A54="CM",INDIRECT("'Soil 2020'!"&amp;'Country Selector'!$B$3&amp;ROW($A54))*10^12,0)*'Process Emissions Multipliers'!$B$43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IF('Soil 2030'!$A54="CM",INDIRECT("'Soil 2030'!"&amp;'Country Selector'!$B$3&amp;ROW($A54))*10^12,0)*'Process Emissions Multipliers'!$D$43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Multipliers'!$E$43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IF('Soil 2020'!$A55="CM",INDIRECT("'Soil 2020'!"&amp;'Country Selector'!$B$3&amp;ROW($A55))*10^12,0)*'Process Emissions Multipliers'!$B$43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IF('Soil 2030'!$A55="CM",INDIRECT("'Soil 2030'!"&amp;'Country Selector'!$B$3&amp;ROW($A55))*10^12,0)*'Process Emissions Multipliers'!$D$43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Multipliers'!$E$43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IF('Soil 2020'!$A56="CM",INDIRECT("'Soil 2020'!"&amp;'Country Selector'!$B$3&amp;ROW($A56))*10^12,0)*'Process Emissions Multipliers'!$B$43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IF('Soil 2030'!$A56="CM",INDIRECT("'Soil 2030'!"&amp;'Country Selector'!$B$3&amp;ROW($A56))*10^12,0)*'Process Emissions Multipliers'!$D$43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Multipliers'!$E$43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IF('Soil 2020'!$A57="CM",INDIRECT("'Soil 2020'!"&amp;'Country Selector'!$B$3&amp;ROW($A57))*10^12,0)*'Process Emissions Multipliers'!$B$43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IF('Soil 2030'!$A57="CM",INDIRECT("'Soil 2030'!"&amp;'Country Selector'!$B$3&amp;ROW($A57))*10^12,0)*'Process Emissions Multipliers'!$D$43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Multipliers'!$E$43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IF('Soil 2020'!$A58="CM",INDIRECT("'Soil 2020'!"&amp;'Country Selector'!$B$3&amp;ROW($A58))*10^12,0)*'Process Emissions Multipliers'!$B$43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IF('Soil 2030'!$A58="CM",INDIRECT("'Soil 2030'!"&amp;'Country Selector'!$B$3&amp;ROW($A58))*10^12,0)*'Process Emissions Multipliers'!$D$43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Multipliers'!$E$43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IF('Soil 2020'!$A59="CM",INDIRECT("'Soil 2020'!"&amp;'Country Selector'!$B$3&amp;ROW($A59))*10^12,0)*'Process Emissions Multipliers'!$B$43</f>
        <v>0</v>
      </c>
      <c r="M51" s="90">
        <f t="shared" ca="1" si="10"/>
        <v>19924804544.709538</v>
      </c>
      <c r="N51" s="90">
        <f t="shared" ca="1" si="10"/>
        <v>39849609089.419075</v>
      </c>
      <c r="O51" s="90">
        <f t="shared" ca="1" si="10"/>
        <v>59774413634.128616</v>
      </c>
      <c r="P51" s="90">
        <f t="shared" ca="1" si="10"/>
        <v>79699218178.83815</v>
      </c>
      <c r="Q51" s="90">
        <f t="shared" ca="1" si="10"/>
        <v>99624022723.547684</v>
      </c>
      <c r="R51" s="90">
        <f t="shared" ca="1" si="10"/>
        <v>119548827268.25723</v>
      </c>
      <c r="S51" s="90">
        <f t="shared" ca="1" si="10"/>
        <v>139473631812.96674</v>
      </c>
      <c r="T51" s="90">
        <f t="shared" ca="1" si="10"/>
        <v>159398436357.6763</v>
      </c>
      <c r="U51" s="90">
        <f t="shared" ca="1" si="10"/>
        <v>179323240902.38583</v>
      </c>
      <c r="V51">
        <f ca="1">IF('Soil 2030'!$A59="CM",INDIRECT("'Soil 2030'!"&amp;'Country Selector'!$B$3&amp;ROW($A59))*10^12,0)*'Process Emissions Multipliers'!$D$43</f>
        <v>199248045447.09537</v>
      </c>
      <c r="W51" s="90">
        <f t="shared" ca="1" si="8"/>
        <v>199504188663.89279</v>
      </c>
      <c r="X51" s="90">
        <f t="shared" ca="1" si="8"/>
        <v>199760331880.69022</v>
      </c>
      <c r="Y51" s="90">
        <f t="shared" ca="1" si="8"/>
        <v>200016475097.48764</v>
      </c>
      <c r="Z51" s="90">
        <f t="shared" ca="1" si="8"/>
        <v>200272618314.28506</v>
      </c>
      <c r="AA51" s="90">
        <f t="shared" ca="1" si="8"/>
        <v>200528761531.08249</v>
      </c>
      <c r="AB51" s="90">
        <f t="shared" ca="1" si="8"/>
        <v>200784904747.87988</v>
      </c>
      <c r="AC51" s="90">
        <f t="shared" ca="1" si="8"/>
        <v>201041047964.67731</v>
      </c>
      <c r="AD51" s="90">
        <f t="shared" ca="1" si="8"/>
        <v>201297191181.47473</v>
      </c>
      <c r="AE51" s="90">
        <f t="shared" ca="1" si="8"/>
        <v>201553334398.27216</v>
      </c>
      <c r="AF51" s="90">
        <f t="shared" ca="1" si="8"/>
        <v>201809477615.06958</v>
      </c>
      <c r="AG51" s="90">
        <f t="shared" ca="1" si="8"/>
        <v>202065620831.867</v>
      </c>
      <c r="AH51" s="90">
        <f t="shared" ca="1" si="8"/>
        <v>202321764048.66443</v>
      </c>
      <c r="AI51" s="90">
        <f t="shared" ca="1" si="8"/>
        <v>202577907265.46185</v>
      </c>
      <c r="AJ51" s="90">
        <f t="shared" ca="1" si="8"/>
        <v>202834050482.25928</v>
      </c>
      <c r="AK51" s="90">
        <f t="shared" ca="1" si="8"/>
        <v>203090193699.05667</v>
      </c>
      <c r="AL51" s="90">
        <f t="shared" ca="1" si="8"/>
        <v>203346336915.8541</v>
      </c>
      <c r="AM51" s="90">
        <f t="shared" ca="1" si="11"/>
        <v>203602480132.65152</v>
      </c>
      <c r="AN51" s="90">
        <f t="shared" ca="1" si="11"/>
        <v>203858623349.44894</v>
      </c>
      <c r="AO51" s="90">
        <f t="shared" ca="1" si="11"/>
        <v>204114766566.24637</v>
      </c>
      <c r="AP51">
        <f ca="1">V51*'Process Emissions Multipliers'!$E$43</f>
        <v>204370909783.04379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IF('Soil 2020'!$A60="CM",INDIRECT("'Soil 2020'!"&amp;'Country Selector'!$B$3&amp;ROW($A60))*10^12,0)*'Process Emissions Multipliers'!$B$43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IF('Soil 2030'!$A60="CM",INDIRECT("'Soil 2030'!"&amp;'Country Selector'!$B$3&amp;ROW($A60))*10^12,0)*'Process Emissions Multipliers'!$D$43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Multipliers'!$E$43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IF('Soil 2020'!$A61="CM",INDIRECT("'Soil 2020'!"&amp;'Country Selector'!$B$3&amp;ROW($A61))*10^12,0)*'Process Emissions Multipliers'!$B$43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IF('Soil 2030'!$A61="CM",INDIRECT("'Soil 2030'!"&amp;'Country Selector'!$B$3&amp;ROW($A61))*10^12,0)*'Process Emissions Multipliers'!$D$43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Multipliers'!$E$43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IF('Soil 2020'!$A62="CM",INDIRECT("'Soil 2020'!"&amp;'Country Selector'!$B$3&amp;ROW($A62))*10^12,0)*'Process Emissions Multipliers'!$B$43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IF('Soil 2030'!$A62="CM",INDIRECT("'Soil 2030'!"&amp;'Country Selector'!$B$3&amp;ROW($A62))*10^12,0)*'Process Emissions Multipliers'!$D$43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Multipliers'!$E$43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IF('Soil 2020'!$A63="CM",INDIRECT("'Soil 2020'!"&amp;'Country Selector'!$B$3&amp;ROW($A63))*10^12,0)*'Process Emissions Multipliers'!$B$43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IF('Soil 2030'!$A63="CM",INDIRECT("'Soil 2030'!"&amp;'Country Selector'!$B$3&amp;ROW($A63))*10^12,0)*'Process Emissions Multipliers'!$D$43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Multipliers'!$E$43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127828877441.81201</v>
      </c>
      <c r="D56" s="90">
        <f t="shared" ca="1" si="9"/>
        <v>255657754883.62402</v>
      </c>
      <c r="E56" s="90">
        <f t="shared" ca="1" si="9"/>
        <v>383486632325.43604</v>
      </c>
      <c r="F56" s="90">
        <f t="shared" ca="1" si="9"/>
        <v>511315509767.24805</v>
      </c>
      <c r="G56" s="90">
        <f t="shared" ca="1" si="9"/>
        <v>639144387209.06006</v>
      </c>
      <c r="H56" s="90">
        <f t="shared" ca="1" si="9"/>
        <v>766973264650.87207</v>
      </c>
      <c r="I56" s="90">
        <f t="shared" ca="1" si="9"/>
        <v>894802142092.68396</v>
      </c>
      <c r="J56" s="90">
        <f t="shared" ca="1" si="9"/>
        <v>1022631019534.4961</v>
      </c>
      <c r="K56" s="90">
        <f t="shared" ca="1" si="9"/>
        <v>1150459896976.3081</v>
      </c>
      <c r="L56">
        <f ca="1">IF('Soil 2020'!$A64="CM",INDIRECT("'Soil 2020'!"&amp;'Country Selector'!$B$3&amp;ROW($A64))*10^12,0)*'Process Emissions Multipliers'!$B$43</f>
        <v>1278288774418.1201</v>
      </c>
      <c r="M56" s="90">
        <f t="shared" ca="1" si="10"/>
        <v>1150459896976.3081</v>
      </c>
      <c r="N56" s="90">
        <f t="shared" ca="1" si="10"/>
        <v>1022631019534.4961</v>
      </c>
      <c r="O56" s="90">
        <f t="shared" ca="1" si="10"/>
        <v>894802142092.68396</v>
      </c>
      <c r="P56" s="90">
        <f t="shared" ca="1" si="10"/>
        <v>766973264650.87207</v>
      </c>
      <c r="Q56" s="90">
        <f t="shared" ca="1" si="10"/>
        <v>639144387209.06006</v>
      </c>
      <c r="R56" s="90">
        <f t="shared" ca="1" si="10"/>
        <v>511315509767.24805</v>
      </c>
      <c r="S56" s="90">
        <f t="shared" ca="1" si="10"/>
        <v>383486632325.43604</v>
      </c>
      <c r="T56" s="90">
        <f t="shared" ca="1" si="10"/>
        <v>255657754883.62402</v>
      </c>
      <c r="U56" s="90">
        <f t="shared" ca="1" si="10"/>
        <v>127828877441.81201</v>
      </c>
      <c r="V56">
        <f ca="1">IF('Soil 2030'!$A64="CM",INDIRECT("'Soil 2030'!"&amp;'Country Selector'!$B$3&amp;ROW($A64))*10^12,0)*'Process Emissions Multipliers'!$D$43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Multipliers'!$E$43</f>
        <v>0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IF('Soil 2020'!$A65="CM",INDIRECT("'Soil 2020'!"&amp;'Country Selector'!$B$3&amp;ROW($A65))*10^12,0)*'Process Emissions Multipliers'!$B$43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IF('Soil 2030'!$A65="CM",INDIRECT("'Soil 2030'!"&amp;'Country Selector'!$B$3&amp;ROW($A65))*10^12,0)*'Process Emissions Multipliers'!$D$43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Multipliers'!$E$43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1629729169.2809536</v>
      </c>
      <c r="D58" s="90">
        <f t="shared" ca="1" si="9"/>
        <v>3259458338.5619073</v>
      </c>
      <c r="E58" s="90">
        <f t="shared" ca="1" si="9"/>
        <v>4889187507.8428602</v>
      </c>
      <c r="F58" s="90">
        <f t="shared" ca="1" si="9"/>
        <v>6518916677.1238146</v>
      </c>
      <c r="G58" s="90">
        <f t="shared" ca="1" si="9"/>
        <v>8148645846.404768</v>
      </c>
      <c r="H58" s="90">
        <f t="shared" ca="1" si="9"/>
        <v>9778375015.6857204</v>
      </c>
      <c r="I58" s="90">
        <f t="shared" ca="1" si="9"/>
        <v>11408104184.966675</v>
      </c>
      <c r="J58" s="90">
        <f t="shared" ca="1" si="9"/>
        <v>13037833354.247629</v>
      </c>
      <c r="K58" s="90">
        <f t="shared" ca="1" si="9"/>
        <v>14667562523.528584</v>
      </c>
      <c r="L58">
        <f ca="1">IF('Soil 2020'!$A66="CM",INDIRECT("'Soil 2020'!"&amp;'Country Selector'!$B$3&amp;ROW($A66))*10^12,0)*'Process Emissions Multipliers'!$B$43</f>
        <v>16297291692.809536</v>
      </c>
      <c r="M58" s="90">
        <f t="shared" ca="1" si="10"/>
        <v>14667562523.528584</v>
      </c>
      <c r="N58" s="90">
        <f t="shared" ca="1" si="10"/>
        <v>13037833354.247629</v>
      </c>
      <c r="O58" s="90">
        <f t="shared" ca="1" si="10"/>
        <v>11408104184.966675</v>
      </c>
      <c r="P58" s="90">
        <f t="shared" ca="1" si="10"/>
        <v>9778375015.6857204</v>
      </c>
      <c r="Q58" s="90">
        <f t="shared" ca="1" si="10"/>
        <v>8148645846.404768</v>
      </c>
      <c r="R58" s="90">
        <f t="shared" ca="1" si="10"/>
        <v>6518916677.1238146</v>
      </c>
      <c r="S58" s="90">
        <f t="shared" ca="1" si="10"/>
        <v>4889187507.8428602</v>
      </c>
      <c r="T58" s="90">
        <f t="shared" ca="1" si="10"/>
        <v>3259458338.5619073</v>
      </c>
      <c r="U58" s="90">
        <f t="shared" ca="1" si="10"/>
        <v>1629729169.2809536</v>
      </c>
      <c r="V58">
        <f ca="1">IF('Soil 2030'!$A66="CM",INDIRECT("'Soil 2030'!"&amp;'Country Selector'!$B$3&amp;ROW($A66))*10^12,0)*'Process Emissions Multipliers'!$D$43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Multipliers'!$E$43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IF('Soil 2020'!$A67="CM",INDIRECT("'Soil 2020'!"&amp;'Country Selector'!$B$3&amp;ROW($A67))*10^12,0)*'Process Emissions Multipliers'!$B$43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IF('Soil 2030'!$A67="CM",INDIRECT("'Soil 2030'!"&amp;'Country Selector'!$B$3&amp;ROW($A67))*10^12,0)*'Process Emissions Multipliers'!$D$43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Multipliers'!$E$43</f>
        <v>0</v>
      </c>
    </row>
    <row r="60" spans="1:42">
      <c r="A60" s="74">
        <v>8</v>
      </c>
      <c r="B60">
        <f ca="1">IF('Soil 2010'!$A68="CM",INDIRECT("'Soil 2010'!"&amp;'Country Selector'!$B$3&amp;ROW($A68))*10^12,0)</f>
        <v>145798878656.09821</v>
      </c>
      <c r="C60" s="90">
        <f t="shared" ca="1" si="9"/>
        <v>131218990790.48837</v>
      </c>
      <c r="D60" s="90">
        <f t="shared" ca="1" si="9"/>
        <v>116639102924.87857</v>
      </c>
      <c r="E60" s="90">
        <f t="shared" ca="1" si="9"/>
        <v>102059215059.26875</v>
      </c>
      <c r="F60" s="90">
        <f t="shared" ca="1" si="9"/>
        <v>87479327193.65892</v>
      </c>
      <c r="G60" s="90">
        <f t="shared" ca="1" si="9"/>
        <v>72899439328.049103</v>
      </c>
      <c r="H60" s="90">
        <f t="shared" ca="1" si="9"/>
        <v>58319551462.439285</v>
      </c>
      <c r="I60" s="90">
        <f t="shared" ca="1" si="9"/>
        <v>43739663596.82946</v>
      </c>
      <c r="J60" s="90">
        <f t="shared" ca="1" si="9"/>
        <v>29159775731.219643</v>
      </c>
      <c r="K60" s="90">
        <f t="shared" ca="1" si="9"/>
        <v>14579887865.609821</v>
      </c>
      <c r="L60">
        <f ca="1">IF('Soil 2020'!$A68="CM",INDIRECT("'Soil 2020'!"&amp;'Country Selector'!$B$3&amp;ROW($A68))*10^12,0)*'Process Emissions Multipliers'!$B$43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IF('Soil 2030'!$A68="CM",INDIRECT("'Soil 2030'!"&amp;'Country Selector'!$B$3&amp;ROW($A68))*10^12,0)*'Process Emissions Multipliers'!$D$43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Multipliers'!$E$43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IF('Soil 2020'!$A69="CM",INDIRECT("'Soil 2020'!"&amp;'Country Selector'!$B$3&amp;ROW($A69))*10^12,0)*'Process Emissions Multipliers'!$B$43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IF('Soil 2030'!$A69="CM",INDIRECT("'Soil 2030'!"&amp;'Country Selector'!$B$3&amp;ROW($A69))*10^12,0)*'Process Emissions Multipliers'!$D$43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Multipliers'!$E$43</f>
        <v>0</v>
      </c>
    </row>
    <row r="62" spans="1:42">
      <c r="A62" s="74">
        <v>10</v>
      </c>
      <c r="B62">
        <f ca="1">IF('Soil 2010'!$A70="CM",INDIRECT("'Soil 2010'!"&amp;'Country Selector'!$B$3&amp;ROW($A70))*10^12,0)</f>
        <v>399115157103.95837</v>
      </c>
      <c r="C62" s="90">
        <f t="shared" ca="1" si="9"/>
        <v>359203641393.56256</v>
      </c>
      <c r="D62" s="90">
        <f t="shared" ca="1" si="9"/>
        <v>319292125683.16669</v>
      </c>
      <c r="E62" s="90">
        <f t="shared" ca="1" si="9"/>
        <v>279380609972.77087</v>
      </c>
      <c r="F62" s="90">
        <f t="shared" ca="1" si="9"/>
        <v>239469094262.375</v>
      </c>
      <c r="G62" s="90">
        <f t="shared" ca="1" si="9"/>
        <v>199557578551.97919</v>
      </c>
      <c r="H62" s="90">
        <f t="shared" ca="1" si="9"/>
        <v>159646062841.58334</v>
      </c>
      <c r="I62" s="90">
        <f t="shared" ca="1" si="9"/>
        <v>119734547131.1875</v>
      </c>
      <c r="J62" s="90">
        <f t="shared" ca="1" si="9"/>
        <v>79823031420.791672</v>
      </c>
      <c r="K62" s="90">
        <f t="shared" ca="1" si="9"/>
        <v>39911515710.395836</v>
      </c>
      <c r="L62">
        <f ca="1">IF('Soil 2020'!$A70="CM",INDIRECT("'Soil 2020'!"&amp;'Country Selector'!$B$3&amp;ROW($A70))*10^12,0)*'Process Emissions Multipliers'!$B$43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IF('Soil 2030'!$A70="CM",INDIRECT("'Soil 2030'!"&amp;'Country Selector'!$B$3&amp;ROW($A70))*10^12,0)*'Process Emissions Multipliers'!$D$43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Multipliers'!$E$43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IF('Soil 2020'!$A71="CM",INDIRECT("'Soil 2020'!"&amp;'Country Selector'!$B$3&amp;ROW($A71))*10^12,0)*'Process Emissions Multipliers'!$B$43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IF('Soil 2030'!$A71="CM",INDIRECT("'Soil 2030'!"&amp;'Country Selector'!$B$3&amp;ROW($A71))*10^12,0)*'Process Emissions Multipliers'!$D$43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Multipliers'!$E$43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IF('Soil 2020'!$A72="CM",INDIRECT("'Soil 2020'!"&amp;'Country Selector'!$B$3&amp;ROW($A72))*10^12,0)*'Process Emissions Multipliers'!$B$43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IF('Soil 2030'!$A72="CM",INDIRECT("'Soil 2030'!"&amp;'Country Selector'!$B$3&amp;ROW($A72))*10^12,0)*'Process Emissions Multipliers'!$D$43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Multipliers'!$E$43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IF('Soil 2020'!$A73="CM",INDIRECT("'Soil 2020'!"&amp;'Country Selector'!$B$3&amp;ROW($A73))*10^12,0)*'Process Emissions Multipliers'!$B$43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IF('Soil 2030'!$A73="CM",INDIRECT("'Soil 2030'!"&amp;'Country Selector'!$B$3&amp;ROW($A73))*10^12,0)*'Process Emissions Multipliers'!$D$43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Multipliers'!$E$43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IF('Soil 2020'!$A74="CM",INDIRECT("'Soil 2020'!"&amp;'Country Selector'!$B$3&amp;ROW($A74))*10^12,0)*'Process Emissions Multipliers'!$B$43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IF('Soil 2030'!$A74="CM",INDIRECT("'Soil 2030'!"&amp;'Country Selector'!$B$3&amp;ROW($A74))*10^12,0)*'Process Emissions Multipliers'!$D$43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Multipliers'!$E$43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IF('Soil 2020'!$A75="CM",INDIRECT("'Soil 2020'!"&amp;'Country Selector'!$B$3&amp;ROW($A75))*10^12,0)*'Process Emissions Multipliers'!$B$43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IF('Soil 2030'!$A75="CM",INDIRECT("'Soil 2030'!"&amp;'Country Selector'!$B$3&amp;ROW($A75))*10^12,0)*'Process Emissions Multipliers'!$D$43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Multipliers'!$E$43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IF('Soil 2020'!$A76="CM",INDIRECT("'Soil 2020'!"&amp;'Country Selector'!$B$3&amp;ROW($A76))*10^12,0)*'Process Emissions Multipliers'!$B$43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IF('Soil 2030'!$A76="CM",INDIRECT("'Soil 2030'!"&amp;'Country Selector'!$B$3&amp;ROW($A76))*10^12,0)*'Process Emissions Multipliers'!$D$43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Multipliers'!$E$43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IF('Soil 2020'!$A77="CM",INDIRECT("'Soil 2020'!"&amp;'Country Selector'!$B$3&amp;ROW($A77))*10^12,0)*'Process Emissions Multipliers'!$B$43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IF('Soil 2030'!$A77="CM",INDIRECT("'Soil 2030'!"&amp;'Country Selector'!$B$3&amp;ROW($A77))*10^12,0)*'Process Emissions Multipliers'!$D$43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Multipliers'!$E$43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IF('Soil 2020'!$A78="CM",INDIRECT("'Soil 2020'!"&amp;'Country Selector'!$B$3&amp;ROW($A78))*10^12,0)*'Process Emissions Multipliers'!$B$43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IF('Soil 2030'!$A78="CM",INDIRECT("'Soil 2030'!"&amp;'Country Selector'!$B$3&amp;ROW($A78))*10^12,0)*'Process Emissions Multipliers'!$D$43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Multipliers'!$E$43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IF('Soil 2020'!$A79="CM",INDIRECT("'Soil 2020'!"&amp;'Country Selector'!$B$3&amp;ROW($A79))*10^12,0)*'Process Emissions Multipliers'!$B$43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IF('Soil 2030'!$A79="CM",INDIRECT("'Soil 2030'!"&amp;'Country Selector'!$B$3&amp;ROW($A79))*10^12,0)*'Process Emissions Multipliers'!$D$43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Multipliers'!$E$43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IF('Soil 2020'!$A80="CM",INDIRECT("'Soil 2020'!"&amp;'Country Selector'!$B$3&amp;ROW($A80))*10^12,0)*'Process Emissions Multipliers'!$B$43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IF('Soil 2030'!$A80="CM",INDIRECT("'Soil 2030'!"&amp;'Country Selector'!$B$3&amp;ROW($A80))*10^12,0)*'Process Emissions Multipliers'!$D$43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Multipliers'!$E$43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IF('Soil 2020'!$A81="CM",INDIRECT("'Soil 2020'!"&amp;'Country Selector'!$B$3&amp;ROW($A81))*10^12,0)*'Process Emissions Multipliers'!$B$43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IF('Soil 2030'!$A81="CM",INDIRECT("'Soil 2030'!"&amp;'Country Selector'!$B$3&amp;ROW($A81))*10^12,0)*'Process Emissions Multipliers'!$D$43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Multipliers'!$E$43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IF('Soil 2020'!$A82="CM",INDIRECT("'Soil 2020'!"&amp;'Country Selector'!$B$3&amp;ROW($A82))*10^12,0)*'Process Emissions Multipliers'!$B$43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IF('Soil 2030'!$A82="CM",INDIRECT("'Soil 2030'!"&amp;'Country Selector'!$B$3&amp;ROW($A82))*10^12,0)*'Process Emissions Multipliers'!$D$43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Multipliers'!$E$43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IF('Soil 2020'!$A83="CM",INDIRECT("'Soil 2020'!"&amp;'Country Selector'!$B$3&amp;ROW($A83))*10^12,0)*'Process Emissions Multipliers'!$B$43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IF('Soil 2030'!$A83="CM",INDIRECT("'Soil 2030'!"&amp;'Country Selector'!$B$3&amp;ROW($A83))*10^12,0)*'Process Emissions Multipliers'!$D$43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Multipliers'!$E$43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38474427928.942368</v>
      </c>
      <c r="D76" s="90">
        <f t="shared" ca="1" si="12"/>
        <v>76948855857.884735</v>
      </c>
      <c r="E76" s="90">
        <f t="shared" ca="1" si="12"/>
        <v>115423283786.8271</v>
      </c>
      <c r="F76" s="90">
        <f t="shared" ca="1" si="12"/>
        <v>153897711715.76947</v>
      </c>
      <c r="G76" s="90">
        <f t="shared" ca="1" si="12"/>
        <v>192372139644.71182</v>
      </c>
      <c r="H76" s="90">
        <f t="shared" ca="1" si="12"/>
        <v>230846567573.65421</v>
      </c>
      <c r="I76" s="90">
        <f t="shared" ca="1" si="12"/>
        <v>269320995502.59653</v>
      </c>
      <c r="J76" s="90">
        <f t="shared" ca="1" si="12"/>
        <v>307795423431.53894</v>
      </c>
      <c r="K76" s="90">
        <f t="shared" ca="1" si="12"/>
        <v>346269851360.48132</v>
      </c>
      <c r="L76">
        <f ca="1">IF('Soil 2020'!$A84="CM",INDIRECT("'Soil 2020'!"&amp;'Country Selector'!$B$3&amp;ROW($A84))*10^12,0)*'Process Emissions Multipliers'!$B$43</f>
        <v>384744279289.42365</v>
      </c>
      <c r="M76" s="90">
        <f t="shared" ca="1" si="16"/>
        <v>957947998622.69153</v>
      </c>
      <c r="N76" s="90">
        <f t="shared" ca="1" si="13"/>
        <v>1531151717955.9595</v>
      </c>
      <c r="O76" s="90">
        <f t="shared" ca="1" si="13"/>
        <v>2104355437289.2268</v>
      </c>
      <c r="P76" s="90">
        <f t="shared" ca="1" si="13"/>
        <v>2677559156622.4951</v>
      </c>
      <c r="Q76" s="90">
        <f t="shared" ca="1" si="13"/>
        <v>3250762875955.7627</v>
      </c>
      <c r="R76" s="90">
        <f t="shared" ca="1" si="13"/>
        <v>3823966595289.0303</v>
      </c>
      <c r="S76" s="90">
        <f t="shared" ca="1" si="13"/>
        <v>4397170314622.2983</v>
      </c>
      <c r="T76" s="90">
        <f t="shared" ca="1" si="13"/>
        <v>4970374033955.5664</v>
      </c>
      <c r="U76" s="90">
        <f t="shared" ca="1" si="13"/>
        <v>5543577753288.834</v>
      </c>
      <c r="V76">
        <f ca="1">IF('Soil 2030'!$A84="CM",INDIRECT("'Soil 2030'!"&amp;'Country Selector'!$B$3&amp;ROW($A84))*10^12,0)*'Process Emissions Multipliers'!$D$43</f>
        <v>6116781472622.1016</v>
      </c>
      <c r="W76" s="90">
        <f t="shared" ca="1" si="14"/>
        <v>6124644897727.8721</v>
      </c>
      <c r="X76" s="90">
        <f t="shared" ca="1" si="14"/>
        <v>6132508322833.6416</v>
      </c>
      <c r="Y76" s="90">
        <f t="shared" ca="1" si="14"/>
        <v>6140371747939.4111</v>
      </c>
      <c r="Z76" s="90">
        <f t="shared" ca="1" si="14"/>
        <v>6148235173045.1816</v>
      </c>
      <c r="AA76" s="90">
        <f t="shared" ca="1" si="14"/>
        <v>6156098598150.9512</v>
      </c>
      <c r="AB76" s="90">
        <f t="shared" ca="1" si="14"/>
        <v>6163962023256.7217</v>
      </c>
      <c r="AC76" s="90">
        <f t="shared" ca="1" si="14"/>
        <v>6171825448362.4912</v>
      </c>
      <c r="AD76" s="90">
        <f t="shared" ca="1" si="14"/>
        <v>6179688873468.2617</v>
      </c>
      <c r="AE76" s="90">
        <f t="shared" ca="1" si="14"/>
        <v>6187552298574.0312</v>
      </c>
      <c r="AF76" s="90">
        <f t="shared" ca="1" si="14"/>
        <v>6195415723679.8008</v>
      </c>
      <c r="AG76" s="90">
        <f t="shared" ca="1" si="14"/>
        <v>6203279148785.5713</v>
      </c>
      <c r="AH76" s="90">
        <f t="shared" ca="1" si="14"/>
        <v>6211142573891.3418</v>
      </c>
      <c r="AI76" s="90">
        <f t="shared" ca="1" si="14"/>
        <v>6219005998997.1113</v>
      </c>
      <c r="AJ76" s="90">
        <f t="shared" ca="1" si="14"/>
        <v>6226869424102.8809</v>
      </c>
      <c r="AK76" s="90">
        <f t="shared" ca="1" si="14"/>
        <v>6234732849208.6514</v>
      </c>
      <c r="AL76" s="90">
        <f t="shared" ca="1" si="14"/>
        <v>6242596274314.4219</v>
      </c>
      <c r="AM76" s="90">
        <f t="shared" ca="1" si="11"/>
        <v>6250459699420.1914</v>
      </c>
      <c r="AN76" s="90">
        <f t="shared" ca="1" si="11"/>
        <v>6258323124525.9609</v>
      </c>
      <c r="AO76" s="90">
        <f t="shared" ca="1" si="11"/>
        <v>6266186549631.7314</v>
      </c>
      <c r="AP76">
        <f ca="1">V76*'Process Emissions Multipliers'!$E$43</f>
        <v>6274049974737.501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IF('Soil 2020'!$A85="CM",INDIRECT("'Soil 2020'!"&amp;'Country Selector'!$B$3&amp;ROW($A85))*10^12,0)*'Process Emissions Multipliers'!$B$43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IF('Soil 2030'!$A85="CM",INDIRECT("'Soil 2030'!"&amp;'Country Selector'!$B$3&amp;ROW($A85))*10^12,0)*'Process Emissions Multipliers'!$D$43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Multipliers'!$E$43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IF('Soil 2020'!$A86="CM",INDIRECT("'Soil 2020'!"&amp;'Country Selector'!$B$3&amp;ROW($A86))*10^12,0)*'Process Emissions Multipliers'!$B$43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IF('Soil 2030'!$A86="CM",INDIRECT("'Soil 2030'!"&amp;'Country Selector'!$B$3&amp;ROW($A86))*10^12,0)*'Process Emissions Multipliers'!$D$43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Multipliers'!$E$43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IF('Soil 2020'!$A87="CM",INDIRECT("'Soil 2020'!"&amp;'Country Selector'!$B$3&amp;ROW($A87))*10^12,0)*'Process Emissions Multipliers'!$B$43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IF('Soil 2030'!$A87="CM",INDIRECT("'Soil 2030'!"&amp;'Country Selector'!$B$3&amp;ROW($A87))*10^12,0)*'Process Emissions Multipliers'!$D$43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Multipliers'!$E$43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IF('Soil 2020'!$A88="CM",INDIRECT("'Soil 2020'!"&amp;'Country Selector'!$B$3&amp;ROW($A88))*10^12,0)*'Process Emissions Multipliers'!$B$43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IF('Soil 2030'!$A88="CM",INDIRECT("'Soil 2030'!"&amp;'Country Selector'!$B$3&amp;ROW($A88))*10^12,0)*'Process Emissions Multipliers'!$D$43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Multipliers'!$E$43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IF('Soil 2020'!$A89="CM",INDIRECT("'Soil 2020'!"&amp;'Country Selector'!$B$3&amp;ROW($A89))*10^12,0)*'Process Emissions Multipliers'!$B$43</f>
        <v>0</v>
      </c>
      <c r="M81" s="90">
        <f t="shared" ca="1" si="16"/>
        <v>38393335251.681503</v>
      </c>
      <c r="N81" s="90">
        <f t="shared" ca="1" si="13"/>
        <v>76786670503.363007</v>
      </c>
      <c r="O81" s="90">
        <f t="shared" ca="1" si="13"/>
        <v>115180005755.04453</v>
      </c>
      <c r="P81" s="90">
        <f t="shared" ca="1" si="13"/>
        <v>153573341006.72601</v>
      </c>
      <c r="Q81" s="90">
        <f t="shared" ca="1" si="13"/>
        <v>191966676258.40753</v>
      </c>
      <c r="R81" s="90">
        <f t="shared" ca="1" si="13"/>
        <v>230360011510.08905</v>
      </c>
      <c r="S81" s="90">
        <f t="shared" ca="1" si="13"/>
        <v>268753346761.77057</v>
      </c>
      <c r="T81" s="90">
        <f t="shared" ca="1" si="13"/>
        <v>307146682013.45203</v>
      </c>
      <c r="U81" s="90">
        <f t="shared" ca="1" si="13"/>
        <v>345540017265.13354</v>
      </c>
      <c r="V81">
        <f ca="1">IF('Soil 2030'!$A89="CM",INDIRECT("'Soil 2030'!"&amp;'Country Selector'!$B$3&amp;ROW($A89))*10^12,0)*'Process Emissions Multipliers'!$D$43</f>
        <v>383933352516.81506</v>
      </c>
      <c r="W81" s="90">
        <f t="shared" ca="1" si="18"/>
        <v>384426917829.98437</v>
      </c>
      <c r="X81" s="90">
        <f t="shared" ca="1" si="18"/>
        <v>384920483143.15375</v>
      </c>
      <c r="Y81" s="90">
        <f t="shared" ca="1" si="18"/>
        <v>385414048456.32312</v>
      </c>
      <c r="Z81" s="90">
        <f t="shared" ca="1" si="18"/>
        <v>385907613769.49243</v>
      </c>
      <c r="AA81" s="90">
        <f t="shared" ca="1" si="18"/>
        <v>386401179082.66174</v>
      </c>
      <c r="AB81" s="90">
        <f t="shared" ca="1" si="18"/>
        <v>386894744395.83118</v>
      </c>
      <c r="AC81" s="90">
        <f t="shared" ca="1" si="18"/>
        <v>387388309709.00043</v>
      </c>
      <c r="AD81" s="90">
        <f t="shared" ca="1" si="18"/>
        <v>387881875022.1698</v>
      </c>
      <c r="AE81" s="90">
        <f t="shared" ca="1" si="18"/>
        <v>388375440335.33917</v>
      </c>
      <c r="AF81" s="90">
        <f t="shared" ca="1" si="18"/>
        <v>388869005648.50848</v>
      </c>
      <c r="AG81" s="90">
        <f t="shared" ca="1" si="18"/>
        <v>389362570961.6778</v>
      </c>
      <c r="AH81" s="90">
        <f t="shared" ca="1" si="18"/>
        <v>389856136274.84717</v>
      </c>
      <c r="AI81" s="90">
        <f t="shared" ca="1" si="18"/>
        <v>390349701588.01654</v>
      </c>
      <c r="AJ81" s="90">
        <f t="shared" ca="1" si="18"/>
        <v>390843266901.18579</v>
      </c>
      <c r="AK81" s="90">
        <f t="shared" ca="1" si="18"/>
        <v>391336832214.35522</v>
      </c>
      <c r="AL81" s="90">
        <f t="shared" ca="1" si="18"/>
        <v>391830397527.52454</v>
      </c>
      <c r="AM81" s="90">
        <f t="shared" ca="1" si="17"/>
        <v>392323962840.69391</v>
      </c>
      <c r="AN81" s="90">
        <f t="shared" ca="1" si="17"/>
        <v>392817528153.86328</v>
      </c>
      <c r="AO81" s="90">
        <f t="shared" ca="1" si="17"/>
        <v>393311093467.03253</v>
      </c>
      <c r="AP81">
        <f ca="1">V81*'Process Emissions Multipliers'!$E$43</f>
        <v>393804658780.2019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IF('Soil 2020'!$A90="CM",INDIRECT("'Soil 2020'!"&amp;'Country Selector'!$B$3&amp;ROW($A90))*10^12,0)*'Process Emissions Multipliers'!$B$43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IF('Soil 2030'!$A90="CM",INDIRECT("'Soil 2030'!"&amp;'Country Selector'!$B$3&amp;ROW($A90))*10^12,0)*'Process Emissions Multipliers'!$D$43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Multipliers'!$E$43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IF('Soil 2020'!$A91="CM",INDIRECT("'Soil 2020'!"&amp;'Country Selector'!$B$3&amp;ROW($A91))*10^12,0)*'Process Emissions Multipliers'!$B$43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IF('Soil 2030'!$A91="CM",INDIRECT("'Soil 2030'!"&amp;'Country Selector'!$B$3&amp;ROW($A91))*10^12,0)*'Process Emissions Multipliers'!$D$43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Multipliers'!$E$43</f>
        <v>0</v>
      </c>
    </row>
    <row r="84" spans="1:42">
      <c r="A84" s="74">
        <v>32</v>
      </c>
      <c r="B84">
        <f ca="1">IF('Soil 2010'!$A92="CM",INDIRECT("'Soil 2010'!"&amp;'Country Selector'!$B$3&amp;ROW($A92))*10^12,0)</f>
        <v>129322425550.34889</v>
      </c>
      <c r="C84" s="90">
        <f t="shared" ca="1" si="15"/>
        <v>116390182995.31401</v>
      </c>
      <c r="D84" s="90">
        <f t="shared" ca="1" si="12"/>
        <v>103457940440.27911</v>
      </c>
      <c r="E84" s="90">
        <f t="shared" ca="1" si="12"/>
        <v>90525697885.244232</v>
      </c>
      <c r="F84" s="90">
        <f t="shared" ca="1" si="12"/>
        <v>77593455330.209335</v>
      </c>
      <c r="G84" s="90">
        <f t="shared" ca="1" si="12"/>
        <v>64661212775.174454</v>
      </c>
      <c r="H84" s="90">
        <f t="shared" ca="1" si="12"/>
        <v>51728970220.139557</v>
      </c>
      <c r="I84" s="90">
        <f t="shared" ca="1" si="12"/>
        <v>38796727665.104668</v>
      </c>
      <c r="J84" s="90">
        <f t="shared" ca="1" si="12"/>
        <v>25864485110.069778</v>
      </c>
      <c r="K84" s="90">
        <f t="shared" ca="1" si="12"/>
        <v>12932242555.034889</v>
      </c>
      <c r="L84">
        <f ca="1">IF('Soil 2020'!$A92="CM",INDIRECT("'Soil 2020'!"&amp;'Country Selector'!$B$3&amp;ROW($A92))*10^12,0)*'Process Emissions Multipliers'!$B$43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IF('Soil 2030'!$A92="CM",INDIRECT("'Soil 2030'!"&amp;'Country Selector'!$B$3&amp;ROW($A92))*10^12,0)*'Process Emissions Multipliers'!$D$43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Multipliers'!$E$43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IF('Soil 2020'!$A93="CM",INDIRECT("'Soil 2020'!"&amp;'Country Selector'!$B$3&amp;ROW($A93))*10^12,0)*'Process Emissions Multipliers'!$B$43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IF('Soil 2030'!$A93="CM",INDIRECT("'Soil 2030'!"&amp;'Country Selector'!$B$3&amp;ROW($A93))*10^12,0)*'Process Emissions Multipliers'!$D$43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Multipliers'!$E$43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IF('Soil 2020'!$A94="CM",INDIRECT("'Soil 2020'!"&amp;'Country Selector'!$B$3&amp;ROW($A94))*10^12,0)*'Process Emissions Multipliers'!$B$43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IF('Soil 2030'!$A94="CM",INDIRECT("'Soil 2030'!"&amp;'Country Selector'!$B$3&amp;ROW($A94))*10^12,0)*'Process Emissions Multipliers'!$D$43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Multipliers'!$E$43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IF('Soil 2020'!$A95="CM",INDIRECT("'Soil 2020'!"&amp;'Country Selector'!$B$3&amp;ROW($A95))*10^12,0)*'Process Emissions Multipliers'!$B$43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IF('Soil 2030'!$A95="CM",INDIRECT("'Soil 2030'!"&amp;'Country Selector'!$B$3&amp;ROW($A95))*10^12,0)*'Process Emissions Multipliers'!$D$43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Multipliers'!$E$43</f>
        <v>0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IF('Soil 2020'!$A96="CM",INDIRECT("'Soil 2020'!"&amp;'Country Selector'!$B$3&amp;ROW($A96))*10^12,0)*'Process Emissions Multipliers'!$B$43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IF('Soil 2030'!$A96="CM",INDIRECT("'Soil 2030'!"&amp;'Country Selector'!$B$3&amp;ROW($A96))*10^12,0)*'Process Emissions Multipliers'!$D$43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Multipliers'!$E$43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IF('Soil 2020'!$A97="CM",INDIRECT("'Soil 2020'!"&amp;'Country Selector'!$B$3&amp;ROW($A97))*10^12,0)*'Process Emissions Multipliers'!$B$43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IF('Soil 2030'!$A97="CM",INDIRECT("'Soil 2030'!"&amp;'Country Selector'!$B$3&amp;ROW($A97))*10^12,0)*'Process Emissions Multipliers'!$D$43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Multipliers'!$E$43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5419860897.8452969</v>
      </c>
      <c r="C90" s="90">
        <f t="shared" ca="1" si="15"/>
        <v>4877874808.0607672</v>
      </c>
      <c r="D90" s="90">
        <f t="shared" ca="1" si="12"/>
        <v>4335888718.2762375</v>
      </c>
      <c r="E90" s="90">
        <f t="shared" ca="1" si="12"/>
        <v>3793902628.4917078</v>
      </c>
      <c r="F90" s="90">
        <f t="shared" ca="1" si="12"/>
        <v>3251916538.7071781</v>
      </c>
      <c r="G90" s="90">
        <f t="shared" ca="1" si="12"/>
        <v>2709930448.9226484</v>
      </c>
      <c r="H90" s="90">
        <f t="shared" ca="1" si="12"/>
        <v>2167944359.1381187</v>
      </c>
      <c r="I90" s="90">
        <f t="shared" ca="1" si="12"/>
        <v>1625958269.3535891</v>
      </c>
      <c r="J90" s="90">
        <f t="shared" ca="1" si="12"/>
        <v>1083972179.5690594</v>
      </c>
      <c r="K90" s="90">
        <f t="shared" ca="1" si="12"/>
        <v>541986089.78452969</v>
      </c>
      <c r="L90">
        <f ca="1">IF('Soil 2020'!$A98="CM",INDIRECT("'Soil 2020'!"&amp;'Country Selector'!$B$3&amp;ROW($A98))*10^12,0)*'Process Emissions Multipliers'!$B$43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IF('Soil 2030'!$A98="CM",INDIRECT("'Soil 2030'!"&amp;'Country Selector'!$B$3&amp;ROW($A98))*10^12,0)*'Process Emissions Multipliers'!$D$43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Multipliers'!$E$43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IF('Soil 2020'!$A99="CM",INDIRECT("'Soil 2020'!"&amp;'Country Selector'!$B$3&amp;ROW($A99))*10^12,0)*'Process Emissions Multipliers'!$B$43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IF('Soil 2030'!$A99="CM",INDIRECT("'Soil 2030'!"&amp;'Country Selector'!$B$3&amp;ROW($A99))*10^12,0)*'Process Emissions Multipliers'!$D$43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Multipliers'!$E$43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IF('Soil 2020'!$A100="CM",INDIRECT("'Soil 2020'!"&amp;'Country Selector'!$B$3&amp;ROW($A100))*10^12,0)*'Process Emissions Multipliers'!$B$43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IF('Soil 2030'!$A100="CM",INDIRECT("'Soil 2030'!"&amp;'Country Selector'!$B$3&amp;ROW($A100))*10^12,0)*'Process Emissions Multipliers'!$D$43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Multipliers'!$E$43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IF('Soil 2020'!$A101="CM",INDIRECT("'Soil 2020'!"&amp;'Country Selector'!$B$3&amp;ROW($A101))*10^12,0)*'Process Emissions Multipliers'!$B$43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IF('Soil 2030'!$A101="CM",INDIRECT("'Soil 2030'!"&amp;'Country Selector'!$B$3&amp;ROW($A101))*10^12,0)*'Process Emissions Multipliers'!$D$43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Multipliers'!$E$43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61823283977.793678</v>
      </c>
      <c r="D94" s="90">
        <f t="shared" ca="1" si="12"/>
        <v>123646567955.58736</v>
      </c>
      <c r="E94" s="90">
        <f t="shared" ca="1" si="12"/>
        <v>185469851933.38104</v>
      </c>
      <c r="F94" s="90">
        <f t="shared" ca="1" si="12"/>
        <v>247293135911.17471</v>
      </c>
      <c r="G94" s="90">
        <f t="shared" ca="1" si="12"/>
        <v>309116419888.96838</v>
      </c>
      <c r="H94" s="90">
        <f t="shared" ca="1" si="12"/>
        <v>370939703866.76208</v>
      </c>
      <c r="I94" s="90">
        <f t="shared" ca="1" si="12"/>
        <v>432762987844.55579</v>
      </c>
      <c r="J94" s="90">
        <f t="shared" ca="1" si="12"/>
        <v>494586271822.34943</v>
      </c>
      <c r="K94" s="90">
        <f t="shared" ca="1" si="12"/>
        <v>556409555800.14307</v>
      </c>
      <c r="L94">
        <f ca="1">IF('Soil 2020'!$A102="CM",INDIRECT("'Soil 2020'!"&amp;'Country Selector'!$B$3&amp;ROW($A102))*10^12,0)*'Process Emissions Multipliers'!$B$43</f>
        <v>618232839777.93677</v>
      </c>
      <c r="M94" s="90">
        <f t="shared" ca="1" si="16"/>
        <v>556409555800.14307</v>
      </c>
      <c r="N94" s="90">
        <f t="shared" ca="1" si="13"/>
        <v>494586271822.34943</v>
      </c>
      <c r="O94" s="90">
        <f t="shared" ca="1" si="13"/>
        <v>432762987844.55579</v>
      </c>
      <c r="P94" s="90">
        <f t="shared" ca="1" si="13"/>
        <v>370939703866.76208</v>
      </c>
      <c r="Q94" s="90">
        <f t="shared" ca="1" si="13"/>
        <v>309116419888.96838</v>
      </c>
      <c r="R94" s="90">
        <f t="shared" ca="1" si="13"/>
        <v>247293135911.17471</v>
      </c>
      <c r="S94" s="90">
        <f t="shared" ca="1" si="13"/>
        <v>185469851933.38104</v>
      </c>
      <c r="T94" s="90">
        <f t="shared" ca="1" si="13"/>
        <v>123646567955.58736</v>
      </c>
      <c r="U94" s="90">
        <f t="shared" ca="1" si="13"/>
        <v>61823283977.793678</v>
      </c>
      <c r="V94">
        <f ca="1">IF('Soil 2030'!$A102="CM",INDIRECT("'Soil 2030'!"&amp;'Country Selector'!$B$3&amp;ROW($A102))*10^12,0)*'Process Emissions Multipliers'!$D$43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Multipliers'!$E$43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IF('Soil 2020'!$A103="CM",INDIRECT("'Soil 2020'!"&amp;'Country Selector'!$B$3&amp;ROW($A103))*10^12,0)*'Process Emissions Multipliers'!$B$43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IF('Soil 2030'!$A103="CM",INDIRECT("'Soil 2030'!"&amp;'Country Selector'!$B$3&amp;ROW($A103))*10^12,0)*'Process Emissions Multipliers'!$D$43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Multipliers'!$E$43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IF('Soil 2020'!$A104="CM",INDIRECT("'Soil 2020'!"&amp;'Country Selector'!$B$3&amp;ROW($A104))*10^12,0)*'Process Emissions Multipliers'!$B$43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IF('Soil 2030'!$A104="CM",INDIRECT("'Soil 2030'!"&amp;'Country Selector'!$B$3&amp;ROW($A104))*10^12,0)*'Process Emissions Multipliers'!$D$43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Multipliers'!$E$43</f>
        <v>0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IF('Soil 2020'!$A105="CM",INDIRECT("'Soil 2020'!"&amp;'Country Selector'!$B$3&amp;ROW($A105))*10^12,0)*'Process Emissions Multipliers'!$B$43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IF('Soil 2030'!$A105="CM",INDIRECT("'Soil 2030'!"&amp;'Country Selector'!$B$3&amp;ROW($A105))*10^12,0)*'Process Emissions Multipliers'!$D$43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Multipliers'!$E$43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IF('Soil 2020'!$A106="CM",INDIRECT("'Soil 2020'!"&amp;'Country Selector'!$B$3&amp;ROW($A106))*10^12,0)*'Process Emissions Multipliers'!$B$43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IF('Soil 2030'!$A106="CM",INDIRECT("'Soil 2030'!"&amp;'Country Selector'!$B$3&amp;ROW($A106))*10^12,0)*'Process Emissions Multipliers'!$D$43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Multipliers'!$E$43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64578647478.310104</v>
      </c>
      <c r="C99" s="90">
        <f t="shared" ca="1" si="15"/>
        <v>58120782730.479088</v>
      </c>
      <c r="D99" s="90">
        <f t="shared" ca="1" si="20"/>
        <v>51662917982.648087</v>
      </c>
      <c r="E99" s="90">
        <f t="shared" ca="1" si="20"/>
        <v>45205053234.81707</v>
      </c>
      <c r="F99" s="90">
        <f t="shared" ca="1" si="20"/>
        <v>38747188486.986061</v>
      </c>
      <c r="G99" s="90">
        <f t="shared" ca="1" si="20"/>
        <v>32289323739.155052</v>
      </c>
      <c r="H99" s="90">
        <f t="shared" ca="1" si="20"/>
        <v>25831458991.324043</v>
      </c>
      <c r="I99" s="90">
        <f t="shared" ca="1" si="20"/>
        <v>19373594243.493031</v>
      </c>
      <c r="J99" s="90">
        <f t="shared" ca="1" si="20"/>
        <v>12915729495.662022</v>
      </c>
      <c r="K99" s="90">
        <f t="shared" ca="1" si="20"/>
        <v>6457864747.8310108</v>
      </c>
      <c r="L99">
        <f ca="1">IF('Soil 2020'!$A107="CM",INDIRECT("'Soil 2020'!"&amp;'Country Selector'!$B$3&amp;ROW($A107))*10^12,0)*'Process Emissions Multipliers'!$B$43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IF('Soil 2030'!$A107="CM",INDIRECT("'Soil 2030'!"&amp;'Country Selector'!$B$3&amp;ROW($A107))*10^12,0)*'Process Emissions Multipliers'!$D$43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Multipliers'!$E$43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IF('Soil 2020'!$A108="CM",INDIRECT("'Soil 2020'!"&amp;'Country Selector'!$B$3&amp;ROW($A108))*10^12,0)*'Process Emissions Multipliers'!$B$43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IF('Soil 2030'!$A108="CM",INDIRECT("'Soil 2030'!"&amp;'Country Selector'!$B$3&amp;ROW($A108))*10^12,0)*'Process Emissions Multipliers'!$D$43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Multipliers'!$E$43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IF('Soil 2020'!$A109="CM",INDIRECT("'Soil 2020'!"&amp;'Country Selector'!$B$3&amp;ROW($A109))*10^12,0)*'Process Emissions Multipliers'!$B$43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IF('Soil 2030'!$A109="CM",INDIRECT("'Soil 2030'!"&amp;'Country Selector'!$B$3&amp;ROW($A109))*10^12,0)*'Process Emissions Multipliers'!$D$43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Multipliers'!$E$43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IF('Soil 2020'!$A110="CM",INDIRECT("'Soil 2020'!"&amp;'Country Selector'!$B$3&amp;ROW($A110))*10^12,0)*'Process Emissions Multipliers'!$B$43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IF('Soil 2030'!$A110="CM",INDIRECT("'Soil 2030'!"&amp;'Country Selector'!$B$3&amp;ROW($A110))*10^12,0)*'Process Emissions Multipliers'!$D$43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Multipliers'!$E$43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IF('Soil 2020'!$A111="CM",INDIRECT("'Soil 2020'!"&amp;'Country Selector'!$B$3&amp;ROW($A111))*10^12,0)*'Process Emissions Multipliers'!$B$43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IF('Soil 2030'!$A111="CM",INDIRECT("'Soil 2030'!"&amp;'Country Selector'!$B$3&amp;ROW($A111))*10^12,0)*'Process Emissions Multipliers'!$D$43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Multipliers'!$E$43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IF('Soil 2020'!$A112="CM",INDIRECT("'Soil 2020'!"&amp;'Country Selector'!$B$3&amp;ROW($A112))*10^12,0)*'Process Emissions Multipliers'!$B$43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IF('Soil 2030'!$A112="CM",INDIRECT("'Soil 2030'!"&amp;'Country Selector'!$B$3&amp;ROW($A112))*10^12,0)*'Process Emissions Multipliers'!$D$43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Multipliers'!$E$43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IF('Soil 2020'!$A113="CM",INDIRECT("'Soil 2020'!"&amp;'Country Selector'!$B$3&amp;ROW($A113))*10^12,0)*'Process Emissions Multipliers'!$B$43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IF('Soil 2030'!$A113="CM",INDIRECT("'Soil 2030'!"&amp;'Country Selector'!$B$3&amp;ROW($A113))*10^12,0)*'Process Emissions Multipliers'!$D$43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Multipliers'!$E$43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IF('Soil 2020'!$A114="CM",INDIRECT("'Soil 2020'!"&amp;'Country Selector'!$B$3&amp;ROW($A114))*10^12,0)*'Process Emissions Multipliers'!$B$43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IF('Soil 2030'!$A114="CM",INDIRECT("'Soil 2030'!"&amp;'Country Selector'!$B$3&amp;ROW($A114))*10^12,0)*'Process Emissions Multipliers'!$D$43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Multipliers'!$E$43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IF('Soil 2020'!$A115="CM",INDIRECT("'Soil 2020'!"&amp;'Country Selector'!$B$3&amp;ROW($A115))*10^12,0)*'Process Emissions Multipliers'!$B$43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IF('Soil 2030'!$A115="CM",INDIRECT("'Soil 2030'!"&amp;'Country Selector'!$B$3&amp;ROW($A115))*10^12,0)*'Process Emissions Multipliers'!$D$43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Multipliers'!$E$43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IF('Soil 2020'!$A116="CM",INDIRECT("'Soil 2020'!"&amp;'Country Selector'!$B$3&amp;ROW($A116))*10^12,0)*'Process Emissions Multipliers'!$B$43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IF('Soil 2030'!$A116="CM",INDIRECT("'Soil 2030'!"&amp;'Country Selector'!$B$3&amp;ROW($A116))*10^12,0)*'Process Emissions Multipliers'!$D$43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Multipliers'!$E$43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IF('Soil 2020'!$A117="CM",INDIRECT("'Soil 2020'!"&amp;'Country Selector'!$B$3&amp;ROW($A117))*10^12,0)*'Process Emissions Multipliers'!$B$43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IF('Soil 2030'!$A117="CM",INDIRECT("'Soil 2030'!"&amp;'Country Selector'!$B$3&amp;ROW($A117))*10^12,0)*'Process Emissions Multipliers'!$D$43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Multipliers'!$E$43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IF('Soil 2020'!$A118="CM",INDIRECT("'Soil 2020'!"&amp;'Country Selector'!$B$3&amp;ROW($A118))*10^12,0)*'Process Emissions Multipliers'!$B$43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IF('Soil 2030'!$A118="CM",INDIRECT("'Soil 2030'!"&amp;'Country Selector'!$B$3&amp;ROW($A118))*10^12,0)*'Process Emissions Multipliers'!$D$43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Multipliers'!$E$43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IF('Soil 2020'!$A119="CM",INDIRECT("'Soil 2020'!"&amp;'Country Selector'!$B$3&amp;ROW($A119))*10^12,0)*'Process Emissions Multipliers'!$B$43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IF('Soil 2030'!$A119="CM",INDIRECT("'Soil 2030'!"&amp;'Country Selector'!$B$3&amp;ROW($A119))*10^12,0)*'Process Emissions Multipliers'!$D$43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Multipliers'!$E$43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IF('Soil 2020'!$A120="CM",INDIRECT("'Soil 2020'!"&amp;'Country Selector'!$B$3&amp;ROW($A120))*10^12,0)*'Process Emissions Multipliers'!$B$43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IF('Soil 2030'!$A120="CM",INDIRECT("'Soil 2030'!"&amp;'Country Selector'!$B$3&amp;ROW($A120))*10^12,0)*'Process Emissions Multipliers'!$D$43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Multipliers'!$E$43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IF('Soil 2020'!$A121="CM",INDIRECT("'Soil 2020'!"&amp;'Country Selector'!$B$3&amp;ROW($A121))*10^12,0)*'Process Emissions Multipliers'!$B$43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IF('Soil 2030'!$A121="CM",INDIRECT("'Soil 2030'!"&amp;'Country Selector'!$B$3&amp;ROW($A121))*10^12,0)*'Process Emissions Multipliers'!$D$43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Multipliers'!$E$43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1673193244.1409469</v>
      </c>
      <c r="C114" s="90">
        <f t="shared" ca="1" si="15"/>
        <v>1505873919.7268522</v>
      </c>
      <c r="D114" s="90">
        <f t="shared" ca="1" si="20"/>
        <v>1338554595.3127575</v>
      </c>
      <c r="E114" s="90">
        <f t="shared" ca="1" si="20"/>
        <v>1171235270.8986628</v>
      </c>
      <c r="F114" s="90">
        <f t="shared" ca="1" si="20"/>
        <v>1003915946.484568</v>
      </c>
      <c r="G114" s="90">
        <f t="shared" ca="1" si="20"/>
        <v>836596622.07047343</v>
      </c>
      <c r="H114" s="90">
        <f t="shared" ca="1" si="20"/>
        <v>669277297.65637875</v>
      </c>
      <c r="I114" s="90">
        <f t="shared" ca="1" si="20"/>
        <v>501957973.242284</v>
      </c>
      <c r="J114" s="90">
        <f t="shared" ca="1" si="20"/>
        <v>334638648.82818937</v>
      </c>
      <c r="K114" s="90">
        <f t="shared" ca="1" si="20"/>
        <v>167319324.41409469</v>
      </c>
      <c r="L114">
        <f ca="1">IF('Soil 2020'!$A122="CM",INDIRECT("'Soil 2020'!"&amp;'Country Selector'!$B$3&amp;ROW($A122))*10^12,0)*'Process Emissions Multipliers'!$B$43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IF('Soil 2030'!$A122="CM",INDIRECT("'Soil 2030'!"&amp;'Country Selector'!$B$3&amp;ROW($A122))*10^12,0)*'Process Emissions Multipliers'!$D$43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Multipliers'!$E$43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IF('Soil 2020'!$A123="CM",INDIRECT("'Soil 2020'!"&amp;'Country Selector'!$B$3&amp;ROW($A123))*10^12,0)*'Process Emissions Multipliers'!$B$43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IF('Soil 2030'!$A123="CM",INDIRECT("'Soil 2030'!"&amp;'Country Selector'!$B$3&amp;ROW($A123))*10^12,0)*'Process Emissions Multipliers'!$D$43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Multipliers'!$E$43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IF('Soil 2020'!$A124="CM",INDIRECT("'Soil 2020'!"&amp;'Country Selector'!$B$3&amp;ROW($A124))*10^12,0)*'Process Emissions Multipliers'!$B$43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IF('Soil 2030'!$A124="CM",INDIRECT("'Soil 2030'!"&amp;'Country Selector'!$B$3&amp;ROW($A124))*10^12,0)*'Process Emissions Multipliers'!$D$43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Multipliers'!$E$43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18237793586.386887</v>
      </c>
      <c r="C117" s="90">
        <f t="shared" ca="1" si="15"/>
        <v>16414014227.748199</v>
      </c>
      <c r="D117" s="90">
        <f t="shared" ca="1" si="20"/>
        <v>14590234869.109509</v>
      </c>
      <c r="E117" s="90">
        <f t="shared" ca="1" si="20"/>
        <v>12766455510.470821</v>
      </c>
      <c r="F117" s="90">
        <f t="shared" ca="1" si="20"/>
        <v>10942676151.832132</v>
      </c>
      <c r="G117" s="90">
        <f t="shared" ca="1" si="20"/>
        <v>9118896793.1934433</v>
      </c>
      <c r="H117" s="90">
        <f t="shared" ca="1" si="20"/>
        <v>7295117434.5547543</v>
      </c>
      <c r="I117" s="90">
        <f t="shared" ca="1" si="20"/>
        <v>5471338075.9160662</v>
      </c>
      <c r="J117" s="90">
        <f t="shared" ca="1" si="20"/>
        <v>3647558717.2773771</v>
      </c>
      <c r="K117" s="90">
        <f t="shared" ca="1" si="20"/>
        <v>1823779358.6386886</v>
      </c>
      <c r="L117">
        <f ca="1">IF('Soil 2020'!$A125="CM",INDIRECT("'Soil 2020'!"&amp;'Country Selector'!$B$3&amp;ROW($A125))*10^12,0)*'Process Emissions Multipliers'!$B$43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IF('Soil 2030'!$A125="CM",INDIRECT("'Soil 2030'!"&amp;'Country Selector'!$B$3&amp;ROW($A125))*10^12,0)*'Process Emissions Multipliers'!$D$43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Multipliers'!$E$43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IF('Soil 2020'!$A126="CM",INDIRECT("'Soil 2020'!"&amp;'Country Selector'!$B$3&amp;ROW($A126))*10^12,0)*'Process Emissions Multipliers'!$B$43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IF('Soil 2030'!$A126="CM",INDIRECT("'Soil 2030'!"&amp;'Country Selector'!$B$3&amp;ROW($A126))*10^12,0)*'Process Emissions Multipliers'!$D$43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Multipliers'!$E$43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IF('Soil 2020'!$A127="CM",INDIRECT("'Soil 2020'!"&amp;'Country Selector'!$B$3&amp;ROW($A127))*10^12,0)*'Process Emissions Multipliers'!$B$43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IF('Soil 2030'!$A127="CM",INDIRECT("'Soil 2030'!"&amp;'Country Selector'!$B$3&amp;ROW($A127))*10^12,0)*'Process Emissions Multipliers'!$D$43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Multipliers'!$E$43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IF('Soil 2020'!$A128="CM",INDIRECT("'Soil 2020'!"&amp;'Country Selector'!$B$3&amp;ROW($A128))*10^12,0)*'Process Emissions Multipliers'!$B$43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IF('Soil 2030'!$A128="CM",INDIRECT("'Soil 2030'!"&amp;'Country Selector'!$B$3&amp;ROW($A128))*10^12,0)*'Process Emissions Multipliers'!$D$43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Multipliers'!$E$43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IF('Soil 2020'!$A129="CM",INDIRECT("'Soil 2020'!"&amp;'Country Selector'!$B$3&amp;ROW($A129))*10^12,0)*'Process Emissions Multipliers'!$B$43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IF('Soil 2030'!$A129="CM",INDIRECT("'Soil 2030'!"&amp;'Country Selector'!$B$3&amp;ROW($A129))*10^12,0)*'Process Emissions Multipliers'!$D$43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Multipliers'!$E$43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IF('Soil 2020'!$A130="CM",INDIRECT("'Soil 2020'!"&amp;'Country Selector'!$B$3&amp;ROW($A130))*10^12,0)*'Process Emissions Multipliers'!$B$43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IF('Soil 2030'!$A130="CM",INDIRECT("'Soil 2030'!"&amp;'Country Selector'!$B$3&amp;ROW($A130))*10^12,0)*'Process Emissions Multipliers'!$D$43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Multipliers'!$E$43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IF('Soil 2020'!$A131="CM",INDIRECT("'Soil 2020'!"&amp;'Country Selector'!$B$3&amp;ROW($A131))*10^12,0)*'Process Emissions Multipliers'!$B$43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IF('Soil 2030'!$A131="CM",INDIRECT("'Soil 2030'!"&amp;'Country Selector'!$B$3&amp;ROW($A131))*10^12,0)*'Process Emissions Multipliers'!$D$43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Multipliers'!$E$43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IF('Soil 2020'!$A132="CM",INDIRECT("'Soil 2020'!"&amp;'Country Selector'!$B$3&amp;ROW($A132))*10^12,0)*'Process Emissions Multipliers'!$B$43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IF('Soil 2030'!$A132="CM",INDIRECT("'Soil 2030'!"&amp;'Country Selector'!$B$3&amp;ROW($A132))*10^12,0)*'Process Emissions Multipliers'!$D$43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Multipliers'!$E$43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IF('Soil 2020'!$A133="CM",INDIRECT("'Soil 2020'!"&amp;'Country Selector'!$B$3&amp;ROW($A133))*10^12,0)*'Process Emissions Multipliers'!$B$43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IF('Soil 2030'!$A133="CM",INDIRECT("'Soil 2030'!"&amp;'Country Selector'!$B$3&amp;ROW($A133))*10^12,0)*'Process Emissions Multipliers'!$D$43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Multipliers'!$E$43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IF('Soil 2020'!$A134="CM",INDIRECT("'Soil 2020'!"&amp;'Country Selector'!$B$3&amp;ROW($A134))*10^12,0)*'Process Emissions Multipliers'!$B$43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IF('Soil 2030'!$A134="CM",INDIRECT("'Soil 2030'!"&amp;'Country Selector'!$B$3&amp;ROW($A134))*10^12,0)*'Process Emissions Multipliers'!$D$43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Multipliers'!$E$43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IF('Soil 2020'!$A135="CM",INDIRECT("'Soil 2020'!"&amp;'Country Selector'!$B$3&amp;ROW($A135))*10^12,0)*'Process Emissions Multipliers'!$B$43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IF('Soil 2030'!$A135="CM",INDIRECT("'Soil 2030'!"&amp;'Country Selector'!$B$3&amp;ROW($A135))*10^12,0)*'Process Emissions Multipliers'!$D$43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Multipliers'!$E$43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IF('Soil 2020'!$A136="CM",INDIRECT("'Soil 2020'!"&amp;'Country Selector'!$B$3&amp;ROW($A136))*10^12,0)*'Process Emissions Multipliers'!$B$43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IF('Soil 2030'!$A136="CM",INDIRECT("'Soil 2030'!"&amp;'Country Selector'!$B$3&amp;ROW($A136))*10^12,0)*'Process Emissions Multipliers'!$D$43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Multipliers'!$E$43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IF('Soil 2020'!$A137="CM",INDIRECT("'Soil 2020'!"&amp;'Country Selector'!$B$3&amp;ROW($A137))*10^12,0)*'Process Emissions Multipliers'!$B$43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IF('Soil 2030'!$A137="CM",INDIRECT("'Soil 2030'!"&amp;'Country Selector'!$B$3&amp;ROW($A137))*10^12,0)*'Process Emissions Multipliers'!$D$43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Multipliers'!$E$43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IF('Soil 2020'!$A138="CM",INDIRECT("'Soil 2020'!"&amp;'Country Selector'!$B$3&amp;ROW($A138))*10^12,0)*'Process Emissions Multipliers'!$B$43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IF('Soil 2030'!$A138="CM",INDIRECT("'Soil 2030'!"&amp;'Country Selector'!$B$3&amp;ROW($A138))*10^12,0)*'Process Emissions Multipliers'!$D$43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Multipliers'!$E$43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IF('Soil 2020'!$A139="CM",INDIRECT("'Soil 2020'!"&amp;'Country Selector'!$B$3&amp;ROW($A139))*10^12,0)*'Process Emissions Multipliers'!$B$43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IF('Soil 2030'!$A139="CM",INDIRECT("'Soil 2030'!"&amp;'Country Selector'!$B$3&amp;ROW($A139))*10^12,0)*'Process Emissions Multipliers'!$D$43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Multipliers'!$E$43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IF('Soil 2020'!$A140="CM",INDIRECT("'Soil 2020'!"&amp;'Country Selector'!$B$3&amp;ROW($A140))*10^12,0)*'Process Emissions Multipliers'!$B$43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IF('Soil 2030'!$A140="CM",INDIRECT("'Soil 2030'!"&amp;'Country Selector'!$B$3&amp;ROW($A140))*10^12,0)*'Process Emissions Multipliers'!$D$43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Multipliers'!$E$43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IF('Soil 2020'!$A141="CM",INDIRECT("'Soil 2020'!"&amp;'Country Selector'!$B$3&amp;ROW($A141))*10^12,0)*'Process Emissions Multipliers'!$B$43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IF('Soil 2030'!$A141="CM",INDIRECT("'Soil 2030'!"&amp;'Country Selector'!$B$3&amp;ROW($A141))*10^12,0)*'Process Emissions Multipliers'!$D$43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Multipliers'!$E$43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IF('Soil 2020'!$A142="CM",INDIRECT("'Soil 2020'!"&amp;'Country Selector'!$B$3&amp;ROW($A142))*10^12,0)*'Process Emissions Multipliers'!$B$43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IF('Soil 2030'!$A142="CM",INDIRECT("'Soil 2030'!"&amp;'Country Selector'!$B$3&amp;ROW($A142))*10^12,0)*'Process Emissions Multipliers'!$D$43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Multipliers'!$E$43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IF('Soil 2020'!$A143="CM",INDIRECT("'Soil 2020'!"&amp;'Country Selector'!$B$3&amp;ROW($A143))*10^12,0)*'Process Emissions Multipliers'!$B$43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IF('Soil 2030'!$A143="CM",INDIRECT("'Soil 2030'!"&amp;'Country Selector'!$B$3&amp;ROW($A143))*10^12,0)*'Process Emissions Multipliers'!$D$43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Multipliers'!$E$43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IF('Soil 2020'!$A144="CM",INDIRECT("'Soil 2020'!"&amp;'Country Selector'!$B$3&amp;ROW($A144))*10^12,0)*'Process Emissions Multipliers'!$B$43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IF('Soil 2030'!$A144="CM",INDIRECT("'Soil 2030'!"&amp;'Country Selector'!$B$3&amp;ROW($A144))*10^12,0)*'Process Emissions Multipliers'!$D$43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Multipliers'!$E$43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IF('Soil 2020'!$A145="CM",INDIRECT("'Soil 2020'!"&amp;'Country Selector'!$B$3&amp;ROW($A145))*10^12,0)*'Process Emissions Multipliers'!$B$43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IF('Soil 2030'!$A145="CM",INDIRECT("'Soil 2030'!"&amp;'Country Selector'!$B$3&amp;ROW($A145))*10^12,0)*'Process Emissions Multipliers'!$D$43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Multipliers'!$E$43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IF('Soil 2020'!$A146="CM",INDIRECT("'Soil 2020'!"&amp;'Country Selector'!$B$3&amp;ROW($A146))*10^12,0)*'Process Emissions Multipliers'!$B$43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IF('Soil 2030'!$A146="CM",INDIRECT("'Soil 2030'!"&amp;'Country Selector'!$B$3&amp;ROW($A146))*10^12,0)*'Process Emissions Multipliers'!$D$43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Multipliers'!$E$43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IF('Soil 2020'!$A147="CM",INDIRECT("'Soil 2020'!"&amp;'Country Selector'!$B$3&amp;ROW($A147))*10^12,0)*'Process Emissions Multipliers'!$B$43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IF('Soil 2030'!$A147="CM",INDIRECT("'Soil 2030'!"&amp;'Country Selector'!$B$3&amp;ROW($A147))*10^12,0)*'Process Emissions Multipliers'!$D$43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Multipliers'!$E$43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IF('Soil 2020'!$A148="CM",INDIRECT("'Soil 2020'!"&amp;'Country Selector'!$B$3&amp;ROW($A148))*10^12,0)*'Process Emissions Multipliers'!$B$43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IF('Soil 2030'!$A148="CM",INDIRECT("'Soil 2030'!"&amp;'Country Selector'!$B$3&amp;ROW($A148))*10^12,0)*'Process Emissions Multipliers'!$D$43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Multipliers'!$E$43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IF('Soil 2020'!$A149="CM",INDIRECT("'Soil 2020'!"&amp;'Country Selector'!$B$3&amp;ROW($A149))*10^12,0)*'Process Emissions Multipliers'!$B$43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IF('Soil 2030'!$A149="CM",INDIRECT("'Soil 2030'!"&amp;'Country Selector'!$B$3&amp;ROW($A149))*10^12,0)*'Process Emissions Multipliers'!$D$43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Multipliers'!$E$43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IF('Soil 2020'!$A150="CM",INDIRECT("'Soil 2020'!"&amp;'Country Selector'!$B$3&amp;ROW($A150))*10^12,0)*'Process Emissions Multipliers'!$B$43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IF('Soil 2030'!$A150="CM",INDIRECT("'Soil 2030'!"&amp;'Country Selector'!$B$3&amp;ROW($A150))*10^12,0)*'Process Emissions Multipliers'!$D$43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Multipliers'!$E$43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IF('Soil 2020'!$A151="CM",INDIRECT("'Soil 2020'!"&amp;'Country Selector'!$B$3&amp;ROW($A151))*10^12,0)*'Process Emissions Multipliers'!$B$43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IF('Soil 2030'!$A151="CM",INDIRECT("'Soil 2030'!"&amp;'Country Selector'!$B$3&amp;ROW($A151))*10^12,0)*'Process Emissions Multipliers'!$D$43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Multipliers'!$E$43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IF('Soil 2020'!$A152="CM",INDIRECT("'Soil 2020'!"&amp;'Country Selector'!$B$3&amp;ROW($A152))*10^12,0)*'Process Emissions Multipliers'!$B$43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IF('Soil 2030'!$A152="CM",INDIRECT("'Soil 2030'!"&amp;'Country Selector'!$B$3&amp;ROW($A152))*10^12,0)*'Process Emissions Multipliers'!$D$43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Multipliers'!$E$43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IF('Soil 2020'!$A153="CM",INDIRECT("'Soil 2020'!"&amp;'Country Selector'!$B$3&amp;ROW($A153))*10^12,0)*'Process Emissions Multipliers'!$B$43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IF('Soil 2030'!$A153="CM",INDIRECT("'Soil 2030'!"&amp;'Country Selector'!$B$3&amp;ROW($A153))*10^12,0)*'Process Emissions Multipliers'!$D$43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Multipliers'!$E$43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IF('Soil 2020'!$A154="CM",INDIRECT("'Soil 2020'!"&amp;'Country Selector'!$B$3&amp;ROW($A154))*10^12,0)*'Process Emissions Multipliers'!$B$43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IF('Soil 2030'!$A154="CM",INDIRECT("'Soil 2030'!"&amp;'Country Selector'!$B$3&amp;ROW($A154))*10^12,0)*'Process Emissions Multipliers'!$D$43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Multipliers'!$E$43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IF('Soil 2020'!$A155="CM",INDIRECT("'Soil 2020'!"&amp;'Country Selector'!$B$3&amp;ROW($A155))*10^12,0)*'Process Emissions Multipliers'!$B$43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IF('Soil 2030'!$A155="CM",INDIRECT("'Soil 2030'!"&amp;'Country Selector'!$B$3&amp;ROW($A155))*10^12,0)*'Process Emissions Multipliers'!$D$43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Multipliers'!$E$43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IF('Soil 2020'!$A156="CM",INDIRECT("'Soil 2020'!"&amp;'Country Selector'!$B$3&amp;ROW($A156))*10^12,0)*'Process Emissions Multipliers'!$B$43</f>
        <v>0</v>
      </c>
      <c r="M148" s="90">
        <f t="shared" ca="1" si="28"/>
        <v>14243063417.20937</v>
      </c>
      <c r="N148" s="90">
        <f t="shared" ca="1" si="28"/>
        <v>28486126834.418739</v>
      </c>
      <c r="O148" s="90">
        <f t="shared" ca="1" si="28"/>
        <v>42729190251.628105</v>
      </c>
      <c r="P148" s="90">
        <f t="shared" ca="1" si="28"/>
        <v>56972253668.837479</v>
      </c>
      <c r="Q148" s="90">
        <f t="shared" ca="1" si="28"/>
        <v>71215317086.046844</v>
      </c>
      <c r="R148" s="90">
        <f t="shared" ca="1" si="28"/>
        <v>85458380503.25621</v>
      </c>
      <c r="S148" s="90">
        <f t="shared" ca="1" si="28"/>
        <v>99701443920.465576</v>
      </c>
      <c r="T148" s="90">
        <f t="shared" ca="1" si="28"/>
        <v>113944507337.67496</v>
      </c>
      <c r="U148" s="90">
        <f t="shared" ca="1" si="28"/>
        <v>128187570754.88432</v>
      </c>
      <c r="V148">
        <f ca="1">IF('Soil 2030'!$A156="CM",INDIRECT("'Soil 2030'!"&amp;'Country Selector'!$B$3&amp;ROW($A156))*10^12,0)*'Process Emissions Multipliers'!$D$43</f>
        <v>142430634172.09369</v>
      </c>
      <c r="W148" s="90">
        <f t="shared" ca="1" si="30"/>
        <v>142613735796.63147</v>
      </c>
      <c r="X148" s="90">
        <f t="shared" ca="1" si="30"/>
        <v>142796837421.16922</v>
      </c>
      <c r="Y148" s="90">
        <f t="shared" ca="1" si="30"/>
        <v>142979939045.70697</v>
      </c>
      <c r="Z148" s="90">
        <f t="shared" ca="1" si="30"/>
        <v>143163040670.24475</v>
      </c>
      <c r="AA148" s="90">
        <f t="shared" ca="1" si="30"/>
        <v>143346142294.7825</v>
      </c>
      <c r="AB148" s="90">
        <f t="shared" ca="1" si="30"/>
        <v>143529243919.32025</v>
      </c>
      <c r="AC148" s="90">
        <f t="shared" ca="1" si="30"/>
        <v>143712345543.85803</v>
      </c>
      <c r="AD148" s="90">
        <f t="shared" ca="1" si="30"/>
        <v>143895447168.39578</v>
      </c>
      <c r="AE148" s="90">
        <f t="shared" ca="1" si="30"/>
        <v>144078548792.93353</v>
      </c>
      <c r="AF148" s="90">
        <f t="shared" ca="1" si="30"/>
        <v>144261650417.47131</v>
      </c>
      <c r="AG148" s="90">
        <f t="shared" ca="1" si="30"/>
        <v>144444752042.00906</v>
      </c>
      <c r="AH148" s="90">
        <f t="shared" ca="1" si="30"/>
        <v>144627853666.54681</v>
      </c>
      <c r="AI148" s="90">
        <f t="shared" ca="1" si="30"/>
        <v>144810955291.08459</v>
      </c>
      <c r="AJ148" s="90">
        <f t="shared" ca="1" si="30"/>
        <v>144994056915.62234</v>
      </c>
      <c r="AK148" s="90">
        <f t="shared" ca="1" si="30"/>
        <v>145177158540.1601</v>
      </c>
      <c r="AL148" s="90">
        <f t="shared" ca="1" si="30"/>
        <v>145360260164.69788</v>
      </c>
      <c r="AM148" s="90">
        <f t="shared" ca="1" si="29"/>
        <v>145543361789.23563</v>
      </c>
      <c r="AN148" s="90">
        <f t="shared" ca="1" si="29"/>
        <v>145726463413.77338</v>
      </c>
      <c r="AO148" s="90">
        <f t="shared" ca="1" si="29"/>
        <v>145909565038.31116</v>
      </c>
      <c r="AP148">
        <f ca="1">V148*'Process Emissions Multipliers'!$E$43</f>
        <v>146092666662.84891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IF('Soil 2020'!$A157="CM",INDIRECT("'Soil 2020'!"&amp;'Country Selector'!$B$3&amp;ROW($A157))*10^12,0)*'Process Emissions Multipliers'!$B$43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IF('Soil 2030'!$A157="CM",INDIRECT("'Soil 2030'!"&amp;'Country Selector'!$B$3&amp;ROW($A157))*10^12,0)*'Process Emissions Multipliers'!$D$43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Multipliers'!$E$43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IF('Soil 2020'!$A158="CM",INDIRECT("'Soil 2020'!"&amp;'Country Selector'!$B$3&amp;ROW($A158))*10^12,0)*'Process Emissions Multipliers'!$B$43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IF('Soil 2030'!$A158="CM",INDIRECT("'Soil 2030'!"&amp;'Country Selector'!$B$3&amp;ROW($A158))*10^12,0)*'Process Emissions Multipliers'!$D$43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Multipliers'!$E$43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IF('Soil 2020'!$A159="CM",INDIRECT("'Soil 2020'!"&amp;'Country Selector'!$B$3&amp;ROW($A159))*10^12,0)*'Process Emissions Multipliers'!$B$43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IF('Soil 2030'!$A159="CM",INDIRECT("'Soil 2030'!"&amp;'Country Selector'!$B$3&amp;ROW($A159))*10^12,0)*'Process Emissions Multipliers'!$D$43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Multipliers'!$E$43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IF('Soil 2020'!$A160="CM",INDIRECT("'Soil 2020'!"&amp;'Country Selector'!$B$3&amp;ROW($A160))*10^12,0)*'Process Emissions Multipliers'!$B$43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IF('Soil 2030'!$A160="CM",INDIRECT("'Soil 2030'!"&amp;'Country Selector'!$B$3&amp;ROW($A160))*10^12,0)*'Process Emissions Multipliers'!$D$43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Multipliers'!$E$43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258323429930.91473</v>
      </c>
      <c r="C153" s="90">
        <f t="shared" ca="1" si="27"/>
        <v>690195512546.31104</v>
      </c>
      <c r="D153" s="90">
        <f t="shared" ca="1" si="27"/>
        <v>1122067595161.7073</v>
      </c>
      <c r="E153" s="90">
        <f t="shared" ca="1" si="27"/>
        <v>1553939677777.1038</v>
      </c>
      <c r="F153" s="90">
        <f t="shared" ca="1" si="27"/>
        <v>1985811760392.5</v>
      </c>
      <c r="G153" s="90">
        <f t="shared" ca="1" si="27"/>
        <v>2417683843007.8965</v>
      </c>
      <c r="H153" s="90">
        <f t="shared" ca="1" si="27"/>
        <v>2849555925623.2925</v>
      </c>
      <c r="I153" s="90">
        <f t="shared" ca="1" si="27"/>
        <v>3281428008238.689</v>
      </c>
      <c r="J153" s="90">
        <f t="shared" ca="1" si="27"/>
        <v>3713300090854.0854</v>
      </c>
      <c r="K153" s="90">
        <f t="shared" ca="1" si="27"/>
        <v>4145172173469.481</v>
      </c>
      <c r="L153">
        <f ca="1">IF('Soil 2020'!$A161="CM",INDIRECT("'Soil 2020'!"&amp;'Country Selector'!$B$3&amp;ROW($A161))*10^12,0)*'Process Emissions Multipliers'!$B$43</f>
        <v>4577044256084.8779</v>
      </c>
      <c r="M153" s="90">
        <f t="shared" ca="1" si="28"/>
        <v>4128821045513.2612</v>
      </c>
      <c r="N153" s="90">
        <f t="shared" ca="1" si="28"/>
        <v>3680597834941.646</v>
      </c>
      <c r="O153" s="90">
        <f t="shared" ca="1" si="28"/>
        <v>3232374624370.0298</v>
      </c>
      <c r="P153" s="90">
        <f t="shared" ca="1" si="28"/>
        <v>2784151413798.4136</v>
      </c>
      <c r="Q153" s="90">
        <f t="shared" ca="1" si="28"/>
        <v>2335928203226.7974</v>
      </c>
      <c r="R153" s="90">
        <f t="shared" ca="1" si="28"/>
        <v>1887704992655.1814</v>
      </c>
      <c r="S153" s="90">
        <f t="shared" ca="1" si="28"/>
        <v>1439481782083.5654</v>
      </c>
      <c r="T153" s="90">
        <f t="shared" ca="1" si="28"/>
        <v>991258571511.94922</v>
      </c>
      <c r="U153" s="90">
        <f t="shared" ca="1" si="28"/>
        <v>543035360940.33313</v>
      </c>
      <c r="V153">
        <f ca="1">IF('Soil 2030'!$A161="CM",INDIRECT("'Soil 2030'!"&amp;'Country Selector'!$B$3&amp;ROW($A161))*10^12,0)*'Process Emissions Multipliers'!$D$43</f>
        <v>94812150368.717072</v>
      </c>
      <c r="W153" s="90">
        <f t="shared" ca="1" si="30"/>
        <v>94934036077.218903</v>
      </c>
      <c r="X153" s="90">
        <f t="shared" ca="1" si="30"/>
        <v>95055921785.720734</v>
      </c>
      <c r="Y153" s="90">
        <f t="shared" ca="1" si="30"/>
        <v>95177807494.222565</v>
      </c>
      <c r="Z153" s="90">
        <f t="shared" ca="1" si="30"/>
        <v>95299693202.724396</v>
      </c>
      <c r="AA153" s="90">
        <f t="shared" ca="1" si="30"/>
        <v>95421578911.226227</v>
      </c>
      <c r="AB153" s="90">
        <f t="shared" ca="1" si="30"/>
        <v>95543464619.728058</v>
      </c>
      <c r="AC153" s="90">
        <f t="shared" ca="1" si="30"/>
        <v>95665350328.229889</v>
      </c>
      <c r="AD153" s="90">
        <f t="shared" ca="1" si="30"/>
        <v>95787236036.73172</v>
      </c>
      <c r="AE153" s="90">
        <f t="shared" ca="1" si="30"/>
        <v>95909121745.233536</v>
      </c>
      <c r="AF153" s="90">
        <f t="shared" ca="1" si="30"/>
        <v>96031007453.735367</v>
      </c>
      <c r="AG153" s="90">
        <f t="shared" ca="1" si="30"/>
        <v>96152893162.237198</v>
      </c>
      <c r="AH153" s="90">
        <f t="shared" ca="1" si="30"/>
        <v>96274778870.739029</v>
      </c>
      <c r="AI153" s="90">
        <f t="shared" ca="1" si="30"/>
        <v>96396664579.24086</v>
      </c>
      <c r="AJ153" s="90">
        <f t="shared" ca="1" si="30"/>
        <v>96518550287.742691</v>
      </c>
      <c r="AK153" s="90">
        <f t="shared" ca="1" si="30"/>
        <v>96640435996.244507</v>
      </c>
      <c r="AL153" s="90">
        <f t="shared" ca="1" si="30"/>
        <v>96762321704.746338</v>
      </c>
      <c r="AM153" s="90">
        <f t="shared" ca="1" si="29"/>
        <v>96884207413.248169</v>
      </c>
      <c r="AN153" s="90">
        <f t="shared" ca="1" si="29"/>
        <v>97006093121.75</v>
      </c>
      <c r="AO153" s="90">
        <f t="shared" ca="1" si="29"/>
        <v>97127978830.251831</v>
      </c>
      <c r="AP153">
        <f ca="1">V153*'Process Emissions Multipliers'!$E$43</f>
        <v>97249864538.753662</v>
      </c>
    </row>
    <row r="154" spans="1:42">
      <c r="A154" s="74">
        <v>200</v>
      </c>
      <c r="B154">
        <f ca="1">IF('Soil 2010'!$A162="CM",INDIRECT("'Soil 2010'!"&amp;'Country Selector'!$B$3&amp;ROW($A162))*10^12,0)</f>
        <v>0</v>
      </c>
      <c r="C154" s="90">
        <f t="shared" ca="1" si="27"/>
        <v>12323323905.739573</v>
      </c>
      <c r="D154" s="90">
        <f t="shared" ca="1" si="27"/>
        <v>24646647811.479145</v>
      </c>
      <c r="E154" s="90">
        <f t="shared" ca="1" si="27"/>
        <v>36969971717.218712</v>
      </c>
      <c r="F154" s="90">
        <f t="shared" ca="1" si="27"/>
        <v>49293295622.95829</v>
      </c>
      <c r="G154" s="90">
        <f t="shared" ca="1" si="27"/>
        <v>61616619528.697861</v>
      </c>
      <c r="H154" s="90">
        <f t="shared" ca="1" si="27"/>
        <v>73939943434.437424</v>
      </c>
      <c r="I154" s="90">
        <f t="shared" ca="1" si="27"/>
        <v>86263267340.177002</v>
      </c>
      <c r="J154" s="90">
        <f t="shared" ca="1" si="27"/>
        <v>98586591245.91658</v>
      </c>
      <c r="K154" s="90">
        <f t="shared" ca="1" si="27"/>
        <v>110909915151.65616</v>
      </c>
      <c r="L154">
        <f ca="1">IF('Soil 2020'!$A162="CM",INDIRECT("'Soil 2020'!"&amp;'Country Selector'!$B$3&amp;ROW($A162))*10^12,0)*'Process Emissions Multipliers'!$B$43</f>
        <v>123233239057.39572</v>
      </c>
      <c r="M154" s="90">
        <f t="shared" ca="1" si="28"/>
        <v>110909915151.65616</v>
      </c>
      <c r="N154" s="90">
        <f t="shared" ca="1" si="28"/>
        <v>98586591245.91658</v>
      </c>
      <c r="O154" s="90">
        <f t="shared" ca="1" si="28"/>
        <v>86263267340.177002</v>
      </c>
      <c r="P154" s="90">
        <f t="shared" ca="1" si="28"/>
        <v>73939943434.437424</v>
      </c>
      <c r="Q154" s="90">
        <f t="shared" ca="1" si="28"/>
        <v>61616619528.697861</v>
      </c>
      <c r="R154" s="90">
        <f t="shared" ca="1" si="28"/>
        <v>49293295622.95829</v>
      </c>
      <c r="S154" s="90">
        <f t="shared" ca="1" si="28"/>
        <v>36969971717.218712</v>
      </c>
      <c r="T154" s="90">
        <f t="shared" ca="1" si="28"/>
        <v>24646647811.479145</v>
      </c>
      <c r="U154" s="90">
        <f t="shared" ca="1" si="28"/>
        <v>12323323905.739573</v>
      </c>
      <c r="V154">
        <f ca="1">IF('Soil 2030'!$A162="CM",INDIRECT("'Soil 2030'!"&amp;'Country Selector'!$B$3&amp;ROW($A162))*10^12,0)*'Process Emissions Multipliers'!$D$43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Multipliers'!$E$43</f>
        <v>0</v>
      </c>
    </row>
    <row r="155" spans="1:42">
      <c r="A155" s="74">
        <v>250</v>
      </c>
      <c r="B155">
        <f ca="1">IF('Soil 2010'!$A163="CM",INDIRECT("'Soil 2010'!"&amp;'Country Selector'!$B$3&amp;ROW($A163))*10^12,0)</f>
        <v>171851680109.36636</v>
      </c>
      <c r="C155" s="90">
        <f t="shared" ca="1" si="27"/>
        <v>167861750567.49338</v>
      </c>
      <c r="D155" s="90">
        <f t="shared" ca="1" si="27"/>
        <v>163871821025.62036</v>
      </c>
      <c r="E155" s="90">
        <f t="shared" ca="1" si="27"/>
        <v>159881891483.74731</v>
      </c>
      <c r="F155" s="90">
        <f t="shared" ca="1" si="27"/>
        <v>155891961941.87433</v>
      </c>
      <c r="G155" s="90">
        <f t="shared" ca="1" si="27"/>
        <v>151902032400.00128</v>
      </c>
      <c r="H155" s="90">
        <f t="shared" ca="1" si="27"/>
        <v>147912102858.1283</v>
      </c>
      <c r="I155" s="90">
        <f t="shared" ca="1" si="27"/>
        <v>143922173316.25525</v>
      </c>
      <c r="J155" s="90">
        <f t="shared" ca="1" si="27"/>
        <v>139932243774.38226</v>
      </c>
      <c r="K155" s="90">
        <f t="shared" ca="1" si="27"/>
        <v>135942314232.50922</v>
      </c>
      <c r="L155">
        <f ca="1">IF('Soil 2020'!$A163="CM",INDIRECT("'Soil 2020'!"&amp;'Country Selector'!$B$3&amp;ROW($A163))*10^12,0)*'Process Emissions Multipliers'!$B$43</f>
        <v>131952384690.63622</v>
      </c>
      <c r="M155" s="90">
        <f t="shared" ca="1" si="28"/>
        <v>155174158394.38223</v>
      </c>
      <c r="N155" s="90">
        <f t="shared" ca="1" si="28"/>
        <v>178395932098.12827</v>
      </c>
      <c r="O155" s="90">
        <f t="shared" ca="1" si="28"/>
        <v>201617705801.8743</v>
      </c>
      <c r="P155" s="90">
        <f t="shared" ca="1" si="28"/>
        <v>224839479505.6203</v>
      </c>
      <c r="Q155" s="90">
        <f t="shared" ca="1" si="28"/>
        <v>248061253209.36633</v>
      </c>
      <c r="R155" s="90">
        <f t="shared" ca="1" si="28"/>
        <v>271283026913.1124</v>
      </c>
      <c r="S155" s="90">
        <f t="shared" ca="1" si="28"/>
        <v>294504800616.8584</v>
      </c>
      <c r="T155" s="90">
        <f t="shared" ca="1" si="28"/>
        <v>317726574320.60443</v>
      </c>
      <c r="U155" s="90">
        <f t="shared" ca="1" si="28"/>
        <v>340948348024.35046</v>
      </c>
      <c r="V155">
        <f ca="1">IF('Soil 2030'!$A163="CM",INDIRECT("'Soil 2030'!"&amp;'Country Selector'!$B$3&amp;ROW($A163))*10^12,0)*'Process Emissions Multipliers'!$D$43</f>
        <v>364170121728.0965</v>
      </c>
      <c r="W155" s="90">
        <f t="shared" ca="1" si="30"/>
        <v>364638280430.6405</v>
      </c>
      <c r="X155" s="90">
        <f t="shared" ca="1" si="30"/>
        <v>365106439133.18457</v>
      </c>
      <c r="Y155" s="90">
        <f t="shared" ca="1" si="30"/>
        <v>365574597835.72852</v>
      </c>
      <c r="Z155" s="90">
        <f t="shared" ca="1" si="30"/>
        <v>366042756538.27252</v>
      </c>
      <c r="AA155" s="90">
        <f t="shared" ca="1" si="30"/>
        <v>366510915240.81653</v>
      </c>
      <c r="AB155" s="90">
        <f t="shared" ca="1" si="30"/>
        <v>366979073943.3606</v>
      </c>
      <c r="AC155" s="90">
        <f t="shared" ca="1" si="30"/>
        <v>367447232645.90466</v>
      </c>
      <c r="AD155" s="90">
        <f t="shared" ca="1" si="30"/>
        <v>367915391348.44861</v>
      </c>
      <c r="AE155" s="90">
        <f t="shared" ca="1" si="30"/>
        <v>368383550050.99255</v>
      </c>
      <c r="AF155" s="90">
        <f t="shared" ca="1" si="30"/>
        <v>368851708753.53662</v>
      </c>
      <c r="AG155" s="90">
        <f t="shared" ca="1" si="30"/>
        <v>369319867456.08063</v>
      </c>
      <c r="AH155" s="90">
        <f t="shared" ca="1" si="30"/>
        <v>369788026158.62463</v>
      </c>
      <c r="AI155" s="90">
        <f t="shared" ca="1" si="30"/>
        <v>370256184861.16864</v>
      </c>
      <c r="AJ155" s="90">
        <f t="shared" ca="1" si="30"/>
        <v>370724343563.71271</v>
      </c>
      <c r="AK155" s="90">
        <f t="shared" ca="1" si="30"/>
        <v>371192502266.25665</v>
      </c>
      <c r="AL155" s="90">
        <f t="shared" ca="1" si="30"/>
        <v>371660660968.80066</v>
      </c>
      <c r="AM155" s="90">
        <f t="shared" ca="1" si="29"/>
        <v>372128819671.34473</v>
      </c>
      <c r="AN155" s="90">
        <f t="shared" ca="1" si="29"/>
        <v>372596978373.88867</v>
      </c>
      <c r="AO155" s="90">
        <f t="shared" ca="1" si="29"/>
        <v>373065137076.4328</v>
      </c>
      <c r="AP155">
        <f ca="1">V155*'Process Emissions Multipliers'!$E$43</f>
        <v>373533295778.97675</v>
      </c>
    </row>
    <row r="156" spans="1:42">
      <c r="A156" s="74">
        <v>300</v>
      </c>
      <c r="B156">
        <f ca="1">IF('Soil 2010'!$A164="CM",INDIRECT("'Soil 2010'!"&amp;'Country Selector'!$B$3&amp;ROW($A164))*10^12,0)</f>
        <v>1344546562112.3809</v>
      </c>
      <c r="C156" s="90">
        <f t="shared" ca="1" si="27"/>
        <v>1233907138518.0686</v>
      </c>
      <c r="D156" s="90">
        <f t="shared" ca="1" si="27"/>
        <v>1123267714923.7561</v>
      </c>
      <c r="E156" s="90">
        <f t="shared" ca="1" si="27"/>
        <v>1012628291329.4438</v>
      </c>
      <c r="F156" s="90">
        <f t="shared" ref="D156:K177" ca="1" si="31">$B156*($L$1-F$1)/($L$1-$B$1)+$L156*(F$1-$B$1)/($L$1-$B$1)</f>
        <v>901988867735.13135</v>
      </c>
      <c r="G156" s="90">
        <f t="shared" ca="1" si="31"/>
        <v>791349444140.81909</v>
      </c>
      <c r="H156" s="90">
        <f t="shared" ca="1" si="31"/>
        <v>680710020546.50671</v>
      </c>
      <c r="I156" s="90">
        <f t="shared" ca="1" si="31"/>
        <v>570070596952.19434</v>
      </c>
      <c r="J156" s="90">
        <f t="shared" ca="1" si="31"/>
        <v>459431173357.88196</v>
      </c>
      <c r="K156" s="90">
        <f t="shared" ca="1" si="31"/>
        <v>348791749763.56958</v>
      </c>
      <c r="L156">
        <f ca="1">IF('Soil 2020'!$A164="CM",INDIRECT("'Soil 2020'!"&amp;'Country Selector'!$B$3&amp;ROW($A164))*10^12,0)*'Process Emissions Multipliers'!$B$43</f>
        <v>238152326169.25723</v>
      </c>
      <c r="M156" s="90">
        <f t="shared" ca="1" si="28"/>
        <v>235923114830.00641</v>
      </c>
      <c r="N156" s="90">
        <f t="shared" ca="1" si="28"/>
        <v>233693903490.75558</v>
      </c>
      <c r="O156" s="90">
        <f t="shared" ca="1" si="28"/>
        <v>231464692151.50473</v>
      </c>
      <c r="P156" s="90">
        <f t="shared" ref="N156:U177" ca="1" si="32">$L156*($V$1-P$1)/($V$1-$L$1)+$V156*(P$1-$L$1)/($V$1-$L$1)</f>
        <v>229235480812.25397</v>
      </c>
      <c r="Q156" s="90">
        <f t="shared" ca="1" si="32"/>
        <v>227006269473.00311</v>
      </c>
      <c r="R156" s="90">
        <f t="shared" ca="1" si="32"/>
        <v>224777058133.75229</v>
      </c>
      <c r="S156" s="90">
        <f t="shared" ca="1" si="32"/>
        <v>222547846794.50146</v>
      </c>
      <c r="T156" s="90">
        <f t="shared" ca="1" si="32"/>
        <v>220318635455.25064</v>
      </c>
      <c r="U156" s="90">
        <f t="shared" ca="1" si="32"/>
        <v>218089424115.99982</v>
      </c>
      <c r="V156">
        <f ca="1">IF('Soil 2030'!$A164="CM",INDIRECT("'Soil 2030'!"&amp;'Country Selector'!$B$3&amp;ROW($A164))*10^12,0)*'Process Emissions Multipliers'!$D$43</f>
        <v>215860212776.74899</v>
      </c>
      <c r="W156" s="90">
        <f t="shared" ca="1" si="30"/>
        <v>216137711756.2504</v>
      </c>
      <c r="X156" s="90">
        <f t="shared" ca="1" si="30"/>
        <v>216415210735.75174</v>
      </c>
      <c r="Y156" s="90">
        <f t="shared" ca="1" si="30"/>
        <v>216692709715.25311</v>
      </c>
      <c r="Z156" s="90">
        <f t="shared" ca="1" si="30"/>
        <v>216970208694.75449</v>
      </c>
      <c r="AA156" s="90">
        <f t="shared" ca="1" si="30"/>
        <v>217247707674.25586</v>
      </c>
      <c r="AB156" s="90">
        <f t="shared" ca="1" si="30"/>
        <v>217525206653.75723</v>
      </c>
      <c r="AC156" s="90">
        <f t="shared" ca="1" si="30"/>
        <v>217802705633.25861</v>
      </c>
      <c r="AD156" s="90">
        <f t="shared" ca="1" si="30"/>
        <v>218080204612.75998</v>
      </c>
      <c r="AE156" s="90">
        <f t="shared" ca="1" si="30"/>
        <v>218357703592.26135</v>
      </c>
      <c r="AF156" s="90">
        <f t="shared" ca="1" si="30"/>
        <v>218635202571.76273</v>
      </c>
      <c r="AG156" s="90">
        <f t="shared" ca="1" si="30"/>
        <v>218912701551.2641</v>
      </c>
      <c r="AH156" s="90">
        <f t="shared" ca="1" si="30"/>
        <v>219190200530.76547</v>
      </c>
      <c r="AI156" s="90">
        <f t="shared" ca="1" si="30"/>
        <v>219467699510.26685</v>
      </c>
      <c r="AJ156" s="90">
        <f t="shared" ca="1" si="30"/>
        <v>219745198489.76822</v>
      </c>
      <c r="AK156" s="90">
        <f t="shared" ca="1" si="30"/>
        <v>220022697469.26959</v>
      </c>
      <c r="AL156" s="90">
        <f t="shared" ca="1" si="30"/>
        <v>220300196448.77097</v>
      </c>
      <c r="AM156" s="90">
        <f t="shared" ca="1" si="29"/>
        <v>220577695428.27234</v>
      </c>
      <c r="AN156" s="90">
        <f t="shared" ca="1" si="29"/>
        <v>220855194407.77371</v>
      </c>
      <c r="AO156" s="90">
        <f t="shared" ca="1" si="29"/>
        <v>221132693387.27512</v>
      </c>
      <c r="AP156">
        <f ca="1">V156*'Process Emissions Multipliers'!$E$43</f>
        <v>221410192366.77646</v>
      </c>
    </row>
    <row r="157" spans="1:42">
      <c r="A157" s="74">
        <v>350</v>
      </c>
      <c r="B157">
        <f ca="1">IF('Soil 2010'!$A165="CM",INDIRECT("'Soil 2010'!"&amp;'Country Selector'!$B$3&amp;ROW($A165))*10^12,0)</f>
        <v>93730294493.273193</v>
      </c>
      <c r="C157" s="90">
        <f t="shared" ref="C157:C177" ca="1" si="33">$B157*($L$1-C$1)/($L$1-$B$1)+$L157*(C$1-$B$1)/($L$1-$B$1)</f>
        <v>149503591519.09756</v>
      </c>
      <c r="D157" s="90">
        <f t="shared" ca="1" si="31"/>
        <v>205276888544.92194</v>
      </c>
      <c r="E157" s="90">
        <f t="shared" ca="1" si="31"/>
        <v>261050185570.74631</v>
      </c>
      <c r="F157" s="90">
        <f t="shared" ca="1" si="31"/>
        <v>316823482596.57068</v>
      </c>
      <c r="G157" s="90">
        <f t="shared" ca="1" si="31"/>
        <v>372596779622.39508</v>
      </c>
      <c r="H157" s="90">
        <f t="shared" ca="1" si="31"/>
        <v>428370076648.21942</v>
      </c>
      <c r="I157" s="90">
        <f t="shared" ca="1" si="31"/>
        <v>484143373674.04382</v>
      </c>
      <c r="J157" s="90">
        <f t="shared" ca="1" si="31"/>
        <v>539916670699.86823</v>
      </c>
      <c r="K157" s="90">
        <f t="shared" ca="1" si="31"/>
        <v>595689967725.6925</v>
      </c>
      <c r="L157">
        <f ca="1">IF('Soil 2020'!$A165="CM",INDIRECT("'Soil 2020'!"&amp;'Country Selector'!$B$3&amp;ROW($A165))*10^12,0)*'Process Emissions Multipliers'!$B$43</f>
        <v>651463264751.51697</v>
      </c>
      <c r="M157" s="90">
        <f t="shared" ref="M157:M177" ca="1" si="34">$L157*($V$1-M$1)/($V$1-$L$1)+$V157*(M$1-$L$1)/($V$1-$L$1)</f>
        <v>610038949996.39331</v>
      </c>
      <c r="N157" s="90">
        <f t="shared" ca="1" si="32"/>
        <v>568614635241.26978</v>
      </c>
      <c r="O157" s="90">
        <f t="shared" ca="1" si="32"/>
        <v>527190320486.14624</v>
      </c>
      <c r="P157" s="90">
        <f t="shared" ca="1" si="32"/>
        <v>485766005731.02264</v>
      </c>
      <c r="Q157" s="90">
        <f t="shared" ca="1" si="32"/>
        <v>444341690975.89905</v>
      </c>
      <c r="R157" s="90">
        <f t="shared" ca="1" si="32"/>
        <v>402917376220.77551</v>
      </c>
      <c r="S157" s="90">
        <f t="shared" ca="1" si="32"/>
        <v>361493061465.65192</v>
      </c>
      <c r="T157" s="90">
        <f t="shared" ca="1" si="32"/>
        <v>320068746710.52832</v>
      </c>
      <c r="U157" s="90">
        <f t="shared" ca="1" si="32"/>
        <v>278644431955.40479</v>
      </c>
      <c r="V157">
        <f ca="1">IF('Soil 2030'!$A165="CM",INDIRECT("'Soil 2030'!"&amp;'Country Selector'!$B$3&amp;ROW($A165))*10^12,0)*'Process Emissions Multipliers'!$D$43</f>
        <v>237220117200.28119</v>
      </c>
      <c r="W157" s="90">
        <f t="shared" ca="1" si="30"/>
        <v>237525075393.33347</v>
      </c>
      <c r="X157" s="90">
        <f t="shared" ca="1" si="30"/>
        <v>237830033586.38571</v>
      </c>
      <c r="Y157" s="90">
        <f t="shared" ca="1" si="30"/>
        <v>238134991779.43799</v>
      </c>
      <c r="Z157" s="90">
        <f t="shared" ca="1" si="30"/>
        <v>238439949972.49023</v>
      </c>
      <c r="AA157" s="90">
        <f t="shared" ca="1" si="30"/>
        <v>238744908165.54248</v>
      </c>
      <c r="AB157" s="90">
        <f t="shared" ca="1" si="30"/>
        <v>239049866358.59476</v>
      </c>
      <c r="AC157" s="90">
        <f t="shared" ca="1" si="30"/>
        <v>239354824551.64703</v>
      </c>
      <c r="AD157" s="90">
        <f t="shared" ca="1" si="30"/>
        <v>239659782744.69928</v>
      </c>
      <c r="AE157" s="90">
        <f t="shared" ca="1" si="30"/>
        <v>239964740937.75156</v>
      </c>
      <c r="AF157" s="90">
        <f t="shared" ca="1" si="30"/>
        <v>240269699130.8038</v>
      </c>
      <c r="AG157" s="90">
        <f t="shared" ca="1" si="30"/>
        <v>240574657323.85608</v>
      </c>
      <c r="AH157" s="90">
        <f t="shared" ca="1" si="30"/>
        <v>240879615516.90833</v>
      </c>
      <c r="AI157" s="90">
        <f t="shared" ca="1" si="30"/>
        <v>241184573709.96057</v>
      </c>
      <c r="AJ157" s="90">
        <f t="shared" ca="1" si="30"/>
        <v>241489531903.01285</v>
      </c>
      <c r="AK157" s="90">
        <f t="shared" ca="1" si="30"/>
        <v>241794490096.06512</v>
      </c>
      <c r="AL157" s="90">
        <f t="shared" ca="1" si="30"/>
        <v>242099448289.11737</v>
      </c>
      <c r="AM157" s="90">
        <f t="shared" ca="1" si="29"/>
        <v>242404406482.16962</v>
      </c>
      <c r="AN157" s="90">
        <f t="shared" ca="1" si="29"/>
        <v>242709364675.22189</v>
      </c>
      <c r="AO157" s="90">
        <f t="shared" ca="1" si="29"/>
        <v>243014322868.27417</v>
      </c>
      <c r="AP157">
        <f ca="1">V157*'Process Emissions Multipliers'!$E$43</f>
        <v>243319281061.32642</v>
      </c>
    </row>
    <row r="158" spans="1:42">
      <c r="A158" s="74">
        <v>400</v>
      </c>
      <c r="B158">
        <f ca="1">IF('Soil 2010'!$A166="CM",INDIRECT("'Soil 2010'!"&amp;'Country Selector'!$B$3&amp;ROW($A166))*10^12,0)</f>
        <v>37567567526.139099</v>
      </c>
      <c r="C158" s="90">
        <f t="shared" ca="1" si="33"/>
        <v>148629239914.92899</v>
      </c>
      <c r="D158" s="90">
        <f t="shared" ca="1" si="31"/>
        <v>259690912303.7189</v>
      </c>
      <c r="E158" s="90">
        <f t="shared" ca="1" si="31"/>
        <v>370752584692.50879</v>
      </c>
      <c r="F158" s="90">
        <f t="shared" ca="1" si="31"/>
        <v>481814257081.29871</v>
      </c>
      <c r="G158" s="90">
        <f t="shared" ca="1" si="31"/>
        <v>592875929470.08862</v>
      </c>
      <c r="H158" s="90">
        <f t="shared" ca="1" si="31"/>
        <v>703937601858.87854</v>
      </c>
      <c r="I158" s="90">
        <f t="shared" ca="1" si="31"/>
        <v>814999274247.66833</v>
      </c>
      <c r="J158" s="90">
        <f t="shared" ca="1" si="31"/>
        <v>926060946636.45825</v>
      </c>
      <c r="K158" s="90">
        <f t="shared" ca="1" si="31"/>
        <v>1037122619025.2483</v>
      </c>
      <c r="L158">
        <f ca="1">IF('Soil 2020'!$A166="CM",INDIRECT("'Soil 2020'!"&amp;'Country Selector'!$B$3&amp;ROW($A166))*10^12,0)*'Process Emissions Multipliers'!$B$43</f>
        <v>1148184291414.0381</v>
      </c>
      <c r="M158" s="90">
        <f t="shared" ca="1" si="34"/>
        <v>1178090728744.0894</v>
      </c>
      <c r="N158" s="90">
        <f t="shared" ca="1" si="32"/>
        <v>1207997166074.1404</v>
      </c>
      <c r="O158" s="90">
        <f t="shared" ca="1" si="32"/>
        <v>1237903603404.1914</v>
      </c>
      <c r="P158" s="90">
        <f t="shared" ca="1" si="32"/>
        <v>1267810040734.2427</v>
      </c>
      <c r="Q158" s="90">
        <f t="shared" ca="1" si="32"/>
        <v>1297716478064.2937</v>
      </c>
      <c r="R158" s="90">
        <f t="shared" ca="1" si="32"/>
        <v>1327622915394.3447</v>
      </c>
      <c r="S158" s="90">
        <f t="shared" ca="1" si="32"/>
        <v>1357529352724.396</v>
      </c>
      <c r="T158" s="90">
        <f t="shared" ca="1" si="32"/>
        <v>1387435790054.447</v>
      </c>
      <c r="U158" s="90">
        <f t="shared" ca="1" si="32"/>
        <v>1417342227384.498</v>
      </c>
      <c r="V158">
        <f ca="1">IF('Soil 2030'!$A166="CM",INDIRECT("'Soil 2030'!"&amp;'Country Selector'!$B$3&amp;ROW($A166))*10^12,0)*'Process Emissions Multipliers'!$D$43</f>
        <v>1447248664714.5493</v>
      </c>
      <c r="W158" s="90">
        <f t="shared" ca="1" si="30"/>
        <v>1449109174450.8125</v>
      </c>
      <c r="X158" s="90">
        <f t="shared" ca="1" si="30"/>
        <v>1450969684187.0757</v>
      </c>
      <c r="Y158" s="90">
        <f t="shared" ca="1" si="30"/>
        <v>1452830193923.3394</v>
      </c>
      <c r="Z158" s="90">
        <f t="shared" ca="1" si="30"/>
        <v>1454690703659.6025</v>
      </c>
      <c r="AA158" s="90">
        <f t="shared" ca="1" si="30"/>
        <v>1456551213395.8657</v>
      </c>
      <c r="AB158" s="90">
        <f t="shared" ca="1" si="30"/>
        <v>1458411723132.1294</v>
      </c>
      <c r="AC158" s="90">
        <f t="shared" ca="1" si="30"/>
        <v>1460272232868.3926</v>
      </c>
      <c r="AD158" s="90">
        <f t="shared" ca="1" si="30"/>
        <v>1462132742604.6558</v>
      </c>
      <c r="AE158" s="90">
        <f t="shared" ca="1" si="30"/>
        <v>1463993252340.9194</v>
      </c>
      <c r="AF158" s="90">
        <f t="shared" ca="1" si="30"/>
        <v>1465853762077.1826</v>
      </c>
      <c r="AG158" s="90">
        <f t="shared" ca="1" si="30"/>
        <v>1467714271813.4458</v>
      </c>
      <c r="AH158" s="90">
        <f t="shared" ca="1" si="30"/>
        <v>1469574781549.709</v>
      </c>
      <c r="AI158" s="90">
        <f t="shared" ca="1" si="30"/>
        <v>1471435291285.9727</v>
      </c>
      <c r="AJ158" s="90">
        <f t="shared" ca="1" si="30"/>
        <v>1473295801022.2356</v>
      </c>
      <c r="AK158" s="90">
        <f t="shared" ca="1" si="30"/>
        <v>1475156310758.499</v>
      </c>
      <c r="AL158" s="90">
        <f t="shared" ref="AL158:AO173" ca="1" si="35">$V158*($AP$1-AL$1)/($AP$1-$V$1)+$AP158*(AL$1-$V$1)/($AP$1-$V$1)</f>
        <v>1477016820494.7625</v>
      </c>
      <c r="AM158" s="90">
        <f t="shared" ca="1" si="35"/>
        <v>1478877330231.0256</v>
      </c>
      <c r="AN158" s="90">
        <f t="shared" ca="1" si="35"/>
        <v>1480737839967.2891</v>
      </c>
      <c r="AO158" s="90">
        <f t="shared" ca="1" si="35"/>
        <v>1482598349703.5522</v>
      </c>
      <c r="AP158">
        <f ca="1">V158*'Process Emissions Multipliers'!$E$43</f>
        <v>1484458859439.8157</v>
      </c>
    </row>
    <row r="159" spans="1:42">
      <c r="A159" s="74">
        <v>450</v>
      </c>
      <c r="B159">
        <f ca="1">IF('Soil 2010'!$A167="CM",INDIRECT("'Soil 2010'!"&amp;'Country Selector'!$B$3&amp;ROW($A167))*10^12,0)</f>
        <v>3129138453.0476308</v>
      </c>
      <c r="C159" s="90">
        <f t="shared" ca="1" si="33"/>
        <v>131797354132.79515</v>
      </c>
      <c r="D159" s="90">
        <f t="shared" ca="1" si="31"/>
        <v>260465569812.54266</v>
      </c>
      <c r="E159" s="90">
        <f t="shared" ca="1" si="31"/>
        <v>389133785492.29022</v>
      </c>
      <c r="F159" s="90">
        <f t="shared" ca="1" si="31"/>
        <v>517802001172.03766</v>
      </c>
      <c r="G159" s="90">
        <f t="shared" ca="1" si="31"/>
        <v>646470216851.78516</v>
      </c>
      <c r="H159" s="90">
        <f t="shared" ca="1" si="31"/>
        <v>775138432531.53271</v>
      </c>
      <c r="I159" s="90">
        <f t="shared" ca="1" si="31"/>
        <v>903806648211.28015</v>
      </c>
      <c r="J159" s="90">
        <f t="shared" ca="1" si="31"/>
        <v>1032474863891.0277</v>
      </c>
      <c r="K159" s="90">
        <f t="shared" ca="1" si="31"/>
        <v>1161143079570.7751</v>
      </c>
      <c r="L159">
        <f ca="1">IF('Soil 2020'!$A167="CM",INDIRECT("'Soil 2020'!"&amp;'Country Selector'!$B$3&amp;ROW($A167))*10^12,0)*'Process Emissions Multipliers'!$B$43</f>
        <v>1289811295250.5227</v>
      </c>
      <c r="M159" s="90">
        <f t="shared" ca="1" si="34"/>
        <v>1161733483061.3025</v>
      </c>
      <c r="N159" s="90">
        <f t="shared" ca="1" si="32"/>
        <v>1033655670872.0822</v>
      </c>
      <c r="O159" s="90">
        <f t="shared" ca="1" si="32"/>
        <v>905577858682.86182</v>
      </c>
      <c r="P159" s="90">
        <f t="shared" ca="1" si="32"/>
        <v>777500046493.64172</v>
      </c>
      <c r="Q159" s="90">
        <f t="shared" ca="1" si="32"/>
        <v>649422234304.42139</v>
      </c>
      <c r="R159" s="90">
        <f t="shared" ca="1" si="32"/>
        <v>521344422115.20111</v>
      </c>
      <c r="S159" s="90">
        <f t="shared" ca="1" si="32"/>
        <v>393266609925.98083</v>
      </c>
      <c r="T159" s="90">
        <f t="shared" ca="1" si="32"/>
        <v>265188797736.76056</v>
      </c>
      <c r="U159" s="90">
        <f t="shared" ca="1" si="32"/>
        <v>137110985547.54028</v>
      </c>
      <c r="V159">
        <f ca="1">IF('Soil 2030'!$A167="CM",INDIRECT("'Soil 2030'!"&amp;'Country Selector'!$B$3&amp;ROW($A167))*10^12,0)*'Process Emissions Multipliers'!$D$43</f>
        <v>9033173358.3200035</v>
      </c>
      <c r="W159" s="90">
        <f t="shared" ref="W159:AL174" ca="1" si="36">$V159*($AP$1-W$1)/($AP$1-$V$1)+$AP159*(W$1-$V$1)/($AP$1-$V$1)</f>
        <v>9044785949.4332409</v>
      </c>
      <c r="X159" s="90">
        <f t="shared" ca="1" si="36"/>
        <v>9056398540.5464783</v>
      </c>
      <c r="Y159" s="90">
        <f t="shared" ca="1" si="36"/>
        <v>9068011131.6597157</v>
      </c>
      <c r="Z159" s="90">
        <f t="shared" ca="1" si="36"/>
        <v>9079623722.772953</v>
      </c>
      <c r="AA159" s="90">
        <f t="shared" ca="1" si="36"/>
        <v>9091236313.8861904</v>
      </c>
      <c r="AB159" s="90">
        <f t="shared" ca="1" si="36"/>
        <v>9102848904.9994278</v>
      </c>
      <c r="AC159" s="90">
        <f t="shared" ca="1" si="36"/>
        <v>9114461496.1126652</v>
      </c>
      <c r="AD159" s="90">
        <f t="shared" ca="1" si="36"/>
        <v>9126074087.2259026</v>
      </c>
      <c r="AE159" s="90">
        <f t="shared" ca="1" si="36"/>
        <v>9137686678.339138</v>
      </c>
      <c r="AF159" s="90">
        <f t="shared" ca="1" si="36"/>
        <v>9149299269.4523773</v>
      </c>
      <c r="AG159" s="90">
        <f t="shared" ca="1" si="36"/>
        <v>9160911860.5656128</v>
      </c>
      <c r="AH159" s="90">
        <f t="shared" ca="1" si="36"/>
        <v>9172524451.6788521</v>
      </c>
      <c r="AI159" s="90">
        <f t="shared" ca="1" si="36"/>
        <v>9184137042.7920876</v>
      </c>
      <c r="AJ159" s="90">
        <f t="shared" ca="1" si="36"/>
        <v>9195749633.9053268</v>
      </c>
      <c r="AK159" s="90">
        <f t="shared" ca="1" si="36"/>
        <v>9207362225.0185623</v>
      </c>
      <c r="AL159" s="90">
        <f t="shared" ca="1" si="36"/>
        <v>9218974816.1317997</v>
      </c>
      <c r="AM159" s="90">
        <f t="shared" ca="1" si="35"/>
        <v>9230587407.2450371</v>
      </c>
      <c r="AN159" s="90">
        <f t="shared" ca="1" si="35"/>
        <v>9242199998.3582745</v>
      </c>
      <c r="AO159" s="90">
        <f t="shared" ca="1" si="35"/>
        <v>9253812589.4715118</v>
      </c>
      <c r="AP159">
        <f ca="1">V159*'Process Emissions Multipliers'!$E$43</f>
        <v>9265425180.5847492</v>
      </c>
    </row>
    <row r="160" spans="1:42">
      <c r="A160" s="74">
        <v>500</v>
      </c>
      <c r="B160">
        <f ca="1">IF('Soil 2010'!$A168="CM",INDIRECT("'Soil 2010'!"&amp;'Country Selector'!$B$3&amp;ROW($A168))*10^12,0)</f>
        <v>16184747788.930309</v>
      </c>
      <c r="C160" s="90">
        <f t="shared" ca="1" si="33"/>
        <v>15149857763.640587</v>
      </c>
      <c r="D160" s="90">
        <f t="shared" ca="1" si="31"/>
        <v>14114967738.350866</v>
      </c>
      <c r="E160" s="90">
        <f t="shared" ca="1" si="31"/>
        <v>13080077713.061146</v>
      </c>
      <c r="F160" s="90">
        <f t="shared" ca="1" si="31"/>
        <v>12045187687.771423</v>
      </c>
      <c r="G160" s="90">
        <f t="shared" ca="1" si="31"/>
        <v>11010297662.481705</v>
      </c>
      <c r="H160" s="90">
        <f t="shared" ca="1" si="31"/>
        <v>9975407637.1919823</v>
      </c>
      <c r="I160" s="90">
        <f t="shared" ca="1" si="31"/>
        <v>8940517611.9022617</v>
      </c>
      <c r="J160" s="90">
        <f t="shared" ca="1" si="31"/>
        <v>7905627586.6125412</v>
      </c>
      <c r="K160" s="90">
        <f t="shared" ca="1" si="31"/>
        <v>6870737561.3228197</v>
      </c>
      <c r="L160">
        <f ca="1">IF('Soil 2020'!$A168="CM",INDIRECT("'Soil 2020'!"&amp;'Country Selector'!$B$3&amp;ROW($A168))*10^12,0)*'Process Emissions Multipliers'!$B$43</f>
        <v>5835847536.0330982</v>
      </c>
      <c r="M160" s="90">
        <f t="shared" ca="1" si="34"/>
        <v>67597834302.377991</v>
      </c>
      <c r="N160" s="90">
        <f t="shared" ca="1" si="32"/>
        <v>129359821068.72289</v>
      </c>
      <c r="O160" s="90">
        <f t="shared" ca="1" si="32"/>
        <v>191121807835.06781</v>
      </c>
      <c r="P160" s="90">
        <f t="shared" ca="1" si="32"/>
        <v>252883794601.41269</v>
      </c>
      <c r="Q160" s="90">
        <f t="shared" ca="1" si="32"/>
        <v>314645781367.75757</v>
      </c>
      <c r="R160" s="90">
        <f t="shared" ca="1" si="32"/>
        <v>376407768134.10254</v>
      </c>
      <c r="S160" s="90">
        <f t="shared" ca="1" si="32"/>
        <v>438169754900.44739</v>
      </c>
      <c r="T160" s="90">
        <f t="shared" ca="1" si="32"/>
        <v>499931741666.79224</v>
      </c>
      <c r="U160" s="90">
        <f t="shared" ca="1" si="32"/>
        <v>561693728433.13721</v>
      </c>
      <c r="V160">
        <f ca="1">IF('Soil 2030'!$A168="CM",INDIRECT("'Soil 2030'!"&amp;'Country Selector'!$B$3&amp;ROW($A168))*10^12,0)*'Process Emissions Multipliers'!$D$43</f>
        <v>623455715199.48206</v>
      </c>
      <c r="W160" s="90">
        <f t="shared" ca="1" si="36"/>
        <v>624257198356.13525</v>
      </c>
      <c r="X160" s="90">
        <f t="shared" ca="1" si="36"/>
        <v>625058681512.7887</v>
      </c>
      <c r="Y160" s="90">
        <f t="shared" ca="1" si="36"/>
        <v>625860164669.44189</v>
      </c>
      <c r="Z160" s="90">
        <f t="shared" ca="1" si="36"/>
        <v>626661647826.09509</v>
      </c>
      <c r="AA160" s="90">
        <f t="shared" ca="1" si="36"/>
        <v>627463130982.74829</v>
      </c>
      <c r="AB160" s="90">
        <f t="shared" ca="1" si="36"/>
        <v>628264614139.40161</v>
      </c>
      <c r="AC160" s="90">
        <f t="shared" ca="1" si="36"/>
        <v>629066097296.05493</v>
      </c>
      <c r="AD160" s="90">
        <f t="shared" ca="1" si="36"/>
        <v>629867580452.70825</v>
      </c>
      <c r="AE160" s="90">
        <f t="shared" ca="1" si="36"/>
        <v>630669063609.36145</v>
      </c>
      <c r="AF160" s="90">
        <f t="shared" ca="1" si="36"/>
        <v>631470546766.01465</v>
      </c>
      <c r="AG160" s="90">
        <f t="shared" ca="1" si="36"/>
        <v>632272029922.66797</v>
      </c>
      <c r="AH160" s="90">
        <f t="shared" ca="1" si="36"/>
        <v>633073513079.32129</v>
      </c>
      <c r="AI160" s="90">
        <f t="shared" ca="1" si="36"/>
        <v>633874996235.97449</v>
      </c>
      <c r="AJ160" s="90">
        <f t="shared" ca="1" si="36"/>
        <v>634676479392.62781</v>
      </c>
      <c r="AK160" s="90">
        <f t="shared" ca="1" si="36"/>
        <v>635477962549.28101</v>
      </c>
      <c r="AL160" s="90">
        <f t="shared" ca="1" si="36"/>
        <v>636279445705.93433</v>
      </c>
      <c r="AM160" s="90">
        <f t="shared" ca="1" si="35"/>
        <v>637080928862.58752</v>
      </c>
      <c r="AN160" s="90">
        <f t="shared" ca="1" si="35"/>
        <v>637882412019.24084</v>
      </c>
      <c r="AO160" s="90">
        <f t="shared" ca="1" si="35"/>
        <v>638683895175.89417</v>
      </c>
      <c r="AP160">
        <f ca="1">V160*'Process Emissions Multipliers'!$E$43</f>
        <v>639485378332.54736</v>
      </c>
    </row>
    <row r="161" spans="1:42">
      <c r="A161" s="74">
        <v>550</v>
      </c>
      <c r="B161">
        <f ca="1">IF('Soil 2010'!$A169="CM",INDIRECT("'Soil 2010'!"&amp;'Country Selector'!$B$3&amp;ROW($A169))*10^12,0)</f>
        <v>32634319466.86879</v>
      </c>
      <c r="C161" s="90">
        <f t="shared" ca="1" si="33"/>
        <v>67620366847.704048</v>
      </c>
      <c r="D161" s="90">
        <f t="shared" ca="1" si="31"/>
        <v>102606414228.53931</v>
      </c>
      <c r="E161" s="90">
        <f t="shared" ca="1" si="31"/>
        <v>137592461609.3746</v>
      </c>
      <c r="F161" s="90">
        <f t="shared" ca="1" si="31"/>
        <v>172578508990.20984</v>
      </c>
      <c r="G161" s="90">
        <f t="shared" ca="1" si="31"/>
        <v>207564556371.0451</v>
      </c>
      <c r="H161" s="90">
        <f t="shared" ca="1" si="31"/>
        <v>242550603751.8804</v>
      </c>
      <c r="I161" s="90">
        <f t="shared" ca="1" si="31"/>
        <v>277536651132.71558</v>
      </c>
      <c r="J161" s="90">
        <f t="shared" ca="1" si="31"/>
        <v>312522698513.5509</v>
      </c>
      <c r="K161" s="90">
        <f t="shared" ca="1" si="31"/>
        <v>347508745894.38623</v>
      </c>
      <c r="L161">
        <f ca="1">IF('Soil 2020'!$A169="CM",INDIRECT("'Soil 2020'!"&amp;'Country Selector'!$B$3&amp;ROW($A169))*10^12,0)*'Process Emissions Multipliers'!$B$43</f>
        <v>382494793275.22144</v>
      </c>
      <c r="M161" s="90">
        <f t="shared" ca="1" si="34"/>
        <v>344356132192.05249</v>
      </c>
      <c r="N161" s="90">
        <f t="shared" ca="1" si="32"/>
        <v>306217471108.88336</v>
      </c>
      <c r="O161" s="90">
        <f t="shared" ca="1" si="32"/>
        <v>268078810025.71436</v>
      </c>
      <c r="P161" s="90">
        <f t="shared" ca="1" si="32"/>
        <v>229940148942.54538</v>
      </c>
      <c r="Q161" s="90">
        <f t="shared" ca="1" si="32"/>
        <v>191801487859.37637</v>
      </c>
      <c r="R161" s="90">
        <f t="shared" ca="1" si="32"/>
        <v>153662826776.20734</v>
      </c>
      <c r="S161" s="90">
        <f t="shared" ca="1" si="32"/>
        <v>115524165693.03835</v>
      </c>
      <c r="T161" s="90">
        <f t="shared" ca="1" si="32"/>
        <v>77385504609.869324</v>
      </c>
      <c r="U161" s="90">
        <f t="shared" ca="1" si="32"/>
        <v>39246843526.70031</v>
      </c>
      <c r="V161">
        <f ca="1">IF('Soil 2030'!$A169="CM",INDIRECT("'Soil 2030'!"&amp;'Country Selector'!$B$3&amp;ROW($A169))*10^12,0)*'Process Emissions Multipliers'!$D$43</f>
        <v>1108182443.5313017</v>
      </c>
      <c r="W161" s="90">
        <f t="shared" ca="1" si="36"/>
        <v>1109607066.8707559</v>
      </c>
      <c r="X161" s="90">
        <f t="shared" ca="1" si="36"/>
        <v>1111031690.2102098</v>
      </c>
      <c r="Y161" s="90">
        <f t="shared" ca="1" si="36"/>
        <v>1112456313.549664</v>
      </c>
      <c r="Z161" s="90">
        <f t="shared" ca="1" si="36"/>
        <v>1113880936.889118</v>
      </c>
      <c r="AA161" s="90">
        <f t="shared" ca="1" si="36"/>
        <v>1115305560.2285721</v>
      </c>
      <c r="AB161" s="90">
        <f t="shared" ca="1" si="36"/>
        <v>1116730183.5680261</v>
      </c>
      <c r="AC161" s="90">
        <f t="shared" ca="1" si="36"/>
        <v>1118154806.9074802</v>
      </c>
      <c r="AD161" s="90">
        <f t="shared" ca="1" si="36"/>
        <v>1119579430.2469342</v>
      </c>
      <c r="AE161" s="90">
        <f t="shared" ca="1" si="36"/>
        <v>1121004053.5863881</v>
      </c>
      <c r="AF161" s="90">
        <f t="shared" ca="1" si="36"/>
        <v>1122428676.9258423</v>
      </c>
      <c r="AG161" s="90">
        <f t="shared" ca="1" si="36"/>
        <v>1123853300.2652965</v>
      </c>
      <c r="AH161" s="90">
        <f t="shared" ca="1" si="36"/>
        <v>1125277923.6047504</v>
      </c>
      <c r="AI161" s="90">
        <f t="shared" ca="1" si="36"/>
        <v>1126702546.9442043</v>
      </c>
      <c r="AJ161" s="90">
        <f t="shared" ca="1" si="36"/>
        <v>1128127170.2836585</v>
      </c>
      <c r="AK161" s="90">
        <f t="shared" ca="1" si="36"/>
        <v>1129551793.6231124</v>
      </c>
      <c r="AL161" s="90">
        <f t="shared" ca="1" si="36"/>
        <v>1130976416.9625666</v>
      </c>
      <c r="AM161" s="90">
        <f t="shared" ca="1" si="35"/>
        <v>1132401040.3020205</v>
      </c>
      <c r="AN161" s="90">
        <f t="shared" ca="1" si="35"/>
        <v>1133825663.6414747</v>
      </c>
      <c r="AO161" s="90">
        <f t="shared" ca="1" si="35"/>
        <v>1135250286.9809289</v>
      </c>
      <c r="AP161">
        <f ca="1">V161*'Process Emissions Multipliers'!$E$43</f>
        <v>1136674910.3203828</v>
      </c>
    </row>
    <row r="162" spans="1:42">
      <c r="A162" s="74">
        <v>600</v>
      </c>
      <c r="B162">
        <f ca="1">IF('Soil 2010'!$A170="CM",INDIRECT("'Soil 2010'!"&amp;'Country Selector'!$B$3&amp;ROW($A170))*10^12,0)</f>
        <v>0</v>
      </c>
      <c r="C162" s="90">
        <f t="shared" ca="1" si="33"/>
        <v>147395084.61243737</v>
      </c>
      <c r="D162" s="90">
        <f t="shared" ca="1" si="31"/>
        <v>294790169.22487473</v>
      </c>
      <c r="E162" s="90">
        <f t="shared" ca="1" si="31"/>
        <v>442185253.8373121</v>
      </c>
      <c r="F162" s="90">
        <f t="shared" ca="1" si="31"/>
        <v>589580338.44974947</v>
      </c>
      <c r="G162" s="90">
        <f t="shared" ca="1" si="31"/>
        <v>736975423.06218684</v>
      </c>
      <c r="H162" s="90">
        <f t="shared" ca="1" si="31"/>
        <v>884370507.6746242</v>
      </c>
      <c r="I162" s="90">
        <f t="shared" ca="1" si="31"/>
        <v>1031765592.2870615</v>
      </c>
      <c r="J162" s="90">
        <f t="shared" ca="1" si="31"/>
        <v>1179160676.8994989</v>
      </c>
      <c r="K162" s="90">
        <f t="shared" ca="1" si="31"/>
        <v>1326555761.5119364</v>
      </c>
      <c r="L162">
        <f ca="1">IF('Soil 2020'!$A170="CM",INDIRECT("'Soil 2020'!"&amp;'Country Selector'!$B$3&amp;ROW($A170))*10^12,0)*'Process Emissions Multipliers'!$B$43</f>
        <v>1473950846.1243737</v>
      </c>
      <c r="M162" s="90">
        <f t="shared" ca="1" si="34"/>
        <v>1326555761.5119364</v>
      </c>
      <c r="N162" s="90">
        <f t="shared" ca="1" si="32"/>
        <v>1179160676.8994989</v>
      </c>
      <c r="O162" s="90">
        <f t="shared" ca="1" si="32"/>
        <v>1031765592.2870615</v>
      </c>
      <c r="P162" s="90">
        <f t="shared" ca="1" si="32"/>
        <v>884370507.6746242</v>
      </c>
      <c r="Q162" s="90">
        <f t="shared" ca="1" si="32"/>
        <v>736975423.06218684</v>
      </c>
      <c r="R162" s="90">
        <f t="shared" ca="1" si="32"/>
        <v>589580338.44974947</v>
      </c>
      <c r="S162" s="90">
        <f t="shared" ca="1" si="32"/>
        <v>442185253.8373121</v>
      </c>
      <c r="T162" s="90">
        <f t="shared" ca="1" si="32"/>
        <v>294790169.22487473</v>
      </c>
      <c r="U162" s="90">
        <f t="shared" ca="1" si="32"/>
        <v>147395084.61243737</v>
      </c>
      <c r="V162">
        <f ca="1">IF('Soil 2030'!$A170="CM",INDIRECT("'Soil 2030'!"&amp;'Country Selector'!$B$3&amp;ROW($A170))*10^12,0)*'Process Emissions Multipliers'!$D$43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Multipliers'!$E$43</f>
        <v>0</v>
      </c>
    </row>
    <row r="163" spans="1:42">
      <c r="A163" s="74">
        <v>650</v>
      </c>
      <c r="B163">
        <f ca="1">IF('Soil 2010'!$A171="CM",INDIRECT("'Soil 2010'!"&amp;'Country Selector'!$B$3&amp;ROW($A171))*10^12,0)</f>
        <v>79185400591.978088</v>
      </c>
      <c r="C163" s="90">
        <f t="shared" ca="1" si="33"/>
        <v>85795094048.674072</v>
      </c>
      <c r="D163" s="90">
        <f t="shared" ca="1" si="31"/>
        <v>92404787505.370056</v>
      </c>
      <c r="E163" s="90">
        <f t="shared" ca="1" si="31"/>
        <v>99014480962.06604</v>
      </c>
      <c r="F163" s="90">
        <f t="shared" ca="1" si="31"/>
        <v>105624174418.76202</v>
      </c>
      <c r="G163" s="90">
        <f t="shared" ca="1" si="31"/>
        <v>112233867875.45802</v>
      </c>
      <c r="H163" s="90">
        <f t="shared" ca="1" si="31"/>
        <v>118843561332.15399</v>
      </c>
      <c r="I163" s="90">
        <f t="shared" ca="1" si="31"/>
        <v>125453254788.84999</v>
      </c>
      <c r="J163" s="90">
        <f t="shared" ca="1" si="31"/>
        <v>132062948245.54597</v>
      </c>
      <c r="K163" s="90">
        <f t="shared" ca="1" si="31"/>
        <v>138672641702.24197</v>
      </c>
      <c r="L163">
        <f ca="1">IF('Soil 2020'!$A171="CM",INDIRECT("'Soil 2020'!"&amp;'Country Selector'!$B$3&amp;ROW($A171))*10^12,0)*'Process Emissions Multipliers'!$B$43</f>
        <v>145282335158.93796</v>
      </c>
      <c r="M163" s="90">
        <f t="shared" ca="1" si="34"/>
        <v>130927772958.0455</v>
      </c>
      <c r="N163" s="90">
        <f t="shared" ca="1" si="32"/>
        <v>116573210757.15306</v>
      </c>
      <c r="O163" s="90">
        <f t="shared" ca="1" si="32"/>
        <v>102218648556.2606</v>
      </c>
      <c r="P163" s="90">
        <f t="shared" ca="1" si="32"/>
        <v>87864086355.368149</v>
      </c>
      <c r="Q163" s="90">
        <f t="shared" ca="1" si="32"/>
        <v>73509524154.475708</v>
      </c>
      <c r="R163" s="90">
        <f t="shared" ca="1" si="32"/>
        <v>59154961953.58326</v>
      </c>
      <c r="S163" s="90">
        <f t="shared" ca="1" si="32"/>
        <v>44800399752.690811</v>
      </c>
      <c r="T163" s="90">
        <f t="shared" ca="1" si="32"/>
        <v>30445837551.798367</v>
      </c>
      <c r="U163" s="90">
        <f t="shared" ca="1" si="32"/>
        <v>16091275350.905916</v>
      </c>
      <c r="V163">
        <f ca="1">IF('Soil 2030'!$A171="CM",INDIRECT("'Soil 2030'!"&amp;'Country Selector'!$B$3&amp;ROW($A171))*10^12,0)*'Process Emissions Multipliers'!$D$43</f>
        <v>1736713150.0134687</v>
      </c>
      <c r="W163" s="90">
        <f t="shared" ca="1" si="36"/>
        <v>1738945780.6618679</v>
      </c>
      <c r="X163" s="90">
        <f t="shared" ca="1" si="36"/>
        <v>1741178411.3102672</v>
      </c>
      <c r="Y163" s="90">
        <f t="shared" ca="1" si="36"/>
        <v>1743411041.9586663</v>
      </c>
      <c r="Z163" s="90">
        <f t="shared" ca="1" si="36"/>
        <v>1745643672.6070657</v>
      </c>
      <c r="AA163" s="90">
        <f t="shared" ca="1" si="36"/>
        <v>1747876303.255465</v>
      </c>
      <c r="AB163" s="90">
        <f t="shared" ca="1" si="36"/>
        <v>1750108933.9038641</v>
      </c>
      <c r="AC163" s="90">
        <f t="shared" ca="1" si="36"/>
        <v>1752341564.5522635</v>
      </c>
      <c r="AD163" s="90">
        <f t="shared" ca="1" si="36"/>
        <v>1754574195.2006626</v>
      </c>
      <c r="AE163" s="90">
        <f t="shared" ca="1" si="36"/>
        <v>1756806825.849062</v>
      </c>
      <c r="AF163" s="90">
        <f t="shared" ca="1" si="36"/>
        <v>1759039456.4974613</v>
      </c>
      <c r="AG163" s="90">
        <f t="shared" ca="1" si="36"/>
        <v>1761272087.1458604</v>
      </c>
      <c r="AH163" s="90">
        <f t="shared" ca="1" si="36"/>
        <v>1763504717.7942595</v>
      </c>
      <c r="AI163" s="90">
        <f t="shared" ca="1" si="36"/>
        <v>1765737348.4426589</v>
      </c>
      <c r="AJ163" s="90">
        <f t="shared" ca="1" si="36"/>
        <v>1767969979.0910583</v>
      </c>
      <c r="AK163" s="90">
        <f t="shared" ca="1" si="36"/>
        <v>1770202609.7394574</v>
      </c>
      <c r="AL163" s="90">
        <f t="shared" ca="1" si="36"/>
        <v>1772435240.3878565</v>
      </c>
      <c r="AM163" s="90">
        <f t="shared" ca="1" si="35"/>
        <v>1774667871.0362558</v>
      </c>
      <c r="AN163" s="90">
        <f t="shared" ca="1" si="35"/>
        <v>1776900501.684655</v>
      </c>
      <c r="AO163" s="90">
        <f t="shared" ca="1" si="35"/>
        <v>1779133132.3330545</v>
      </c>
      <c r="AP163">
        <f ca="1">V163*'Process Emissions Multipliers'!$E$43</f>
        <v>1781365762.9814537</v>
      </c>
    </row>
    <row r="164" spans="1:42">
      <c r="A164" s="74">
        <v>700</v>
      </c>
      <c r="B164">
        <f ca="1">IF('Soil 2010'!$A172="CM",INDIRECT("'Soil 2010'!"&amp;'Country Selector'!$B$3&amp;ROW($A172))*10^12,0)</f>
        <v>382705849.56023866</v>
      </c>
      <c r="C164" s="90">
        <f t="shared" ca="1" si="33"/>
        <v>3973258010.4837008</v>
      </c>
      <c r="D164" s="90">
        <f t="shared" ca="1" si="31"/>
        <v>7563810171.4071627</v>
      </c>
      <c r="E164" s="90">
        <f t="shared" ca="1" si="31"/>
        <v>11154362332.330626</v>
      </c>
      <c r="F164" s="90">
        <f t="shared" ca="1" si="31"/>
        <v>14744914493.254087</v>
      </c>
      <c r="G164" s="90">
        <f t="shared" ca="1" si="31"/>
        <v>18335466654.177551</v>
      </c>
      <c r="H164" s="90">
        <f t="shared" ca="1" si="31"/>
        <v>21926018815.101013</v>
      </c>
      <c r="I164" s="90">
        <f t="shared" ca="1" si="31"/>
        <v>25516570976.024475</v>
      </c>
      <c r="J164" s="90">
        <f t="shared" ca="1" si="31"/>
        <v>29107123136.947937</v>
      </c>
      <c r="K164" s="90">
        <f t="shared" ca="1" si="31"/>
        <v>32697675297.871399</v>
      </c>
      <c r="L164">
        <f ca="1">IF('Soil 2020'!$A172="CM",INDIRECT("'Soil 2020'!"&amp;'Country Selector'!$B$3&amp;ROW($A172))*10^12,0)*'Process Emissions Multipliers'!$B$43</f>
        <v>36288227458.794861</v>
      </c>
      <c r="M164" s="90">
        <f t="shared" ca="1" si="34"/>
        <v>123238692053.58441</v>
      </c>
      <c r="N164" s="90">
        <f t="shared" ca="1" si="32"/>
        <v>210189156648.37396</v>
      </c>
      <c r="O164" s="90">
        <f t="shared" ca="1" si="32"/>
        <v>297139621243.16357</v>
      </c>
      <c r="P164" s="90">
        <f t="shared" ca="1" si="32"/>
        <v>384090085837.95306</v>
      </c>
      <c r="Q164" s="90">
        <f t="shared" ca="1" si="32"/>
        <v>471040550432.74268</v>
      </c>
      <c r="R164" s="90">
        <f t="shared" ca="1" si="32"/>
        <v>557991015027.53223</v>
      </c>
      <c r="S164" s="90">
        <f t="shared" ca="1" si="32"/>
        <v>644941479622.32178</v>
      </c>
      <c r="T164" s="90">
        <f t="shared" ca="1" si="32"/>
        <v>731891944217.11133</v>
      </c>
      <c r="U164" s="90">
        <f t="shared" ca="1" si="32"/>
        <v>818842408811.90088</v>
      </c>
      <c r="V164">
        <f ca="1">IF('Soil 2030'!$A172="CM",INDIRECT("'Soil 2030'!"&amp;'Country Selector'!$B$3&amp;ROW($A172))*10^12,0)*'Process Emissions Multipliers'!$D$43</f>
        <v>905792873406.69043</v>
      </c>
      <c r="W164" s="90">
        <f t="shared" ca="1" si="36"/>
        <v>906957314944.0011</v>
      </c>
      <c r="X164" s="90">
        <f t="shared" ca="1" si="36"/>
        <v>908121756481.31177</v>
      </c>
      <c r="Y164" s="90">
        <f t="shared" ca="1" si="36"/>
        <v>909286198018.62256</v>
      </c>
      <c r="Z164" s="90">
        <f t="shared" ca="1" si="36"/>
        <v>910450639555.93323</v>
      </c>
      <c r="AA164" s="90">
        <f t="shared" ca="1" si="36"/>
        <v>911615081093.2439</v>
      </c>
      <c r="AB164" s="90">
        <f t="shared" ca="1" si="36"/>
        <v>912779522630.55469</v>
      </c>
      <c r="AC164" s="90">
        <f t="shared" ca="1" si="36"/>
        <v>913943964167.86548</v>
      </c>
      <c r="AD164" s="90">
        <f t="shared" ca="1" si="36"/>
        <v>915108405705.17603</v>
      </c>
      <c r="AE164" s="90">
        <f t="shared" ca="1" si="36"/>
        <v>916272847242.48669</v>
      </c>
      <c r="AF164" s="90">
        <f t="shared" ca="1" si="36"/>
        <v>917437288779.79749</v>
      </c>
      <c r="AG164" s="90">
        <f t="shared" ca="1" si="36"/>
        <v>918601730317.10815</v>
      </c>
      <c r="AH164" s="90">
        <f t="shared" ca="1" si="36"/>
        <v>919766171854.41895</v>
      </c>
      <c r="AI164" s="90">
        <f t="shared" ca="1" si="36"/>
        <v>920930613391.72961</v>
      </c>
      <c r="AJ164" s="90">
        <f t="shared" ca="1" si="36"/>
        <v>922095054929.04028</v>
      </c>
      <c r="AK164" s="90">
        <f t="shared" ca="1" si="36"/>
        <v>923259496466.35107</v>
      </c>
      <c r="AL164" s="90">
        <f t="shared" ca="1" si="36"/>
        <v>924423938003.66162</v>
      </c>
      <c r="AM164" s="90">
        <f t="shared" ca="1" si="35"/>
        <v>925588379540.97241</v>
      </c>
      <c r="AN164" s="90">
        <f t="shared" ca="1" si="35"/>
        <v>926752821078.28308</v>
      </c>
      <c r="AO164" s="90">
        <f t="shared" ca="1" si="35"/>
        <v>927917262615.59387</v>
      </c>
      <c r="AP164">
        <f ca="1">V164*'Process Emissions Multipliers'!$E$43</f>
        <v>929081704152.90454</v>
      </c>
    </row>
    <row r="165" spans="1:4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33"/>
        <v>1212238476.6599355</v>
      </c>
      <c r="D165" s="90">
        <f t="shared" ca="1" si="31"/>
        <v>2424476953.3198709</v>
      </c>
      <c r="E165" s="90">
        <f t="shared" ca="1" si="31"/>
        <v>3636715429.9798064</v>
      </c>
      <c r="F165" s="90">
        <f t="shared" ca="1" si="31"/>
        <v>4848953906.6397419</v>
      </c>
      <c r="G165" s="90">
        <f t="shared" ca="1" si="31"/>
        <v>6061192383.2996769</v>
      </c>
      <c r="H165" s="90">
        <f t="shared" ca="1" si="31"/>
        <v>7273430859.9596128</v>
      </c>
      <c r="I165" s="90">
        <f t="shared" ca="1" si="31"/>
        <v>8485669336.6195478</v>
      </c>
      <c r="J165" s="90">
        <f t="shared" ca="1" si="31"/>
        <v>9697907813.2794838</v>
      </c>
      <c r="K165" s="90">
        <f t="shared" ca="1" si="31"/>
        <v>10910146289.939419</v>
      </c>
      <c r="L165">
        <f ca="1">IF('Soil 2020'!$A173="CM",INDIRECT("'Soil 2020'!"&amp;'Country Selector'!$B$3&amp;ROW($A173))*10^12,0)*'Process Emissions Multipliers'!$B$43</f>
        <v>12122384766.599354</v>
      </c>
      <c r="M165" s="90">
        <f t="shared" ca="1" si="34"/>
        <v>10910146289.939419</v>
      </c>
      <c r="N165" s="90">
        <f t="shared" ca="1" si="32"/>
        <v>9697907813.2794838</v>
      </c>
      <c r="O165" s="90">
        <f t="shared" ca="1" si="32"/>
        <v>8485669336.6195478</v>
      </c>
      <c r="P165" s="90">
        <f t="shared" ca="1" si="32"/>
        <v>7273430859.9596128</v>
      </c>
      <c r="Q165" s="90">
        <f t="shared" ca="1" si="32"/>
        <v>6061192383.2996769</v>
      </c>
      <c r="R165" s="90">
        <f t="shared" ca="1" si="32"/>
        <v>4848953906.6397419</v>
      </c>
      <c r="S165" s="90">
        <f t="shared" ca="1" si="32"/>
        <v>3636715429.9798064</v>
      </c>
      <c r="T165" s="90">
        <f t="shared" ca="1" si="32"/>
        <v>2424476953.3198709</v>
      </c>
      <c r="U165" s="90">
        <f t="shared" ca="1" si="32"/>
        <v>1212238476.6599355</v>
      </c>
      <c r="V165">
        <f ca="1">IF('Soil 2030'!$A173="CM",INDIRECT("'Soil 2030'!"&amp;'Country Selector'!$B$3&amp;ROW($A173))*10^12,0)*'Process Emissions Multipliers'!$D$43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Multipliers'!$E$43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IF('Soil 2020'!$A174="CM",INDIRECT("'Soil 2020'!"&amp;'Country Selector'!$B$3&amp;ROW($A174))*10^12,0)*'Process Emissions Multipliers'!$B$43</f>
        <v>0</v>
      </c>
      <c r="M166" s="90">
        <f t="shared" ca="1" si="34"/>
        <v>17847822456.951836</v>
      </c>
      <c r="N166" s="90">
        <f t="shared" ca="1" si="32"/>
        <v>35695644913.903671</v>
      </c>
      <c r="O166" s="90">
        <f t="shared" ca="1" si="32"/>
        <v>53543467370.855515</v>
      </c>
      <c r="P166" s="90">
        <f t="shared" ca="1" si="32"/>
        <v>71391289827.807343</v>
      </c>
      <c r="Q166" s="90">
        <f t="shared" ca="1" si="32"/>
        <v>89239112284.759186</v>
      </c>
      <c r="R166" s="90">
        <f t="shared" ca="1" si="32"/>
        <v>107086934741.71103</v>
      </c>
      <c r="S166" s="90">
        <f t="shared" ca="1" si="32"/>
        <v>124934757198.66287</v>
      </c>
      <c r="T166" s="90">
        <f t="shared" ca="1" si="32"/>
        <v>142782579655.61469</v>
      </c>
      <c r="U166" s="90">
        <f t="shared" ca="1" si="32"/>
        <v>160630402112.56653</v>
      </c>
      <c r="V166">
        <f ca="1">IF('Soil 2030'!$A174="CM",INDIRECT("'Soil 2030'!"&amp;'Country Selector'!$B$3&amp;ROW($A174))*10^12,0)*'Process Emissions Multipliers'!$D$43</f>
        <v>178478224569.51837</v>
      </c>
      <c r="W166" s="90">
        <f t="shared" ca="1" si="36"/>
        <v>178707667154.34747</v>
      </c>
      <c r="X166" s="90">
        <f t="shared" ca="1" si="36"/>
        <v>178937109739.17657</v>
      </c>
      <c r="Y166" s="90">
        <f t="shared" ca="1" si="36"/>
        <v>179166552324.00571</v>
      </c>
      <c r="Z166" s="90">
        <f t="shared" ca="1" si="36"/>
        <v>179395994908.83478</v>
      </c>
      <c r="AA166" s="90">
        <f t="shared" ca="1" si="36"/>
        <v>179625437493.66388</v>
      </c>
      <c r="AB166" s="90">
        <f t="shared" ca="1" si="36"/>
        <v>179854880078.49304</v>
      </c>
      <c r="AC166" s="90">
        <f t="shared" ca="1" si="36"/>
        <v>180084322663.32211</v>
      </c>
      <c r="AD166" s="90">
        <f t="shared" ca="1" si="36"/>
        <v>180313765248.15125</v>
      </c>
      <c r="AE166" s="90">
        <f t="shared" ca="1" si="36"/>
        <v>180543207832.98035</v>
      </c>
      <c r="AF166" s="90">
        <f t="shared" ca="1" si="36"/>
        <v>180772650417.80945</v>
      </c>
      <c r="AG166" s="90">
        <f t="shared" ca="1" si="36"/>
        <v>181002093002.63855</v>
      </c>
      <c r="AH166" s="90">
        <f t="shared" ca="1" si="36"/>
        <v>181231535587.46765</v>
      </c>
      <c r="AI166" s="90">
        <f t="shared" ca="1" si="36"/>
        <v>181460978172.29675</v>
      </c>
      <c r="AJ166" s="90">
        <f t="shared" ca="1" si="36"/>
        <v>181690420757.12585</v>
      </c>
      <c r="AK166" s="90">
        <f t="shared" ca="1" si="36"/>
        <v>181919863341.95496</v>
      </c>
      <c r="AL166" s="90">
        <f t="shared" ca="1" si="36"/>
        <v>182149305926.78406</v>
      </c>
      <c r="AM166" s="90">
        <f t="shared" ca="1" si="35"/>
        <v>182378748511.61319</v>
      </c>
      <c r="AN166" s="90">
        <f t="shared" ca="1" si="35"/>
        <v>182608191096.44229</v>
      </c>
      <c r="AO166" s="90">
        <f t="shared" ca="1" si="35"/>
        <v>182837633681.27139</v>
      </c>
      <c r="AP166">
        <f ca="1">V166*'Process Emissions Multipliers'!$E$43</f>
        <v>183067076266.10049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1202596821.5591552</v>
      </c>
      <c r="D167" s="90">
        <f t="shared" ca="1" si="31"/>
        <v>2405193643.1183105</v>
      </c>
      <c r="E167" s="90">
        <f t="shared" ca="1" si="31"/>
        <v>3607790464.6774659</v>
      </c>
      <c r="F167" s="90">
        <f t="shared" ca="1" si="31"/>
        <v>4810387286.2366209</v>
      </c>
      <c r="G167" s="90">
        <f t="shared" ca="1" si="31"/>
        <v>6012984107.7957764</v>
      </c>
      <c r="H167" s="90">
        <f t="shared" ca="1" si="31"/>
        <v>7215580929.3549318</v>
      </c>
      <c r="I167" s="90">
        <f t="shared" ca="1" si="31"/>
        <v>8418177750.9140873</v>
      </c>
      <c r="J167" s="90">
        <f t="shared" ca="1" si="31"/>
        <v>9620774572.4732418</v>
      </c>
      <c r="K167" s="90">
        <f t="shared" ca="1" si="31"/>
        <v>10823371394.032398</v>
      </c>
      <c r="L167">
        <f ca="1">IF('Soil 2020'!$A175="CM",INDIRECT("'Soil 2020'!"&amp;'Country Selector'!$B$3&amp;ROW($A175))*10^12,0)*'Process Emissions Multipliers'!$B$43</f>
        <v>12025968215.591553</v>
      </c>
      <c r="M167" s="90">
        <f t="shared" ca="1" si="34"/>
        <v>10823371394.032398</v>
      </c>
      <c r="N167" s="90">
        <f t="shared" ca="1" si="32"/>
        <v>9620774572.4732418</v>
      </c>
      <c r="O167" s="90">
        <f t="shared" ca="1" si="32"/>
        <v>8418177750.9140873</v>
      </c>
      <c r="P167" s="90">
        <f t="shared" ca="1" si="32"/>
        <v>7215580929.3549318</v>
      </c>
      <c r="Q167" s="90">
        <f t="shared" ca="1" si="32"/>
        <v>6012984107.7957764</v>
      </c>
      <c r="R167" s="90">
        <f t="shared" ca="1" si="32"/>
        <v>4810387286.2366209</v>
      </c>
      <c r="S167" s="90">
        <f t="shared" ca="1" si="32"/>
        <v>3607790464.6774659</v>
      </c>
      <c r="T167" s="90">
        <f t="shared" ca="1" si="32"/>
        <v>2405193643.1183105</v>
      </c>
      <c r="U167" s="90">
        <f t="shared" ca="1" si="32"/>
        <v>1202596821.5591552</v>
      </c>
      <c r="V167">
        <f ca="1">IF('Soil 2030'!$A175="CM",INDIRECT("'Soil 2030'!"&amp;'Country Selector'!$B$3&amp;ROW($A175))*10^12,0)*'Process Emissions Multipliers'!$D$43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Multipliers'!$E$43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5885029233.1236172</v>
      </c>
      <c r="C168" s="90">
        <f t="shared" ca="1" si="33"/>
        <v>5296526309.8112555</v>
      </c>
      <c r="D168" s="90">
        <f t="shared" ca="1" si="31"/>
        <v>4708023386.4988937</v>
      </c>
      <c r="E168" s="90">
        <f t="shared" ca="1" si="31"/>
        <v>4119520463.186532</v>
      </c>
      <c r="F168" s="90">
        <f t="shared" ca="1" si="31"/>
        <v>3531017539.8741698</v>
      </c>
      <c r="G168" s="90">
        <f t="shared" ca="1" si="31"/>
        <v>2942514616.5618086</v>
      </c>
      <c r="H168" s="90">
        <f t="shared" ca="1" si="31"/>
        <v>2354011693.2494469</v>
      </c>
      <c r="I168" s="90">
        <f t="shared" ca="1" si="31"/>
        <v>1765508769.9370849</v>
      </c>
      <c r="J168" s="90">
        <f t="shared" ca="1" si="31"/>
        <v>1177005846.6247234</v>
      </c>
      <c r="K168" s="90">
        <f t="shared" ca="1" si="31"/>
        <v>588502923.31236172</v>
      </c>
      <c r="L168">
        <f ca="1">IF('Soil 2020'!$A176="CM",INDIRECT("'Soil 2020'!"&amp;'Country Selector'!$B$3&amp;ROW($A176))*10^12,0)*'Process Emissions Multipliers'!$B$43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IF('Soil 2030'!$A176="CM",INDIRECT("'Soil 2030'!"&amp;'Country Selector'!$B$3&amp;ROW($A176))*10^12,0)*'Process Emissions Multipliers'!$D$43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Multipliers'!$E$43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524889845.1739592</v>
      </c>
      <c r="C169" s="90">
        <f t="shared" ca="1" si="33"/>
        <v>472400860.65656328</v>
      </c>
      <c r="D169" s="90">
        <f t="shared" ca="1" si="31"/>
        <v>419911876.13916737</v>
      </c>
      <c r="E169" s="90">
        <f t="shared" ca="1" si="31"/>
        <v>367422891.62177145</v>
      </c>
      <c r="F169" s="90">
        <f t="shared" ca="1" si="31"/>
        <v>314933907.10437548</v>
      </c>
      <c r="G169" s="90">
        <f t="shared" ca="1" si="31"/>
        <v>262444922.58697957</v>
      </c>
      <c r="H169" s="90">
        <f t="shared" ca="1" si="31"/>
        <v>209955938.06958368</v>
      </c>
      <c r="I169" s="90">
        <f t="shared" ca="1" si="31"/>
        <v>157466953.55218774</v>
      </c>
      <c r="J169" s="90">
        <f t="shared" ca="1" si="31"/>
        <v>104977969.03479184</v>
      </c>
      <c r="K169" s="90">
        <f t="shared" ca="1" si="31"/>
        <v>52488984.517395921</v>
      </c>
      <c r="L169">
        <f ca="1">IF('Soil 2020'!$A177="CM",INDIRECT("'Soil 2020'!"&amp;'Country Selector'!$B$3&amp;ROW($A177))*10^12,0)*'Process Emissions Multipliers'!$B$43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IF('Soil 2030'!$A177="CM",INDIRECT("'Soil 2030'!"&amp;'Country Selector'!$B$3&amp;ROW($A177))*10^12,0)*'Process Emissions Multipliers'!$D$43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Multipliers'!$E$43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IF('Soil 2020'!$A178="CM",INDIRECT("'Soil 2020'!"&amp;'Country Selector'!$B$3&amp;ROW($A178))*10^12,0)*'Process Emissions Multipliers'!$B$43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IF('Soil 2030'!$A178="CM",INDIRECT("'Soil 2030'!"&amp;'Country Selector'!$B$3&amp;ROW($A178))*10^12,0)*'Process Emissions Multipliers'!$D$43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Multipliers'!$E$43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1044476116.4372096</v>
      </c>
      <c r="C171" s="90">
        <f t="shared" ca="1" si="33"/>
        <v>940028504.79348874</v>
      </c>
      <c r="D171" s="90">
        <f t="shared" ca="1" si="31"/>
        <v>835580893.14976764</v>
      </c>
      <c r="E171" s="90">
        <f t="shared" ca="1" si="31"/>
        <v>731133281.50604665</v>
      </c>
      <c r="F171" s="90">
        <f t="shared" ca="1" si="31"/>
        <v>626685669.86232579</v>
      </c>
      <c r="G171" s="90">
        <f t="shared" ca="1" si="31"/>
        <v>522238058.21860486</v>
      </c>
      <c r="H171" s="90">
        <f t="shared" ca="1" si="31"/>
        <v>417790446.57488382</v>
      </c>
      <c r="I171" s="90">
        <f t="shared" ca="1" si="31"/>
        <v>313342834.93116289</v>
      </c>
      <c r="J171" s="90">
        <f t="shared" ca="1" si="31"/>
        <v>208895223.28744191</v>
      </c>
      <c r="K171" s="90">
        <f t="shared" ca="1" si="31"/>
        <v>104447611.64372095</v>
      </c>
      <c r="L171">
        <f ca="1">IF('Soil 2020'!$A179="CM",INDIRECT("'Soil 2020'!"&amp;'Country Selector'!$B$3&amp;ROW($A179))*10^12,0)*'Process Emissions Multipliers'!$B$43</f>
        <v>0</v>
      </c>
      <c r="M171" s="90">
        <f t="shared" ca="1" si="34"/>
        <v>1493635696.4259467</v>
      </c>
      <c r="N171" s="90">
        <f t="shared" ca="1" si="32"/>
        <v>2987271392.8518934</v>
      </c>
      <c r="O171" s="90">
        <f t="shared" ca="1" si="32"/>
        <v>4480907089.2778397</v>
      </c>
      <c r="P171" s="90">
        <f t="shared" ca="1" si="32"/>
        <v>5974542785.7037868</v>
      </c>
      <c r="Q171" s="90">
        <f t="shared" ca="1" si="32"/>
        <v>7468178482.1297331</v>
      </c>
      <c r="R171" s="90">
        <f t="shared" ca="1" si="32"/>
        <v>8961814178.5556793</v>
      </c>
      <c r="S171" s="90">
        <f t="shared" ca="1" si="32"/>
        <v>10455449874.981627</v>
      </c>
      <c r="T171" s="90">
        <f t="shared" ca="1" si="32"/>
        <v>11949085571.407574</v>
      </c>
      <c r="U171" s="90">
        <f t="shared" ca="1" si="32"/>
        <v>13442721267.833519</v>
      </c>
      <c r="V171">
        <f ca="1">IF('Soil 2030'!$A179="CM",INDIRECT("'Soil 2030'!"&amp;'Country Selector'!$B$3&amp;ROW($A179))*10^12,0)*'Process Emissions Multipliers'!$D$43</f>
        <v>14936356964.259466</v>
      </c>
      <c r="W171" s="90">
        <f t="shared" ca="1" si="36"/>
        <v>14955558389.856768</v>
      </c>
      <c r="X171" s="90">
        <f t="shared" ca="1" si="36"/>
        <v>14974759815.454067</v>
      </c>
      <c r="Y171" s="90">
        <f t="shared" ca="1" si="36"/>
        <v>14993961241.051369</v>
      </c>
      <c r="Z171" s="90">
        <f t="shared" ca="1" si="36"/>
        <v>15013162666.64867</v>
      </c>
      <c r="AA171" s="90">
        <f t="shared" ca="1" si="36"/>
        <v>15032364092.245968</v>
      </c>
      <c r="AB171" s="90">
        <f t="shared" ca="1" si="36"/>
        <v>15051565517.843269</v>
      </c>
      <c r="AC171" s="90">
        <f t="shared" ca="1" si="36"/>
        <v>15070766943.440571</v>
      </c>
      <c r="AD171" s="90">
        <f t="shared" ca="1" si="36"/>
        <v>15089968369.03787</v>
      </c>
      <c r="AE171" s="90">
        <f t="shared" ca="1" si="36"/>
        <v>15109169794.635172</v>
      </c>
      <c r="AF171" s="90">
        <f t="shared" ca="1" si="36"/>
        <v>15128371220.232471</v>
      </c>
      <c r="AG171" s="90">
        <f t="shared" ca="1" si="36"/>
        <v>15147572645.829773</v>
      </c>
      <c r="AH171" s="90">
        <f t="shared" ca="1" si="36"/>
        <v>15166774071.427074</v>
      </c>
      <c r="AI171" s="90">
        <f t="shared" ca="1" si="36"/>
        <v>15185975497.024376</v>
      </c>
      <c r="AJ171" s="90">
        <f t="shared" ca="1" si="36"/>
        <v>15205176922.621675</v>
      </c>
      <c r="AK171" s="90">
        <f t="shared" ca="1" si="36"/>
        <v>15224378348.218977</v>
      </c>
      <c r="AL171" s="90">
        <f t="shared" ca="1" si="36"/>
        <v>15243579773.816277</v>
      </c>
      <c r="AM171" s="90">
        <f t="shared" ca="1" si="35"/>
        <v>15262781199.413576</v>
      </c>
      <c r="AN171" s="90">
        <f t="shared" ca="1" si="35"/>
        <v>15281982625.010878</v>
      </c>
      <c r="AO171" s="90">
        <f t="shared" ca="1" si="35"/>
        <v>15301184050.608179</v>
      </c>
      <c r="AP171">
        <f ca="1">V171*'Process Emissions Multipliers'!$E$43</f>
        <v>15320385476.205479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IF('Soil 2020'!$A180="CM",INDIRECT("'Soil 2020'!"&amp;'Country Selector'!$B$3&amp;ROW($A180))*10^12,0)*'Process Emissions Multipliers'!$B$43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IF('Soil 2030'!$A180="CM",INDIRECT("'Soil 2030'!"&amp;'Country Selector'!$B$3&amp;ROW($A180))*10^12,0)*'Process Emissions Multipliers'!$D$43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Multipliers'!$E$43</f>
        <v>0</v>
      </c>
    </row>
    <row r="173" spans="1:42">
      <c r="A173" s="74">
        <v>3000</v>
      </c>
      <c r="B173">
        <f ca="1">IF('Soil 2010'!$A181="CM",INDIRECT("'Soil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IF('Soil 2020'!$A181="CM",INDIRECT("'Soil 2020'!"&amp;'Country Selector'!$B$3&amp;ROW($A181))*10^12,0)*'Process Emissions Multipliers'!$B$43</f>
        <v>0</v>
      </c>
      <c r="M173" s="90">
        <f t="shared" ca="1" si="34"/>
        <v>720960986.69250846</v>
      </c>
      <c r="N173" s="90">
        <f t="shared" ca="1" si="32"/>
        <v>1441921973.3850169</v>
      </c>
      <c r="O173" s="90">
        <f t="shared" ca="1" si="32"/>
        <v>2162882960.0775251</v>
      </c>
      <c r="P173" s="90">
        <f t="shared" ca="1" si="32"/>
        <v>2883843946.7700338</v>
      </c>
      <c r="Q173" s="90">
        <f t="shared" ca="1" si="32"/>
        <v>3604804933.4625425</v>
      </c>
      <c r="R173" s="90">
        <f t="shared" ca="1" si="32"/>
        <v>4325765920.1550503</v>
      </c>
      <c r="S173" s="90">
        <f t="shared" ca="1" si="32"/>
        <v>5046726906.847559</v>
      </c>
      <c r="T173" s="90">
        <f t="shared" ca="1" si="32"/>
        <v>5767687893.5400677</v>
      </c>
      <c r="U173" s="90">
        <f t="shared" ca="1" si="32"/>
        <v>6488648880.2325764</v>
      </c>
      <c r="V173">
        <f ca="1">IF('Soil 2030'!$A181="CM",INDIRECT("'Soil 2030'!"&amp;'Country Selector'!$B$3&amp;ROW($A181))*10^12,0)*'Process Emissions Multipliers'!$D$43</f>
        <v>7209609866.9250851</v>
      </c>
      <c r="W173" s="90">
        <f t="shared" ca="1" si="36"/>
        <v>7218878176.980648</v>
      </c>
      <c r="X173" s="90">
        <f t="shared" ca="1" si="36"/>
        <v>7228146487.036211</v>
      </c>
      <c r="Y173" s="90">
        <f t="shared" ca="1" si="36"/>
        <v>7237414797.091774</v>
      </c>
      <c r="Z173" s="90">
        <f t="shared" ca="1" si="36"/>
        <v>7246683107.147337</v>
      </c>
      <c r="AA173" s="90">
        <f t="shared" ca="1" si="36"/>
        <v>7255951417.2029018</v>
      </c>
      <c r="AB173" s="90">
        <f t="shared" ca="1" si="36"/>
        <v>7265219727.2584629</v>
      </c>
      <c r="AC173" s="90">
        <f t="shared" ca="1" si="36"/>
        <v>7274488037.3140278</v>
      </c>
      <c r="AD173" s="90">
        <f t="shared" ca="1" si="36"/>
        <v>7283756347.3695889</v>
      </c>
      <c r="AE173" s="90">
        <f t="shared" ca="1" si="36"/>
        <v>7293024657.4251537</v>
      </c>
      <c r="AF173" s="90">
        <f t="shared" ca="1" si="36"/>
        <v>7302292967.4807167</v>
      </c>
      <c r="AG173" s="90">
        <f t="shared" ca="1" si="36"/>
        <v>7311561277.5362797</v>
      </c>
      <c r="AH173" s="90">
        <f t="shared" ca="1" si="36"/>
        <v>7320829587.5918427</v>
      </c>
      <c r="AI173" s="90">
        <f t="shared" ca="1" si="36"/>
        <v>7330097897.6474056</v>
      </c>
      <c r="AJ173" s="90">
        <f t="shared" ca="1" si="36"/>
        <v>7339366207.7029686</v>
      </c>
      <c r="AK173" s="90">
        <f t="shared" ca="1" si="36"/>
        <v>7348634517.7585316</v>
      </c>
      <c r="AL173" s="90">
        <f t="shared" ca="1" si="36"/>
        <v>7357902827.8140945</v>
      </c>
      <c r="AM173" s="90">
        <f t="shared" ca="1" si="35"/>
        <v>7367171137.8696575</v>
      </c>
      <c r="AN173" s="90">
        <f t="shared" ca="1" si="35"/>
        <v>7376439447.9252214</v>
      </c>
      <c r="AO173" s="90">
        <f t="shared" ca="1" si="35"/>
        <v>7385707757.9807854</v>
      </c>
      <c r="AP173">
        <f ca="1">V173*'Process Emissions Multipliers'!$E$43</f>
        <v>7394976068.0363474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IF('Soil 2020'!$A182="CM",INDIRECT("'Soil 2020'!"&amp;'Country Selector'!$B$3&amp;ROW($A182))*10^12,0)*'Process Emissions Multipliers'!$B$43</f>
        <v>0</v>
      </c>
      <c r="M174" s="90">
        <f t="shared" ca="1" si="34"/>
        <v>1457680725.9489875</v>
      </c>
      <c r="N174" s="90">
        <f t="shared" ca="1" si="32"/>
        <v>2915361451.897975</v>
      </c>
      <c r="O174" s="90">
        <f t="shared" ca="1" si="32"/>
        <v>4373042177.846962</v>
      </c>
      <c r="P174" s="90">
        <f t="shared" ca="1" si="32"/>
        <v>5830722903.7959499</v>
      </c>
      <c r="Q174" s="90">
        <f t="shared" ca="1" si="32"/>
        <v>7288403629.7449369</v>
      </c>
      <c r="R174" s="90">
        <f t="shared" ca="1" si="32"/>
        <v>8746084355.693924</v>
      </c>
      <c r="S174" s="90">
        <f t="shared" ca="1" si="32"/>
        <v>10203765081.642912</v>
      </c>
      <c r="T174" s="90">
        <f t="shared" ca="1" si="32"/>
        <v>11661445807.5919</v>
      </c>
      <c r="U174" s="90">
        <f t="shared" ca="1" si="32"/>
        <v>13119126533.540886</v>
      </c>
      <c r="V174">
        <f ca="1">IF('Soil 2030'!$A182="CM",INDIRECT("'Soil 2030'!"&amp;'Country Selector'!$B$3&amp;ROW($A182))*10^12,0)*'Process Emissions Multipliers'!$D$43</f>
        <v>14576807259.489874</v>
      </c>
      <c r="W174" s="90">
        <f t="shared" ca="1" si="36"/>
        <v>14595546466.159147</v>
      </c>
      <c r="X174" s="90">
        <f t="shared" ca="1" si="36"/>
        <v>14614285672.828419</v>
      </c>
      <c r="Y174" s="90">
        <f t="shared" ca="1" si="36"/>
        <v>14633024879.497692</v>
      </c>
      <c r="Z174" s="90">
        <f t="shared" ca="1" si="36"/>
        <v>14651764086.166965</v>
      </c>
      <c r="AA174" s="90">
        <f t="shared" ca="1" si="36"/>
        <v>14670503292.836235</v>
      </c>
      <c r="AB174" s="90">
        <f t="shared" ca="1" si="36"/>
        <v>14689242499.505508</v>
      </c>
      <c r="AC174" s="90">
        <f t="shared" ca="1" si="36"/>
        <v>14707981706.174782</v>
      </c>
      <c r="AD174" s="90">
        <f t="shared" ca="1" si="36"/>
        <v>14726720912.844053</v>
      </c>
      <c r="AE174" s="90">
        <f t="shared" ca="1" si="36"/>
        <v>14745460119.513327</v>
      </c>
      <c r="AF174" s="90">
        <f t="shared" ca="1" si="36"/>
        <v>14764199326.182598</v>
      </c>
      <c r="AG174" s="90">
        <f t="shared" ca="1" si="36"/>
        <v>14782938532.851871</v>
      </c>
      <c r="AH174" s="90">
        <f t="shared" ca="1" si="36"/>
        <v>14801677739.521145</v>
      </c>
      <c r="AI174" s="90">
        <f t="shared" ca="1" si="36"/>
        <v>14820416946.190418</v>
      </c>
      <c r="AJ174" s="90">
        <f t="shared" ca="1" si="36"/>
        <v>14839156152.85969</v>
      </c>
      <c r="AK174" s="90">
        <f t="shared" ca="1" si="36"/>
        <v>14857895359.528961</v>
      </c>
      <c r="AL174" s="90">
        <f t="shared" ref="AL174:AO177" ca="1" si="37">$V174*($AP$1-AL$1)/($AP$1-$V$1)+$AP174*(AL$1-$V$1)/($AP$1-$V$1)</f>
        <v>14876634566.198235</v>
      </c>
      <c r="AM174" s="90">
        <f t="shared" ca="1" si="37"/>
        <v>14895373772.867508</v>
      </c>
      <c r="AN174" s="90">
        <f t="shared" ca="1" si="37"/>
        <v>14914112979.536779</v>
      </c>
      <c r="AO174" s="90">
        <f t="shared" ca="1" si="37"/>
        <v>14932852186.206051</v>
      </c>
      <c r="AP174">
        <f ca="1">V174*'Process Emissions Multipliers'!$E$43</f>
        <v>14951591392.875324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301062125.57182628</v>
      </c>
      <c r="D175" s="90">
        <f t="shared" ca="1" si="31"/>
        <v>602124251.14365256</v>
      </c>
      <c r="E175" s="90">
        <f t="shared" ca="1" si="31"/>
        <v>903186376.7154789</v>
      </c>
      <c r="F175" s="90">
        <f t="shared" ca="1" si="31"/>
        <v>1204248502.2873051</v>
      </c>
      <c r="G175" s="90">
        <f t="shared" ca="1" si="31"/>
        <v>1505310627.8591313</v>
      </c>
      <c r="H175" s="90">
        <f t="shared" ca="1" si="31"/>
        <v>1806372753.4309578</v>
      </c>
      <c r="I175" s="90">
        <f t="shared" ca="1" si="31"/>
        <v>2107434879.002784</v>
      </c>
      <c r="J175" s="90">
        <f t="shared" ca="1" si="31"/>
        <v>2408497004.5746102</v>
      </c>
      <c r="K175" s="90">
        <f t="shared" ca="1" si="31"/>
        <v>2709559130.1464362</v>
      </c>
      <c r="L175">
        <f ca="1">IF('Soil 2020'!$A183="CM",INDIRECT("'Soil 2020'!"&amp;'Country Selector'!$B$3&amp;ROW($A183))*10^12,0)*'Process Emissions Multipliers'!$B$43</f>
        <v>3010621255.7182627</v>
      </c>
      <c r="M175" s="90">
        <f t="shared" ca="1" si="34"/>
        <v>2748578539.3768311</v>
      </c>
      <c r="N175" s="90">
        <f t="shared" ca="1" si="32"/>
        <v>2486535823.0353994</v>
      </c>
      <c r="O175" s="90">
        <f t="shared" ca="1" si="32"/>
        <v>2224493106.6939678</v>
      </c>
      <c r="P175" s="90">
        <f t="shared" ca="1" si="32"/>
        <v>1962450390.3525364</v>
      </c>
      <c r="Q175" s="90">
        <f t="shared" ca="1" si="32"/>
        <v>1700407674.0111048</v>
      </c>
      <c r="R175" s="90">
        <f t="shared" ca="1" si="32"/>
        <v>1438364957.6696732</v>
      </c>
      <c r="S175" s="90">
        <f t="shared" ca="1" si="32"/>
        <v>1176322241.3282418</v>
      </c>
      <c r="T175" s="90">
        <f t="shared" ca="1" si="32"/>
        <v>914279524.98680997</v>
      </c>
      <c r="U175" s="90">
        <f t="shared" ca="1" si="32"/>
        <v>652236808.64537847</v>
      </c>
      <c r="V175">
        <f ca="1">IF('Soil 2030'!$A183="CM",INDIRECT("'Soil 2030'!"&amp;'Country Selector'!$B$3&amp;ROW($A183))*10^12,0)*'Process Emissions Multipliers'!$D$43</f>
        <v>390194092.30394685</v>
      </c>
      <c r="W175" s="90">
        <f t="shared" ref="W175:AL177" ca="1" si="38">$V175*($AP$1-W$1)/($AP$1-$V$1)+$AP175*(W$1-$V$1)/($AP$1-$V$1)</f>
        <v>390695706.10775512</v>
      </c>
      <c r="X175" s="90">
        <f t="shared" ca="1" si="38"/>
        <v>391197319.91156346</v>
      </c>
      <c r="Y175" s="90">
        <f t="shared" ca="1" si="38"/>
        <v>391698933.71537173</v>
      </c>
      <c r="Z175" s="90">
        <f t="shared" ca="1" si="38"/>
        <v>392200547.51917994</v>
      </c>
      <c r="AA175" s="90">
        <f t="shared" ca="1" si="38"/>
        <v>392702161.32298827</v>
      </c>
      <c r="AB175" s="90">
        <f t="shared" ca="1" si="38"/>
        <v>393203775.12679654</v>
      </c>
      <c r="AC175" s="90">
        <f t="shared" ca="1" si="38"/>
        <v>393705388.93060482</v>
      </c>
      <c r="AD175" s="90">
        <f t="shared" ca="1" si="38"/>
        <v>394207002.73441309</v>
      </c>
      <c r="AE175" s="90">
        <f t="shared" ca="1" si="38"/>
        <v>394708616.53822136</v>
      </c>
      <c r="AF175" s="90">
        <f t="shared" ca="1" si="38"/>
        <v>395210230.34202969</v>
      </c>
      <c r="AG175" s="90">
        <f t="shared" ca="1" si="38"/>
        <v>395711844.14583796</v>
      </c>
      <c r="AH175" s="90">
        <f t="shared" ca="1" si="38"/>
        <v>396213457.94964623</v>
      </c>
      <c r="AI175" s="90">
        <f t="shared" ca="1" si="38"/>
        <v>396715071.75345457</v>
      </c>
      <c r="AJ175" s="90">
        <f t="shared" ca="1" si="38"/>
        <v>397216685.55726278</v>
      </c>
      <c r="AK175" s="90">
        <f t="shared" ca="1" si="38"/>
        <v>397718299.36107111</v>
      </c>
      <c r="AL175" s="90">
        <f t="shared" ca="1" si="38"/>
        <v>398219913.16487938</v>
      </c>
      <c r="AM175" s="90">
        <f t="shared" ca="1" si="37"/>
        <v>398721526.96868765</v>
      </c>
      <c r="AN175" s="90">
        <f t="shared" ca="1" si="37"/>
        <v>399223140.77249593</v>
      </c>
      <c r="AO175" s="90">
        <f t="shared" ca="1" si="37"/>
        <v>399724754.5763042</v>
      </c>
      <c r="AP175">
        <f ca="1">V175*'Process Emissions Multipliers'!$E$43</f>
        <v>400226368.38011247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120856638.39321308</v>
      </c>
      <c r="D176" s="90">
        <f t="shared" ca="1" si="31"/>
        <v>241713276.78642616</v>
      </c>
      <c r="E176" s="90">
        <f t="shared" ca="1" si="31"/>
        <v>362569915.17963922</v>
      </c>
      <c r="F176" s="90">
        <f t="shared" ca="1" si="31"/>
        <v>483426553.57285231</v>
      </c>
      <c r="G176" s="90">
        <f t="shared" ca="1" si="31"/>
        <v>604283191.96606541</v>
      </c>
      <c r="H176" s="90">
        <f t="shared" ca="1" si="31"/>
        <v>725139830.35927844</v>
      </c>
      <c r="I176" s="90">
        <f t="shared" ca="1" si="31"/>
        <v>845996468.75249159</v>
      </c>
      <c r="J176" s="90">
        <f t="shared" ca="1" si="31"/>
        <v>966853107.14570463</v>
      </c>
      <c r="K176" s="90">
        <f t="shared" ca="1" si="31"/>
        <v>1087709745.5389178</v>
      </c>
      <c r="L176">
        <f ca="1">IF('Soil 2020'!$A184="CM",INDIRECT("'Soil 2020'!"&amp;'Country Selector'!$B$3&amp;ROW($A184))*10^12,0)*'Process Emissions Multipliers'!$B$43</f>
        <v>1208566383.9321308</v>
      </c>
      <c r="M176" s="90">
        <f t="shared" ca="1" si="34"/>
        <v>1087709745.5389178</v>
      </c>
      <c r="N176" s="90">
        <f t="shared" ca="1" si="32"/>
        <v>966853107.14570463</v>
      </c>
      <c r="O176" s="90">
        <f t="shared" ca="1" si="32"/>
        <v>845996468.75249159</v>
      </c>
      <c r="P176" s="90">
        <f t="shared" ca="1" si="32"/>
        <v>725139830.35927844</v>
      </c>
      <c r="Q176" s="90">
        <f t="shared" ca="1" si="32"/>
        <v>604283191.96606541</v>
      </c>
      <c r="R176" s="90">
        <f t="shared" ca="1" si="32"/>
        <v>483426553.57285231</v>
      </c>
      <c r="S176" s="90">
        <f t="shared" ca="1" si="32"/>
        <v>362569915.17963922</v>
      </c>
      <c r="T176" s="90">
        <f t="shared" ca="1" si="32"/>
        <v>241713276.78642616</v>
      </c>
      <c r="U176" s="90">
        <f t="shared" ca="1" si="32"/>
        <v>120856638.39321308</v>
      </c>
      <c r="V176">
        <f ca="1">IF('Soil 2030'!$A184="CM",INDIRECT("'Soil 2030'!"&amp;'Country Selector'!$B$3&amp;ROW($A184))*10^12,0)*'Process Emissions Multipliers'!$D$43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Multipliers'!$E$43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IF('Soil 2020'!$A185="CM",INDIRECT("'Soil 2020'!"&amp;'Country Selector'!$B$3&amp;ROW($A185))*10^12,0)*'Process Emissions Multipliers'!$B$43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IF('Soil 2030'!$A185="CM",INDIRECT("'Soil 2030'!"&amp;'Country Selector'!$B$3&amp;ROW($A185))*10^12,0)*'Process Emissions Multipliers'!$D$43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Multipliers'!$E$43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0</v>
      </c>
      <c r="C2" s="90">
        <f ca="1">$B2*($L$1-C$1)/($L$1-$B$1)+$L2*(C$1-$B$1)/($L$1-$B$1)</f>
        <v>1730880380.60778</v>
      </c>
      <c r="D2" s="90">
        <f t="shared" ref="D2:K17" ca="1" si="0">$B2*($L$1-D$1)/($L$1-$B$1)+$L2*(D$1-$B$1)/($L$1-$B$1)</f>
        <v>3461760761.21556</v>
      </c>
      <c r="E2" s="90">
        <f t="shared" ca="1" si="0"/>
        <v>5192641141.8233395</v>
      </c>
      <c r="F2" s="90">
        <f t="shared" ca="1" si="0"/>
        <v>6923521522.4311199</v>
      </c>
      <c r="G2" s="90">
        <f t="shared" ca="1" si="0"/>
        <v>8654401903.0389004</v>
      </c>
      <c r="H2" s="90">
        <f t="shared" ca="1" si="0"/>
        <v>10385282283.646679</v>
      </c>
      <c r="I2" s="90">
        <f t="shared" ca="1" si="0"/>
        <v>12116162664.254459</v>
      </c>
      <c r="J2" s="90">
        <f t="shared" ca="1" si="0"/>
        <v>13847043044.86224</v>
      </c>
      <c r="K2" s="90">
        <f t="shared" ca="1" si="0"/>
        <v>15577923425.47002</v>
      </c>
      <c r="L2" s="90">
        <f ca="1">IF('Ric 2020'!$A10="RC",INDIRECT("'Ric 2020'!"&amp;'Country Selector'!$B$3&amp;ROW($A10))*10^12,0)*'Process Emissions Multipliers'!$B$43</f>
        <v>17308803806.077801</v>
      </c>
      <c r="M2" s="90">
        <f ca="1">$L2*($V$1-M$1)/($V$1-$L$1)+$V2*(M$1-$L$1)/($V$1-$L$1)</f>
        <v>17787120675.142883</v>
      </c>
      <c r="N2" s="90">
        <f t="shared" ref="N2:U17" ca="1" si="1">$L2*($V$1-N$1)/($V$1-$L$1)+$V2*(N$1-$L$1)/($V$1-$L$1)</f>
        <v>18265437544.207962</v>
      </c>
      <c r="O2" s="90">
        <f t="shared" ca="1" si="1"/>
        <v>18743754413.273045</v>
      </c>
      <c r="P2" s="90">
        <f t="shared" ca="1" si="1"/>
        <v>19222071282.338127</v>
      </c>
      <c r="Q2" s="90">
        <f t="shared" ca="1" si="1"/>
        <v>19700388151.40321</v>
      </c>
      <c r="R2" s="90">
        <f t="shared" ca="1" si="1"/>
        <v>20178705020.468292</v>
      </c>
      <c r="S2" s="90">
        <f t="shared" ca="1" si="1"/>
        <v>20657021889.533371</v>
      </c>
      <c r="T2" s="90">
        <f t="shared" ca="1" si="1"/>
        <v>21135338758.598457</v>
      </c>
      <c r="U2" s="90">
        <f t="shared" ca="1" si="1"/>
        <v>21613655627.663536</v>
      </c>
      <c r="V2" s="90">
        <f ca="1">IF('Ric 2030'!$A10="RC",INDIRECT("'Ric 2030'!"&amp;'Country Selector'!$B$3&amp;ROW($A10))*10^12,0)*'Process Emissions Multipliers'!$D$43</f>
        <v>22091972496.728619</v>
      </c>
      <c r="W2" s="90">
        <f ca="1">$V2*($AP$1-W$1)/($AP$1-$V$1)+$AP2*(W$1-$V$1)/($AP$1-$V$1)</f>
        <v>22120372819.994099</v>
      </c>
      <c r="X2" s="90">
        <f t="shared" ref="X2:AO16" ca="1" si="2">$V2*($AP$1-X$1)/($AP$1-$V$1)+$AP2*(X$1-$V$1)/($AP$1-$V$1)</f>
        <v>22148773143.259575</v>
      </c>
      <c r="Y2" s="90">
        <f t="shared" ca="1" si="2"/>
        <v>22177173466.525055</v>
      </c>
      <c r="Z2" s="90">
        <f t="shared" ca="1" si="2"/>
        <v>22205573789.790535</v>
      </c>
      <c r="AA2" s="90">
        <f t="shared" ca="1" si="2"/>
        <v>22233974113.056007</v>
      </c>
      <c r="AB2" s="90">
        <f t="shared" ca="1" si="2"/>
        <v>22262374436.321487</v>
      </c>
      <c r="AC2" s="90">
        <f t="shared" ca="1" si="2"/>
        <v>22290774759.586967</v>
      </c>
      <c r="AD2" s="90">
        <f t="shared" ca="1" si="2"/>
        <v>22319175082.852444</v>
      </c>
      <c r="AE2" s="90">
        <f t="shared" ca="1" si="2"/>
        <v>22347575406.117924</v>
      </c>
      <c r="AF2" s="90">
        <f t="shared" ca="1" si="2"/>
        <v>22375975729.3834</v>
      </c>
      <c r="AG2" s="90">
        <f t="shared" ca="1" si="2"/>
        <v>22404376052.64888</v>
      </c>
      <c r="AH2" s="90">
        <f t="shared" ca="1" si="2"/>
        <v>22432776375.91436</v>
      </c>
      <c r="AI2" s="90">
        <f t="shared" ca="1" si="2"/>
        <v>22461176699.179836</v>
      </c>
      <c r="AJ2" s="90">
        <f t="shared" ca="1" si="2"/>
        <v>22489577022.445316</v>
      </c>
      <c r="AK2" s="90">
        <f t="shared" ca="1" si="2"/>
        <v>22517977345.710793</v>
      </c>
      <c r="AL2" s="90">
        <f t="shared" ca="1" si="2"/>
        <v>22546377668.976273</v>
      </c>
      <c r="AM2" s="90">
        <f t="shared" ca="1" si="2"/>
        <v>22574777992.241753</v>
      </c>
      <c r="AN2" s="90">
        <f t="shared" ca="1" si="2"/>
        <v>22603178315.507229</v>
      </c>
      <c r="AO2" s="90">
        <f t="shared" ca="1" si="2"/>
        <v>22631578638.772705</v>
      </c>
      <c r="AP2" s="90">
        <f ca="1">V2*'Process Emissions Multipliers'!$E$43</f>
        <v>22659978962.038185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Multipliers'!$B$43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Multipliers'!$D$43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Multipliers'!$E$43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Multipliers'!$B$43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Multipliers'!$D$43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Multipliers'!$E$43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Multipliers'!$B$43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Multipliers'!$D$43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Multipliers'!$E$43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Multipliers'!$B$43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Multipliers'!$D$43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Multipliers'!$E$43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Multipliers'!$B$43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Multipliers'!$D$43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Multipliers'!$E$43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Multipliers'!$B$43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Multipliers'!$D$43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Multipliers'!$E$43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Multipliers'!$B$43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Multipliers'!$D$43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Multipliers'!$E$43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Multipliers'!$B$43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Multipliers'!$D$43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Multipliers'!$E$43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Selector'!$B$3&amp;ROW($A19))*10^12,0)*'Process Emissions Multipliers'!$B$43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Selector'!$B$3&amp;ROW($A19))*10^12,0)*'Process Emissions Multipliers'!$D$43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Multipliers'!$E$43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Multipliers'!$B$43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Multipliers'!$D$43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Multipliers'!$E$43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Multipliers'!$B$43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Multipliers'!$D$43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Multipliers'!$E$43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Multipliers'!$B$43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Multipliers'!$D$43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Multipliers'!$E$43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Multipliers'!$B$43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Multipliers'!$D$43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Multipliers'!$E$43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Multipliers'!$B$43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Multipliers'!$D$43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Multipliers'!$E$43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Multipliers'!$B$43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Multipliers'!$D$43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Multipliers'!$E$43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Multipliers'!$B$43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Multipliers'!$D$43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Multipliers'!$E$43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Multipliers'!$B$43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Multipliers'!$D$43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Multipliers'!$E$43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Multipliers'!$B$43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Multipliers'!$D$43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Multipliers'!$E$43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Multipliers'!$B$43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Multipliers'!$D$43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Multipliers'!$E$43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Multipliers'!$B$43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Multipliers'!$D$43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Multipliers'!$E$43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Multipliers'!$B$43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Multipliers'!$D$43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Multipliers'!$E$43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Multipliers'!$B$43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Selector'!$B$3&amp;ROW($A32))*10^12,0)*'Process Emissions Multipliers'!$D$43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V24*'Process Emissions Multipliers'!$E$43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Multipliers'!$B$43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Multipliers'!$D$43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Multipliers'!$E$43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Multipliers'!$B$43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Multipliers'!$D$43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Multipliers'!$E$43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Multipliers'!$B$43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Multipliers'!$D$43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Multipliers'!$E$43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Multipliers'!$B$43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Multipliers'!$D$43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Multipliers'!$E$43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Multipliers'!$B$43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Multipliers'!$D$43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Multipliers'!$E$43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Multipliers'!$B$43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Multipliers'!$D$43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Multipliers'!$E$43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11988341588.165308</v>
      </c>
      <c r="D31" s="90">
        <f t="shared" ca="1" si="3"/>
        <v>23976683176.330616</v>
      </c>
      <c r="E31" s="90">
        <f t="shared" ca="1" si="3"/>
        <v>35965024764.495926</v>
      </c>
      <c r="F31" s="90">
        <f t="shared" ca="1" si="3"/>
        <v>47953366352.661232</v>
      </c>
      <c r="G31" s="90">
        <f t="shared" ca="1" si="3"/>
        <v>59941707940.826538</v>
      </c>
      <c r="H31" s="90">
        <f t="shared" ca="1" si="3"/>
        <v>71930049528.991852</v>
      </c>
      <c r="I31" s="90">
        <f t="shared" ca="1" si="3"/>
        <v>83918391117.15715</v>
      </c>
      <c r="J31" s="90">
        <f t="shared" ca="1" si="3"/>
        <v>95906732705.322464</v>
      </c>
      <c r="K31" s="90">
        <f t="shared" ca="1" si="3"/>
        <v>107895074293.48776</v>
      </c>
      <c r="L31" s="90">
        <f ca="1">IF('Ric 2020'!$A39="RC",INDIRECT("'Ric 2020'!"&amp;'Country Selector'!$B$3&amp;ROW($A39))*10^12,0)*'Process Emissions Multipliers'!$B$43</f>
        <v>119883415881.65308</v>
      </c>
      <c r="M31" s="90">
        <f t="shared" ca="1" si="4"/>
        <v>117583376228.61557</v>
      </c>
      <c r="N31" s="90">
        <f t="shared" ca="1" si="4"/>
        <v>115283336575.57809</v>
      </c>
      <c r="O31" s="90">
        <f t="shared" ca="1" si="4"/>
        <v>112983296922.54059</v>
      </c>
      <c r="P31" s="90">
        <f t="shared" ca="1" si="4"/>
        <v>110683257269.5031</v>
      </c>
      <c r="Q31" s="90">
        <f t="shared" ca="1" si="4"/>
        <v>108383217616.46561</v>
      </c>
      <c r="R31" s="90">
        <f t="shared" ca="1" si="4"/>
        <v>106083177963.4281</v>
      </c>
      <c r="S31" s="90">
        <f t="shared" ca="1" si="4"/>
        <v>103783138310.39062</v>
      </c>
      <c r="T31" s="90">
        <f t="shared" ca="1" si="4"/>
        <v>101483098657.3531</v>
      </c>
      <c r="U31" s="90">
        <f t="shared" ca="1" si="4"/>
        <v>99183059004.315613</v>
      </c>
      <c r="V31" s="90">
        <f ca="1">IF('Ric 2030'!$A39="RC",INDIRECT("'Ric 2030'!"&amp;'Country Selector'!$B$3&amp;ROW($A39))*10^12,0)*'Process Emissions Multipliers'!$D$43</f>
        <v>96883019351.278122</v>
      </c>
      <c r="W31" s="90">
        <f t="shared" ca="1" si="5"/>
        <v>97007567264.27771</v>
      </c>
      <c r="X31" s="90">
        <f t="shared" ca="1" si="5"/>
        <v>97132115177.277283</v>
      </c>
      <c r="Y31" s="90">
        <f t="shared" ca="1" si="5"/>
        <v>97256663090.276886</v>
      </c>
      <c r="Z31" s="90">
        <f t="shared" ca="1" si="5"/>
        <v>97381211003.276474</v>
      </c>
      <c r="AA31" s="90">
        <f t="shared" ca="1" si="5"/>
        <v>97505758916.276062</v>
      </c>
      <c r="AB31" s="90">
        <f t="shared" ca="1" si="5"/>
        <v>97630306829.275665</v>
      </c>
      <c r="AC31" s="90">
        <f t="shared" ca="1" si="5"/>
        <v>97754854742.275238</v>
      </c>
      <c r="AD31" s="90">
        <f t="shared" ca="1" si="5"/>
        <v>97879402655.274841</v>
      </c>
      <c r="AE31" s="90">
        <f t="shared" ca="1" si="5"/>
        <v>98003950568.274414</v>
      </c>
      <c r="AF31" s="90">
        <f t="shared" ca="1" si="5"/>
        <v>98128498481.274017</v>
      </c>
      <c r="AG31" s="90">
        <f t="shared" ca="1" si="5"/>
        <v>98253046394.27359</v>
      </c>
      <c r="AH31" s="90">
        <f t="shared" ca="1" si="5"/>
        <v>98377594307.273193</v>
      </c>
      <c r="AI31" s="90">
        <f t="shared" ca="1" si="5"/>
        <v>98502142220.272781</v>
      </c>
      <c r="AJ31" s="90">
        <f t="shared" ca="1" si="5"/>
        <v>98626690133.272385</v>
      </c>
      <c r="AK31" s="90">
        <f t="shared" ca="1" si="5"/>
        <v>98751238046.271957</v>
      </c>
      <c r="AL31" s="90">
        <f t="shared" ca="1" si="5"/>
        <v>98875785959.271545</v>
      </c>
      <c r="AM31" s="90">
        <f t="shared" ca="1" si="6"/>
        <v>99000333872.271149</v>
      </c>
      <c r="AN31" s="90">
        <f t="shared" ca="1" si="6"/>
        <v>99124881785.270721</v>
      </c>
      <c r="AO31" s="90">
        <f t="shared" ca="1" si="6"/>
        <v>99249429698.270325</v>
      </c>
      <c r="AP31" s="90">
        <f ca="1">V31*'Process Emissions Multipliers'!$E$43</f>
        <v>99373977611.269913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Multipliers'!$B$43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Multipliers'!$D$43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Multipliers'!$E$43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Multipliers'!$B$43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Multipliers'!$D$43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Multipliers'!$E$43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Multipliers'!$B$43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Multipliers'!$D$43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Multipliers'!$E$43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Multipliers'!$B$43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Multipliers'!$D$43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Multipliers'!$E$43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Multipliers'!$B$43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Multipliers'!$D$43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Multipliers'!$E$43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Multipliers'!$B$43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Selector'!$B$3&amp;ROW($A45))*10^12,0)*'Process Emissions Multipliers'!$D$43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V37*'Process Emissions Multipliers'!$E$43</f>
        <v>0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Multipliers'!$B$43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Multipliers'!$D$43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Multipliers'!$E$43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Selector'!$B$3&amp;ROW($A47))*10^12,0)*'Process Emissions Multipliers'!$B$43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Selector'!$B$3&amp;ROW($A47))*10^12,0)*'Process Emissions Multipliers'!$D$43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Multipliers'!$E$43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Multipliers'!$B$43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Multipliers'!$D$43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Multipliers'!$E$43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Multipliers'!$B$43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Multipliers'!$D$43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Multipliers'!$E$43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Multipliers'!$B$43</f>
        <v>0</v>
      </c>
      <c r="M42" s="90">
        <f t="shared" ca="1" si="10"/>
        <v>134801906961.87573</v>
      </c>
      <c r="N42" s="90">
        <f t="shared" ca="1" si="10"/>
        <v>269603813923.75146</v>
      </c>
      <c r="O42" s="90">
        <f t="shared" ca="1" si="10"/>
        <v>404405720885.6272</v>
      </c>
      <c r="P42" s="90">
        <f t="shared" ca="1" si="10"/>
        <v>539207627847.50293</v>
      </c>
      <c r="Q42" s="90">
        <f t="shared" ca="1" si="10"/>
        <v>674009534809.37866</v>
      </c>
      <c r="R42" s="90">
        <f t="shared" ca="1" si="10"/>
        <v>808811441771.25439</v>
      </c>
      <c r="S42" s="90">
        <f t="shared" ca="1" si="10"/>
        <v>943613348733.13013</v>
      </c>
      <c r="T42" s="90">
        <f t="shared" ca="1" si="10"/>
        <v>1078415255695.0059</v>
      </c>
      <c r="U42" s="90">
        <f t="shared" ca="1" si="10"/>
        <v>1213217162656.8816</v>
      </c>
      <c r="V42" s="90">
        <f ca="1">IF('Ric 2030'!$A50="RC",INDIRECT("'Ric 2030'!"&amp;'Country Selector'!$B$3&amp;ROW($A50))*10^12,0)*'Process Emissions Multipliers'!$D$43</f>
        <v>1348019069618.7573</v>
      </c>
      <c r="W42" s="90">
        <f t="shared" ca="1" si="8"/>
        <v>1349752014802.845</v>
      </c>
      <c r="X42" s="90">
        <f t="shared" ca="1" si="7"/>
        <v>1351484959986.9326</v>
      </c>
      <c r="Y42" s="90">
        <f t="shared" ca="1" si="7"/>
        <v>1353217905171.0203</v>
      </c>
      <c r="Z42" s="90">
        <f t="shared" ca="1" si="7"/>
        <v>1354950850355.1079</v>
      </c>
      <c r="AA42" s="90">
        <f t="shared" ca="1" si="7"/>
        <v>1356683795539.1953</v>
      </c>
      <c r="AB42" s="90">
        <f t="shared" ca="1" si="7"/>
        <v>1358416740723.2832</v>
      </c>
      <c r="AC42" s="90">
        <f t="shared" ca="1" si="7"/>
        <v>1360149685907.3706</v>
      </c>
      <c r="AD42" s="90">
        <f t="shared" ca="1" si="7"/>
        <v>1361882631091.4583</v>
      </c>
      <c r="AE42" s="90">
        <f t="shared" ca="1" si="7"/>
        <v>1363615576275.5459</v>
      </c>
      <c r="AF42" s="90">
        <f t="shared" ca="1" si="7"/>
        <v>1365348521459.6335</v>
      </c>
      <c r="AG42" s="90">
        <f t="shared" ca="1" si="7"/>
        <v>1367081466643.7212</v>
      </c>
      <c r="AH42" s="90">
        <f t="shared" ca="1" si="7"/>
        <v>1368814411827.8088</v>
      </c>
      <c r="AI42" s="90">
        <f t="shared" ca="1" si="7"/>
        <v>1370547357011.8965</v>
      </c>
      <c r="AJ42" s="90">
        <f t="shared" ca="1" si="7"/>
        <v>1372280302195.9839</v>
      </c>
      <c r="AK42" s="90">
        <f t="shared" ca="1" si="7"/>
        <v>1374013247380.0718</v>
      </c>
      <c r="AL42" s="90">
        <f t="shared" ca="1" si="7"/>
        <v>1375746192564.1592</v>
      </c>
      <c r="AM42" s="90">
        <f t="shared" ca="1" si="7"/>
        <v>1377479137748.2466</v>
      </c>
      <c r="AN42" s="90">
        <f t="shared" ca="1" si="6"/>
        <v>1379212082932.3345</v>
      </c>
      <c r="AO42" s="90">
        <f t="shared" ca="1" si="6"/>
        <v>1380945028116.4224</v>
      </c>
      <c r="AP42" s="90">
        <f ca="1">V42*'Process Emissions Multipliers'!$E$43</f>
        <v>1382677973300.5098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71745199513.359436</v>
      </c>
      <c r="D43" s="90">
        <f t="shared" ca="1" si="9"/>
        <v>143490399026.71887</v>
      </c>
      <c r="E43" s="90">
        <f t="shared" ca="1" si="9"/>
        <v>215235598540.07831</v>
      </c>
      <c r="F43" s="90">
        <f t="shared" ca="1" si="9"/>
        <v>286980798053.43774</v>
      </c>
      <c r="G43" s="90">
        <f t="shared" ca="1" si="9"/>
        <v>358725997566.79718</v>
      </c>
      <c r="H43" s="90">
        <f t="shared" ca="1" si="9"/>
        <v>430471197080.15662</v>
      </c>
      <c r="I43" s="90">
        <f t="shared" ca="1" si="9"/>
        <v>502216396593.51599</v>
      </c>
      <c r="J43" s="90">
        <f t="shared" ca="1" si="9"/>
        <v>573961596106.87549</v>
      </c>
      <c r="K43" s="90">
        <f t="shared" ca="1" si="9"/>
        <v>645706795620.23499</v>
      </c>
      <c r="L43" s="90">
        <f ca="1">IF('Ric 2020'!$A51="RC",INDIRECT("'Ric 2020'!"&amp;'Country Selector'!$B$3&amp;ROW($A51))*10^12,0)*'Process Emissions Multipliers'!$B$43</f>
        <v>717451995133.59436</v>
      </c>
      <c r="M43" s="90">
        <f t="shared" ca="1" si="10"/>
        <v>645706795620.23499</v>
      </c>
      <c r="N43" s="90">
        <f t="shared" ca="1" si="10"/>
        <v>573961596106.87549</v>
      </c>
      <c r="O43" s="90">
        <f t="shared" ca="1" si="10"/>
        <v>502216396593.51599</v>
      </c>
      <c r="P43" s="90">
        <f t="shared" ca="1" si="10"/>
        <v>430471197080.15662</v>
      </c>
      <c r="Q43" s="90">
        <f t="shared" ca="1" si="10"/>
        <v>358725997566.79718</v>
      </c>
      <c r="R43" s="90">
        <f t="shared" ca="1" si="10"/>
        <v>286980798053.43774</v>
      </c>
      <c r="S43" s="90">
        <f t="shared" ca="1" si="10"/>
        <v>215235598540.07831</v>
      </c>
      <c r="T43" s="90">
        <f t="shared" ca="1" si="10"/>
        <v>143490399026.71887</v>
      </c>
      <c r="U43" s="90">
        <f t="shared" ca="1" si="10"/>
        <v>71745199513.359436</v>
      </c>
      <c r="V43" s="90">
        <f ca="1">IF('Ric 2030'!$A51="RC",INDIRECT("'Ric 2030'!"&amp;'Country Selector'!$B$3&amp;ROW($A51))*10^12,0)*'Process Emissions Multipliers'!$D$43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Multipliers'!$E$43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0</v>
      </c>
      <c r="C44" s="90">
        <f t="shared" ca="1" si="9"/>
        <v>94777228546.102936</v>
      </c>
      <c r="D44" s="90">
        <f t="shared" ca="1" si="9"/>
        <v>189554457092.20587</v>
      </c>
      <c r="E44" s="90">
        <f t="shared" ca="1" si="9"/>
        <v>284331685638.30878</v>
      </c>
      <c r="F44" s="90">
        <f t="shared" ca="1" si="9"/>
        <v>379108914184.41174</v>
      </c>
      <c r="G44" s="90">
        <f t="shared" ca="1" si="9"/>
        <v>473886142730.51465</v>
      </c>
      <c r="H44" s="90">
        <f t="shared" ca="1" si="9"/>
        <v>568663371276.61755</v>
      </c>
      <c r="I44" s="90">
        <f t="shared" ca="1" si="9"/>
        <v>663440599822.72046</v>
      </c>
      <c r="J44" s="90">
        <f t="shared" ca="1" si="9"/>
        <v>758217828368.82349</v>
      </c>
      <c r="K44" s="90">
        <f t="shared" ca="1" si="9"/>
        <v>852995056914.92639</v>
      </c>
      <c r="L44" s="90">
        <f ca="1">IF('Ric 2020'!$A52="RC",INDIRECT("'Ric 2020'!"&amp;'Country Selector'!$B$3&amp;ROW($A52))*10^12,0)*'Process Emissions Multipliers'!$B$43</f>
        <v>947772285461.0293</v>
      </c>
      <c r="M44" s="90">
        <f t="shared" ca="1" si="10"/>
        <v>852995056914.92639</v>
      </c>
      <c r="N44" s="90">
        <f t="shared" ca="1" si="10"/>
        <v>758217828368.82349</v>
      </c>
      <c r="O44" s="90">
        <f t="shared" ca="1" si="10"/>
        <v>663440599822.72046</v>
      </c>
      <c r="P44" s="90">
        <f t="shared" ca="1" si="10"/>
        <v>568663371276.61755</v>
      </c>
      <c r="Q44" s="90">
        <f t="shared" ca="1" si="10"/>
        <v>473886142730.51465</v>
      </c>
      <c r="R44" s="90">
        <f t="shared" ca="1" si="10"/>
        <v>379108914184.41174</v>
      </c>
      <c r="S44" s="90">
        <f t="shared" ca="1" si="10"/>
        <v>284331685638.30878</v>
      </c>
      <c r="T44" s="90">
        <f t="shared" ca="1" si="10"/>
        <v>189554457092.20587</v>
      </c>
      <c r="U44" s="90">
        <f t="shared" ca="1" si="10"/>
        <v>94777228546.102936</v>
      </c>
      <c r="V44" s="90">
        <f ca="1">IF('Ric 2030'!$A52="RC",INDIRECT("'Ric 2030'!"&amp;'Country Selector'!$B$3&amp;ROW($A52))*10^12,0)*'Process Emissions Multipliers'!$D$43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Multipliers'!$E$43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Selector'!$B$3&amp;ROW($A53))*10^12,0)*'Process Emissions Multipliers'!$B$43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Multipliers'!$D$43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Multipliers'!$E$43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989845714001.19714</v>
      </c>
      <c r="C46" s="90">
        <f t="shared" ca="1" si="9"/>
        <v>890861142601.07739</v>
      </c>
      <c r="D46" s="90">
        <f t="shared" ca="1" si="9"/>
        <v>791876571200.95776</v>
      </c>
      <c r="E46" s="90">
        <f t="shared" ca="1" si="9"/>
        <v>692891999800.83801</v>
      </c>
      <c r="F46" s="90">
        <f t="shared" ca="1" si="9"/>
        <v>593907428400.71826</v>
      </c>
      <c r="G46" s="90">
        <f t="shared" ca="1" si="9"/>
        <v>494922857000.59851</v>
      </c>
      <c r="H46" s="90">
        <f t="shared" ca="1" si="9"/>
        <v>395938285600.47888</v>
      </c>
      <c r="I46" s="90">
        <f t="shared" ca="1" si="9"/>
        <v>296953714200.35913</v>
      </c>
      <c r="J46" s="90">
        <f t="shared" ca="1" si="9"/>
        <v>197969142800.23944</v>
      </c>
      <c r="K46" s="90">
        <f t="shared" ca="1" si="9"/>
        <v>98984571400.11972</v>
      </c>
      <c r="L46" s="90">
        <f ca="1">IF('Ric 2020'!$A54="RC",INDIRECT("'Ric 2020'!"&amp;'Country Selector'!$B$3&amp;ROW($A54))*10^12,0)*'Process Emissions Multipliers'!$B$43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Multipliers'!$D$43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Multipliers'!$E$43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Multipliers'!$B$43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Multipliers'!$D$43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Multipliers'!$E$43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Multipliers'!$B$43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Multipliers'!$D$43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Multipliers'!$E$43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Multipliers'!$B$43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Selector'!$B$3&amp;ROW($A57))*10^12,0)*'Process Emissions Multipliers'!$D$43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V49*'Process Emissions Multipliers'!$E$43</f>
        <v>0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Selector'!$B$3&amp;ROW($A58))*10^12,0)*'Process Emissions Multipliers'!$B$43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Selector'!$B$3&amp;ROW($A58))*10^12,0)*'Process Emissions Multipliers'!$D$43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V50*'Process Emissions Multipliers'!$E$43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Selector'!$B$3&amp;ROW($A59))*10^12,0)*'Process Emissions Multipliers'!$B$43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Selector'!$B$3&amp;ROW($A59))*10^12,0)*'Process Emissions Multipliers'!$D$43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Multipliers'!$E$43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Selector'!$B$3&amp;ROW($A60))*10^12,0)*'Process Emissions Multipliers'!$B$43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Selector'!$B$3&amp;ROW($A60))*10^12,0)*'Process Emissions Multipliers'!$D$43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V52*'Process Emissions Multipliers'!$E$43</f>
        <v>0</v>
      </c>
    </row>
    <row r="53" spans="1:42">
      <c r="A53" s="74">
        <v>1</v>
      </c>
      <c r="B53" s="90">
        <f ca="1">IF('Ric 2010'!$A61="RC",INDIRECT("'Ric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Selector'!$B$3&amp;ROW($A61))*10^12,0)*'Process Emissions Multipliers'!$B$43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Selector'!$B$3&amp;ROW($A61))*10^12,0)*'Process Emissions Multipliers'!$D$43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V53*'Process Emissions Multipliers'!$E$43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Selector'!$B$3&amp;ROW($A62))*10^12,0)*'Process Emissions Multipliers'!$B$43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Selector'!$B$3&amp;ROW($A62))*10^12,0)*'Process Emissions Multipliers'!$D$43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V54*'Process Emissions Multipliers'!$E$43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0</v>
      </c>
      <c r="C55" s="90">
        <f t="shared" ca="1" si="9"/>
        <v>20348709390.965099</v>
      </c>
      <c r="D55" s="90">
        <f t="shared" ca="1" si="9"/>
        <v>40697418781.930199</v>
      </c>
      <c r="E55" s="90">
        <f t="shared" ca="1" si="9"/>
        <v>61046128172.895302</v>
      </c>
      <c r="F55" s="90">
        <f t="shared" ca="1" si="9"/>
        <v>81394837563.860397</v>
      </c>
      <c r="G55" s="90">
        <f t="shared" ca="1" si="9"/>
        <v>101743546954.8255</v>
      </c>
      <c r="H55" s="90">
        <f t="shared" ca="1" si="9"/>
        <v>122092256345.7906</v>
      </c>
      <c r="I55" s="90">
        <f t="shared" ca="1" si="9"/>
        <v>142440965736.75571</v>
      </c>
      <c r="J55" s="90">
        <f t="shared" ca="1" si="9"/>
        <v>162789675127.72079</v>
      </c>
      <c r="K55" s="90">
        <f t="shared" ca="1" si="9"/>
        <v>183138384518.68588</v>
      </c>
      <c r="L55" s="90">
        <f ca="1">IF('Ric 2020'!$A63="RC",INDIRECT("'Ric 2020'!"&amp;'Country Selector'!$B$3&amp;ROW($A63))*10^12,0)*'Process Emissions Multipliers'!$B$43</f>
        <v>203487093909.651</v>
      </c>
      <c r="M55" s="90">
        <f t="shared" ca="1" si="10"/>
        <v>183138384518.68588</v>
      </c>
      <c r="N55" s="90">
        <f t="shared" ca="1" si="10"/>
        <v>162789675127.72079</v>
      </c>
      <c r="O55" s="90">
        <f t="shared" ca="1" si="10"/>
        <v>142440965736.75571</v>
      </c>
      <c r="P55" s="90">
        <f t="shared" ca="1" si="10"/>
        <v>122092256345.7906</v>
      </c>
      <c r="Q55" s="90">
        <f t="shared" ca="1" si="10"/>
        <v>101743546954.8255</v>
      </c>
      <c r="R55" s="90">
        <f t="shared" ca="1" si="10"/>
        <v>81394837563.860397</v>
      </c>
      <c r="S55" s="90">
        <f t="shared" ca="1" si="10"/>
        <v>61046128172.895302</v>
      </c>
      <c r="T55" s="90">
        <f t="shared" ca="1" si="10"/>
        <v>40697418781.930199</v>
      </c>
      <c r="U55" s="90">
        <f t="shared" ca="1" si="10"/>
        <v>20348709390.965099</v>
      </c>
      <c r="V55" s="90">
        <f ca="1">IF('Ric 2030'!$A63="RC",INDIRECT("'Ric 2030'!"&amp;'Country Selector'!$B$3&amp;ROW($A63))*10^12,0)*'Process Emissions Multipliers'!$D$43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V55*'Process Emissions Multipliers'!$E$43</f>
        <v>0</v>
      </c>
    </row>
    <row r="56" spans="1:42">
      <c r="A56" s="74">
        <v>4</v>
      </c>
      <c r="B56" s="90">
        <f ca="1">IF('Ric 2010'!$A64="RC",INDIRECT("'Ric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Selector'!$B$3&amp;ROW($A64))*10^12,0)*'Process Emissions Multipliers'!$B$43</f>
        <v>0</v>
      </c>
      <c r="M56" s="90">
        <f t="shared" ca="1" si="10"/>
        <v>20601583663.177071</v>
      </c>
      <c r="N56" s="90">
        <f t="shared" ca="1" si="10"/>
        <v>41203167326.354141</v>
      </c>
      <c r="O56" s="90">
        <f t="shared" ca="1" si="10"/>
        <v>61804750989.531212</v>
      </c>
      <c r="P56" s="90">
        <f t="shared" ca="1" si="10"/>
        <v>82406334652.708282</v>
      </c>
      <c r="Q56" s="90">
        <f t="shared" ca="1" si="10"/>
        <v>103007918315.88536</v>
      </c>
      <c r="R56" s="90">
        <f t="shared" ca="1" si="10"/>
        <v>123609501979.06242</v>
      </c>
      <c r="S56" s="90">
        <f t="shared" ca="1" si="10"/>
        <v>144211085642.2395</v>
      </c>
      <c r="T56" s="90">
        <f t="shared" ca="1" si="10"/>
        <v>164812669305.41656</v>
      </c>
      <c r="U56" s="90">
        <f t="shared" ca="1" si="10"/>
        <v>185414252968.59366</v>
      </c>
      <c r="V56" s="90">
        <f ca="1">IF('Ric 2030'!$A64="RC",INDIRECT("'Ric 2030'!"&amp;'Country Selector'!$B$3&amp;ROW($A64))*10^12,0)*'Process Emissions Multipliers'!$D$43</f>
        <v>206015836631.77072</v>
      </c>
      <c r="W56" s="90">
        <f t="shared" ca="1" si="8"/>
        <v>206280680178.85629</v>
      </c>
      <c r="X56" s="90">
        <f t="shared" ca="1" si="8"/>
        <v>206545523725.94186</v>
      </c>
      <c r="Y56" s="90">
        <f t="shared" ca="1" si="8"/>
        <v>206810367273.02737</v>
      </c>
      <c r="Z56" s="90">
        <f t="shared" ca="1" si="8"/>
        <v>207075210820.11295</v>
      </c>
      <c r="AA56" s="90">
        <f t="shared" ca="1" si="8"/>
        <v>207340054367.19855</v>
      </c>
      <c r="AB56" s="90">
        <f t="shared" ca="1" si="8"/>
        <v>207604897914.28409</v>
      </c>
      <c r="AC56" s="90">
        <f t="shared" ca="1" si="8"/>
        <v>207869741461.36963</v>
      </c>
      <c r="AD56" s="90">
        <f t="shared" ca="1" si="8"/>
        <v>208134585008.4552</v>
      </c>
      <c r="AE56" s="90">
        <f t="shared" ca="1" si="8"/>
        <v>208399428555.54077</v>
      </c>
      <c r="AF56" s="90">
        <f t="shared" ca="1" si="8"/>
        <v>208664272102.62634</v>
      </c>
      <c r="AG56" s="90">
        <f t="shared" ca="1" si="8"/>
        <v>208929115649.71191</v>
      </c>
      <c r="AH56" s="90">
        <f t="shared" ca="1" si="8"/>
        <v>209193959196.79742</v>
      </c>
      <c r="AI56" s="90">
        <f t="shared" ca="1" si="8"/>
        <v>209458802743.883</v>
      </c>
      <c r="AJ56" s="90">
        <f t="shared" ca="1" si="8"/>
        <v>209723646290.96857</v>
      </c>
      <c r="AK56" s="90">
        <f t="shared" ca="1" si="8"/>
        <v>209988489838.05414</v>
      </c>
      <c r="AL56" s="90">
        <f t="shared" ca="1" si="8"/>
        <v>210253333385.13971</v>
      </c>
      <c r="AM56" s="90">
        <f t="shared" ca="1" si="11"/>
        <v>210518176932.22525</v>
      </c>
      <c r="AN56" s="90">
        <f t="shared" ca="1" si="11"/>
        <v>210783020479.31079</v>
      </c>
      <c r="AO56" s="90">
        <f t="shared" ca="1" si="11"/>
        <v>211047864026.39636</v>
      </c>
      <c r="AP56" s="90">
        <f ca="1">V56*'Process Emissions Multipliers'!$E$43</f>
        <v>211312707573.48193</v>
      </c>
    </row>
    <row r="57" spans="1:42">
      <c r="A57" s="74">
        <v>5</v>
      </c>
      <c r="B57" s="90">
        <f ca="1">IF('Ric 2010'!$A65="RC",INDIRECT("'Ric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Selector'!$B$3&amp;ROW($A65))*10^12,0)*'Process Emissions Multipliers'!$B$43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Selector'!$B$3&amp;ROW($A65))*10^12,0)*'Process Emissions Multipliers'!$D$43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Multipliers'!$E$43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0</v>
      </c>
      <c r="C58" s="90">
        <f t="shared" ca="1" si="9"/>
        <v>37366839864.415321</v>
      </c>
      <c r="D58" s="90">
        <f t="shared" ca="1" si="9"/>
        <v>74733679728.830643</v>
      </c>
      <c r="E58" s="90">
        <f t="shared" ca="1" si="9"/>
        <v>112100519593.24594</v>
      </c>
      <c r="F58" s="90">
        <f t="shared" ca="1" si="9"/>
        <v>149467359457.66129</v>
      </c>
      <c r="G58" s="90">
        <f t="shared" ca="1" si="9"/>
        <v>186834199322.0766</v>
      </c>
      <c r="H58" s="90">
        <f t="shared" ca="1" si="9"/>
        <v>224201039186.49188</v>
      </c>
      <c r="I58" s="90">
        <f t="shared" ca="1" si="9"/>
        <v>261567879050.90723</v>
      </c>
      <c r="J58" s="90">
        <f t="shared" ca="1" si="9"/>
        <v>298934718915.32257</v>
      </c>
      <c r="K58" s="90">
        <f t="shared" ca="1" si="9"/>
        <v>336301558779.73792</v>
      </c>
      <c r="L58" s="90">
        <f ca="1">IF('Ric 2020'!$A66="RC",INDIRECT("'Ric 2020'!"&amp;'Country Selector'!$B$3&amp;ROW($A66))*10^12,0)*'Process Emissions Multipliers'!$B$43</f>
        <v>373668398644.1532</v>
      </c>
      <c r="M58" s="90">
        <f t="shared" ca="1" si="10"/>
        <v>336301558779.73792</v>
      </c>
      <c r="N58" s="90">
        <f t="shared" ca="1" si="10"/>
        <v>298934718915.32257</v>
      </c>
      <c r="O58" s="90">
        <f t="shared" ca="1" si="10"/>
        <v>261567879050.90723</v>
      </c>
      <c r="P58" s="90">
        <f t="shared" ca="1" si="10"/>
        <v>224201039186.49188</v>
      </c>
      <c r="Q58" s="90">
        <f t="shared" ca="1" si="10"/>
        <v>186834199322.0766</v>
      </c>
      <c r="R58" s="90">
        <f t="shared" ca="1" si="10"/>
        <v>149467359457.66129</v>
      </c>
      <c r="S58" s="90">
        <f t="shared" ca="1" si="10"/>
        <v>112100519593.24594</v>
      </c>
      <c r="T58" s="90">
        <f t="shared" ca="1" si="10"/>
        <v>74733679728.830643</v>
      </c>
      <c r="U58" s="90">
        <f t="shared" ca="1" si="10"/>
        <v>37366839864.415321</v>
      </c>
      <c r="V58" s="90">
        <f ca="1">IF('Ric 2030'!$A66="RC",INDIRECT("'Ric 2030'!"&amp;'Country Selector'!$B$3&amp;ROW($A66))*10^12,0)*'Process Emissions Multipliers'!$D$43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V58*'Process Emissions Multipliers'!$E$43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20819152639.247765</v>
      </c>
      <c r="D59" s="90">
        <f t="shared" ca="1" si="9"/>
        <v>41638305278.495529</v>
      </c>
      <c r="E59" s="90">
        <f t="shared" ca="1" si="9"/>
        <v>62457457917.743286</v>
      </c>
      <c r="F59" s="90">
        <f t="shared" ca="1" si="9"/>
        <v>83276610556.991058</v>
      </c>
      <c r="G59" s="90">
        <f t="shared" ca="1" si="9"/>
        <v>104095763196.23882</v>
      </c>
      <c r="H59" s="90">
        <f t="shared" ca="1" si="9"/>
        <v>124914915835.48657</v>
      </c>
      <c r="I59" s="90">
        <f t="shared" ca="1" si="9"/>
        <v>145734068474.73434</v>
      </c>
      <c r="J59" s="90">
        <f t="shared" ca="1" si="9"/>
        <v>166553221113.98212</v>
      </c>
      <c r="K59" s="90">
        <f t="shared" ca="1" si="9"/>
        <v>187372373753.22986</v>
      </c>
      <c r="L59" s="90">
        <f ca="1">IF('Ric 2020'!$A67="RC",INDIRECT("'Ric 2020'!"&amp;'Country Selector'!$B$3&amp;ROW($A67))*10^12,0)*'Process Emissions Multipliers'!$B$43</f>
        <v>208191526392.47763</v>
      </c>
      <c r="M59" s="90">
        <f t="shared" ca="1" si="10"/>
        <v>240195720345.93152</v>
      </c>
      <c r="N59" s="90">
        <f t="shared" ca="1" si="10"/>
        <v>272199914299.38541</v>
      </c>
      <c r="O59" s="90">
        <f t="shared" ca="1" si="10"/>
        <v>304204108252.83923</v>
      </c>
      <c r="P59" s="90">
        <f t="shared" ca="1" si="10"/>
        <v>336208302206.29315</v>
      </c>
      <c r="Q59" s="90">
        <f t="shared" ca="1" si="10"/>
        <v>368212496159.74707</v>
      </c>
      <c r="R59" s="90">
        <f t="shared" ca="1" si="10"/>
        <v>400216690113.20093</v>
      </c>
      <c r="S59" s="90">
        <f t="shared" ca="1" si="10"/>
        <v>432220884066.65479</v>
      </c>
      <c r="T59" s="90">
        <f t="shared" ca="1" si="10"/>
        <v>464225078020.1087</v>
      </c>
      <c r="U59" s="90">
        <f t="shared" ca="1" si="10"/>
        <v>496229271973.56256</v>
      </c>
      <c r="V59" s="90">
        <f ca="1">IF('Ric 2030'!$A67="RC",INDIRECT("'Ric 2030'!"&amp;'Country Selector'!$B$3&amp;ROW($A67))*10^12,0)*'Process Emissions Multipliers'!$D$43</f>
        <v>528233465927.01648</v>
      </c>
      <c r="W59" s="90">
        <f t="shared" ca="1" si="8"/>
        <v>528912536172.74457</v>
      </c>
      <c r="X59" s="90">
        <f t="shared" ca="1" si="8"/>
        <v>529591606418.4726</v>
      </c>
      <c r="Y59" s="90">
        <f t="shared" ca="1" si="8"/>
        <v>530270676664.20068</v>
      </c>
      <c r="Z59" s="90">
        <f t="shared" ca="1" si="8"/>
        <v>530949746909.92871</v>
      </c>
      <c r="AA59" s="90">
        <f t="shared" ca="1" si="8"/>
        <v>531628817155.6568</v>
      </c>
      <c r="AB59" s="90">
        <f t="shared" ca="1" si="8"/>
        <v>532307887401.38489</v>
      </c>
      <c r="AC59" s="90">
        <f t="shared" ca="1" si="8"/>
        <v>532986957647.11292</v>
      </c>
      <c r="AD59" s="90">
        <f t="shared" ca="1" si="8"/>
        <v>533666027892.841</v>
      </c>
      <c r="AE59" s="90">
        <f t="shared" ca="1" si="8"/>
        <v>534345098138.56909</v>
      </c>
      <c r="AF59" s="90">
        <f t="shared" ca="1" si="8"/>
        <v>535024168384.29724</v>
      </c>
      <c r="AG59" s="90">
        <f t="shared" ca="1" si="8"/>
        <v>535703238630.02521</v>
      </c>
      <c r="AH59" s="90">
        <f t="shared" ca="1" si="8"/>
        <v>536382308875.7533</v>
      </c>
      <c r="AI59" s="90">
        <f t="shared" ca="1" si="8"/>
        <v>537061379121.48138</v>
      </c>
      <c r="AJ59" s="90">
        <f t="shared" ca="1" si="8"/>
        <v>537740449367.20941</v>
      </c>
      <c r="AK59" s="90">
        <f t="shared" ca="1" si="8"/>
        <v>538419519612.9375</v>
      </c>
      <c r="AL59" s="90">
        <f t="shared" ca="1" si="8"/>
        <v>539098589858.66565</v>
      </c>
      <c r="AM59" s="90">
        <f t="shared" ca="1" si="11"/>
        <v>539777660104.39368</v>
      </c>
      <c r="AN59" s="90">
        <f t="shared" ca="1" si="11"/>
        <v>540456730350.12177</v>
      </c>
      <c r="AO59" s="90">
        <f t="shared" ca="1" si="11"/>
        <v>541135800595.84985</v>
      </c>
      <c r="AP59" s="90">
        <f ca="1">V59*'Process Emissions Multipliers'!$E$43</f>
        <v>541814870841.57788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Multipliers'!$B$43</f>
        <v>0</v>
      </c>
      <c r="M60" s="90">
        <f t="shared" ca="1" si="10"/>
        <v>23270389741.003803</v>
      </c>
      <c r="N60" s="90">
        <f t="shared" ca="1" si="10"/>
        <v>46540779482.007607</v>
      </c>
      <c r="O60" s="90">
        <f t="shared" ca="1" si="10"/>
        <v>69811169223.011398</v>
      </c>
      <c r="P60" s="90">
        <f t="shared" ca="1" si="10"/>
        <v>93081558964.015213</v>
      </c>
      <c r="Q60" s="90">
        <f t="shared" ca="1" si="10"/>
        <v>116351948705.01901</v>
      </c>
      <c r="R60" s="90">
        <f t="shared" ca="1" si="10"/>
        <v>139622338446.0228</v>
      </c>
      <c r="S60" s="90">
        <f t="shared" ca="1" si="10"/>
        <v>162892728187.02661</v>
      </c>
      <c r="T60" s="90">
        <f t="shared" ca="1" si="10"/>
        <v>186163117928.03043</v>
      </c>
      <c r="U60" s="90">
        <f t="shared" ca="1" si="10"/>
        <v>209433507669.03424</v>
      </c>
      <c r="V60" s="90">
        <f ca="1">IF('Ric 2030'!$A68="RC",INDIRECT("'Ric 2030'!"&amp;'Country Selector'!$B$3&amp;ROW($A68))*10^12,0)*'Process Emissions Multipliers'!$D$43</f>
        <v>232703897410.03802</v>
      </c>
      <c r="W60" s="90">
        <f t="shared" ca="1" si="8"/>
        <v>233003049779.18753</v>
      </c>
      <c r="X60" s="90">
        <f t="shared" ca="1" si="8"/>
        <v>233302202148.33704</v>
      </c>
      <c r="Y60" s="90">
        <f t="shared" ca="1" si="8"/>
        <v>233601354517.48651</v>
      </c>
      <c r="Z60" s="90">
        <f t="shared" ca="1" si="8"/>
        <v>233900506886.63599</v>
      </c>
      <c r="AA60" s="90">
        <f t="shared" ca="1" si="8"/>
        <v>234199659255.78546</v>
      </c>
      <c r="AB60" s="90">
        <f t="shared" ca="1" si="8"/>
        <v>234498811624.93497</v>
      </c>
      <c r="AC60" s="90">
        <f t="shared" ca="1" si="8"/>
        <v>234797963994.08447</v>
      </c>
      <c r="AD60" s="90">
        <f t="shared" ca="1" si="8"/>
        <v>235097116363.23395</v>
      </c>
      <c r="AE60" s="90">
        <f t="shared" ca="1" si="8"/>
        <v>235396268732.38345</v>
      </c>
      <c r="AF60" s="90">
        <f t="shared" ca="1" si="8"/>
        <v>235695421101.53296</v>
      </c>
      <c r="AG60" s="90">
        <f t="shared" ca="1" si="8"/>
        <v>235994573470.68243</v>
      </c>
      <c r="AH60" s="90">
        <f t="shared" ca="1" si="8"/>
        <v>236293725839.83191</v>
      </c>
      <c r="AI60" s="90">
        <f t="shared" ca="1" si="8"/>
        <v>236592878208.98141</v>
      </c>
      <c r="AJ60" s="90">
        <f t="shared" ca="1" si="8"/>
        <v>236892030578.13092</v>
      </c>
      <c r="AK60" s="90">
        <f t="shared" ca="1" si="8"/>
        <v>237191182947.2804</v>
      </c>
      <c r="AL60" s="90">
        <f t="shared" ca="1" si="8"/>
        <v>237490335316.4299</v>
      </c>
      <c r="AM60" s="90">
        <f t="shared" ca="1" si="11"/>
        <v>237789487685.57938</v>
      </c>
      <c r="AN60" s="90">
        <f t="shared" ca="1" si="11"/>
        <v>238088640054.72888</v>
      </c>
      <c r="AO60" s="90">
        <f t="shared" ca="1" si="11"/>
        <v>238387792423.87836</v>
      </c>
      <c r="AP60" s="90">
        <f ca="1">V60*'Process Emissions Multipliers'!$E$43</f>
        <v>238686944793.02786</v>
      </c>
    </row>
    <row r="61" spans="1:42">
      <c r="A61" s="74">
        <v>9</v>
      </c>
      <c r="B61" s="90">
        <f ca="1">IF('Ric 2010'!$A69="RC",INDIRECT("'Ric 2010'!"&amp;'Country Selector'!$B$3&amp;ROW($A69))*10^12,0)</f>
        <v>107185688351.2643</v>
      </c>
      <c r="C61" s="90">
        <f t="shared" ca="1" si="9"/>
        <v>142910543590.08813</v>
      </c>
      <c r="D61" s="90">
        <f t="shared" ca="1" si="9"/>
        <v>178635398828.91199</v>
      </c>
      <c r="E61" s="90">
        <f t="shared" ca="1" si="9"/>
        <v>214360254067.73578</v>
      </c>
      <c r="F61" s="90">
        <f t="shared" ca="1" si="9"/>
        <v>250085109306.55963</v>
      </c>
      <c r="G61" s="90">
        <f t="shared" ca="1" si="9"/>
        <v>285809964545.38348</v>
      </c>
      <c r="H61" s="90">
        <f t="shared" ca="1" si="9"/>
        <v>321534819784.20728</v>
      </c>
      <c r="I61" s="90">
        <f t="shared" ca="1" si="9"/>
        <v>357259675023.03113</v>
      </c>
      <c r="J61" s="90">
        <f t="shared" ca="1" si="9"/>
        <v>392984530261.85498</v>
      </c>
      <c r="K61" s="90">
        <f t="shared" ca="1" si="9"/>
        <v>428709385500.67877</v>
      </c>
      <c r="L61" s="90">
        <f ca="1">IF('Ric 2020'!$A69="RC",INDIRECT("'Ric 2020'!"&amp;'Country Selector'!$B$3&amp;ROW($A69))*10^12,0)*'Process Emissions Multipliers'!$B$43</f>
        <v>464434240739.50262</v>
      </c>
      <c r="M61" s="90">
        <f t="shared" ca="1" si="10"/>
        <v>440573980997.55414</v>
      </c>
      <c r="N61" s="90">
        <f t="shared" ca="1" si="10"/>
        <v>416713721255.60565</v>
      </c>
      <c r="O61" s="90">
        <f t="shared" ca="1" si="10"/>
        <v>392853461513.65717</v>
      </c>
      <c r="P61" s="90">
        <f t="shared" ca="1" si="10"/>
        <v>368993201771.70862</v>
      </c>
      <c r="Q61" s="90">
        <f t="shared" ca="1" si="10"/>
        <v>345132942029.76019</v>
      </c>
      <c r="R61" s="90">
        <f t="shared" ca="1" si="10"/>
        <v>321272682287.81171</v>
      </c>
      <c r="S61" s="90">
        <f t="shared" ca="1" si="10"/>
        <v>297412422545.86316</v>
      </c>
      <c r="T61" s="90">
        <f t="shared" ca="1" si="10"/>
        <v>273552162803.91473</v>
      </c>
      <c r="U61" s="90">
        <f t="shared" ca="1" si="10"/>
        <v>249691903061.96622</v>
      </c>
      <c r="V61" s="90">
        <f ca="1">IF('Ric 2030'!$A69="RC",INDIRECT("'Ric 2030'!"&amp;'Country Selector'!$B$3&amp;ROW($A69))*10^12,0)*'Process Emissions Multipliers'!$D$43</f>
        <v>225831643320.01773</v>
      </c>
      <c r="W61" s="90">
        <f t="shared" ca="1" si="8"/>
        <v>226121961066.64777</v>
      </c>
      <c r="X61" s="90">
        <f t="shared" ca="1" si="8"/>
        <v>226412278813.27777</v>
      </c>
      <c r="Y61" s="90">
        <f t="shared" ca="1" si="8"/>
        <v>226702596559.90781</v>
      </c>
      <c r="Z61" s="90">
        <f t="shared" ca="1" si="8"/>
        <v>226992914306.53784</v>
      </c>
      <c r="AA61" s="90">
        <f t="shared" ca="1" si="8"/>
        <v>227283232053.16785</v>
      </c>
      <c r="AB61" s="90">
        <f t="shared" ca="1" si="8"/>
        <v>227573549799.79785</v>
      </c>
      <c r="AC61" s="90">
        <f t="shared" ca="1" si="8"/>
        <v>227863867546.42792</v>
      </c>
      <c r="AD61" s="90">
        <f t="shared" ca="1" si="8"/>
        <v>228154185293.05792</v>
      </c>
      <c r="AE61" s="90">
        <f t="shared" ca="1" si="8"/>
        <v>228444503039.68793</v>
      </c>
      <c r="AF61" s="90">
        <f t="shared" ca="1" si="8"/>
        <v>228734820786.31799</v>
      </c>
      <c r="AG61" s="90">
        <f t="shared" ca="1" si="8"/>
        <v>229025138532.948</v>
      </c>
      <c r="AH61" s="90">
        <f t="shared" ca="1" si="8"/>
        <v>229315456279.578</v>
      </c>
      <c r="AI61" s="90">
        <f t="shared" ca="1" si="8"/>
        <v>229605774026.20804</v>
      </c>
      <c r="AJ61" s="90">
        <f t="shared" ca="1" si="8"/>
        <v>229896091772.83807</v>
      </c>
      <c r="AK61" s="90">
        <f t="shared" ca="1" si="8"/>
        <v>230186409519.46808</v>
      </c>
      <c r="AL61" s="90">
        <f t="shared" ca="1" si="8"/>
        <v>230476727266.09808</v>
      </c>
      <c r="AM61" s="90">
        <f t="shared" ca="1" si="11"/>
        <v>230767045012.72812</v>
      </c>
      <c r="AN61" s="90">
        <f t="shared" ca="1" si="11"/>
        <v>231057362759.35815</v>
      </c>
      <c r="AO61" s="90">
        <f t="shared" ca="1" si="11"/>
        <v>231347680505.98819</v>
      </c>
      <c r="AP61" s="90">
        <f ca="1">V61*'Process Emissions Multipliers'!$E$43</f>
        <v>231637998252.61819</v>
      </c>
    </row>
    <row r="62" spans="1:42">
      <c r="A62" s="74">
        <v>10</v>
      </c>
      <c r="B62" s="90">
        <f ca="1">IF('Ric 2010'!$A70="RC",INDIRECT("'Ric 2010'!"&amp;'Country Selector'!$B$3&amp;ROW($A70))*10^12,0)</f>
        <v>241992803234.59772</v>
      </c>
      <c r="C62" s="90">
        <f t="shared" ca="1" si="9"/>
        <v>217793522911.13794</v>
      </c>
      <c r="D62" s="90">
        <f t="shared" ca="1" si="9"/>
        <v>193594242587.67816</v>
      </c>
      <c r="E62" s="90">
        <f t="shared" ca="1" si="9"/>
        <v>169394962264.21841</v>
      </c>
      <c r="F62" s="90">
        <f t="shared" ca="1" si="9"/>
        <v>145195681940.75864</v>
      </c>
      <c r="G62" s="90">
        <f t="shared" ca="1" si="9"/>
        <v>120996401617.29886</v>
      </c>
      <c r="H62" s="90">
        <f t="shared" ca="1" si="9"/>
        <v>96797121293.839081</v>
      </c>
      <c r="I62" s="90">
        <f t="shared" ca="1" si="9"/>
        <v>72597840970.379318</v>
      </c>
      <c r="J62" s="90">
        <f t="shared" ca="1" si="9"/>
        <v>48398560646.91954</v>
      </c>
      <c r="K62" s="90">
        <f t="shared" ca="1" si="9"/>
        <v>24199280323.45977</v>
      </c>
      <c r="L62" s="90">
        <f ca="1">IF('Ric 2020'!$A70="RC",INDIRECT("'Ric 2020'!"&amp;'Country Selector'!$B$3&amp;ROW($A70))*10^12,0)*'Process Emissions Multipliers'!$B$43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Selector'!$B$3&amp;ROW($A70))*10^12,0)*'Process Emissions Multipliers'!$D$43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Multipliers'!$E$43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23042251469.330345</v>
      </c>
      <c r="D63" s="90">
        <f t="shared" ca="1" si="9"/>
        <v>46084502938.66069</v>
      </c>
      <c r="E63" s="90">
        <f t="shared" ca="1" si="9"/>
        <v>69126754407.991043</v>
      </c>
      <c r="F63" s="90">
        <f t="shared" ref="D63:K95" ca="1" si="12">$B63*($L$1-F$1)/($L$1-$B$1)+$L63*(F$1-$B$1)/($L$1-$B$1)</f>
        <v>92169005877.321381</v>
      </c>
      <c r="G63" s="90">
        <f t="shared" ca="1" si="12"/>
        <v>115211257346.65173</v>
      </c>
      <c r="H63" s="90">
        <f t="shared" ca="1" si="12"/>
        <v>138253508815.98209</v>
      </c>
      <c r="I63" s="90">
        <f t="shared" ca="1" si="12"/>
        <v>161295760285.31244</v>
      </c>
      <c r="J63" s="90">
        <f t="shared" ca="1" si="12"/>
        <v>184338011754.64276</v>
      </c>
      <c r="K63" s="90">
        <f t="shared" ca="1" si="12"/>
        <v>207380263223.97311</v>
      </c>
      <c r="L63" s="90">
        <f ca="1">IF('Ric 2020'!$A71="RC",INDIRECT("'Ric 2020'!"&amp;'Country Selector'!$B$3&amp;ROW($A71))*10^12,0)*'Process Emissions Multipliers'!$B$43</f>
        <v>230422514693.30347</v>
      </c>
      <c r="M63" s="90">
        <f t="shared" ca="1" si="10"/>
        <v>207380263223.97311</v>
      </c>
      <c r="N63" s="90">
        <f t="shared" ca="1" si="10"/>
        <v>184338011754.64276</v>
      </c>
      <c r="O63" s="90">
        <f t="shared" ca="1" si="10"/>
        <v>161295760285.31244</v>
      </c>
      <c r="P63" s="90">
        <f t="shared" ref="N63:U95" ca="1" si="13">$L63*($V$1-P$1)/($V$1-$L$1)+$V63*(P$1-$L$1)/($V$1-$L$1)</f>
        <v>138253508815.98209</v>
      </c>
      <c r="Q63" s="90">
        <f t="shared" ca="1" si="13"/>
        <v>115211257346.65173</v>
      </c>
      <c r="R63" s="90">
        <f t="shared" ca="1" si="13"/>
        <v>92169005877.321381</v>
      </c>
      <c r="S63" s="90">
        <f t="shared" ca="1" si="13"/>
        <v>69126754407.991043</v>
      </c>
      <c r="T63" s="90">
        <f t="shared" ca="1" si="13"/>
        <v>46084502938.66069</v>
      </c>
      <c r="U63" s="90">
        <f t="shared" ca="1" si="13"/>
        <v>23042251469.330345</v>
      </c>
      <c r="V63" s="90">
        <f ca="1">IF('Ric 2030'!$A71="RC",INDIRECT("'Ric 2030'!"&amp;'Country Selector'!$B$3&amp;ROW($A71))*10^12,0)*'Process Emissions Multipliers'!$D$43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Multipliers'!$E$43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6610902930.9759922</v>
      </c>
      <c r="C64" s="90">
        <f t="shared" ref="C64:K127" ca="1" si="15">$B64*($L$1-C$1)/($L$1-$B$1)+$L64*(C$1-$B$1)/($L$1-$B$1)</f>
        <v>5949812637.8783932</v>
      </c>
      <c r="D64" s="90">
        <f t="shared" ca="1" si="12"/>
        <v>5288722344.7807941</v>
      </c>
      <c r="E64" s="90">
        <f t="shared" ca="1" si="12"/>
        <v>4627632051.6831951</v>
      </c>
      <c r="F64" s="90">
        <f t="shared" ca="1" si="12"/>
        <v>3966541758.5855956</v>
      </c>
      <c r="G64" s="90">
        <f t="shared" ca="1" si="12"/>
        <v>3305451465.4879961</v>
      </c>
      <c r="H64" s="90">
        <f t="shared" ca="1" si="12"/>
        <v>2644361172.3903971</v>
      </c>
      <c r="I64" s="90">
        <f t="shared" ca="1" si="12"/>
        <v>1983270879.2927978</v>
      </c>
      <c r="J64" s="90">
        <f t="shared" ca="1" si="12"/>
        <v>1322180586.1951985</v>
      </c>
      <c r="K64" s="90">
        <f t="shared" ca="1" si="12"/>
        <v>661090293.09759927</v>
      </c>
      <c r="L64" s="90">
        <f ca="1">IF('Ric 2020'!$A72="RC",INDIRECT("'Ric 2020'!"&amp;'Country Selector'!$B$3&amp;ROW($A72))*10^12,0)*'Process Emissions Multipliers'!$B$43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Multipliers'!$D$43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Multipliers'!$E$43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Selector'!$B$3&amp;ROW($A73))*10^12,0)*'Process Emissions Multipliers'!$B$43</f>
        <v>0</v>
      </c>
      <c r="M65" s="90">
        <f t="shared" ca="1" si="16"/>
        <v>20671706765.873341</v>
      </c>
      <c r="N65" s="90">
        <f t="shared" ca="1" si="13"/>
        <v>41343413531.746681</v>
      </c>
      <c r="O65" s="90">
        <f t="shared" ca="1" si="13"/>
        <v>62015120297.620018</v>
      </c>
      <c r="P65" s="90">
        <f t="shared" ca="1" si="13"/>
        <v>82686827063.493362</v>
      </c>
      <c r="Q65" s="90">
        <f t="shared" ca="1" si="13"/>
        <v>103358533829.3667</v>
      </c>
      <c r="R65" s="90">
        <f t="shared" ca="1" si="13"/>
        <v>124030240595.24004</v>
      </c>
      <c r="S65" s="90">
        <f t="shared" ca="1" si="13"/>
        <v>144701947361.11337</v>
      </c>
      <c r="T65" s="90">
        <f t="shared" ca="1" si="13"/>
        <v>165373654126.98672</v>
      </c>
      <c r="U65" s="90">
        <f t="shared" ca="1" si="13"/>
        <v>186045360892.86005</v>
      </c>
      <c r="V65" s="90">
        <f ca="1">IF('Ric 2030'!$A73="RC",INDIRECT("'Ric 2030'!"&amp;'Country Selector'!$B$3&amp;ROW($A73))*10^12,0)*'Process Emissions Multipliers'!$D$43</f>
        <v>206717067658.7334</v>
      </c>
      <c r="W65" s="90">
        <f t="shared" ca="1" si="14"/>
        <v>206982812672.98547</v>
      </c>
      <c r="X65" s="90">
        <f t="shared" ca="1" si="14"/>
        <v>207248557687.23755</v>
      </c>
      <c r="Y65" s="90">
        <f t="shared" ca="1" si="14"/>
        <v>207514302701.48965</v>
      </c>
      <c r="Z65" s="90">
        <f t="shared" ca="1" si="14"/>
        <v>207780047715.74173</v>
      </c>
      <c r="AA65" s="90">
        <f t="shared" ca="1" si="14"/>
        <v>208045792729.9938</v>
      </c>
      <c r="AB65" s="90">
        <f t="shared" ca="1" si="14"/>
        <v>208311537744.24591</v>
      </c>
      <c r="AC65" s="90">
        <f t="shared" ca="1" si="14"/>
        <v>208577282758.49799</v>
      </c>
      <c r="AD65" s="90">
        <f t="shared" ca="1" si="14"/>
        <v>208843027772.75006</v>
      </c>
      <c r="AE65" s="90">
        <f t="shared" ca="1" si="14"/>
        <v>209108772787.00214</v>
      </c>
      <c r="AF65" s="90">
        <f t="shared" ca="1" si="14"/>
        <v>209374517801.25421</v>
      </c>
      <c r="AG65" s="90">
        <f t="shared" ca="1" si="14"/>
        <v>209640262815.50629</v>
      </c>
      <c r="AH65" s="90">
        <f t="shared" ca="1" si="14"/>
        <v>209906007829.75842</v>
      </c>
      <c r="AI65" s="90">
        <f t="shared" ca="1" si="14"/>
        <v>210171752844.0105</v>
      </c>
      <c r="AJ65" s="90">
        <f t="shared" ca="1" si="14"/>
        <v>210437497858.26254</v>
      </c>
      <c r="AK65" s="90">
        <f t="shared" ca="1" si="14"/>
        <v>210703242872.51465</v>
      </c>
      <c r="AL65" s="90">
        <f t="shared" ca="1" si="14"/>
        <v>210968987886.76672</v>
      </c>
      <c r="AM65" s="90">
        <f t="shared" ca="1" si="11"/>
        <v>211234732901.0188</v>
      </c>
      <c r="AN65" s="90">
        <f t="shared" ca="1" si="11"/>
        <v>211500477915.2709</v>
      </c>
      <c r="AO65" s="90">
        <f t="shared" ca="1" si="11"/>
        <v>211766222929.52298</v>
      </c>
      <c r="AP65" s="90">
        <f ca="1">V65*'Process Emissions Multipliers'!$E$43</f>
        <v>212031967943.77505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Multipliers'!$B$43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Selector'!$B$3&amp;ROW($A74))*10^12,0)*'Process Emissions Multipliers'!$D$43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V66*'Process Emissions Multipliers'!$E$43</f>
        <v>0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Multipliers'!$B$43</f>
        <v>0</v>
      </c>
      <c r="M67" s="90">
        <f t="shared" ca="1" si="16"/>
        <v>21957877777.164494</v>
      </c>
      <c r="N67" s="90">
        <f t="shared" ca="1" si="13"/>
        <v>43915755554.328987</v>
      </c>
      <c r="O67" s="90">
        <f t="shared" ca="1" si="13"/>
        <v>65873633331.493484</v>
      </c>
      <c r="P67" s="90">
        <f t="shared" ca="1" si="13"/>
        <v>87831511108.657974</v>
      </c>
      <c r="Q67" s="90">
        <f t="shared" ca="1" si="13"/>
        <v>109789388885.82246</v>
      </c>
      <c r="R67" s="90">
        <f t="shared" ca="1" si="13"/>
        <v>131747266662.98697</v>
      </c>
      <c r="S67" s="90">
        <f t="shared" ca="1" si="13"/>
        <v>153705144440.15143</v>
      </c>
      <c r="T67" s="90">
        <f t="shared" ca="1" si="13"/>
        <v>175663022217.31595</v>
      </c>
      <c r="U67" s="90">
        <f t="shared" ca="1" si="13"/>
        <v>197620899994.48044</v>
      </c>
      <c r="V67" s="90">
        <f ca="1">IF('Ric 2030'!$A75="RC",INDIRECT("'Ric 2030'!"&amp;'Country Selector'!$B$3&amp;ROW($A75))*10^12,0)*'Process Emissions Multipliers'!$D$43</f>
        <v>219578777771.64493</v>
      </c>
      <c r="W67" s="90">
        <f t="shared" ca="1" si="14"/>
        <v>219861057150.35937</v>
      </c>
      <c r="X67" s="90">
        <f t="shared" ca="1" si="14"/>
        <v>220143336529.07385</v>
      </c>
      <c r="Y67" s="90">
        <f t="shared" ca="1" si="14"/>
        <v>220425615907.7883</v>
      </c>
      <c r="Z67" s="90">
        <f t="shared" ca="1" si="14"/>
        <v>220707895286.50275</v>
      </c>
      <c r="AA67" s="90">
        <f t="shared" ca="1" si="14"/>
        <v>220990174665.21719</v>
      </c>
      <c r="AB67" s="90">
        <f t="shared" ca="1" si="14"/>
        <v>221272454043.93164</v>
      </c>
      <c r="AC67" s="90">
        <f t="shared" ca="1" si="14"/>
        <v>221554733422.64612</v>
      </c>
      <c r="AD67" s="90">
        <f t="shared" ca="1" si="14"/>
        <v>221837012801.36057</v>
      </c>
      <c r="AE67" s="90">
        <f t="shared" ca="1" si="14"/>
        <v>222119292180.07501</v>
      </c>
      <c r="AF67" s="90">
        <f t="shared" ca="1" si="14"/>
        <v>222401571558.78946</v>
      </c>
      <c r="AG67" s="90">
        <f t="shared" ca="1" si="14"/>
        <v>222683850937.50391</v>
      </c>
      <c r="AH67" s="90">
        <f t="shared" ca="1" si="14"/>
        <v>222966130316.21838</v>
      </c>
      <c r="AI67" s="90">
        <f t="shared" ca="1" si="14"/>
        <v>223248409694.93283</v>
      </c>
      <c r="AJ67" s="90">
        <f t="shared" ca="1" si="14"/>
        <v>223530689073.64728</v>
      </c>
      <c r="AK67" s="90">
        <f t="shared" ca="1" si="14"/>
        <v>223812968452.36172</v>
      </c>
      <c r="AL67" s="90">
        <f t="shared" ca="1" si="14"/>
        <v>224095247831.07617</v>
      </c>
      <c r="AM67" s="90">
        <f t="shared" ca="1" si="11"/>
        <v>224377527209.79062</v>
      </c>
      <c r="AN67" s="90">
        <f t="shared" ca="1" si="11"/>
        <v>224659806588.5051</v>
      </c>
      <c r="AO67" s="90">
        <f t="shared" ca="1" si="11"/>
        <v>224942085967.21951</v>
      </c>
      <c r="AP67" s="90">
        <f ca="1">V67*'Process Emissions Multipliers'!$E$43</f>
        <v>225224365345.93399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17926282563.797253</v>
      </c>
      <c r="D68" s="90">
        <f t="shared" ca="1" si="12"/>
        <v>35852565127.594505</v>
      </c>
      <c r="E68" s="90">
        <f t="shared" ca="1" si="12"/>
        <v>53778847691.391762</v>
      </c>
      <c r="F68" s="90">
        <f t="shared" ca="1" si="12"/>
        <v>71705130255.189011</v>
      </c>
      <c r="G68" s="90">
        <f t="shared" ca="1" si="12"/>
        <v>89631412818.986267</v>
      </c>
      <c r="H68" s="90">
        <f t="shared" ca="1" si="12"/>
        <v>107557695382.78352</v>
      </c>
      <c r="I68" s="90">
        <f t="shared" ca="1" si="12"/>
        <v>125483977946.58076</v>
      </c>
      <c r="J68" s="90">
        <f t="shared" ca="1" si="12"/>
        <v>143410260510.37802</v>
      </c>
      <c r="K68" s="90">
        <f t="shared" ca="1" si="12"/>
        <v>161336543074.17529</v>
      </c>
      <c r="L68" s="90">
        <f ca="1">IF('Ric 2020'!$A76="RC",INDIRECT("'Ric 2020'!"&amp;'Country Selector'!$B$3&amp;ROW($A76))*10^12,0)*'Process Emissions Multipliers'!$B$43</f>
        <v>179262825637.97253</v>
      </c>
      <c r="M68" s="90">
        <f t="shared" ca="1" si="16"/>
        <v>161336543074.17529</v>
      </c>
      <c r="N68" s="90">
        <f t="shared" ca="1" si="13"/>
        <v>143410260510.37802</v>
      </c>
      <c r="O68" s="90">
        <f t="shared" ca="1" si="13"/>
        <v>125483977946.58076</v>
      </c>
      <c r="P68" s="90">
        <f t="shared" ca="1" si="13"/>
        <v>107557695382.78352</v>
      </c>
      <c r="Q68" s="90">
        <f t="shared" ca="1" si="13"/>
        <v>89631412818.986267</v>
      </c>
      <c r="R68" s="90">
        <f t="shared" ca="1" si="13"/>
        <v>71705130255.189011</v>
      </c>
      <c r="S68" s="90">
        <f t="shared" ca="1" si="13"/>
        <v>53778847691.391762</v>
      </c>
      <c r="T68" s="90">
        <f t="shared" ca="1" si="13"/>
        <v>35852565127.594505</v>
      </c>
      <c r="U68" s="90">
        <f t="shared" ca="1" si="13"/>
        <v>17926282563.797253</v>
      </c>
      <c r="V68" s="90">
        <f ca="1">IF('Ric 2030'!$A76="RC",INDIRECT("'Ric 2030'!"&amp;'Country Selector'!$B$3&amp;ROW($A76))*10^12,0)*'Process Emissions Multipliers'!$D$43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V68*'Process Emissions Multipliers'!$E$43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Selector'!$B$3&amp;ROW($A77))*10^12,0)*'Process Emissions Multipliers'!$B$43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Selector'!$B$3&amp;ROW($A77))*10^12,0)*'Process Emissions Multipliers'!$D$43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Multipliers'!$E$43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Multipliers'!$B$43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Multipliers'!$D$43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Multipliers'!$E$43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15543891508.768227</v>
      </c>
      <c r="C71" s="90">
        <f t="shared" ca="1" si="15"/>
        <v>13989502357.891403</v>
      </c>
      <c r="D71" s="90">
        <f t="shared" ca="1" si="12"/>
        <v>12435113207.014582</v>
      </c>
      <c r="E71" s="90">
        <f t="shared" ca="1" si="12"/>
        <v>10880724056.13776</v>
      </c>
      <c r="F71" s="90">
        <f t="shared" ca="1" si="12"/>
        <v>9326334905.2609367</v>
      </c>
      <c r="G71" s="90">
        <f t="shared" ca="1" si="12"/>
        <v>7771945754.3841124</v>
      </c>
      <c r="H71" s="90">
        <f t="shared" ca="1" si="12"/>
        <v>6217556603.5072908</v>
      </c>
      <c r="I71" s="90">
        <f t="shared" ca="1" si="12"/>
        <v>4663167452.6304684</v>
      </c>
      <c r="J71" s="90">
        <f t="shared" ca="1" si="12"/>
        <v>3108778301.7536454</v>
      </c>
      <c r="K71" s="90">
        <f t="shared" ca="1" si="12"/>
        <v>1554389150.8768227</v>
      </c>
      <c r="L71" s="90">
        <f ca="1">IF('Ric 2020'!$A79="RC",INDIRECT("'Ric 2020'!"&amp;'Country Selector'!$B$3&amp;ROW($A79))*10^12,0)*'Process Emissions Multipliers'!$B$43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Multipliers'!$D$43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Multipliers'!$E$43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Selector'!$B$3&amp;ROW($A80))*10^12,0)*'Process Emissions Multipliers'!$B$43</f>
        <v>0</v>
      </c>
      <c r="M72" s="90">
        <f t="shared" ca="1" si="16"/>
        <v>9751301772.6651096</v>
      </c>
      <c r="N72" s="90">
        <f t="shared" ca="1" si="13"/>
        <v>19502603545.330219</v>
      </c>
      <c r="O72" s="90">
        <f t="shared" ca="1" si="13"/>
        <v>29253905317.995323</v>
      </c>
      <c r="P72" s="90">
        <f t="shared" ca="1" si="13"/>
        <v>39005207090.660439</v>
      </c>
      <c r="Q72" s="90">
        <f t="shared" ca="1" si="13"/>
        <v>48756508863.325546</v>
      </c>
      <c r="R72" s="90">
        <f t="shared" ca="1" si="13"/>
        <v>58507810635.990646</v>
      </c>
      <c r="S72" s="90">
        <f t="shared" ca="1" si="13"/>
        <v>68259112408.655762</v>
      </c>
      <c r="T72" s="90">
        <f t="shared" ca="1" si="13"/>
        <v>78010414181.320877</v>
      </c>
      <c r="U72" s="90">
        <f t="shared" ca="1" si="13"/>
        <v>87761715953.985992</v>
      </c>
      <c r="V72" s="90">
        <f ca="1">IF('Ric 2030'!$A80="RC",INDIRECT("'Ric 2030'!"&amp;'Country Selector'!$B$3&amp;ROW($A80))*10^12,0)*'Process Emissions Multipliers'!$D$43</f>
        <v>97513017726.651093</v>
      </c>
      <c r="W72" s="90">
        <f t="shared" ca="1" si="14"/>
        <v>97638375533.720581</v>
      </c>
      <c r="X72" s="90">
        <f t="shared" ca="1" si="14"/>
        <v>97763733340.79007</v>
      </c>
      <c r="Y72" s="90">
        <f t="shared" ca="1" si="14"/>
        <v>97889091147.859543</v>
      </c>
      <c r="Z72" s="90">
        <f t="shared" ca="1" si="14"/>
        <v>98014448954.929016</v>
      </c>
      <c r="AA72" s="90">
        <f t="shared" ca="1" si="14"/>
        <v>98139806761.998489</v>
      </c>
      <c r="AB72" s="90">
        <f t="shared" ca="1" si="14"/>
        <v>98265164569.067978</v>
      </c>
      <c r="AC72" s="90">
        <f t="shared" ca="1" si="14"/>
        <v>98390522376.137451</v>
      </c>
      <c r="AD72" s="90">
        <f t="shared" ca="1" si="14"/>
        <v>98515880183.20694</v>
      </c>
      <c r="AE72" s="90">
        <f t="shared" ca="1" si="14"/>
        <v>98641237990.276428</v>
      </c>
      <c r="AF72" s="90">
        <f t="shared" ca="1" si="14"/>
        <v>98766595797.345917</v>
      </c>
      <c r="AG72" s="90">
        <f t="shared" ca="1" si="14"/>
        <v>98891953604.415405</v>
      </c>
      <c r="AH72" s="90">
        <f t="shared" ca="1" si="14"/>
        <v>99017311411.484879</v>
      </c>
      <c r="AI72" s="90">
        <f t="shared" ca="1" si="14"/>
        <v>99142669218.554352</v>
      </c>
      <c r="AJ72" s="90">
        <f t="shared" ca="1" si="14"/>
        <v>99268027025.62384</v>
      </c>
      <c r="AK72" s="90">
        <f t="shared" ca="1" si="14"/>
        <v>99393384832.693329</v>
      </c>
      <c r="AL72" s="90">
        <f t="shared" ca="1" si="14"/>
        <v>99518742639.762802</v>
      </c>
      <c r="AM72" s="90">
        <f t="shared" ca="1" si="11"/>
        <v>99644100446.832291</v>
      </c>
      <c r="AN72" s="90">
        <f t="shared" ca="1" si="11"/>
        <v>99769458253.901779</v>
      </c>
      <c r="AO72" s="90">
        <f t="shared" ca="1" si="11"/>
        <v>99894816060.971237</v>
      </c>
      <c r="AP72" s="90">
        <f ca="1">V72*'Process Emissions Multipliers'!$E$43</f>
        <v>100020173868.04073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Selector'!$B$3&amp;ROW($A81))*10^12,0)*'Process Emissions Multipliers'!$B$43</f>
        <v>0</v>
      </c>
      <c r="M73" s="90">
        <f t="shared" ca="1" si="16"/>
        <v>14903264055.445084</v>
      </c>
      <c r="N73" s="90">
        <f t="shared" ca="1" si="13"/>
        <v>29806528110.890167</v>
      </c>
      <c r="O73" s="90">
        <f t="shared" ca="1" si="13"/>
        <v>44709792166.335251</v>
      </c>
      <c r="P73" s="90">
        <f t="shared" ca="1" si="13"/>
        <v>59613056221.780334</v>
      </c>
      <c r="Q73" s="90">
        <f t="shared" ca="1" si="13"/>
        <v>74516320277.225418</v>
      </c>
      <c r="R73" s="90">
        <f t="shared" ca="1" si="13"/>
        <v>89419584332.670502</v>
      </c>
      <c r="S73" s="90">
        <f t="shared" ca="1" si="13"/>
        <v>104322848388.11559</v>
      </c>
      <c r="T73" s="90">
        <f t="shared" ca="1" si="13"/>
        <v>119226112443.56067</v>
      </c>
      <c r="U73" s="90">
        <f t="shared" ca="1" si="13"/>
        <v>134129376499.00577</v>
      </c>
      <c r="V73" s="90">
        <f ca="1">IF('Ric 2030'!$A81="RC",INDIRECT("'Ric 2030'!"&amp;'Country Selector'!$B$3&amp;ROW($A81))*10^12,0)*'Process Emissions Multipliers'!$D$43</f>
        <v>149032640554.45084</v>
      </c>
      <c r="W73" s="90">
        <f t="shared" ca="1" si="14"/>
        <v>149224229384.71402</v>
      </c>
      <c r="X73" s="90">
        <f t="shared" ca="1" si="14"/>
        <v>149415818214.97717</v>
      </c>
      <c r="Y73" s="90">
        <f t="shared" ca="1" si="14"/>
        <v>149607407045.24033</v>
      </c>
      <c r="Z73" s="90">
        <f t="shared" ca="1" si="14"/>
        <v>149798995875.50348</v>
      </c>
      <c r="AA73" s="90">
        <f t="shared" ca="1" si="14"/>
        <v>149990584705.76666</v>
      </c>
      <c r="AB73" s="90">
        <f t="shared" ca="1" si="14"/>
        <v>150182173536.02982</v>
      </c>
      <c r="AC73" s="90">
        <f t="shared" ca="1" si="14"/>
        <v>150373762366.29297</v>
      </c>
      <c r="AD73" s="90">
        <f t="shared" ca="1" si="14"/>
        <v>150565351196.55615</v>
      </c>
      <c r="AE73" s="90">
        <f t="shared" ca="1" si="14"/>
        <v>150756940026.81934</v>
      </c>
      <c r="AF73" s="90">
        <f t="shared" ca="1" si="14"/>
        <v>150948528857.08246</v>
      </c>
      <c r="AG73" s="90">
        <f t="shared" ca="1" si="14"/>
        <v>151140117687.34564</v>
      </c>
      <c r="AH73" s="90">
        <f t="shared" ca="1" si="14"/>
        <v>151331706517.6088</v>
      </c>
      <c r="AI73" s="90">
        <f t="shared" ca="1" si="14"/>
        <v>151523295347.87198</v>
      </c>
      <c r="AJ73" s="90">
        <f t="shared" ca="1" si="14"/>
        <v>151714884178.13513</v>
      </c>
      <c r="AK73" s="90">
        <f t="shared" ca="1" si="14"/>
        <v>151906473008.39832</v>
      </c>
      <c r="AL73" s="90">
        <f t="shared" ca="1" si="14"/>
        <v>152098061838.66144</v>
      </c>
      <c r="AM73" s="90">
        <f t="shared" ca="1" si="11"/>
        <v>152289650668.92462</v>
      </c>
      <c r="AN73" s="90">
        <f t="shared" ca="1" si="11"/>
        <v>152481239499.18781</v>
      </c>
      <c r="AO73" s="90">
        <f t="shared" ca="1" si="11"/>
        <v>152672828329.45096</v>
      </c>
      <c r="AP73" s="90">
        <f ca="1">V73*'Process Emissions Multipliers'!$E$43</f>
        <v>152864417159.71411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Selector'!$B$3&amp;ROW($A82))*10^12,0)*'Process Emissions Multipliers'!$B$43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Selector'!$B$3&amp;ROW($A82))*10^12,0)*'Process Emissions Multipliers'!$D$43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Multipliers'!$E$43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Selector'!$B$3&amp;ROW($A83))*10^12,0)*'Process Emissions Multipliers'!$B$43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Selector'!$B$3&amp;ROW($A83))*10^12,0)*'Process Emissions Multipliers'!$D$43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Multipliers'!$E$43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3212907914.2654638</v>
      </c>
      <c r="D76" s="90">
        <f t="shared" ca="1" si="12"/>
        <v>6425815828.5309277</v>
      </c>
      <c r="E76" s="90">
        <f t="shared" ca="1" si="12"/>
        <v>9638723742.7963905</v>
      </c>
      <c r="F76" s="90">
        <f t="shared" ca="1" si="12"/>
        <v>12851631657.061855</v>
      </c>
      <c r="G76" s="90">
        <f t="shared" ca="1" si="12"/>
        <v>16064539571.32732</v>
      </c>
      <c r="H76" s="90">
        <f t="shared" ca="1" si="12"/>
        <v>19277447485.592781</v>
      </c>
      <c r="I76" s="90">
        <f t="shared" ca="1" si="12"/>
        <v>22490355399.858246</v>
      </c>
      <c r="J76" s="90">
        <f t="shared" ca="1" si="12"/>
        <v>25703263314.123711</v>
      </c>
      <c r="K76" s="90">
        <f t="shared" ca="1" si="12"/>
        <v>28916171228.389172</v>
      </c>
      <c r="L76" s="90">
        <f ca="1">IF('Ric 2020'!$A84="RC",INDIRECT("'Ric 2020'!"&amp;'Country Selector'!$B$3&amp;ROW($A84))*10^12,0)*'Process Emissions Multipliers'!$B$43</f>
        <v>32129079142.654636</v>
      </c>
      <c r="M76" s="90">
        <f t="shared" ca="1" si="16"/>
        <v>28916171228.389172</v>
      </c>
      <c r="N76" s="90">
        <f t="shared" ca="1" si="13"/>
        <v>25703263314.123711</v>
      </c>
      <c r="O76" s="90">
        <f t="shared" ca="1" si="13"/>
        <v>22490355399.858246</v>
      </c>
      <c r="P76" s="90">
        <f t="shared" ca="1" si="13"/>
        <v>19277447485.592781</v>
      </c>
      <c r="Q76" s="90">
        <f t="shared" ca="1" si="13"/>
        <v>16064539571.32732</v>
      </c>
      <c r="R76" s="90">
        <f t="shared" ca="1" si="13"/>
        <v>12851631657.061855</v>
      </c>
      <c r="S76" s="90">
        <f t="shared" ca="1" si="13"/>
        <v>9638723742.7963905</v>
      </c>
      <c r="T76" s="90">
        <f t="shared" ca="1" si="13"/>
        <v>6425815828.5309277</v>
      </c>
      <c r="U76" s="90">
        <f t="shared" ca="1" si="13"/>
        <v>3212907914.2654638</v>
      </c>
      <c r="V76" s="90">
        <f ca="1">IF('Ric 2030'!$A84="RC",INDIRECT("'Ric 2030'!"&amp;'Country Selector'!$B$3&amp;ROW($A84))*10^12,0)*'Process Emissions Multipliers'!$D$43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Multipliers'!$E$43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22035586809.640965</v>
      </c>
      <c r="D77" s="90">
        <f t="shared" ca="1" si="12"/>
        <v>44071173619.281929</v>
      </c>
      <c r="E77" s="90">
        <f t="shared" ca="1" si="12"/>
        <v>66106760428.92289</v>
      </c>
      <c r="F77" s="90">
        <f t="shared" ca="1" si="12"/>
        <v>88142347238.563858</v>
      </c>
      <c r="G77" s="90">
        <f t="shared" ca="1" si="12"/>
        <v>110177934048.2048</v>
      </c>
      <c r="H77" s="90">
        <f t="shared" ca="1" si="12"/>
        <v>132213520857.84578</v>
      </c>
      <c r="I77" s="90">
        <f t="shared" ca="1" si="12"/>
        <v>154249107667.48676</v>
      </c>
      <c r="J77" s="90">
        <f t="shared" ca="1" si="12"/>
        <v>176284694477.12772</v>
      </c>
      <c r="K77" s="90">
        <f t="shared" ca="1" si="12"/>
        <v>198320281286.76868</v>
      </c>
      <c r="L77" s="90">
        <f ca="1">IF('Ric 2020'!$A85="RC",INDIRECT("'Ric 2020'!"&amp;'Country Selector'!$B$3&amp;ROW($A85))*10^12,0)*'Process Emissions Multipliers'!$B$43</f>
        <v>220355868096.40964</v>
      </c>
      <c r="M77" s="90">
        <f t="shared" ca="1" si="16"/>
        <v>198320281286.76868</v>
      </c>
      <c r="N77" s="90">
        <f t="shared" ca="1" si="13"/>
        <v>176284694477.12772</v>
      </c>
      <c r="O77" s="90">
        <f t="shared" ca="1" si="13"/>
        <v>154249107667.48676</v>
      </c>
      <c r="P77" s="90">
        <f t="shared" ca="1" si="13"/>
        <v>132213520857.84578</v>
      </c>
      <c r="Q77" s="90">
        <f t="shared" ca="1" si="13"/>
        <v>110177934048.2048</v>
      </c>
      <c r="R77" s="90">
        <f t="shared" ca="1" si="13"/>
        <v>88142347238.563858</v>
      </c>
      <c r="S77" s="90">
        <f t="shared" ca="1" si="13"/>
        <v>66106760428.92289</v>
      </c>
      <c r="T77" s="90">
        <f t="shared" ca="1" si="13"/>
        <v>44071173619.281929</v>
      </c>
      <c r="U77" s="90">
        <f t="shared" ca="1" si="13"/>
        <v>22035586809.640965</v>
      </c>
      <c r="V77" s="90">
        <f ca="1">IF('Ric 2030'!$A85="RC",INDIRECT("'Ric 2030'!"&amp;'Country Selector'!$B$3&amp;ROW($A85))*10^12,0)*'Process Emissions Multipliers'!$D$43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Multipliers'!$E$43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54506838748.352493</v>
      </c>
      <c r="C78" s="90">
        <f t="shared" ca="1" si="15"/>
        <v>49056154873.517242</v>
      </c>
      <c r="D78" s="90">
        <f t="shared" ca="1" si="12"/>
        <v>43605470998.681992</v>
      </c>
      <c r="E78" s="90">
        <f t="shared" ca="1" si="12"/>
        <v>38154787123.846748</v>
      </c>
      <c r="F78" s="90">
        <f t="shared" ca="1" si="12"/>
        <v>32704103249.011497</v>
      </c>
      <c r="G78" s="90">
        <f t="shared" ca="1" si="12"/>
        <v>27253419374.176247</v>
      </c>
      <c r="H78" s="90">
        <f t="shared" ca="1" si="12"/>
        <v>21802735499.340996</v>
      </c>
      <c r="I78" s="90">
        <f t="shared" ca="1" si="12"/>
        <v>16352051624.505749</v>
      </c>
      <c r="J78" s="90">
        <f t="shared" ca="1" si="12"/>
        <v>10901367749.670498</v>
      </c>
      <c r="K78" s="90">
        <f t="shared" ca="1" si="12"/>
        <v>5450683874.8352489</v>
      </c>
      <c r="L78" s="90">
        <f ca="1">IF('Ric 2020'!$A86="RC",INDIRECT("'Ric 2020'!"&amp;'Country Selector'!$B$3&amp;ROW($A86))*10^12,0)*'Process Emissions Multipliers'!$B$43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Selector'!$B$3&amp;ROW($A86))*10^12,0)*'Process Emissions Multipliers'!$D$43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V78*'Process Emissions Multipliers'!$E$43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Multipliers'!$B$43</f>
        <v>0</v>
      </c>
      <c r="M79" s="90">
        <f t="shared" ca="1" si="16"/>
        <v>6558190244.8817177</v>
      </c>
      <c r="N79" s="90">
        <f t="shared" ca="1" si="13"/>
        <v>13116380489.763435</v>
      </c>
      <c r="O79" s="90">
        <f t="shared" ca="1" si="13"/>
        <v>19674570734.645153</v>
      </c>
      <c r="P79" s="90">
        <f t="shared" ca="1" si="13"/>
        <v>26232760979.526871</v>
      </c>
      <c r="Q79" s="90">
        <f t="shared" ca="1" si="13"/>
        <v>32790951224.408588</v>
      </c>
      <c r="R79" s="90">
        <f t="shared" ca="1" si="13"/>
        <v>39349141469.290306</v>
      </c>
      <c r="S79" s="90">
        <f t="shared" ca="1" si="13"/>
        <v>45907331714.17202</v>
      </c>
      <c r="T79" s="90">
        <f t="shared" ca="1" si="13"/>
        <v>52465521959.053741</v>
      </c>
      <c r="U79" s="90">
        <f t="shared" ca="1" si="13"/>
        <v>59023712203.935463</v>
      </c>
      <c r="V79" s="90">
        <f ca="1">IF('Ric 2030'!$A87="RC",INDIRECT("'Ric 2030'!"&amp;'Country Selector'!$B$3&amp;ROW($A87))*10^12,0)*'Process Emissions Multipliers'!$D$43</f>
        <v>65581902448.817177</v>
      </c>
      <c r="W79" s="90">
        <f t="shared" ref="W79:AL94" ca="1" si="18">$V79*($AP$1-W$1)/($AP$1-$V$1)+$AP79*(W$1-$V$1)/($AP$1-$V$1)</f>
        <v>65666211227.953461</v>
      </c>
      <c r="X79" s="90">
        <f t="shared" ca="1" si="18"/>
        <v>65750520007.089737</v>
      </c>
      <c r="Y79" s="90">
        <f t="shared" ca="1" si="18"/>
        <v>65834828786.226021</v>
      </c>
      <c r="Z79" s="90">
        <f t="shared" ca="1" si="18"/>
        <v>65919137565.362297</v>
      </c>
      <c r="AA79" s="90">
        <f t="shared" ca="1" si="18"/>
        <v>66003446344.498581</v>
      </c>
      <c r="AB79" s="90">
        <f t="shared" ca="1" si="18"/>
        <v>66087755123.634857</v>
      </c>
      <c r="AC79" s="90">
        <f t="shared" ca="1" si="18"/>
        <v>66172063902.771133</v>
      </c>
      <c r="AD79" s="90">
        <f t="shared" ca="1" si="18"/>
        <v>66256372681.907417</v>
      </c>
      <c r="AE79" s="90">
        <f t="shared" ca="1" si="18"/>
        <v>66340681461.043694</v>
      </c>
      <c r="AF79" s="90">
        <f t="shared" ca="1" si="18"/>
        <v>66424990240.179977</v>
      </c>
      <c r="AG79" s="90">
        <f t="shared" ca="1" si="18"/>
        <v>66509299019.316254</v>
      </c>
      <c r="AH79" s="90">
        <f t="shared" ca="1" si="18"/>
        <v>66593607798.452538</v>
      </c>
      <c r="AI79" s="90">
        <f t="shared" ca="1" si="18"/>
        <v>66677916577.588821</v>
      </c>
      <c r="AJ79" s="90">
        <f t="shared" ca="1" si="18"/>
        <v>66762225356.725098</v>
      </c>
      <c r="AK79" s="90">
        <f t="shared" ca="1" si="18"/>
        <v>66846534135.861382</v>
      </c>
      <c r="AL79" s="90">
        <f t="shared" ca="1" si="18"/>
        <v>66930842914.997658</v>
      </c>
      <c r="AM79" s="90">
        <f t="shared" ca="1" si="17"/>
        <v>67015151694.133942</v>
      </c>
      <c r="AN79" s="90">
        <f t="shared" ca="1" si="17"/>
        <v>67099460473.270218</v>
      </c>
      <c r="AO79" s="90">
        <f t="shared" ca="1" si="17"/>
        <v>67183769252.406494</v>
      </c>
      <c r="AP79" s="90">
        <f ca="1">V79*'Process Emissions Multipliers'!$E$43</f>
        <v>67268078031.542778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Selector'!$B$3&amp;ROW($A88))*10^12,0)*'Process Emissions Multipliers'!$B$43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Selector'!$B$3&amp;ROW($A88))*10^12,0)*'Process Emissions Multipliers'!$D$43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V80*'Process Emissions Multipliers'!$E$43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9611729524.5731049</v>
      </c>
      <c r="D81" s="90">
        <f t="shared" ca="1" si="12"/>
        <v>19223459049.14621</v>
      </c>
      <c r="E81" s="90">
        <f t="shared" ca="1" si="12"/>
        <v>28835188573.719311</v>
      </c>
      <c r="F81" s="90">
        <f t="shared" ca="1" si="12"/>
        <v>38446918098.292419</v>
      </c>
      <c r="G81" s="90">
        <f t="shared" ca="1" si="12"/>
        <v>48058647622.865524</v>
      </c>
      <c r="H81" s="90">
        <f t="shared" ca="1" si="12"/>
        <v>57670377147.438622</v>
      </c>
      <c r="I81" s="90">
        <f t="shared" ca="1" si="12"/>
        <v>67282106672.011734</v>
      </c>
      <c r="J81" s="90">
        <f t="shared" ca="1" si="12"/>
        <v>76893836196.584839</v>
      </c>
      <c r="K81" s="90">
        <f t="shared" ca="1" si="12"/>
        <v>86505565721.157944</v>
      </c>
      <c r="L81" s="90">
        <f ca="1">IF('Ric 2020'!$A89="RC",INDIRECT("'Ric 2020'!"&amp;'Country Selector'!$B$3&amp;ROW($A89))*10^12,0)*'Process Emissions Multipliers'!$B$43</f>
        <v>96117295245.731049</v>
      </c>
      <c r="M81" s="90">
        <f t="shared" ca="1" si="16"/>
        <v>86505565721.157944</v>
      </c>
      <c r="N81" s="90">
        <f t="shared" ca="1" si="13"/>
        <v>76893836196.584839</v>
      </c>
      <c r="O81" s="90">
        <f t="shared" ca="1" si="13"/>
        <v>67282106672.011734</v>
      </c>
      <c r="P81" s="90">
        <f t="shared" ca="1" si="13"/>
        <v>57670377147.438622</v>
      </c>
      <c r="Q81" s="90">
        <f t="shared" ca="1" si="13"/>
        <v>48058647622.865524</v>
      </c>
      <c r="R81" s="90">
        <f t="shared" ca="1" si="13"/>
        <v>38446918098.292419</v>
      </c>
      <c r="S81" s="90">
        <f t="shared" ca="1" si="13"/>
        <v>28835188573.719311</v>
      </c>
      <c r="T81" s="90">
        <f t="shared" ca="1" si="13"/>
        <v>19223459049.14621</v>
      </c>
      <c r="U81" s="90">
        <f t="shared" ca="1" si="13"/>
        <v>9611729524.5731049</v>
      </c>
      <c r="V81" s="90">
        <f ca="1">IF('Ric 2030'!$A89="RC",INDIRECT("'Ric 2030'!"&amp;'Country Selector'!$B$3&amp;ROW($A89))*10^12,0)*'Process Emissions Multipliers'!$D$43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Multipliers'!$E$43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Multipliers'!$B$43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Selector'!$B$3&amp;ROW($A90))*10^12,0)*'Process Emissions Multipliers'!$D$43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V82*'Process Emissions Multipliers'!$E$43</f>
        <v>0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Selector'!$B$3&amp;ROW($A91))*10^12,0)*'Process Emissions Multipliers'!$B$43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Selector'!$B$3&amp;ROW($A91))*10^12,0)*'Process Emissions Multipliers'!$D$43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V83*'Process Emissions Multipliers'!$E$43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Multipliers'!$B$43</f>
        <v>0</v>
      </c>
      <c r="M84" s="90">
        <f t="shared" ca="1" si="16"/>
        <v>25104231130.41975</v>
      </c>
      <c r="N84" s="90">
        <f t="shared" ca="1" si="13"/>
        <v>50208462260.8395</v>
      </c>
      <c r="O84" s="90">
        <f t="shared" ca="1" si="13"/>
        <v>75312693391.259247</v>
      </c>
      <c r="P84" s="90">
        <f t="shared" ca="1" si="13"/>
        <v>100416924521.679</v>
      </c>
      <c r="Q84" s="90">
        <f t="shared" ca="1" si="13"/>
        <v>125521155652.09875</v>
      </c>
      <c r="R84" s="90">
        <f t="shared" ca="1" si="13"/>
        <v>150625386782.51849</v>
      </c>
      <c r="S84" s="90">
        <f t="shared" ca="1" si="13"/>
        <v>175729617912.93826</v>
      </c>
      <c r="T84" s="90">
        <f t="shared" ca="1" si="13"/>
        <v>200833849043.358</v>
      </c>
      <c r="U84" s="90">
        <f t="shared" ca="1" si="13"/>
        <v>225938080173.77774</v>
      </c>
      <c r="V84" s="90">
        <f ca="1">IF('Ric 2030'!$A92="RC",INDIRECT("'Ric 2030'!"&amp;'Country Selector'!$B$3&amp;ROW($A92))*10^12,0)*'Process Emissions Multipliers'!$D$43</f>
        <v>251042311304.19751</v>
      </c>
      <c r="W84" s="90">
        <f t="shared" ca="1" si="18"/>
        <v>251365038611.38605</v>
      </c>
      <c r="X84" s="90">
        <f t="shared" ca="1" si="18"/>
        <v>251687765918.57452</v>
      </c>
      <c r="Y84" s="90">
        <f t="shared" ca="1" si="18"/>
        <v>252010493225.76306</v>
      </c>
      <c r="Z84" s="90">
        <f t="shared" ca="1" si="18"/>
        <v>252333220532.95157</v>
      </c>
      <c r="AA84" s="90">
        <f t="shared" ca="1" si="18"/>
        <v>252655947840.14011</v>
      </c>
      <c r="AB84" s="90">
        <f t="shared" ca="1" si="18"/>
        <v>252978675147.32861</v>
      </c>
      <c r="AC84" s="90">
        <f t="shared" ca="1" si="18"/>
        <v>253301402454.51712</v>
      </c>
      <c r="AD84" s="90">
        <f t="shared" ca="1" si="18"/>
        <v>253624129761.70563</v>
      </c>
      <c r="AE84" s="90">
        <f t="shared" ca="1" si="18"/>
        <v>253946857068.8942</v>
      </c>
      <c r="AF84" s="90">
        <f t="shared" ca="1" si="18"/>
        <v>254269584376.0827</v>
      </c>
      <c r="AG84" s="90">
        <f t="shared" ca="1" si="18"/>
        <v>254592311683.27118</v>
      </c>
      <c r="AH84" s="90">
        <f t="shared" ca="1" si="18"/>
        <v>254915038990.45972</v>
      </c>
      <c r="AI84" s="90">
        <f t="shared" ca="1" si="18"/>
        <v>255237766297.64825</v>
      </c>
      <c r="AJ84" s="90">
        <f t="shared" ca="1" si="18"/>
        <v>255560493604.83676</v>
      </c>
      <c r="AK84" s="90">
        <f t="shared" ca="1" si="18"/>
        <v>255883220912.02527</v>
      </c>
      <c r="AL84" s="90">
        <f t="shared" ca="1" si="18"/>
        <v>256205948219.21381</v>
      </c>
      <c r="AM84" s="90">
        <f t="shared" ca="1" si="17"/>
        <v>256528675526.40228</v>
      </c>
      <c r="AN84" s="90">
        <f t="shared" ca="1" si="17"/>
        <v>256851402833.59082</v>
      </c>
      <c r="AO84" s="90">
        <f t="shared" ca="1" si="17"/>
        <v>257174130140.77936</v>
      </c>
      <c r="AP84" s="90">
        <f ca="1">V84*'Process Emissions Multipliers'!$E$43</f>
        <v>257496857447.96786</v>
      </c>
    </row>
    <row r="85" spans="1:42">
      <c r="A85" s="74">
        <v>33</v>
      </c>
      <c r="B85" s="90">
        <f ca="1">IF('Ric 2010'!$A93="RC",INDIRECT("'Ric 2010'!"&amp;'Country Selector'!$B$3&amp;ROW($A93))*10^12,0)</f>
        <v>23781966185.342007</v>
      </c>
      <c r="C85" s="90">
        <f t="shared" ca="1" si="15"/>
        <v>21403769566.807808</v>
      </c>
      <c r="D85" s="90">
        <f t="shared" ca="1" si="12"/>
        <v>19025572948.273605</v>
      </c>
      <c r="E85" s="90">
        <f t="shared" ca="1" si="12"/>
        <v>16647376329.739405</v>
      </c>
      <c r="F85" s="90">
        <f t="shared" ca="1" si="12"/>
        <v>14269179711.205204</v>
      </c>
      <c r="G85" s="90">
        <f t="shared" ca="1" si="12"/>
        <v>11890983092.671003</v>
      </c>
      <c r="H85" s="90">
        <f t="shared" ca="1" si="12"/>
        <v>9512786474.1368027</v>
      </c>
      <c r="I85" s="90">
        <f t="shared" ca="1" si="12"/>
        <v>7134589855.602602</v>
      </c>
      <c r="J85" s="90">
        <f t="shared" ca="1" si="12"/>
        <v>4756393237.0684013</v>
      </c>
      <c r="K85" s="90">
        <f t="shared" ca="1" si="12"/>
        <v>2378196618.5342007</v>
      </c>
      <c r="L85" s="90">
        <f ca="1">IF('Ric 2020'!$A93="RC",INDIRECT("'Ric 2020'!"&amp;'Country Selector'!$B$3&amp;ROW($A93))*10^12,0)*'Process Emissions Multipliers'!$B$43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Multipliers'!$D$43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Multipliers'!$E$43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Selector'!$B$3&amp;ROW($A94))*10^12,0)*'Process Emissions Multipliers'!$B$43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Selector'!$B$3&amp;ROW($A94))*10^12,0)*'Process Emissions Multipliers'!$D$43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V86*'Process Emissions Multipliers'!$E$43</f>
        <v>0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Selector'!$B$3&amp;ROW($A95))*10^12,0)*'Process Emissions Multipliers'!$B$43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Selector'!$B$3&amp;ROW($A95))*10^12,0)*'Process Emissions Multipliers'!$D$43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V87*'Process Emissions Multipliers'!$E$43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Multipliers'!$B$43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Multipliers'!$D$43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Multipliers'!$E$43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Multipliers'!$B$43</f>
        <v>0</v>
      </c>
      <c r="M89" s="90">
        <f t="shared" ca="1" si="16"/>
        <v>2429352129.8057437</v>
      </c>
      <c r="N89" s="90">
        <f t="shared" ca="1" si="13"/>
        <v>4858704259.6114874</v>
      </c>
      <c r="O89" s="90">
        <f t="shared" ca="1" si="13"/>
        <v>7288056389.4172316</v>
      </c>
      <c r="P89" s="90">
        <f t="shared" ca="1" si="13"/>
        <v>9717408519.2229748</v>
      </c>
      <c r="Q89" s="90">
        <f t="shared" ca="1" si="13"/>
        <v>12146760649.028719</v>
      </c>
      <c r="R89" s="90">
        <f t="shared" ca="1" si="13"/>
        <v>14576112778.834463</v>
      </c>
      <c r="S89" s="90">
        <f t="shared" ca="1" si="13"/>
        <v>17005464908.640207</v>
      </c>
      <c r="T89" s="90">
        <f t="shared" ca="1" si="13"/>
        <v>19434817038.44595</v>
      </c>
      <c r="U89" s="90">
        <f t="shared" ca="1" si="13"/>
        <v>21864169168.251694</v>
      </c>
      <c r="V89" s="90">
        <f ca="1">IF('Ric 2030'!$A97="RC",INDIRECT("'Ric 2030'!"&amp;'Country Selector'!$B$3&amp;ROW($A97))*10^12,0)*'Process Emissions Multipliers'!$D$43</f>
        <v>24293521298.057438</v>
      </c>
      <c r="W89" s="90">
        <f t="shared" ca="1" si="18"/>
        <v>24324751821.190842</v>
      </c>
      <c r="X89" s="90">
        <f t="shared" ca="1" si="18"/>
        <v>24355982344.324245</v>
      </c>
      <c r="Y89" s="90">
        <f t="shared" ca="1" si="18"/>
        <v>24387212867.457653</v>
      </c>
      <c r="Z89" s="90">
        <f t="shared" ca="1" si="18"/>
        <v>24418443390.591053</v>
      </c>
      <c r="AA89" s="90">
        <f t="shared" ca="1" si="18"/>
        <v>24449673913.724461</v>
      </c>
      <c r="AB89" s="90">
        <f t="shared" ca="1" si="18"/>
        <v>24480904436.857864</v>
      </c>
      <c r="AC89" s="90">
        <f t="shared" ca="1" si="18"/>
        <v>24512134959.991268</v>
      </c>
      <c r="AD89" s="90">
        <f t="shared" ca="1" si="18"/>
        <v>24543365483.124672</v>
      </c>
      <c r="AE89" s="90">
        <f t="shared" ca="1" si="18"/>
        <v>24574596006.258076</v>
      </c>
      <c r="AF89" s="90">
        <f t="shared" ca="1" si="18"/>
        <v>24605826529.391479</v>
      </c>
      <c r="AG89" s="90">
        <f t="shared" ca="1" si="18"/>
        <v>24637057052.524883</v>
      </c>
      <c r="AH89" s="90">
        <f t="shared" ca="1" si="18"/>
        <v>24668287575.658287</v>
      </c>
      <c r="AI89" s="90">
        <f t="shared" ca="1" si="18"/>
        <v>24699518098.791691</v>
      </c>
      <c r="AJ89" s="90">
        <f t="shared" ca="1" si="18"/>
        <v>24730748621.925098</v>
      </c>
      <c r="AK89" s="90">
        <f t="shared" ca="1" si="18"/>
        <v>24761979145.058498</v>
      </c>
      <c r="AL89" s="90">
        <f t="shared" ca="1" si="18"/>
        <v>24793209668.191906</v>
      </c>
      <c r="AM89" s="90">
        <f t="shared" ca="1" si="17"/>
        <v>24824440191.325306</v>
      </c>
      <c r="AN89" s="90">
        <f t="shared" ca="1" si="17"/>
        <v>24855670714.458714</v>
      </c>
      <c r="AO89" s="90">
        <f t="shared" ca="1" si="17"/>
        <v>24886901237.592117</v>
      </c>
      <c r="AP89" s="90">
        <f ca="1">V89*'Process Emissions Multipliers'!$E$43</f>
        <v>24918131760.725521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10431469336.581114</v>
      </c>
      <c r="D90" s="90">
        <f t="shared" ca="1" si="12"/>
        <v>20862938673.162228</v>
      </c>
      <c r="E90" s="90">
        <f t="shared" ca="1" si="12"/>
        <v>31294408009.74334</v>
      </c>
      <c r="F90" s="90">
        <f t="shared" ca="1" si="12"/>
        <v>41725877346.324455</v>
      </c>
      <c r="G90" s="90">
        <f t="shared" ca="1" si="12"/>
        <v>52157346682.905571</v>
      </c>
      <c r="H90" s="90">
        <f t="shared" ca="1" si="12"/>
        <v>62588816019.486679</v>
      </c>
      <c r="I90" s="90">
        <f t="shared" ca="1" si="12"/>
        <v>73020285356.067795</v>
      </c>
      <c r="J90" s="90">
        <f t="shared" ca="1" si="12"/>
        <v>83451754692.648911</v>
      </c>
      <c r="K90" s="90">
        <f t="shared" ca="1" si="12"/>
        <v>93883224029.230026</v>
      </c>
      <c r="L90" s="90">
        <f ca="1">IF('Ric 2020'!$A98="RC",INDIRECT("'Ric 2020'!"&amp;'Country Selector'!$B$3&amp;ROW($A98))*10^12,0)*'Process Emissions Multipliers'!$B$43</f>
        <v>104314693365.81114</v>
      </c>
      <c r="M90" s="90">
        <f t="shared" ca="1" si="16"/>
        <v>93883224029.230026</v>
      </c>
      <c r="N90" s="90">
        <f t="shared" ca="1" si="13"/>
        <v>83451754692.648911</v>
      </c>
      <c r="O90" s="90">
        <f t="shared" ca="1" si="13"/>
        <v>73020285356.067795</v>
      </c>
      <c r="P90" s="90">
        <f t="shared" ca="1" si="13"/>
        <v>62588816019.486679</v>
      </c>
      <c r="Q90" s="90">
        <f t="shared" ca="1" si="13"/>
        <v>52157346682.905571</v>
      </c>
      <c r="R90" s="90">
        <f t="shared" ca="1" si="13"/>
        <v>41725877346.324455</v>
      </c>
      <c r="S90" s="90">
        <f t="shared" ca="1" si="13"/>
        <v>31294408009.74334</v>
      </c>
      <c r="T90" s="90">
        <f t="shared" ca="1" si="13"/>
        <v>20862938673.162228</v>
      </c>
      <c r="U90" s="90">
        <f t="shared" ca="1" si="13"/>
        <v>10431469336.581114</v>
      </c>
      <c r="V90" s="90">
        <f ca="1">IF('Ric 2030'!$A98="RC",INDIRECT("'Ric 2030'!"&amp;'Country Selector'!$B$3&amp;ROW($A98))*10^12,0)*'Process Emissions Multipliers'!$D$43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Multipliers'!$E$43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34125270026.65966</v>
      </c>
      <c r="C91" s="90">
        <f t="shared" ca="1" si="15"/>
        <v>30712743023.993694</v>
      </c>
      <c r="D91" s="90">
        <f t="shared" ca="1" si="12"/>
        <v>27300216021.327728</v>
      </c>
      <c r="E91" s="90">
        <f t="shared" ca="1" si="12"/>
        <v>23887689018.661762</v>
      </c>
      <c r="F91" s="90">
        <f t="shared" ca="1" si="12"/>
        <v>20475162015.995796</v>
      </c>
      <c r="G91" s="90">
        <f t="shared" ca="1" si="12"/>
        <v>17062635013.32983</v>
      </c>
      <c r="H91" s="90">
        <f t="shared" ca="1" si="12"/>
        <v>13650108010.663864</v>
      </c>
      <c r="I91" s="90">
        <f t="shared" ca="1" si="12"/>
        <v>10237581007.997898</v>
      </c>
      <c r="J91" s="90">
        <f t="shared" ca="1" si="12"/>
        <v>6825054005.3319321</v>
      </c>
      <c r="K91" s="90">
        <f t="shared" ca="1" si="12"/>
        <v>3412527002.665966</v>
      </c>
      <c r="L91" s="90">
        <f ca="1">IF('Ric 2020'!$A99="RC",INDIRECT("'Ric 2020'!"&amp;'Country Selector'!$B$3&amp;ROW($A99))*10^12,0)*'Process Emissions Multipliers'!$B$43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Multipliers'!$D$43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Multipliers'!$E$43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27919675863.808296</v>
      </c>
      <c r="D92" s="90">
        <f t="shared" ca="1" si="12"/>
        <v>55839351727.616592</v>
      </c>
      <c r="E92" s="90">
        <f t="shared" ca="1" si="12"/>
        <v>83759027591.424881</v>
      </c>
      <c r="F92" s="90">
        <f t="shared" ca="1" si="12"/>
        <v>111678703455.23318</v>
      </c>
      <c r="G92" s="90">
        <f t="shared" ca="1" si="12"/>
        <v>139598379319.04147</v>
      </c>
      <c r="H92" s="90">
        <f t="shared" ca="1" si="12"/>
        <v>167518055182.84976</v>
      </c>
      <c r="I92" s="90">
        <f t="shared" ca="1" si="12"/>
        <v>195437731046.65805</v>
      </c>
      <c r="J92" s="90">
        <f t="shared" ca="1" si="12"/>
        <v>223357406910.46637</v>
      </c>
      <c r="K92" s="90">
        <f t="shared" ca="1" si="12"/>
        <v>251277082774.27466</v>
      </c>
      <c r="L92" s="90">
        <f ca="1">IF('Ric 2020'!$A100="RC",INDIRECT("'Ric 2020'!"&amp;'Country Selector'!$B$3&amp;ROW($A100))*10^12,0)*'Process Emissions Multipliers'!$B$43</f>
        <v>279196758638.08295</v>
      </c>
      <c r="M92" s="90">
        <f t="shared" ca="1" si="16"/>
        <v>251277082774.27466</v>
      </c>
      <c r="N92" s="90">
        <f t="shared" ca="1" si="13"/>
        <v>223357406910.46637</v>
      </c>
      <c r="O92" s="90">
        <f t="shared" ca="1" si="13"/>
        <v>195437731046.65805</v>
      </c>
      <c r="P92" s="90">
        <f t="shared" ca="1" si="13"/>
        <v>167518055182.84976</v>
      </c>
      <c r="Q92" s="90">
        <f t="shared" ca="1" si="13"/>
        <v>139598379319.04147</v>
      </c>
      <c r="R92" s="90">
        <f t="shared" ca="1" si="13"/>
        <v>111678703455.23318</v>
      </c>
      <c r="S92" s="90">
        <f t="shared" ca="1" si="13"/>
        <v>83759027591.424881</v>
      </c>
      <c r="T92" s="90">
        <f t="shared" ca="1" si="13"/>
        <v>55839351727.616592</v>
      </c>
      <c r="U92" s="90">
        <f t="shared" ca="1" si="13"/>
        <v>27919675863.808296</v>
      </c>
      <c r="V92" s="90">
        <f ca="1">IF('Ric 2030'!$A100="RC",INDIRECT("'Ric 2030'!"&amp;'Country Selector'!$B$3&amp;ROW($A100))*10^12,0)*'Process Emissions Multipliers'!$D$43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Multipliers'!$E$43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72052585527.118134</v>
      </c>
      <c r="C93" s="90">
        <f t="shared" ca="1" si="15"/>
        <v>64847326974.406326</v>
      </c>
      <c r="D93" s="90">
        <f t="shared" ca="1" si="12"/>
        <v>57642068421.694504</v>
      </c>
      <c r="E93" s="90">
        <f t="shared" ca="1" si="12"/>
        <v>50436809868.982689</v>
      </c>
      <c r="F93" s="90">
        <f t="shared" ca="1" si="12"/>
        <v>43231551316.270882</v>
      </c>
      <c r="G93" s="90">
        <f t="shared" ca="1" si="12"/>
        <v>36026292763.559067</v>
      </c>
      <c r="H93" s="90">
        <f t="shared" ca="1" si="12"/>
        <v>28821034210.847252</v>
      </c>
      <c r="I93" s="90">
        <f t="shared" ca="1" si="12"/>
        <v>21615775658.135441</v>
      </c>
      <c r="J93" s="90">
        <f t="shared" ca="1" si="12"/>
        <v>14410517105.423626</v>
      </c>
      <c r="K93" s="90">
        <f t="shared" ca="1" si="12"/>
        <v>7205258552.711813</v>
      </c>
      <c r="L93" s="90">
        <f ca="1">IF('Ric 2020'!$A101="RC",INDIRECT("'Ric 2020'!"&amp;'Country Selector'!$B$3&amp;ROW($A101))*10^12,0)*'Process Emissions Multipliers'!$B$43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Selector'!$B$3&amp;ROW($A101))*10^12,0)*'Process Emissions Multipliers'!$D$43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Multipliers'!$E$43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Selector'!$B$3&amp;ROW($A102))*10^12,0)*'Process Emissions Multipliers'!$B$43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Selector'!$B$3&amp;ROW($A102))*10^12,0)*'Process Emissions Multipliers'!$D$43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V94*'Process Emissions Multipliers'!$E$43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Selector'!$B$3&amp;ROW($A103))*10^12,0)*'Process Emissions Multipliers'!$B$43</f>
        <v>0</v>
      </c>
      <c r="M95" s="90">
        <f t="shared" ca="1" si="16"/>
        <v>22079834584.039795</v>
      </c>
      <c r="N95" s="90">
        <f t="shared" ca="1" si="13"/>
        <v>44159669168.07959</v>
      </c>
      <c r="O95" s="90">
        <f t="shared" ref="N95:U126" ca="1" si="21">$L95*($V$1-O$1)/($V$1-$L$1)+$V95*(O$1-$L$1)/($V$1-$L$1)</f>
        <v>66239503752.119385</v>
      </c>
      <c r="P95" s="90">
        <f t="shared" ca="1" si="21"/>
        <v>88319338336.15918</v>
      </c>
      <c r="Q95" s="90">
        <f t="shared" ca="1" si="21"/>
        <v>110399172920.19897</v>
      </c>
      <c r="R95" s="90">
        <f t="shared" ca="1" si="21"/>
        <v>132479007504.23877</v>
      </c>
      <c r="S95" s="90">
        <f t="shared" ca="1" si="21"/>
        <v>154558842088.27856</v>
      </c>
      <c r="T95" s="90">
        <f t="shared" ca="1" si="21"/>
        <v>176638676672.31836</v>
      </c>
      <c r="U95" s="90">
        <f t="shared" ca="1" si="21"/>
        <v>198718511256.35815</v>
      </c>
      <c r="V95" s="90">
        <f ca="1">IF('Ric 2030'!$A103="RC",INDIRECT("'Ric 2030'!"&amp;'Country Selector'!$B$3&amp;ROW($A103))*10^12,0)*'Process Emissions Multipliers'!$D$43</f>
        <v>220798345840.39795</v>
      </c>
      <c r="W95" s="90">
        <f t="shared" ref="W95:AL110" ca="1" si="22">$V95*($AP$1-W$1)/($AP$1-$V$1)+$AP95*(W$1-$V$1)/($AP$1-$V$1)</f>
        <v>221082193034.18198</v>
      </c>
      <c r="X95" s="90">
        <f t="shared" ca="1" si="22"/>
        <v>221366040227.966</v>
      </c>
      <c r="Y95" s="90">
        <f t="shared" ca="1" si="22"/>
        <v>221649887421.75</v>
      </c>
      <c r="Z95" s="90">
        <f t="shared" ca="1" si="22"/>
        <v>221933734615.53403</v>
      </c>
      <c r="AA95" s="90">
        <f t="shared" ca="1" si="22"/>
        <v>222217581809.31805</v>
      </c>
      <c r="AB95" s="90">
        <f t="shared" ca="1" si="22"/>
        <v>222501429003.10205</v>
      </c>
      <c r="AC95" s="90">
        <f t="shared" ca="1" si="22"/>
        <v>222785276196.88608</v>
      </c>
      <c r="AD95" s="90">
        <f t="shared" ca="1" si="22"/>
        <v>223069123390.6701</v>
      </c>
      <c r="AE95" s="90">
        <f t="shared" ca="1" si="22"/>
        <v>223352970584.45413</v>
      </c>
      <c r="AF95" s="90">
        <f t="shared" ca="1" si="22"/>
        <v>223636817778.23813</v>
      </c>
      <c r="AG95" s="90">
        <f t="shared" ca="1" si="22"/>
        <v>223920664972.02216</v>
      </c>
      <c r="AH95" s="90">
        <f t="shared" ca="1" si="22"/>
        <v>224204512165.80618</v>
      </c>
      <c r="AI95" s="90">
        <f t="shared" ca="1" si="22"/>
        <v>224488359359.59021</v>
      </c>
      <c r="AJ95" s="90">
        <f t="shared" ca="1" si="22"/>
        <v>224772206553.37421</v>
      </c>
      <c r="AK95" s="90">
        <f t="shared" ca="1" si="22"/>
        <v>225056053747.15826</v>
      </c>
      <c r="AL95" s="90">
        <f t="shared" ca="1" si="22"/>
        <v>225339900940.94226</v>
      </c>
      <c r="AM95" s="90">
        <f t="shared" ca="1" si="19"/>
        <v>225623748134.72626</v>
      </c>
      <c r="AN95" s="90">
        <f t="shared" ca="1" si="19"/>
        <v>225907595328.51031</v>
      </c>
      <c r="AO95" s="90">
        <f t="shared" ca="1" si="19"/>
        <v>226191442522.29431</v>
      </c>
      <c r="AP95" s="90">
        <f ca="1">V95*'Process Emissions Multipliers'!$E$43</f>
        <v>226475289716.07834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Selector'!$B$3&amp;ROW($A104))*10^12,0)*'Process Emissions Multipliers'!$B$43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Selector'!$B$3&amp;ROW($A104))*10^12,0)*'Process Emissions Multipliers'!$D$43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V96*'Process Emissions Multipliers'!$E$43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Multipliers'!$B$43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Selector'!$B$3&amp;ROW($A105))*10^12,0)*'Process Emissions Multipliers'!$D$43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V97*'Process Emissions Multipliers'!$E$43</f>
        <v>0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52546101998.336609</v>
      </c>
      <c r="D98" s="90">
        <f t="shared" ca="1" si="20"/>
        <v>105092203996.67322</v>
      </c>
      <c r="E98" s="90">
        <f t="shared" ca="1" si="20"/>
        <v>157638305995.00983</v>
      </c>
      <c r="F98" s="90">
        <f t="shared" ca="1" si="20"/>
        <v>210184407993.34644</v>
      </c>
      <c r="G98" s="90">
        <f t="shared" ca="1" si="20"/>
        <v>262730509991.68304</v>
      </c>
      <c r="H98" s="90">
        <f t="shared" ca="1" si="20"/>
        <v>315276611990.01965</v>
      </c>
      <c r="I98" s="90">
        <f t="shared" ca="1" si="20"/>
        <v>367822713988.35626</v>
      </c>
      <c r="J98" s="90">
        <f t="shared" ca="1" si="20"/>
        <v>420368815986.69287</v>
      </c>
      <c r="K98" s="90">
        <f t="shared" ca="1" si="20"/>
        <v>472914917985.02948</v>
      </c>
      <c r="L98" s="90">
        <f ca="1">IF('Ric 2020'!$A106="RC",INDIRECT("'Ric 2020'!"&amp;'Country Selector'!$B$3&amp;ROW($A106))*10^12,0)*'Process Emissions Multipliers'!$B$43</f>
        <v>525461019983.36609</v>
      </c>
      <c r="M98" s="90">
        <f t="shared" ca="1" si="16"/>
        <v>482101601610.5589</v>
      </c>
      <c r="N98" s="90">
        <f t="shared" ca="1" si="21"/>
        <v>438742183237.75171</v>
      </c>
      <c r="O98" s="90">
        <f t="shared" ca="1" si="21"/>
        <v>395382764864.94446</v>
      </c>
      <c r="P98" s="90">
        <f t="shared" ca="1" si="21"/>
        <v>352023346492.13727</v>
      </c>
      <c r="Q98" s="90">
        <f t="shared" ca="1" si="21"/>
        <v>308663928119.33008</v>
      </c>
      <c r="R98" s="90">
        <f t="shared" ca="1" si="21"/>
        <v>265304509746.52286</v>
      </c>
      <c r="S98" s="90">
        <f t="shared" ca="1" si="21"/>
        <v>221945091373.71564</v>
      </c>
      <c r="T98" s="90">
        <f t="shared" ca="1" si="21"/>
        <v>178585673000.90845</v>
      </c>
      <c r="U98" s="90">
        <f t="shared" ca="1" si="21"/>
        <v>135226254628.10124</v>
      </c>
      <c r="V98" s="90">
        <f ca="1">IF('Ric 2030'!$A106="RC",INDIRECT("'Ric 2030'!"&amp;'Country Selector'!$B$3&amp;ROW($A106))*10^12,0)*'Process Emissions Multipliers'!$D$43</f>
        <v>91866836255.294037</v>
      </c>
      <c r="W98" s="90">
        <f t="shared" ca="1" si="22"/>
        <v>91984935616.834213</v>
      </c>
      <c r="X98" s="90">
        <f t="shared" ca="1" si="22"/>
        <v>92103034978.37442</v>
      </c>
      <c r="Y98" s="90">
        <f t="shared" ca="1" si="22"/>
        <v>92221134339.914597</v>
      </c>
      <c r="Z98" s="90">
        <f t="shared" ca="1" si="22"/>
        <v>92339233701.454803</v>
      </c>
      <c r="AA98" s="90">
        <f t="shared" ca="1" si="22"/>
        <v>92457333062.994995</v>
      </c>
      <c r="AB98" s="90">
        <f t="shared" ca="1" si="22"/>
        <v>92575432424.535187</v>
      </c>
      <c r="AC98" s="90">
        <f t="shared" ca="1" si="22"/>
        <v>92693531786.075378</v>
      </c>
      <c r="AD98" s="90">
        <f t="shared" ca="1" si="22"/>
        <v>92811631147.615555</v>
      </c>
      <c r="AE98" s="90">
        <f t="shared" ca="1" si="22"/>
        <v>92929730509.155762</v>
      </c>
      <c r="AF98" s="90">
        <f t="shared" ca="1" si="22"/>
        <v>93047829870.695953</v>
      </c>
      <c r="AG98" s="90">
        <f t="shared" ca="1" si="22"/>
        <v>93165929232.236145</v>
      </c>
      <c r="AH98" s="90">
        <f t="shared" ca="1" si="22"/>
        <v>93284028593.776337</v>
      </c>
      <c r="AI98" s="90">
        <f t="shared" ca="1" si="22"/>
        <v>93402127955.316528</v>
      </c>
      <c r="AJ98" s="90">
        <f t="shared" ca="1" si="22"/>
        <v>93520227316.856705</v>
      </c>
      <c r="AK98" s="90">
        <f t="shared" ca="1" si="22"/>
        <v>93638326678.396912</v>
      </c>
      <c r="AL98" s="90">
        <f t="shared" ca="1" si="22"/>
        <v>93756426039.937088</v>
      </c>
      <c r="AM98" s="90">
        <f t="shared" ca="1" si="19"/>
        <v>93874525401.47728</v>
      </c>
      <c r="AN98" s="90">
        <f t="shared" ca="1" si="19"/>
        <v>93992624763.017471</v>
      </c>
      <c r="AO98" s="90">
        <f t="shared" ca="1" si="19"/>
        <v>94110724124.557648</v>
      </c>
      <c r="AP98" s="90">
        <f ca="1">V98*'Process Emissions Multipliers'!$E$43</f>
        <v>94228823486.097855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Multipliers'!$B$43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Multipliers'!$D$43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Multipliers'!$E$43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Multipliers'!$B$43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Multipliers'!$D$43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Multipliers'!$E$43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Multipliers'!$B$43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Multipliers'!$D$43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Multipliers'!$E$43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Multipliers'!$B$43</f>
        <v>0</v>
      </c>
      <c r="M102" s="90">
        <f t="shared" ca="1" si="16"/>
        <v>44312356240.736496</v>
      </c>
      <c r="N102" s="90">
        <f t="shared" ca="1" si="21"/>
        <v>88624712481.472992</v>
      </c>
      <c r="O102" s="90">
        <f t="shared" ca="1" si="21"/>
        <v>132937068722.20947</v>
      </c>
      <c r="P102" s="90">
        <f t="shared" ca="1" si="21"/>
        <v>177249424962.94598</v>
      </c>
      <c r="Q102" s="90">
        <f t="shared" ca="1" si="21"/>
        <v>221561781203.68246</v>
      </c>
      <c r="R102" s="90">
        <f t="shared" ca="1" si="21"/>
        <v>265874137444.41895</v>
      </c>
      <c r="S102" s="90">
        <f t="shared" ca="1" si="21"/>
        <v>310186493685.15546</v>
      </c>
      <c r="T102" s="90">
        <f t="shared" ca="1" si="21"/>
        <v>354498849925.89197</v>
      </c>
      <c r="U102" s="90">
        <f t="shared" ca="1" si="21"/>
        <v>398811206166.62842</v>
      </c>
      <c r="V102" s="90">
        <f ca="1">IF('Ric 2030'!$A110="RC",INDIRECT("'Ric 2030'!"&amp;'Country Selector'!$B$3&amp;ROW($A110))*10^12,0)*'Process Emissions Multipliers'!$D$43</f>
        <v>443123562407.36493</v>
      </c>
      <c r="W102" s="90">
        <f t="shared" ca="1" si="22"/>
        <v>443693219662.7677</v>
      </c>
      <c r="X102" s="90">
        <f t="shared" ca="1" si="22"/>
        <v>444262876918.17041</v>
      </c>
      <c r="Y102" s="90">
        <f t="shared" ca="1" si="22"/>
        <v>444832534173.57318</v>
      </c>
      <c r="Z102" s="90">
        <f t="shared" ca="1" si="22"/>
        <v>445402191428.97595</v>
      </c>
      <c r="AA102" s="90">
        <f t="shared" ca="1" si="22"/>
        <v>445971848684.37866</v>
      </c>
      <c r="AB102" s="90">
        <f t="shared" ca="1" si="22"/>
        <v>446541505939.78149</v>
      </c>
      <c r="AC102" s="90">
        <f t="shared" ca="1" si="22"/>
        <v>447111163195.1842</v>
      </c>
      <c r="AD102" s="90">
        <f t="shared" ca="1" si="22"/>
        <v>447680820450.58691</v>
      </c>
      <c r="AE102" s="90">
        <f t="shared" ca="1" si="22"/>
        <v>448250477705.98975</v>
      </c>
      <c r="AF102" s="90">
        <f t="shared" ca="1" si="22"/>
        <v>448820134961.39246</v>
      </c>
      <c r="AG102" s="90">
        <f t="shared" ca="1" si="22"/>
        <v>449389792216.79523</v>
      </c>
      <c r="AH102" s="90">
        <f t="shared" ca="1" si="22"/>
        <v>449959449472.198</v>
      </c>
      <c r="AI102" s="90">
        <f t="shared" ca="1" si="22"/>
        <v>450529106727.60071</v>
      </c>
      <c r="AJ102" s="90">
        <f t="shared" ca="1" si="22"/>
        <v>451098763983.00348</v>
      </c>
      <c r="AK102" s="90">
        <f t="shared" ca="1" si="22"/>
        <v>451668421238.40625</v>
      </c>
      <c r="AL102" s="90">
        <f t="shared" ca="1" si="22"/>
        <v>452238078493.80896</v>
      </c>
      <c r="AM102" s="90">
        <f t="shared" ca="1" si="19"/>
        <v>452807735749.21173</v>
      </c>
      <c r="AN102" s="90">
        <f t="shared" ca="1" si="19"/>
        <v>453377393004.6145</v>
      </c>
      <c r="AO102" s="90">
        <f t="shared" ca="1" si="19"/>
        <v>453947050260.01721</v>
      </c>
      <c r="AP102" s="90">
        <f ca="1">V102*'Process Emissions Multipliers'!$E$43</f>
        <v>454516707515.41998</v>
      </c>
    </row>
    <row r="103" spans="1:42">
      <c r="A103" s="74">
        <v>51</v>
      </c>
      <c r="B103" s="90">
        <f ca="1">IF('Ric 2010'!$A111="RC",INDIRECT("'Ric 2010'!"&amp;'Country Selector'!$B$3&amp;ROW($A111))*10^12,0)</f>
        <v>64379559113.798553</v>
      </c>
      <c r="C103" s="90">
        <f t="shared" ca="1" si="15"/>
        <v>57941603202.418701</v>
      </c>
      <c r="D103" s="90">
        <f t="shared" ca="1" si="20"/>
        <v>51503647291.038841</v>
      </c>
      <c r="E103" s="90">
        <f t="shared" ca="1" si="20"/>
        <v>45065691379.658981</v>
      </c>
      <c r="F103" s="90">
        <f t="shared" ca="1" si="20"/>
        <v>38627735468.279129</v>
      </c>
      <c r="G103" s="90">
        <f t="shared" ca="1" si="20"/>
        <v>32189779556.899281</v>
      </c>
      <c r="H103" s="90">
        <f t="shared" ca="1" si="20"/>
        <v>25751823645.519421</v>
      </c>
      <c r="I103" s="90">
        <f t="shared" ca="1" si="20"/>
        <v>19313867734.139565</v>
      </c>
      <c r="J103" s="90">
        <f t="shared" ca="1" si="20"/>
        <v>12875911822.75971</v>
      </c>
      <c r="K103" s="90">
        <f t="shared" ca="1" si="20"/>
        <v>6437955911.3798552</v>
      </c>
      <c r="L103" s="90">
        <f ca="1">IF('Ric 2020'!$A111="RC",INDIRECT("'Ric 2020'!"&amp;'Country Selector'!$B$3&amp;ROW($A111))*10^12,0)*'Process Emissions Multipliers'!$B$43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Selector'!$B$3&amp;ROW($A111))*10^12,0)*'Process Emissions Multipliers'!$D$43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Multipliers'!$E$43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Multipliers'!$B$43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Multipliers'!$D$43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Multipliers'!$E$43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236686325394.49374</v>
      </c>
      <c r="C105" s="90">
        <f t="shared" ca="1" si="15"/>
        <v>213017692855.04437</v>
      </c>
      <c r="D105" s="90">
        <f t="shared" ca="1" si="20"/>
        <v>189349060315.595</v>
      </c>
      <c r="E105" s="90">
        <f t="shared" ca="1" si="20"/>
        <v>165680427776.14563</v>
      </c>
      <c r="F105" s="90">
        <f t="shared" ca="1" si="20"/>
        <v>142011795236.69623</v>
      </c>
      <c r="G105" s="90">
        <f t="shared" ca="1" si="20"/>
        <v>118343162697.24687</v>
      </c>
      <c r="H105" s="90">
        <f t="shared" ca="1" si="20"/>
        <v>94674530157.797501</v>
      </c>
      <c r="I105" s="90">
        <f t="shared" ca="1" si="20"/>
        <v>71005897618.348114</v>
      </c>
      <c r="J105" s="90">
        <f t="shared" ca="1" si="20"/>
        <v>47337265078.89875</v>
      </c>
      <c r="K105" s="90">
        <f t="shared" ca="1" si="20"/>
        <v>23668632539.449375</v>
      </c>
      <c r="L105" s="90">
        <f ca="1">IF('Ric 2020'!$A113="RC",INDIRECT("'Ric 2020'!"&amp;'Country Selector'!$B$3&amp;ROW($A113))*10^12,0)*'Process Emissions Multipliers'!$B$43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Multipliers'!$D$43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Multipliers'!$E$43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8872928425.0136585</v>
      </c>
      <c r="D106" s="90">
        <f t="shared" ca="1" si="20"/>
        <v>17745856850.027317</v>
      </c>
      <c r="E106" s="90">
        <f t="shared" ca="1" si="20"/>
        <v>26618785275.040974</v>
      </c>
      <c r="F106" s="90">
        <f t="shared" ca="1" si="20"/>
        <v>35491713700.054634</v>
      </c>
      <c r="G106" s="90">
        <f t="shared" ca="1" si="20"/>
        <v>44364642125.068291</v>
      </c>
      <c r="H106" s="90">
        <f t="shared" ca="1" si="20"/>
        <v>53237570550.081947</v>
      </c>
      <c r="I106" s="90">
        <f t="shared" ca="1" si="20"/>
        <v>62110498975.095604</v>
      </c>
      <c r="J106" s="90">
        <f t="shared" ca="1" si="20"/>
        <v>70983427400.109268</v>
      </c>
      <c r="K106" s="90">
        <f t="shared" ca="1" si="20"/>
        <v>79856355825.122925</v>
      </c>
      <c r="L106" s="90">
        <f ca="1">IF('Ric 2020'!$A114="RC",INDIRECT("'Ric 2020'!"&amp;'Country Selector'!$B$3&amp;ROW($A114))*10^12,0)*'Process Emissions Multipliers'!$B$43</f>
        <v>88729284250.136581</v>
      </c>
      <c r="M106" s="90">
        <f t="shared" ca="1" si="16"/>
        <v>79856355825.122925</v>
      </c>
      <c r="N106" s="90">
        <f t="shared" ca="1" si="21"/>
        <v>70983427400.109268</v>
      </c>
      <c r="O106" s="90">
        <f t="shared" ca="1" si="21"/>
        <v>62110498975.095604</v>
      </c>
      <c r="P106" s="90">
        <f t="shared" ca="1" si="21"/>
        <v>53237570550.081947</v>
      </c>
      <c r="Q106" s="90">
        <f t="shared" ca="1" si="21"/>
        <v>44364642125.068291</v>
      </c>
      <c r="R106" s="90">
        <f t="shared" ca="1" si="21"/>
        <v>35491713700.054634</v>
      </c>
      <c r="S106" s="90">
        <f t="shared" ca="1" si="21"/>
        <v>26618785275.040974</v>
      </c>
      <c r="T106" s="90">
        <f t="shared" ca="1" si="21"/>
        <v>17745856850.027317</v>
      </c>
      <c r="U106" s="90">
        <f t="shared" ca="1" si="21"/>
        <v>8872928425.0136585</v>
      </c>
      <c r="V106" s="90">
        <f ca="1">IF('Ric 2030'!$A114="RC",INDIRECT("'Ric 2030'!"&amp;'Country Selector'!$B$3&amp;ROW($A114))*10^12,0)*'Process Emissions Multipliers'!$D$43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V106*'Process Emissions Multipliers'!$E$43</f>
        <v>0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6470795340.516345</v>
      </c>
      <c r="D107" s="90">
        <f t="shared" ca="1" si="20"/>
        <v>12941590681.03269</v>
      </c>
      <c r="E107" s="90">
        <f t="shared" ca="1" si="20"/>
        <v>19412386021.549034</v>
      </c>
      <c r="F107" s="90">
        <f t="shared" ca="1" si="20"/>
        <v>25883181362.06538</v>
      </c>
      <c r="G107" s="90">
        <f t="shared" ca="1" si="20"/>
        <v>32353976702.581726</v>
      </c>
      <c r="H107" s="90">
        <f t="shared" ca="1" si="20"/>
        <v>38824772043.098068</v>
      </c>
      <c r="I107" s="90">
        <f t="shared" ca="1" si="20"/>
        <v>45295567383.614418</v>
      </c>
      <c r="J107" s="90">
        <f t="shared" ca="1" si="20"/>
        <v>51766362724.13076</v>
      </c>
      <c r="K107" s="90">
        <f t="shared" ca="1" si="20"/>
        <v>58237158064.64711</v>
      </c>
      <c r="L107" s="90">
        <f ca="1">IF('Ric 2020'!$A115="RC",INDIRECT("'Ric 2020'!"&amp;'Country Selector'!$B$3&amp;ROW($A115))*10^12,0)*'Process Emissions Multipliers'!$B$43</f>
        <v>64707953405.163452</v>
      </c>
      <c r="M107" s="90">
        <f t="shared" ca="1" si="16"/>
        <v>58237158064.64711</v>
      </c>
      <c r="N107" s="90">
        <f t="shared" ca="1" si="21"/>
        <v>51766362724.13076</v>
      </c>
      <c r="O107" s="90">
        <f t="shared" ca="1" si="21"/>
        <v>45295567383.614418</v>
      </c>
      <c r="P107" s="90">
        <f t="shared" ca="1" si="21"/>
        <v>38824772043.098068</v>
      </c>
      <c r="Q107" s="90">
        <f t="shared" ca="1" si="21"/>
        <v>32353976702.581726</v>
      </c>
      <c r="R107" s="90">
        <f t="shared" ca="1" si="21"/>
        <v>25883181362.06538</v>
      </c>
      <c r="S107" s="90">
        <f t="shared" ca="1" si="21"/>
        <v>19412386021.549034</v>
      </c>
      <c r="T107" s="90">
        <f t="shared" ca="1" si="21"/>
        <v>12941590681.03269</v>
      </c>
      <c r="U107" s="90">
        <f t="shared" ca="1" si="21"/>
        <v>6470795340.516345</v>
      </c>
      <c r="V107" s="90">
        <f ca="1">IF('Ric 2030'!$A115="RC",INDIRECT("'Ric 2030'!"&amp;'Country Selector'!$B$3&amp;ROW($A115))*10^12,0)*'Process Emissions Multipliers'!$D$43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Multipliers'!$E$43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11510177625.747969</v>
      </c>
      <c r="D108" s="90">
        <f t="shared" ca="1" si="20"/>
        <v>23020355251.495937</v>
      </c>
      <c r="E108" s="90">
        <f t="shared" ca="1" si="20"/>
        <v>34530532877.243912</v>
      </c>
      <c r="F108" s="90">
        <f t="shared" ca="1" si="20"/>
        <v>46040710502.991875</v>
      </c>
      <c r="G108" s="90">
        <f t="shared" ca="1" si="20"/>
        <v>57550888128.739845</v>
      </c>
      <c r="H108" s="90">
        <f t="shared" ca="1" si="20"/>
        <v>69061065754.487823</v>
      </c>
      <c r="I108" s="90">
        <f t="shared" ca="1" si="20"/>
        <v>80571243380.235779</v>
      </c>
      <c r="J108" s="90">
        <f t="shared" ca="1" si="20"/>
        <v>92081421005.983749</v>
      </c>
      <c r="K108" s="90">
        <f t="shared" ca="1" si="20"/>
        <v>103591598631.73172</v>
      </c>
      <c r="L108" s="90">
        <f ca="1">IF('Ric 2020'!$A116="RC",INDIRECT("'Ric 2020'!"&amp;'Country Selector'!$B$3&amp;ROW($A116))*10^12,0)*'Process Emissions Multipliers'!$B$43</f>
        <v>115101776257.47969</v>
      </c>
      <c r="M108" s="90">
        <f t="shared" ca="1" si="16"/>
        <v>103591598631.73172</v>
      </c>
      <c r="N108" s="90">
        <f t="shared" ca="1" si="21"/>
        <v>92081421005.983749</v>
      </c>
      <c r="O108" s="90">
        <f t="shared" ca="1" si="21"/>
        <v>80571243380.235779</v>
      </c>
      <c r="P108" s="90">
        <f t="shared" ca="1" si="21"/>
        <v>69061065754.487823</v>
      </c>
      <c r="Q108" s="90">
        <f t="shared" ca="1" si="21"/>
        <v>57550888128.739845</v>
      </c>
      <c r="R108" s="90">
        <f t="shared" ca="1" si="21"/>
        <v>46040710502.991875</v>
      </c>
      <c r="S108" s="90">
        <f t="shared" ca="1" si="21"/>
        <v>34530532877.243912</v>
      </c>
      <c r="T108" s="90">
        <f t="shared" ca="1" si="21"/>
        <v>23020355251.495937</v>
      </c>
      <c r="U108" s="90">
        <f t="shared" ca="1" si="21"/>
        <v>11510177625.747969</v>
      </c>
      <c r="V108" s="90">
        <f ca="1">IF('Ric 2030'!$A116="RC",INDIRECT("'Ric 2030'!"&amp;'Country Selector'!$B$3&amp;ROW($A116))*10^12,0)*'Process Emissions Multipliers'!$D$43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Multipliers'!$E$43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Multipliers'!$B$43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Selector'!$B$3&amp;ROW($A117))*10^12,0)*'Process Emissions Multipliers'!$D$43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V109*'Process Emissions Multipliers'!$E$43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6519122600.1308947</v>
      </c>
      <c r="D110" s="90">
        <f t="shared" ca="1" si="20"/>
        <v>13038245200.261789</v>
      </c>
      <c r="E110" s="90">
        <f t="shared" ca="1" si="20"/>
        <v>19557367800.392681</v>
      </c>
      <c r="F110" s="90">
        <f t="shared" ca="1" si="20"/>
        <v>26076490400.523579</v>
      </c>
      <c r="G110" s="90">
        <f t="shared" ca="1" si="20"/>
        <v>32595613000.654472</v>
      </c>
      <c r="H110" s="90">
        <f t="shared" ca="1" si="20"/>
        <v>39114735600.785362</v>
      </c>
      <c r="I110" s="90">
        <f t="shared" ca="1" si="20"/>
        <v>45633858200.91626</v>
      </c>
      <c r="J110" s="90">
        <f t="shared" ca="1" si="20"/>
        <v>52152980801.047157</v>
      </c>
      <c r="K110" s="90">
        <f t="shared" ca="1" si="20"/>
        <v>58672103401.178055</v>
      </c>
      <c r="L110" s="90">
        <f ca="1">IF('Ric 2020'!$A118="RC",INDIRECT("'Ric 2020'!"&amp;'Country Selector'!$B$3&amp;ROW($A118))*10^12,0)*'Process Emissions Multipliers'!$B$43</f>
        <v>65191226001.308945</v>
      </c>
      <c r="M110" s="90">
        <f t="shared" ca="1" si="16"/>
        <v>58672103401.178055</v>
      </c>
      <c r="N110" s="90">
        <f t="shared" ca="1" si="21"/>
        <v>52152980801.047157</v>
      </c>
      <c r="O110" s="90">
        <f t="shared" ca="1" si="21"/>
        <v>45633858200.91626</v>
      </c>
      <c r="P110" s="90">
        <f t="shared" ca="1" si="21"/>
        <v>39114735600.785362</v>
      </c>
      <c r="Q110" s="90">
        <f t="shared" ca="1" si="21"/>
        <v>32595613000.654472</v>
      </c>
      <c r="R110" s="90">
        <f t="shared" ca="1" si="21"/>
        <v>26076490400.523579</v>
      </c>
      <c r="S110" s="90">
        <f t="shared" ca="1" si="21"/>
        <v>19557367800.392681</v>
      </c>
      <c r="T110" s="90">
        <f t="shared" ca="1" si="21"/>
        <v>13038245200.261789</v>
      </c>
      <c r="U110" s="90">
        <f t="shared" ca="1" si="21"/>
        <v>6519122600.1308947</v>
      </c>
      <c r="V110" s="90">
        <f ca="1">IF('Ric 2030'!$A118="RC",INDIRECT("'Ric 2030'!"&amp;'Country Selector'!$B$3&amp;ROW($A118))*10^12,0)*'Process Emissions Multipliers'!$D$43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Multipliers'!$E$43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Multipliers'!$B$43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Multipliers'!$D$43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Multipliers'!$E$43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Selector'!$B$3&amp;ROW($A120))*10^12,0)*'Process Emissions Multipliers'!$B$43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Selector'!$B$3&amp;ROW($A120))*10^12,0)*'Process Emissions Multipliers'!$D$43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Multipliers'!$E$43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28724403323.613293</v>
      </c>
      <c r="D113" s="90">
        <f t="shared" ca="1" si="20"/>
        <v>57448806647.226585</v>
      </c>
      <c r="E113" s="90">
        <f t="shared" ca="1" si="20"/>
        <v>86173209970.839874</v>
      </c>
      <c r="F113" s="90">
        <f t="shared" ca="1" si="20"/>
        <v>114897613294.45317</v>
      </c>
      <c r="G113" s="90">
        <f t="shared" ca="1" si="20"/>
        <v>143622016618.06647</v>
      </c>
      <c r="H113" s="90">
        <f t="shared" ca="1" si="20"/>
        <v>172346419941.67975</v>
      </c>
      <c r="I113" s="90">
        <f t="shared" ca="1" si="20"/>
        <v>201070823265.29306</v>
      </c>
      <c r="J113" s="90">
        <f t="shared" ca="1" si="20"/>
        <v>229795226588.90634</v>
      </c>
      <c r="K113" s="90">
        <f t="shared" ca="1" si="20"/>
        <v>258519629912.51962</v>
      </c>
      <c r="L113" s="90">
        <f ca="1">IF('Ric 2020'!$A121="RC",INDIRECT("'Ric 2020'!"&amp;'Country Selector'!$B$3&amp;ROW($A121))*10^12,0)*'Process Emissions Multipliers'!$B$43</f>
        <v>287244033236.13293</v>
      </c>
      <c r="M113" s="90">
        <f t="shared" ca="1" si="16"/>
        <v>258519629912.51962</v>
      </c>
      <c r="N113" s="90">
        <f t="shared" ca="1" si="21"/>
        <v>229795226588.90634</v>
      </c>
      <c r="O113" s="90">
        <f t="shared" ca="1" si="21"/>
        <v>201070823265.29306</v>
      </c>
      <c r="P113" s="90">
        <f t="shared" ca="1" si="21"/>
        <v>172346419941.67975</v>
      </c>
      <c r="Q113" s="90">
        <f t="shared" ca="1" si="21"/>
        <v>143622016618.06647</v>
      </c>
      <c r="R113" s="90">
        <f t="shared" ca="1" si="21"/>
        <v>114897613294.45317</v>
      </c>
      <c r="S113" s="90">
        <f t="shared" ca="1" si="21"/>
        <v>86173209970.839874</v>
      </c>
      <c r="T113" s="90">
        <f t="shared" ca="1" si="21"/>
        <v>57448806647.226585</v>
      </c>
      <c r="U113" s="90">
        <f t="shared" ca="1" si="21"/>
        <v>28724403323.613293</v>
      </c>
      <c r="V113" s="90">
        <f ca="1">IF('Ric 2030'!$A121="RC",INDIRECT("'Ric 2030'!"&amp;'Country Selector'!$B$3&amp;ROW($A121))*10^12,0)*'Process Emissions Multipliers'!$D$43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Multipliers'!$E$43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67488510025.859314</v>
      </c>
      <c r="C114" s="90">
        <f t="shared" ca="1" si="15"/>
        <v>60739659023.273392</v>
      </c>
      <c r="D114" s="90">
        <f t="shared" ca="1" si="20"/>
        <v>53990808020.687454</v>
      </c>
      <c r="E114" s="90">
        <f t="shared" ca="1" si="20"/>
        <v>47241957018.101517</v>
      </c>
      <c r="F114" s="90">
        <f t="shared" ca="1" si="20"/>
        <v>40493106015.515587</v>
      </c>
      <c r="G114" s="90">
        <f t="shared" ca="1" si="20"/>
        <v>33744255012.929657</v>
      </c>
      <c r="H114" s="90">
        <f t="shared" ca="1" si="20"/>
        <v>26995404010.343727</v>
      </c>
      <c r="I114" s="90">
        <f t="shared" ca="1" si="20"/>
        <v>20246553007.757793</v>
      </c>
      <c r="J114" s="90">
        <f t="shared" ca="1" si="20"/>
        <v>13497702005.171864</v>
      </c>
      <c r="K114" s="90">
        <f t="shared" ca="1" si="20"/>
        <v>6748851002.5859318</v>
      </c>
      <c r="L114" s="90">
        <f ca="1">IF('Ric 2020'!$A122="RC",INDIRECT("'Ric 2020'!"&amp;'Country Selector'!$B$3&amp;ROW($A122))*10^12,0)*'Process Emissions Multipliers'!$B$43</f>
        <v>0</v>
      </c>
      <c r="M114" s="90">
        <f t="shared" ca="1" si="16"/>
        <v>6191741654.4936848</v>
      </c>
      <c r="N114" s="90">
        <f t="shared" ca="1" si="21"/>
        <v>12383483308.98737</v>
      </c>
      <c r="O114" s="90">
        <f t="shared" ca="1" si="21"/>
        <v>18575224963.481056</v>
      </c>
      <c r="P114" s="90">
        <f t="shared" ca="1" si="21"/>
        <v>24766966617.974739</v>
      </c>
      <c r="Q114" s="90">
        <f t="shared" ca="1" si="21"/>
        <v>30958708272.468422</v>
      </c>
      <c r="R114" s="90">
        <f t="shared" ca="1" si="21"/>
        <v>37150449926.962112</v>
      </c>
      <c r="S114" s="90">
        <f t="shared" ca="1" si="21"/>
        <v>43342191581.455795</v>
      </c>
      <c r="T114" s="90">
        <f t="shared" ca="1" si="21"/>
        <v>49533933235.949478</v>
      </c>
      <c r="U114" s="90">
        <f t="shared" ca="1" si="21"/>
        <v>55725674890.443161</v>
      </c>
      <c r="V114" s="90">
        <f ca="1">IF('Ric 2030'!$A122="RC",INDIRECT("'Ric 2030'!"&amp;'Country Selector'!$B$3&amp;ROW($A122))*10^12,0)*'Process Emissions Multipliers'!$D$43</f>
        <v>61917416544.936844</v>
      </c>
      <c r="W114" s="90">
        <f t="shared" ca="1" si="24"/>
        <v>61997014446.206177</v>
      </c>
      <c r="X114" s="90">
        <f t="shared" ca="1" si="24"/>
        <v>62076612347.475517</v>
      </c>
      <c r="Y114" s="90">
        <f t="shared" ca="1" si="24"/>
        <v>62156210248.744858</v>
      </c>
      <c r="Z114" s="90">
        <f t="shared" ca="1" si="24"/>
        <v>62235808150.014191</v>
      </c>
      <c r="AA114" s="90">
        <f t="shared" ca="1" si="24"/>
        <v>62315406051.283524</v>
      </c>
      <c r="AB114" s="90">
        <f t="shared" ca="1" si="24"/>
        <v>62395003952.552864</v>
      </c>
      <c r="AC114" s="90">
        <f t="shared" ca="1" si="24"/>
        <v>62474601853.822189</v>
      </c>
      <c r="AD114" s="90">
        <f t="shared" ca="1" si="24"/>
        <v>62554199755.091537</v>
      </c>
      <c r="AE114" s="90">
        <f t="shared" ca="1" si="24"/>
        <v>62633797656.360863</v>
      </c>
      <c r="AF114" s="90">
        <f t="shared" ca="1" si="24"/>
        <v>62713395557.630203</v>
      </c>
      <c r="AG114" s="90">
        <f t="shared" ca="1" si="24"/>
        <v>62792993458.899536</v>
      </c>
      <c r="AH114" s="90">
        <f t="shared" ca="1" si="24"/>
        <v>62872591360.168877</v>
      </c>
      <c r="AI114" s="90">
        <f t="shared" ca="1" si="24"/>
        <v>62952189261.43821</v>
      </c>
      <c r="AJ114" s="90">
        <f t="shared" ca="1" si="24"/>
        <v>63031787162.707542</v>
      </c>
      <c r="AK114" s="90">
        <f t="shared" ca="1" si="24"/>
        <v>63111385063.976868</v>
      </c>
      <c r="AL114" s="90">
        <f t="shared" ca="1" si="24"/>
        <v>63190982965.246216</v>
      </c>
      <c r="AM114" s="90">
        <f t="shared" ca="1" si="23"/>
        <v>63270580866.515549</v>
      </c>
      <c r="AN114" s="90">
        <f t="shared" ca="1" si="23"/>
        <v>63350178767.784882</v>
      </c>
      <c r="AO114" s="90">
        <f t="shared" ca="1" si="23"/>
        <v>63429776669.054214</v>
      </c>
      <c r="AP114" s="90">
        <f ca="1">V114*'Process Emissions Multipliers'!$E$43</f>
        <v>63509374570.323555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Multipliers'!$B$43</f>
        <v>0</v>
      </c>
      <c r="M115" s="90">
        <f t="shared" ca="1" si="16"/>
        <v>6639296255.9375734</v>
      </c>
      <c r="N115" s="90">
        <f t="shared" ca="1" si="21"/>
        <v>13278592511.875147</v>
      </c>
      <c r="O115" s="90">
        <f t="shared" ca="1" si="21"/>
        <v>19917888767.812721</v>
      </c>
      <c r="P115" s="90">
        <f t="shared" ca="1" si="21"/>
        <v>26557185023.750294</v>
      </c>
      <c r="Q115" s="90">
        <f t="shared" ca="1" si="21"/>
        <v>33196481279.687866</v>
      </c>
      <c r="R115" s="90">
        <f t="shared" ca="1" si="21"/>
        <v>39835777535.625443</v>
      </c>
      <c r="S115" s="90">
        <f t="shared" ca="1" si="21"/>
        <v>46475073791.563011</v>
      </c>
      <c r="T115" s="90">
        <f t="shared" ca="1" si="21"/>
        <v>53114370047.500587</v>
      </c>
      <c r="U115" s="90">
        <f t="shared" ca="1" si="21"/>
        <v>59753666303.438156</v>
      </c>
      <c r="V115" s="90">
        <f ca="1">IF('Ric 2030'!$A123="RC",INDIRECT("'Ric 2030'!"&amp;'Country Selector'!$B$3&amp;ROW($A123))*10^12,0)*'Process Emissions Multipliers'!$D$43</f>
        <v>66392962559.375732</v>
      </c>
      <c r="W115" s="90">
        <f t="shared" ca="1" si="24"/>
        <v>66478313996.397408</v>
      </c>
      <c r="X115" s="90">
        <f t="shared" ca="1" si="24"/>
        <v>66563665433.419075</v>
      </c>
      <c r="Y115" s="90">
        <f t="shared" ca="1" si="24"/>
        <v>66649016870.44075</v>
      </c>
      <c r="Z115" s="90">
        <f t="shared" ca="1" si="24"/>
        <v>66734368307.462425</v>
      </c>
      <c r="AA115" s="90">
        <f t="shared" ca="1" si="24"/>
        <v>66819719744.4841</v>
      </c>
      <c r="AB115" s="90">
        <f t="shared" ca="1" si="24"/>
        <v>66905071181.505768</v>
      </c>
      <c r="AC115" s="90">
        <f t="shared" ca="1" si="24"/>
        <v>66990422618.527443</v>
      </c>
      <c r="AD115" s="90">
        <f t="shared" ca="1" si="24"/>
        <v>67075774055.549118</v>
      </c>
      <c r="AE115" s="90">
        <f t="shared" ca="1" si="24"/>
        <v>67161125492.570786</v>
      </c>
      <c r="AF115" s="90">
        <f t="shared" ca="1" si="24"/>
        <v>67246476929.592461</v>
      </c>
      <c r="AG115" s="90">
        <f t="shared" ca="1" si="24"/>
        <v>67331828366.614136</v>
      </c>
      <c r="AH115" s="90">
        <f t="shared" ca="1" si="24"/>
        <v>67417179803.635803</v>
      </c>
      <c r="AI115" s="90">
        <f t="shared" ca="1" si="24"/>
        <v>67502531240.657486</v>
      </c>
      <c r="AJ115" s="90">
        <f t="shared" ca="1" si="24"/>
        <v>67587882677.679161</v>
      </c>
      <c r="AK115" s="90">
        <f t="shared" ca="1" si="24"/>
        <v>67673234114.700829</v>
      </c>
      <c r="AL115" s="90">
        <f t="shared" ca="1" si="24"/>
        <v>67758585551.722504</v>
      </c>
      <c r="AM115" s="90">
        <f t="shared" ca="1" si="23"/>
        <v>67843936988.744171</v>
      </c>
      <c r="AN115" s="90">
        <f t="shared" ca="1" si="23"/>
        <v>67929288425.765846</v>
      </c>
      <c r="AO115" s="90">
        <f t="shared" ca="1" si="23"/>
        <v>68014639862.787529</v>
      </c>
      <c r="AP115" s="90">
        <f ca="1">V115*'Process Emissions Multipliers'!$E$43</f>
        <v>68099991299.809196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Multipliers'!$B$43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Selector'!$B$3&amp;ROW($A124))*10^12,0)*'Process Emissions Multipliers'!$D$43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V116*'Process Emissions Multipliers'!$E$43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18520153486.130566</v>
      </c>
      <c r="C117" s="90">
        <f t="shared" ca="1" si="15"/>
        <v>16668138137.517508</v>
      </c>
      <c r="D117" s="90">
        <f t="shared" ca="1" si="20"/>
        <v>14816122788.904453</v>
      </c>
      <c r="E117" s="90">
        <f t="shared" ca="1" si="20"/>
        <v>12964107440.291395</v>
      </c>
      <c r="F117" s="90">
        <f t="shared" ca="1" si="20"/>
        <v>11112092091.678339</v>
      </c>
      <c r="G117" s="90">
        <f t="shared" ca="1" si="20"/>
        <v>9260076743.0652828</v>
      </c>
      <c r="H117" s="90">
        <f t="shared" ca="1" si="20"/>
        <v>7408061394.4522266</v>
      </c>
      <c r="I117" s="90">
        <f t="shared" ca="1" si="20"/>
        <v>5556046045.8391695</v>
      </c>
      <c r="J117" s="90">
        <f t="shared" ca="1" si="20"/>
        <v>3704030697.2261133</v>
      </c>
      <c r="K117" s="90">
        <f t="shared" ca="1" si="20"/>
        <v>1852015348.6130567</v>
      </c>
      <c r="L117" s="90">
        <f ca="1">IF('Ric 2020'!$A125="RC",INDIRECT("'Ric 2020'!"&amp;'Country Selector'!$B$3&amp;ROW($A125))*10^12,0)*'Process Emissions Multipliers'!$B$43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Selector'!$B$3&amp;ROW($A125))*10^12,0)*'Process Emissions Multipliers'!$D$43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Multipliers'!$E$43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37157841382.518875</v>
      </c>
      <c r="C118" s="90">
        <f t="shared" ca="1" si="15"/>
        <v>33442057244.266987</v>
      </c>
      <c r="D118" s="90">
        <f t="shared" ca="1" si="20"/>
        <v>29726273106.015099</v>
      </c>
      <c r="E118" s="90">
        <f t="shared" ca="1" si="20"/>
        <v>26010488967.763214</v>
      </c>
      <c r="F118" s="90">
        <f t="shared" ca="1" si="20"/>
        <v>22294704829.511326</v>
      </c>
      <c r="G118" s="90">
        <f t="shared" ca="1" si="20"/>
        <v>18578920691.259438</v>
      </c>
      <c r="H118" s="90">
        <f t="shared" ca="1" si="20"/>
        <v>14863136553.007549</v>
      </c>
      <c r="I118" s="90">
        <f t="shared" ca="1" si="20"/>
        <v>11147352414.755663</v>
      </c>
      <c r="J118" s="90">
        <f t="shared" ca="1" si="20"/>
        <v>7431568276.5037746</v>
      </c>
      <c r="K118" s="90">
        <f t="shared" ca="1" si="20"/>
        <v>3715784138.2518873</v>
      </c>
      <c r="L118" s="90">
        <f ca="1">IF('Ric 2020'!$A126="RC",INDIRECT("'Ric 2020'!"&amp;'Country Selector'!$B$3&amp;ROW($A126))*10^12,0)*'Process Emissions Multipliers'!$B$43</f>
        <v>0</v>
      </c>
      <c r="M118" s="90">
        <f t="shared" ca="1" si="16"/>
        <v>6172257074.9430151</v>
      </c>
      <c r="N118" s="90">
        <f t="shared" ca="1" si="21"/>
        <v>12344514149.88603</v>
      </c>
      <c r="O118" s="90">
        <f t="shared" ca="1" si="21"/>
        <v>18516771224.829048</v>
      </c>
      <c r="P118" s="90">
        <f t="shared" ca="1" si="21"/>
        <v>24689028299.77206</v>
      </c>
      <c r="Q118" s="90">
        <f t="shared" ca="1" si="21"/>
        <v>30861285374.715076</v>
      </c>
      <c r="R118" s="90">
        <f t="shared" ca="1" si="21"/>
        <v>37033542449.658096</v>
      </c>
      <c r="S118" s="90">
        <f t="shared" ca="1" si="21"/>
        <v>43205799524.601105</v>
      </c>
      <c r="T118" s="90">
        <f t="shared" ca="1" si="21"/>
        <v>49378056599.544121</v>
      </c>
      <c r="U118" s="90">
        <f t="shared" ca="1" si="21"/>
        <v>55550313674.487137</v>
      </c>
      <c r="V118" s="90">
        <f ca="1">IF('Ric 2030'!$A126="RC",INDIRECT("'Ric 2030'!"&amp;'Country Selector'!$B$3&amp;ROW($A126))*10^12,0)*'Process Emissions Multipliers'!$D$43</f>
        <v>61722570749.430153</v>
      </c>
      <c r="W118" s="90">
        <f t="shared" ca="1" si="24"/>
        <v>61801918166.792709</v>
      </c>
      <c r="X118" s="90">
        <f t="shared" ca="1" si="24"/>
        <v>61881265584.155273</v>
      </c>
      <c r="Y118" s="90">
        <f t="shared" ca="1" si="24"/>
        <v>61960613001.517838</v>
      </c>
      <c r="Z118" s="90">
        <f t="shared" ca="1" si="24"/>
        <v>62039960418.880402</v>
      </c>
      <c r="AA118" s="90">
        <f t="shared" ca="1" si="24"/>
        <v>62119307836.242966</v>
      </c>
      <c r="AB118" s="90">
        <f t="shared" ca="1" si="24"/>
        <v>62198655253.605522</v>
      </c>
      <c r="AC118" s="90">
        <f t="shared" ca="1" si="24"/>
        <v>62278002670.968094</v>
      </c>
      <c r="AD118" s="90">
        <f t="shared" ca="1" si="24"/>
        <v>62357350088.330658</v>
      </c>
      <c r="AE118" s="90">
        <f t="shared" ca="1" si="24"/>
        <v>62436697505.693214</v>
      </c>
      <c r="AF118" s="90">
        <f t="shared" ca="1" si="24"/>
        <v>62516044923.055771</v>
      </c>
      <c r="AG118" s="90">
        <f t="shared" ca="1" si="24"/>
        <v>62595392340.418335</v>
      </c>
      <c r="AH118" s="90">
        <f t="shared" ca="1" si="24"/>
        <v>62674739757.780899</v>
      </c>
      <c r="AI118" s="90">
        <f t="shared" ca="1" si="24"/>
        <v>62754087175.143463</v>
      </c>
      <c r="AJ118" s="90">
        <f t="shared" ca="1" si="24"/>
        <v>62833434592.506027</v>
      </c>
      <c r="AK118" s="90">
        <f t="shared" ca="1" si="24"/>
        <v>62912782009.868584</v>
      </c>
      <c r="AL118" s="90">
        <f t="shared" ca="1" si="24"/>
        <v>62992129427.231148</v>
      </c>
      <c r="AM118" s="90">
        <f t="shared" ca="1" si="23"/>
        <v>63071476844.593704</v>
      </c>
      <c r="AN118" s="90">
        <f t="shared" ca="1" si="23"/>
        <v>63150824261.956276</v>
      </c>
      <c r="AO118" s="90">
        <f t="shared" ca="1" si="23"/>
        <v>63230171679.318832</v>
      </c>
      <c r="AP118" s="90">
        <f ca="1">V118*'Process Emissions Multipliers'!$E$43</f>
        <v>63309519096.681396</v>
      </c>
    </row>
    <row r="119" spans="1:42">
      <c r="A119" s="74">
        <v>67</v>
      </c>
      <c r="B119" s="90">
        <f ca="1">IF('Ric 2010'!$A127="RC",INDIRECT("'Ric 2010'!"&amp;'Country Selector'!$B$3&amp;ROW($A127))*10^12,0)</f>
        <v>59480396937.165115</v>
      </c>
      <c r="C119" s="90">
        <f t="shared" ca="1" si="15"/>
        <v>92374655746.747437</v>
      </c>
      <c r="D119" s="90">
        <f t="shared" ca="1" si="20"/>
        <v>125268914556.32977</v>
      </c>
      <c r="E119" s="90">
        <f t="shared" ca="1" si="20"/>
        <v>158163173365.91211</v>
      </c>
      <c r="F119" s="90">
        <f t="shared" ca="1" si="20"/>
        <v>191057432175.49445</v>
      </c>
      <c r="G119" s="90">
        <f t="shared" ca="1" si="20"/>
        <v>223951690985.07678</v>
      </c>
      <c r="H119" s="90">
        <f t="shared" ca="1" si="20"/>
        <v>256845949794.65912</v>
      </c>
      <c r="I119" s="90">
        <f t="shared" ca="1" si="20"/>
        <v>289740208604.24146</v>
      </c>
      <c r="J119" s="90">
        <f t="shared" ca="1" si="20"/>
        <v>322634467413.82379</v>
      </c>
      <c r="K119" s="90">
        <f t="shared" ca="1" si="20"/>
        <v>355528726223.40607</v>
      </c>
      <c r="L119" s="90">
        <f ca="1">IF('Ric 2020'!$A127="RC",INDIRECT("'Ric 2020'!"&amp;'Country Selector'!$B$3&amp;ROW($A127))*10^12,0)*'Process Emissions Multipliers'!$B$43</f>
        <v>388422985032.98846</v>
      </c>
      <c r="M119" s="90">
        <f t="shared" ca="1" si="16"/>
        <v>355819231305.33295</v>
      </c>
      <c r="N119" s="90">
        <f t="shared" ca="1" si="21"/>
        <v>323215477577.67743</v>
      </c>
      <c r="O119" s="90">
        <f t="shared" ca="1" si="21"/>
        <v>290611723850.02203</v>
      </c>
      <c r="P119" s="90">
        <f t="shared" ca="1" si="21"/>
        <v>258007970122.36649</v>
      </c>
      <c r="Q119" s="90">
        <f t="shared" ca="1" si="21"/>
        <v>225404216394.711</v>
      </c>
      <c r="R119" s="90">
        <f t="shared" ca="1" si="21"/>
        <v>192800462667.05551</v>
      </c>
      <c r="S119" s="90">
        <f t="shared" ca="1" si="21"/>
        <v>160196708939.40002</v>
      </c>
      <c r="T119" s="90">
        <f t="shared" ca="1" si="21"/>
        <v>127592955211.74454</v>
      </c>
      <c r="U119" s="90">
        <f t="shared" ca="1" si="21"/>
        <v>94989201484.08905</v>
      </c>
      <c r="V119" s="90">
        <f ca="1">IF('Ric 2030'!$A127="RC",INDIRECT("'Ric 2030'!"&amp;'Country Selector'!$B$3&amp;ROW($A127))*10^12,0)*'Process Emissions Multipliers'!$D$43</f>
        <v>62385447756.433556</v>
      </c>
      <c r="W119" s="90">
        <f t="shared" ca="1" si="24"/>
        <v>62465647334.973076</v>
      </c>
      <c r="X119" s="90">
        <f t="shared" ca="1" si="24"/>
        <v>62545846913.512596</v>
      </c>
      <c r="Y119" s="90">
        <f t="shared" ca="1" si="24"/>
        <v>62626046492.052116</v>
      </c>
      <c r="Z119" s="90">
        <f t="shared" ca="1" si="24"/>
        <v>62706246070.591637</v>
      </c>
      <c r="AA119" s="90">
        <f t="shared" ca="1" si="24"/>
        <v>62786445649.131157</v>
      </c>
      <c r="AB119" s="90">
        <f t="shared" ca="1" si="24"/>
        <v>62866645227.670685</v>
      </c>
      <c r="AC119" s="90">
        <f t="shared" ca="1" si="24"/>
        <v>62946844806.210197</v>
      </c>
      <c r="AD119" s="90">
        <f t="shared" ca="1" si="24"/>
        <v>63027044384.749718</v>
      </c>
      <c r="AE119" s="90">
        <f t="shared" ca="1" si="24"/>
        <v>63107243963.289246</v>
      </c>
      <c r="AF119" s="90">
        <f t="shared" ca="1" si="24"/>
        <v>63187443541.828766</v>
      </c>
      <c r="AG119" s="90">
        <f t="shared" ca="1" si="24"/>
        <v>63267643120.368286</v>
      </c>
      <c r="AH119" s="90">
        <f t="shared" ca="1" si="24"/>
        <v>63347842698.907806</v>
      </c>
      <c r="AI119" s="90">
        <f t="shared" ca="1" si="24"/>
        <v>63428042277.447327</v>
      </c>
      <c r="AJ119" s="90">
        <f t="shared" ca="1" si="24"/>
        <v>63508241855.986847</v>
      </c>
      <c r="AK119" s="90">
        <f t="shared" ca="1" si="24"/>
        <v>63588441434.526367</v>
      </c>
      <c r="AL119" s="90">
        <f t="shared" ca="1" si="24"/>
        <v>63668641013.065887</v>
      </c>
      <c r="AM119" s="90">
        <f t="shared" ca="1" si="23"/>
        <v>63748840591.605408</v>
      </c>
      <c r="AN119" s="90">
        <f t="shared" ca="1" si="23"/>
        <v>63829040170.144928</v>
      </c>
      <c r="AO119" s="90">
        <f t="shared" ca="1" si="23"/>
        <v>63909239748.684448</v>
      </c>
      <c r="AP119" s="90">
        <f ca="1">V119*'Process Emissions Multipliers'!$E$43</f>
        <v>63989439327.223969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Multipliers'!$B$43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Selector'!$B$3&amp;ROW($A128))*10^12,0)*'Process Emissions Multipliers'!$D$43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V120*'Process Emissions Multipliers'!$E$43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Multipliers'!$B$43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Selector'!$B$3&amp;ROW($A129))*10^12,0)*'Process Emissions Multipliers'!$D$43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V121*'Process Emissions Multipliers'!$E$43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Multipliers'!$B$43</f>
        <v>0</v>
      </c>
      <c r="M122" s="90">
        <f t="shared" ca="1" si="16"/>
        <v>34602528409.49704</v>
      </c>
      <c r="N122" s="90">
        <f t="shared" ca="1" si="21"/>
        <v>69205056818.99408</v>
      </c>
      <c r="O122" s="90">
        <f t="shared" ca="1" si="21"/>
        <v>103807585228.49112</v>
      </c>
      <c r="P122" s="90">
        <f t="shared" ca="1" si="21"/>
        <v>138410113637.98816</v>
      </c>
      <c r="Q122" s="90">
        <f t="shared" ca="1" si="21"/>
        <v>173012642047.4852</v>
      </c>
      <c r="R122" s="90">
        <f t="shared" ca="1" si="21"/>
        <v>207615170456.98224</v>
      </c>
      <c r="S122" s="90">
        <f t="shared" ca="1" si="21"/>
        <v>242217698866.47931</v>
      </c>
      <c r="T122" s="90">
        <f t="shared" ca="1" si="21"/>
        <v>276820227275.97632</v>
      </c>
      <c r="U122" s="90">
        <f t="shared" ca="1" si="21"/>
        <v>311422755685.47333</v>
      </c>
      <c r="V122" s="90">
        <f ca="1">IF('Ric 2030'!$A130="RC",INDIRECT("'Ric 2030'!"&amp;'Country Selector'!$B$3&amp;ROW($A130))*10^12,0)*'Process Emissions Multipliers'!$D$43</f>
        <v>346025284094.9704</v>
      </c>
      <c r="W122" s="90">
        <f t="shared" ca="1" si="24"/>
        <v>346470116711.33276</v>
      </c>
      <c r="X122" s="90">
        <f t="shared" ca="1" si="24"/>
        <v>346914949327.69519</v>
      </c>
      <c r="Y122" s="90">
        <f t="shared" ca="1" si="24"/>
        <v>347359781944.05762</v>
      </c>
      <c r="Z122" s="90">
        <f t="shared" ca="1" si="24"/>
        <v>347804614560.42004</v>
      </c>
      <c r="AA122" s="90">
        <f t="shared" ca="1" si="24"/>
        <v>348249447176.78241</v>
      </c>
      <c r="AB122" s="90">
        <f t="shared" ca="1" si="24"/>
        <v>348694279793.1449</v>
      </c>
      <c r="AC122" s="90">
        <f t="shared" ca="1" si="24"/>
        <v>349139112409.5072</v>
      </c>
      <c r="AD122" s="90">
        <f t="shared" ca="1" si="24"/>
        <v>349583945025.86963</v>
      </c>
      <c r="AE122" s="90">
        <f t="shared" ca="1" si="24"/>
        <v>350028777642.23206</v>
      </c>
      <c r="AF122" s="90">
        <f t="shared" ca="1" si="24"/>
        <v>350473610258.59448</v>
      </c>
      <c r="AG122" s="90">
        <f t="shared" ca="1" si="24"/>
        <v>350918442874.95679</v>
      </c>
      <c r="AH122" s="90">
        <f t="shared" ca="1" si="24"/>
        <v>351363275491.31927</v>
      </c>
      <c r="AI122" s="90">
        <f t="shared" ca="1" si="24"/>
        <v>351808108107.6817</v>
      </c>
      <c r="AJ122" s="90">
        <f t="shared" ca="1" si="24"/>
        <v>352252940724.04407</v>
      </c>
      <c r="AK122" s="90">
        <f t="shared" ca="1" si="24"/>
        <v>352697773340.40649</v>
      </c>
      <c r="AL122" s="90">
        <f t="shared" ca="1" si="24"/>
        <v>353142605956.76886</v>
      </c>
      <c r="AM122" s="90">
        <f t="shared" ca="1" si="23"/>
        <v>353587438573.13129</v>
      </c>
      <c r="AN122" s="90">
        <f t="shared" ca="1" si="23"/>
        <v>354032271189.49377</v>
      </c>
      <c r="AO122" s="90">
        <f t="shared" ca="1" si="23"/>
        <v>354477103805.85608</v>
      </c>
      <c r="AP122" s="90">
        <f ca="1">V122*'Process Emissions Multipliers'!$E$43</f>
        <v>354921936422.21851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Multipliers'!$B$43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Multipliers'!$D$43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Multipliers'!$E$43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Multipliers'!$B$43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Multipliers'!$D$43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Multipliers'!$E$43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Multipliers'!$B$43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Selector'!$B$3&amp;ROW($A133))*10^12,0)*'Process Emissions Multipliers'!$D$43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V125*'Process Emissions Multipliers'!$E$43</f>
        <v>0</v>
      </c>
    </row>
    <row r="126" spans="1:42">
      <c r="A126" s="74">
        <v>74</v>
      </c>
      <c r="B126" s="90">
        <f ca="1">IF('Ric 2010'!$A134="RC",INDIRECT("'Ric 2010'!"&amp;'Country Selector'!$B$3&amp;ROW($A134))*10^12,0)</f>
        <v>42857066567.535187</v>
      </c>
      <c r="C126" s="90">
        <f t="shared" ca="1" si="15"/>
        <v>38571359910.781662</v>
      </c>
      <c r="D126" s="90">
        <f t="shared" ca="1" si="20"/>
        <v>34285653254.028149</v>
      </c>
      <c r="E126" s="90">
        <f t="shared" ca="1" si="20"/>
        <v>29999946597.274635</v>
      </c>
      <c r="F126" s="90">
        <f t="shared" ca="1" si="20"/>
        <v>25714239940.521111</v>
      </c>
      <c r="G126" s="90">
        <f t="shared" ca="1" si="20"/>
        <v>21428533283.767593</v>
      </c>
      <c r="H126" s="90">
        <f t="shared" ca="1" si="20"/>
        <v>17142826627.014074</v>
      </c>
      <c r="I126" s="90">
        <f t="shared" ca="1" si="20"/>
        <v>12857119970.260555</v>
      </c>
      <c r="J126" s="90">
        <f t="shared" ca="1" si="20"/>
        <v>8571413313.5070372</v>
      </c>
      <c r="K126" s="90">
        <f t="shared" ca="1" si="20"/>
        <v>4285706656.7535186</v>
      </c>
      <c r="L126" s="90">
        <f ca="1">IF('Ric 2020'!$A134="RC",INDIRECT("'Ric 2020'!"&amp;'Country Selector'!$B$3&amp;ROW($A134))*10^12,0)*'Process Emissions Multipliers'!$B$43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Multipliers'!$D$43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Multipliers'!$E$43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Multipliers'!$B$43</f>
        <v>0</v>
      </c>
      <c r="M127" s="90">
        <f t="shared" ca="1" si="16"/>
        <v>2198427094.943017</v>
      </c>
      <c r="N127" s="90">
        <f t="shared" ca="1" si="16"/>
        <v>4396854189.886034</v>
      </c>
      <c r="O127" s="90">
        <f t="shared" ca="1" si="16"/>
        <v>6595281284.829051</v>
      </c>
      <c r="P127" s="90">
        <f t="shared" ca="1" si="16"/>
        <v>8793708379.772068</v>
      </c>
      <c r="Q127" s="90">
        <f t="shared" ca="1" si="16"/>
        <v>10992135474.715086</v>
      </c>
      <c r="R127" s="90">
        <f t="shared" ca="1" si="16"/>
        <v>13190562569.658102</v>
      </c>
      <c r="S127" s="90">
        <f t="shared" ca="1" si="16"/>
        <v>15388989664.60112</v>
      </c>
      <c r="T127" s="90">
        <f t="shared" ca="1" si="16"/>
        <v>17587416759.544136</v>
      </c>
      <c r="U127" s="90">
        <f t="shared" ca="1" si="16"/>
        <v>19785843854.487156</v>
      </c>
      <c r="V127" s="90">
        <f ca="1">IF('Ric 2030'!$A135="RC",INDIRECT("'Ric 2030'!"&amp;'Country Selector'!$B$3&amp;ROW($A135))*10^12,0)*'Process Emissions Multipliers'!$D$43</f>
        <v>21984270949.430172</v>
      </c>
      <c r="W127" s="90">
        <f t="shared" ref="W127:AL142" ca="1" si="26">$V127*($AP$1-W$1)/($AP$1-$V$1)+$AP127*(W$1-$V$1)/($AP$1-$V$1)</f>
        <v>22012532817.029915</v>
      </c>
      <c r="X127" s="90">
        <f t="shared" ca="1" si="26"/>
        <v>22040794684.629658</v>
      </c>
      <c r="Y127" s="90">
        <f t="shared" ca="1" si="26"/>
        <v>22069056552.229401</v>
      </c>
      <c r="Z127" s="90">
        <f t="shared" ca="1" si="26"/>
        <v>22097318419.82914</v>
      </c>
      <c r="AA127" s="90">
        <f t="shared" ca="1" si="26"/>
        <v>22125580287.428879</v>
      </c>
      <c r="AB127" s="90">
        <f t="shared" ca="1" si="26"/>
        <v>22153842155.028622</v>
      </c>
      <c r="AC127" s="90">
        <f t="shared" ca="1" si="26"/>
        <v>22182104022.628365</v>
      </c>
      <c r="AD127" s="90">
        <f t="shared" ca="1" si="26"/>
        <v>22210365890.228104</v>
      </c>
      <c r="AE127" s="90">
        <f t="shared" ca="1" si="26"/>
        <v>22238627757.82785</v>
      </c>
      <c r="AF127" s="90">
        <f t="shared" ca="1" si="26"/>
        <v>22266889625.427589</v>
      </c>
      <c r="AG127" s="90">
        <f t="shared" ca="1" si="26"/>
        <v>22295151493.027332</v>
      </c>
      <c r="AH127" s="90">
        <f t="shared" ca="1" si="26"/>
        <v>22323413360.627075</v>
      </c>
      <c r="AI127" s="90">
        <f t="shared" ca="1" si="26"/>
        <v>22351675228.226814</v>
      </c>
      <c r="AJ127" s="90">
        <f t="shared" ca="1" si="26"/>
        <v>22379937095.826553</v>
      </c>
      <c r="AK127" s="90">
        <f t="shared" ca="1" si="26"/>
        <v>22408198963.4263</v>
      </c>
      <c r="AL127" s="90">
        <f t="shared" ca="1" si="26"/>
        <v>22436460831.026039</v>
      </c>
      <c r="AM127" s="90">
        <f t="shared" ca="1" si="25"/>
        <v>22464722698.625778</v>
      </c>
      <c r="AN127" s="90">
        <f t="shared" ca="1" si="25"/>
        <v>22492984566.225525</v>
      </c>
      <c r="AO127" s="90">
        <f t="shared" ca="1" si="25"/>
        <v>22521246433.825264</v>
      </c>
      <c r="AP127" s="90">
        <f ca="1">V127*'Process Emissions Multipliers'!$E$43</f>
        <v>22549508301.425007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Multipliers'!$B$43</f>
        <v>0</v>
      </c>
      <c r="M128" s="90">
        <f t="shared" ref="M128:U156" ca="1" si="28">$L128*($V$1-M$1)/($V$1-$L$1)+$V128*(M$1-$L$1)/($V$1-$L$1)</f>
        <v>6207847399.6515646</v>
      </c>
      <c r="N128" s="90">
        <f t="shared" ca="1" si="28"/>
        <v>12415694799.303129</v>
      </c>
      <c r="O128" s="90">
        <f t="shared" ca="1" si="28"/>
        <v>18623542198.954693</v>
      </c>
      <c r="P128" s="90">
        <f t="shared" ca="1" si="28"/>
        <v>24831389598.606258</v>
      </c>
      <c r="Q128" s="90">
        <f t="shared" ca="1" si="28"/>
        <v>31039236998.257824</v>
      </c>
      <c r="R128" s="90">
        <f t="shared" ca="1" si="28"/>
        <v>37247084397.909386</v>
      </c>
      <c r="S128" s="90">
        <f t="shared" ca="1" si="28"/>
        <v>43454931797.560959</v>
      </c>
      <c r="T128" s="90">
        <f t="shared" ca="1" si="28"/>
        <v>49662779197.212517</v>
      </c>
      <c r="U128" s="90">
        <f t="shared" ca="1" si="28"/>
        <v>55870626596.86409</v>
      </c>
      <c r="V128" s="90">
        <f ca="1">IF('Ric 2030'!$A136="RC",INDIRECT("'Ric 2030'!"&amp;'Country Selector'!$B$3&amp;ROW($A136))*10^12,0)*'Process Emissions Multipliers'!$D$43</f>
        <v>62078473996.515648</v>
      </c>
      <c r="W128" s="90">
        <f t="shared" ca="1" si="26"/>
        <v>62158278945.104538</v>
      </c>
      <c r="X128" s="90">
        <f t="shared" ca="1" si="26"/>
        <v>62238083893.693436</v>
      </c>
      <c r="Y128" s="90">
        <f t="shared" ca="1" si="26"/>
        <v>62317888842.282318</v>
      </c>
      <c r="Z128" s="90">
        <f t="shared" ca="1" si="26"/>
        <v>62397693790.871216</v>
      </c>
      <c r="AA128" s="90">
        <f t="shared" ca="1" si="26"/>
        <v>62477498739.460106</v>
      </c>
      <c r="AB128" s="90">
        <f t="shared" ca="1" si="26"/>
        <v>62557303688.049004</v>
      </c>
      <c r="AC128" s="90">
        <f t="shared" ca="1" si="26"/>
        <v>62637108636.637886</v>
      </c>
      <c r="AD128" s="90">
        <f t="shared" ca="1" si="26"/>
        <v>62716913585.226776</v>
      </c>
      <c r="AE128" s="90">
        <f t="shared" ca="1" si="26"/>
        <v>62796718533.815674</v>
      </c>
      <c r="AF128" s="90">
        <f t="shared" ca="1" si="26"/>
        <v>62876523482.404564</v>
      </c>
      <c r="AG128" s="90">
        <f t="shared" ca="1" si="26"/>
        <v>62956328430.993462</v>
      </c>
      <c r="AH128" s="90">
        <f t="shared" ca="1" si="26"/>
        <v>63036133379.582352</v>
      </c>
      <c r="AI128" s="90">
        <f t="shared" ca="1" si="26"/>
        <v>63115938328.171242</v>
      </c>
      <c r="AJ128" s="90">
        <f t="shared" ca="1" si="26"/>
        <v>63195743276.760132</v>
      </c>
      <c r="AK128" s="90">
        <f t="shared" ca="1" si="26"/>
        <v>63275548225.349022</v>
      </c>
      <c r="AL128" s="90">
        <f t="shared" ca="1" si="26"/>
        <v>63355353173.937912</v>
      </c>
      <c r="AM128" s="90">
        <f t="shared" ca="1" si="25"/>
        <v>63435158122.526802</v>
      </c>
      <c r="AN128" s="90">
        <f t="shared" ca="1" si="25"/>
        <v>63514963071.1157</v>
      </c>
      <c r="AO128" s="90">
        <f t="shared" ca="1" si="25"/>
        <v>63594768019.70459</v>
      </c>
      <c r="AP128" s="90">
        <f ca="1">V128*'Process Emissions Multipliers'!$E$43</f>
        <v>63674572968.29348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Multipliers'!$B$43</f>
        <v>0</v>
      </c>
      <c r="M129" s="90">
        <f t="shared" ca="1" si="28"/>
        <v>29152501305.184196</v>
      </c>
      <c r="N129" s="90">
        <f t="shared" ca="1" si="28"/>
        <v>58305002610.368393</v>
      </c>
      <c r="O129" s="90">
        <f t="shared" ca="1" si="28"/>
        <v>87457503915.552582</v>
      </c>
      <c r="P129" s="90">
        <f t="shared" ca="1" si="28"/>
        <v>116610005220.73679</v>
      </c>
      <c r="Q129" s="90">
        <f t="shared" ca="1" si="28"/>
        <v>145762506525.92099</v>
      </c>
      <c r="R129" s="90">
        <f t="shared" ca="1" si="28"/>
        <v>174915007831.10516</v>
      </c>
      <c r="S129" s="90">
        <f t="shared" ca="1" si="28"/>
        <v>204067509136.28937</v>
      </c>
      <c r="T129" s="90">
        <f t="shared" ca="1" si="28"/>
        <v>233220010441.47357</v>
      </c>
      <c r="U129" s="90">
        <f t="shared" ca="1" si="28"/>
        <v>262372511746.65778</v>
      </c>
      <c r="V129" s="90">
        <f ca="1">IF('Ric 2030'!$A137="RC",INDIRECT("'Ric 2030'!"&amp;'Country Selector'!$B$3&amp;ROW($A137))*10^12,0)*'Process Emissions Multipliers'!$D$43</f>
        <v>291525013051.84198</v>
      </c>
      <c r="W129" s="90">
        <f t="shared" ca="1" si="26"/>
        <v>291899782874.31354</v>
      </c>
      <c r="X129" s="90">
        <f t="shared" ca="1" si="26"/>
        <v>292274552696.78503</v>
      </c>
      <c r="Y129" s="90">
        <f t="shared" ca="1" si="26"/>
        <v>292649322519.25659</v>
      </c>
      <c r="Z129" s="90">
        <f t="shared" ca="1" si="26"/>
        <v>293024092341.72815</v>
      </c>
      <c r="AA129" s="90">
        <f t="shared" ca="1" si="26"/>
        <v>293398862164.19971</v>
      </c>
      <c r="AB129" s="90">
        <f t="shared" ca="1" si="26"/>
        <v>293773631986.6712</v>
      </c>
      <c r="AC129" s="90">
        <f t="shared" ca="1" si="26"/>
        <v>294148401809.14276</v>
      </c>
      <c r="AD129" s="90">
        <f t="shared" ca="1" si="26"/>
        <v>294523171631.61426</v>
      </c>
      <c r="AE129" s="90">
        <f t="shared" ca="1" si="26"/>
        <v>294897941454.08582</v>
      </c>
      <c r="AF129" s="90">
        <f t="shared" ca="1" si="26"/>
        <v>295272711276.55737</v>
      </c>
      <c r="AG129" s="90">
        <f t="shared" ca="1" si="26"/>
        <v>295647481099.02893</v>
      </c>
      <c r="AH129" s="90">
        <f t="shared" ca="1" si="26"/>
        <v>296022250921.50049</v>
      </c>
      <c r="AI129" s="90">
        <f t="shared" ca="1" si="26"/>
        <v>296397020743.97198</v>
      </c>
      <c r="AJ129" s="90">
        <f t="shared" ca="1" si="26"/>
        <v>296771790566.44348</v>
      </c>
      <c r="AK129" s="90">
        <f t="shared" ca="1" si="26"/>
        <v>297146560388.9151</v>
      </c>
      <c r="AL129" s="90">
        <f t="shared" ca="1" si="26"/>
        <v>297521330211.3866</v>
      </c>
      <c r="AM129" s="90">
        <f t="shared" ca="1" si="25"/>
        <v>297896100033.85815</v>
      </c>
      <c r="AN129" s="90">
        <f t="shared" ca="1" si="25"/>
        <v>298270869856.32971</v>
      </c>
      <c r="AO129" s="90">
        <f t="shared" ca="1" si="25"/>
        <v>298645639678.80121</v>
      </c>
      <c r="AP129" s="90">
        <f ca="1">V129*'Process Emissions Multipliers'!$E$43</f>
        <v>299020409501.27277</v>
      </c>
    </row>
    <row r="130" spans="1:42">
      <c r="A130" s="74">
        <v>78</v>
      </c>
      <c r="B130" s="90">
        <f ca="1">IF('Ric 2010'!$A138="RC",INDIRECT("'Ric 2010'!"&amp;'Country Selector'!$B$3&amp;ROW($A138))*10^12,0)</f>
        <v>33042640373.714073</v>
      </c>
      <c r="C130" s="90">
        <f t="shared" ca="1" si="27"/>
        <v>29738376336.342663</v>
      </c>
      <c r="D130" s="90">
        <f t="shared" ca="1" si="27"/>
        <v>26434112298.97126</v>
      </c>
      <c r="E130" s="90">
        <f t="shared" ca="1" si="27"/>
        <v>23129848261.59985</v>
      </c>
      <c r="F130" s="90">
        <f t="shared" ca="1" si="27"/>
        <v>19825584224.228443</v>
      </c>
      <c r="G130" s="90">
        <f t="shared" ca="1" si="27"/>
        <v>16521320186.857037</v>
      </c>
      <c r="H130" s="90">
        <f t="shared" ca="1" si="27"/>
        <v>13217056149.48563</v>
      </c>
      <c r="I130" s="90">
        <f t="shared" ca="1" si="27"/>
        <v>9912792112.1142216</v>
      </c>
      <c r="J130" s="90">
        <f t="shared" ca="1" si="27"/>
        <v>6608528074.742815</v>
      </c>
      <c r="K130" s="90">
        <f t="shared" ca="1" si="27"/>
        <v>3304264037.3714075</v>
      </c>
      <c r="L130" s="90">
        <f ca="1">IF('Ric 2020'!$A138="RC",INDIRECT("'Ric 2020'!"&amp;'Country Selector'!$B$3&amp;ROW($A138))*10^12,0)*'Process Emissions Multipliers'!$B$43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Multipliers'!$D$43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Multipliers'!$E$43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Multipliers'!$B$43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Multipliers'!$D$43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Multipliers'!$E$43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6329241992.9515848</v>
      </c>
      <c r="D132" s="90">
        <f t="shared" ca="1" si="27"/>
        <v>12658483985.90317</v>
      </c>
      <c r="E132" s="90">
        <f t="shared" ca="1" si="27"/>
        <v>18987725978.854755</v>
      </c>
      <c r="F132" s="90">
        <f t="shared" ca="1" si="27"/>
        <v>25316967971.806339</v>
      </c>
      <c r="G132" s="90">
        <f t="shared" ca="1" si="27"/>
        <v>31646209964.757923</v>
      </c>
      <c r="H132" s="90">
        <f t="shared" ca="1" si="27"/>
        <v>37975451957.709511</v>
      </c>
      <c r="I132" s="90">
        <f t="shared" ca="1" si="27"/>
        <v>44304693950.661087</v>
      </c>
      <c r="J132" s="90">
        <f t="shared" ca="1" si="27"/>
        <v>50633935943.612679</v>
      </c>
      <c r="K132" s="90">
        <f t="shared" ca="1" si="27"/>
        <v>56963177936.564255</v>
      </c>
      <c r="L132" s="90">
        <f ca="1">IF('Ric 2020'!$A140="RC",INDIRECT("'Ric 2020'!"&amp;'Country Selector'!$B$3&amp;ROW($A140))*10^12,0)*'Process Emissions Multipliers'!$B$43</f>
        <v>63292419929.515846</v>
      </c>
      <c r="M132" s="90">
        <f t="shared" ca="1" si="28"/>
        <v>56963177936.564255</v>
      </c>
      <c r="N132" s="90">
        <f t="shared" ca="1" si="28"/>
        <v>50633935943.612679</v>
      </c>
      <c r="O132" s="90">
        <f t="shared" ca="1" si="28"/>
        <v>44304693950.661087</v>
      </c>
      <c r="P132" s="90">
        <f t="shared" ca="1" si="28"/>
        <v>37975451957.709511</v>
      </c>
      <c r="Q132" s="90">
        <f t="shared" ca="1" si="28"/>
        <v>31646209964.757923</v>
      </c>
      <c r="R132" s="90">
        <f t="shared" ca="1" si="28"/>
        <v>25316967971.806339</v>
      </c>
      <c r="S132" s="90">
        <f t="shared" ca="1" si="28"/>
        <v>18987725978.854755</v>
      </c>
      <c r="T132" s="90">
        <f t="shared" ca="1" si="28"/>
        <v>12658483985.90317</v>
      </c>
      <c r="U132" s="90">
        <f t="shared" ca="1" si="28"/>
        <v>6329241992.9515848</v>
      </c>
      <c r="V132" s="90">
        <f ca="1">IF('Ric 2030'!$A140="RC",INDIRECT("'Ric 2030'!"&amp;'Country Selector'!$B$3&amp;ROW($A140))*10^12,0)*'Process Emissions Multipliers'!$D$43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Multipliers'!$E$43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30580424859.206535</v>
      </c>
      <c r="C133" s="90">
        <f t="shared" ca="1" si="27"/>
        <v>27522382373.285881</v>
      </c>
      <c r="D133" s="90">
        <f t="shared" ca="1" si="27"/>
        <v>24464339887.365227</v>
      </c>
      <c r="E133" s="90">
        <f t="shared" ca="1" si="27"/>
        <v>21406297401.444572</v>
      </c>
      <c r="F133" s="90">
        <f t="shared" ca="1" si="27"/>
        <v>18348254915.523918</v>
      </c>
      <c r="G133" s="90">
        <f t="shared" ca="1" si="27"/>
        <v>15290212429.603268</v>
      </c>
      <c r="H133" s="90">
        <f t="shared" ca="1" si="27"/>
        <v>12232169943.682613</v>
      </c>
      <c r="I133" s="90">
        <f t="shared" ca="1" si="27"/>
        <v>9174127457.7619591</v>
      </c>
      <c r="J133" s="90">
        <f t="shared" ca="1" si="27"/>
        <v>6116084971.8413067</v>
      </c>
      <c r="K133" s="90">
        <f t="shared" ca="1" si="27"/>
        <v>3058042485.9206533</v>
      </c>
      <c r="L133" s="90">
        <f ca="1">IF('Ric 2020'!$A141="RC",INDIRECT("'Ric 2020'!"&amp;'Country Selector'!$B$3&amp;ROW($A141))*10^12,0)*'Process Emissions Multipliers'!$B$43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Multipliers'!$D$43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Multipliers'!$E$43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Multipliers'!$B$43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Multipliers'!$D$43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Multipliers'!$E$43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Multipliers'!$B$43</f>
        <v>0</v>
      </c>
      <c r="M135" s="90">
        <f t="shared" ca="1" si="28"/>
        <v>3344322320.1380854</v>
      </c>
      <c r="N135" s="90">
        <f t="shared" ca="1" si="28"/>
        <v>6688644640.2761707</v>
      </c>
      <c r="O135" s="90">
        <f t="shared" ca="1" si="28"/>
        <v>10032966960.414257</v>
      </c>
      <c r="P135" s="90">
        <f t="shared" ca="1" si="28"/>
        <v>13377289280.552341</v>
      </c>
      <c r="Q135" s="90">
        <f t="shared" ca="1" si="28"/>
        <v>16721611600.690426</v>
      </c>
      <c r="R135" s="90">
        <f t="shared" ca="1" si="28"/>
        <v>20065933920.828514</v>
      </c>
      <c r="S135" s="90">
        <f t="shared" ca="1" si="28"/>
        <v>23410256240.966599</v>
      </c>
      <c r="T135" s="90">
        <f t="shared" ca="1" si="28"/>
        <v>26754578561.104683</v>
      </c>
      <c r="U135" s="90">
        <f t="shared" ca="1" si="28"/>
        <v>30098900881.242767</v>
      </c>
      <c r="V135" s="90">
        <f ca="1">IF('Ric 2030'!$A143="RC",INDIRECT("'Ric 2030'!"&amp;'Country Selector'!$B$3&amp;ROW($A143))*10^12,0)*'Process Emissions Multipliers'!$D$43</f>
        <v>33443223201.380856</v>
      </c>
      <c r="W135" s="90">
        <f t="shared" ca="1" si="26"/>
        <v>33486216118.835342</v>
      </c>
      <c r="X135" s="90">
        <f t="shared" ca="1" si="26"/>
        <v>33529209036.289837</v>
      </c>
      <c r="Y135" s="90">
        <f t="shared" ca="1" si="26"/>
        <v>33572201953.744331</v>
      </c>
      <c r="Z135" s="90">
        <f t="shared" ca="1" si="26"/>
        <v>33615194871.198822</v>
      </c>
      <c r="AA135" s="90">
        <f t="shared" ca="1" si="26"/>
        <v>33658187788.653313</v>
      </c>
      <c r="AB135" s="90">
        <f t="shared" ca="1" si="26"/>
        <v>33701180706.107807</v>
      </c>
      <c r="AC135" s="90">
        <f t="shared" ca="1" si="26"/>
        <v>33744173623.562302</v>
      </c>
      <c r="AD135" s="90">
        <f t="shared" ca="1" si="26"/>
        <v>33787166541.016792</v>
      </c>
      <c r="AE135" s="90">
        <f t="shared" ca="1" si="26"/>
        <v>33830159458.471283</v>
      </c>
      <c r="AF135" s="90">
        <f t="shared" ca="1" si="26"/>
        <v>33873152375.925774</v>
      </c>
      <c r="AG135" s="90">
        <f t="shared" ca="1" si="26"/>
        <v>33916145293.380268</v>
      </c>
      <c r="AH135" s="90">
        <f t="shared" ca="1" si="26"/>
        <v>33959138210.834759</v>
      </c>
      <c r="AI135" s="90">
        <f t="shared" ca="1" si="26"/>
        <v>34002131128.289249</v>
      </c>
      <c r="AJ135" s="90">
        <f t="shared" ca="1" si="26"/>
        <v>34045124045.743744</v>
      </c>
      <c r="AK135" s="90">
        <f t="shared" ca="1" si="26"/>
        <v>34088116963.198235</v>
      </c>
      <c r="AL135" s="90">
        <f t="shared" ca="1" si="26"/>
        <v>34131109880.652725</v>
      </c>
      <c r="AM135" s="90">
        <f t="shared" ca="1" si="25"/>
        <v>34174102798.107224</v>
      </c>
      <c r="AN135" s="90">
        <f t="shared" ca="1" si="25"/>
        <v>34217095715.56171</v>
      </c>
      <c r="AO135" s="90">
        <f t="shared" ca="1" si="25"/>
        <v>34260088633.016205</v>
      </c>
      <c r="AP135" s="90">
        <f ca="1">V135*'Process Emissions Multipliers'!$E$43</f>
        <v>34303081550.470695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Selector'!$B$3&amp;ROW($A144))*10^12,0)*'Process Emissions Multipliers'!$B$43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Multipliers'!$D$43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Multipliers'!$E$43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31528647891.367279</v>
      </c>
      <c r="D137" s="90">
        <f t="shared" ca="1" si="27"/>
        <v>63057295782.734558</v>
      </c>
      <c r="E137" s="90">
        <f t="shared" ca="1" si="27"/>
        <v>94585943674.101837</v>
      </c>
      <c r="F137" s="90">
        <f t="shared" ca="1" si="27"/>
        <v>126114591565.46912</v>
      </c>
      <c r="G137" s="90">
        <f t="shared" ca="1" si="27"/>
        <v>157643239456.8364</v>
      </c>
      <c r="H137" s="90">
        <f t="shared" ca="1" si="27"/>
        <v>189171887348.20367</v>
      </c>
      <c r="I137" s="90">
        <f t="shared" ca="1" si="27"/>
        <v>220700535239.57095</v>
      </c>
      <c r="J137" s="90">
        <f t="shared" ca="1" si="27"/>
        <v>252229183130.93823</v>
      </c>
      <c r="K137" s="90">
        <f t="shared" ca="1" si="27"/>
        <v>283757831022.30554</v>
      </c>
      <c r="L137" s="90">
        <f ca="1">IF('Ric 2020'!$A145="RC",INDIRECT("'Ric 2020'!"&amp;'Country Selector'!$B$3&amp;ROW($A145))*10^12,0)*'Process Emissions Multipliers'!$B$43</f>
        <v>315286478913.67279</v>
      </c>
      <c r="M137" s="90">
        <f t="shared" ca="1" si="28"/>
        <v>283757831022.30554</v>
      </c>
      <c r="N137" s="90">
        <f t="shared" ca="1" si="28"/>
        <v>252229183130.93823</v>
      </c>
      <c r="O137" s="90">
        <f t="shared" ca="1" si="28"/>
        <v>220700535239.57095</v>
      </c>
      <c r="P137" s="90">
        <f t="shared" ca="1" si="28"/>
        <v>189171887348.20367</v>
      </c>
      <c r="Q137" s="90">
        <f t="shared" ca="1" si="28"/>
        <v>157643239456.8364</v>
      </c>
      <c r="R137" s="90">
        <f t="shared" ca="1" si="28"/>
        <v>126114591565.46912</v>
      </c>
      <c r="S137" s="90">
        <f t="shared" ca="1" si="28"/>
        <v>94585943674.101837</v>
      </c>
      <c r="T137" s="90">
        <f t="shared" ca="1" si="28"/>
        <v>63057295782.734558</v>
      </c>
      <c r="U137" s="90">
        <f t="shared" ca="1" si="28"/>
        <v>31528647891.367279</v>
      </c>
      <c r="V137" s="90">
        <f ca="1">IF('Ric 2030'!$A145="RC",INDIRECT("'Ric 2030'!"&amp;'Country Selector'!$B$3&amp;ROW($A145))*10^12,0)*'Process Emissions Multipliers'!$D$43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Multipliers'!$E$43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167387173878.6037</v>
      </c>
      <c r="C138" s="90">
        <f t="shared" ca="1" si="27"/>
        <v>150648456490.74335</v>
      </c>
      <c r="D138" s="90">
        <f t="shared" ca="1" si="27"/>
        <v>133909739102.88297</v>
      </c>
      <c r="E138" s="90">
        <f t="shared" ca="1" si="27"/>
        <v>117171021715.02258</v>
      </c>
      <c r="F138" s="90">
        <f t="shared" ca="1" si="27"/>
        <v>100432304327.16222</v>
      </c>
      <c r="G138" s="90">
        <f t="shared" ca="1" si="27"/>
        <v>83693586939.301849</v>
      </c>
      <c r="H138" s="90">
        <f t="shared" ca="1" si="27"/>
        <v>66954869551.441483</v>
      </c>
      <c r="I138" s="90">
        <f t="shared" ca="1" si="27"/>
        <v>50216152163.581108</v>
      </c>
      <c r="J138" s="90">
        <f t="shared" ca="1" si="27"/>
        <v>33477434775.720741</v>
      </c>
      <c r="K138" s="90">
        <f t="shared" ca="1" si="27"/>
        <v>16738717387.860371</v>
      </c>
      <c r="L138" s="90">
        <f ca="1">IF('Ric 2020'!$A146="RC",INDIRECT("'Ric 2020'!"&amp;'Country Selector'!$B$3&amp;ROW($A146))*10^12,0)*'Process Emissions Multipliers'!$B$43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Multipliers'!$D$43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Multipliers'!$E$43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12231322000.026428</v>
      </c>
      <c r="D139" s="90">
        <f t="shared" ca="1" si="27"/>
        <v>24462644000.052856</v>
      </c>
      <c r="E139" s="90">
        <f t="shared" ca="1" si="27"/>
        <v>36693966000.079285</v>
      </c>
      <c r="F139" s="90">
        <f t="shared" ca="1" si="27"/>
        <v>48925288000.105713</v>
      </c>
      <c r="G139" s="90">
        <f t="shared" ca="1" si="27"/>
        <v>61156610000.132141</v>
      </c>
      <c r="H139" s="90">
        <f t="shared" ca="1" si="27"/>
        <v>73387932000.158569</v>
      </c>
      <c r="I139" s="90">
        <f t="shared" ca="1" si="27"/>
        <v>85619254000.184998</v>
      </c>
      <c r="J139" s="90">
        <f t="shared" ca="1" si="27"/>
        <v>97850576000.211426</v>
      </c>
      <c r="K139" s="90">
        <f t="shared" ca="1" si="27"/>
        <v>110081898000.23784</v>
      </c>
      <c r="L139" s="90">
        <f ca="1">IF('Ric 2020'!$A147="RC",INDIRECT("'Ric 2020'!"&amp;'Country Selector'!$B$3&amp;ROW($A147))*10^12,0)*'Process Emissions Multipliers'!$B$43</f>
        <v>122313220000.26428</v>
      </c>
      <c r="M139" s="90">
        <f t="shared" ca="1" si="28"/>
        <v>110081898000.23784</v>
      </c>
      <c r="N139" s="90">
        <f t="shared" ca="1" si="28"/>
        <v>97850576000.211426</v>
      </c>
      <c r="O139" s="90">
        <f t="shared" ca="1" si="28"/>
        <v>85619254000.184998</v>
      </c>
      <c r="P139" s="90">
        <f t="shared" ca="1" si="28"/>
        <v>73387932000.158569</v>
      </c>
      <c r="Q139" s="90">
        <f t="shared" ca="1" si="28"/>
        <v>61156610000.132141</v>
      </c>
      <c r="R139" s="90">
        <f t="shared" ca="1" si="28"/>
        <v>48925288000.105713</v>
      </c>
      <c r="S139" s="90">
        <f t="shared" ca="1" si="28"/>
        <v>36693966000.079285</v>
      </c>
      <c r="T139" s="90">
        <f t="shared" ca="1" si="28"/>
        <v>24462644000.052856</v>
      </c>
      <c r="U139" s="90">
        <f t="shared" ca="1" si="28"/>
        <v>12231322000.026428</v>
      </c>
      <c r="V139" s="90">
        <f ca="1">IF('Ric 2030'!$A147="RC",INDIRECT("'Ric 2030'!"&amp;'Country Selector'!$B$3&amp;ROW($A147))*10^12,0)*'Process Emissions Multipliers'!$D$43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Multipliers'!$E$43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Multipliers'!$B$43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Multipliers'!$D$43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Multipliers'!$E$43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7483137571.6526976</v>
      </c>
      <c r="D141" s="90">
        <f t="shared" ca="1" si="27"/>
        <v>14966275143.305395</v>
      </c>
      <c r="E141" s="90">
        <f t="shared" ca="1" si="27"/>
        <v>22449412714.958092</v>
      </c>
      <c r="F141" s="90">
        <f t="shared" ca="1" si="27"/>
        <v>29932550286.61079</v>
      </c>
      <c r="G141" s="90">
        <f t="shared" ca="1" si="27"/>
        <v>37415687858.263489</v>
      </c>
      <c r="H141" s="90">
        <f t="shared" ca="1" si="27"/>
        <v>44898825429.916183</v>
      </c>
      <c r="I141" s="90">
        <f t="shared" ca="1" si="27"/>
        <v>52381963001.568886</v>
      </c>
      <c r="J141" s="90">
        <f t="shared" ca="1" si="27"/>
        <v>59865100573.221581</v>
      </c>
      <c r="K141" s="90">
        <f t="shared" ca="1" si="27"/>
        <v>67348238144.874283</v>
      </c>
      <c r="L141" s="90">
        <f ca="1">IF('Ric 2020'!$A149="RC",INDIRECT("'Ric 2020'!"&amp;'Country Selector'!$B$3&amp;ROW($A149))*10^12,0)*'Process Emissions Multipliers'!$B$43</f>
        <v>74831375716.526978</v>
      </c>
      <c r="M141" s="90">
        <f t="shared" ca="1" si="28"/>
        <v>67348238144.874283</v>
      </c>
      <c r="N141" s="90">
        <f t="shared" ca="1" si="28"/>
        <v>59865100573.221581</v>
      </c>
      <c r="O141" s="90">
        <f t="shared" ca="1" si="28"/>
        <v>52381963001.568886</v>
      </c>
      <c r="P141" s="90">
        <f t="shared" ca="1" si="28"/>
        <v>44898825429.916183</v>
      </c>
      <c r="Q141" s="90">
        <f t="shared" ca="1" si="28"/>
        <v>37415687858.263489</v>
      </c>
      <c r="R141" s="90">
        <f t="shared" ca="1" si="28"/>
        <v>29932550286.61079</v>
      </c>
      <c r="S141" s="90">
        <f t="shared" ca="1" si="28"/>
        <v>22449412714.958092</v>
      </c>
      <c r="T141" s="90">
        <f t="shared" ca="1" si="28"/>
        <v>14966275143.305395</v>
      </c>
      <c r="U141" s="90">
        <f t="shared" ca="1" si="28"/>
        <v>7483137571.6526976</v>
      </c>
      <c r="V141" s="90">
        <f ca="1">IF('Ric 2030'!$A149="RC",INDIRECT("'Ric 2030'!"&amp;'Country Selector'!$B$3&amp;ROW($A149))*10^12,0)*'Process Emissions Multipliers'!$D$43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Multipliers'!$E$43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92556537430.254608</v>
      </c>
      <c r="C142" s="90">
        <f t="shared" ca="1" si="27"/>
        <v>83300883687.229156</v>
      </c>
      <c r="D142" s="90">
        <f t="shared" ca="1" si="27"/>
        <v>74045229944.20369</v>
      </c>
      <c r="E142" s="90">
        <f t="shared" ca="1" si="27"/>
        <v>64789576201.178223</v>
      </c>
      <c r="F142" s="90">
        <f t="shared" ca="1" si="27"/>
        <v>55533922458.152756</v>
      </c>
      <c r="G142" s="90">
        <f t="shared" ca="1" si="27"/>
        <v>46278268715.127304</v>
      </c>
      <c r="H142" s="90">
        <f t="shared" ca="1" si="27"/>
        <v>37022614972.101845</v>
      </c>
      <c r="I142" s="90">
        <f t="shared" ca="1" si="27"/>
        <v>27766961229.076378</v>
      </c>
      <c r="J142" s="90">
        <f t="shared" ca="1" si="27"/>
        <v>18511307486.050922</v>
      </c>
      <c r="K142" s="90">
        <f t="shared" ca="1" si="27"/>
        <v>9255653743.0254612</v>
      </c>
      <c r="L142" s="90">
        <f ca="1">IF('Ric 2020'!$A150="RC",INDIRECT("'Ric 2020'!"&amp;'Country Selector'!$B$3&amp;ROW($A150))*10^12,0)*'Process Emissions Multipliers'!$B$43</f>
        <v>0</v>
      </c>
      <c r="M142" s="90">
        <f t="shared" ca="1" si="28"/>
        <v>6873399475.6839857</v>
      </c>
      <c r="N142" s="90">
        <f t="shared" ca="1" si="28"/>
        <v>13746798951.367971</v>
      </c>
      <c r="O142" s="90">
        <f t="shared" ca="1" si="28"/>
        <v>20620198427.05196</v>
      </c>
      <c r="P142" s="90">
        <f t="shared" ca="1" si="28"/>
        <v>27493597902.735943</v>
      </c>
      <c r="Q142" s="90">
        <f t="shared" ca="1" si="28"/>
        <v>34366997378.41993</v>
      </c>
      <c r="R142" s="90">
        <f t="shared" ca="1" si="28"/>
        <v>41240396854.10392</v>
      </c>
      <c r="S142" s="90">
        <f t="shared" ca="1" si="28"/>
        <v>48113796329.787903</v>
      </c>
      <c r="T142" s="90">
        <f t="shared" ca="1" si="28"/>
        <v>54987195805.471886</v>
      </c>
      <c r="U142" s="90">
        <f t="shared" ca="1" si="28"/>
        <v>61860595281.155869</v>
      </c>
      <c r="V142" s="90">
        <f ca="1">IF('Ric 2030'!$A150="RC",INDIRECT("'Ric 2030'!"&amp;'Country Selector'!$B$3&amp;ROW($A150))*10^12,0)*'Process Emissions Multipliers'!$D$43</f>
        <v>68733994756.839859</v>
      </c>
      <c r="W142" s="90">
        <f t="shared" ca="1" si="26"/>
        <v>68822355706.533737</v>
      </c>
      <c r="X142" s="90">
        <f t="shared" ca="1" si="26"/>
        <v>68910716656.2276</v>
      </c>
      <c r="Y142" s="90">
        <f t="shared" ca="1" si="26"/>
        <v>68999077605.921494</v>
      </c>
      <c r="Z142" s="90">
        <f t="shared" ca="1" si="26"/>
        <v>69087438555.615356</v>
      </c>
      <c r="AA142" s="90">
        <f t="shared" ca="1" si="26"/>
        <v>69175799505.30925</v>
      </c>
      <c r="AB142" s="90">
        <f t="shared" ca="1" si="26"/>
        <v>69264160455.003113</v>
      </c>
      <c r="AC142" s="90">
        <f t="shared" ca="1" si="26"/>
        <v>69352521404.696991</v>
      </c>
      <c r="AD142" s="90">
        <f t="shared" ca="1" si="26"/>
        <v>69440882354.390869</v>
      </c>
      <c r="AE142" s="90">
        <f t="shared" ca="1" si="26"/>
        <v>69529243304.084747</v>
      </c>
      <c r="AF142" s="90">
        <f t="shared" ca="1" si="26"/>
        <v>69617604253.778625</v>
      </c>
      <c r="AG142" s="90">
        <f t="shared" ca="1" si="26"/>
        <v>69705965203.472504</v>
      </c>
      <c r="AH142" s="90">
        <f t="shared" ca="1" si="26"/>
        <v>69794326153.166382</v>
      </c>
      <c r="AI142" s="90">
        <f t="shared" ca="1" si="26"/>
        <v>69882687102.86026</v>
      </c>
      <c r="AJ142" s="90">
        <f t="shared" ca="1" si="26"/>
        <v>69971048052.554138</v>
      </c>
      <c r="AK142" s="90">
        <f t="shared" ca="1" si="26"/>
        <v>70059409002.248001</v>
      </c>
      <c r="AL142" s="90">
        <f t="shared" ref="AL142:AO157" ca="1" si="29">$V142*($AP$1-AL$1)/($AP$1-$V$1)+$AP142*(AL$1-$V$1)/($AP$1-$V$1)</f>
        <v>70147769951.941879</v>
      </c>
      <c r="AM142" s="90">
        <f t="shared" ca="1" si="29"/>
        <v>70236130901.635757</v>
      </c>
      <c r="AN142" s="90">
        <f t="shared" ca="1" si="29"/>
        <v>70324491851.329636</v>
      </c>
      <c r="AO142" s="90">
        <f t="shared" ca="1" si="29"/>
        <v>70412852801.023514</v>
      </c>
      <c r="AP142" s="90">
        <f ca="1">V142*'Process Emissions Multipliers'!$E$43</f>
        <v>70501213750.717392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Multipliers'!$B$43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Multipliers'!$D$43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Multipliers'!$E$43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Multipliers'!$B$43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Multipliers'!$D$43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Multipliers'!$E$43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Selector'!$B$3&amp;ROW($A153))*10^12,0)*'Process Emissions Multipliers'!$B$43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Selector'!$B$3&amp;ROW($A153))*10^12,0)*'Process Emissions Multipliers'!$D$43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V145*'Process Emissions Multipliers'!$E$43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Multipliers'!$B$43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Multipliers'!$D$43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Multipliers'!$E$43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Multipliers'!$B$43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Multipliers'!$D$43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Multipliers'!$E$43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Multipliers'!$B$43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Multipliers'!$D$43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Multipliers'!$E$43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Multipliers'!$B$43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Multipliers'!$D$43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Multipliers'!$E$43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Multipliers'!$B$43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Multipliers'!$D$43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Multipliers'!$E$43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Multipliers'!$B$43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Multipliers'!$D$43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Multipliers'!$E$43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Selector'!$B$3&amp;ROW($A160))*10^12,0)*'Process Emissions Multipliers'!$B$43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Multipliers'!$D$43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Multipliers'!$E$43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247443281489.15872</v>
      </c>
      <c r="C153" s="90">
        <f t="shared" ca="1" si="27"/>
        <v>240725553765.60425</v>
      </c>
      <c r="D153" s="90">
        <f t="shared" ca="1" si="27"/>
        <v>234007826042.04974</v>
      </c>
      <c r="E153" s="90">
        <f t="shared" ca="1" si="27"/>
        <v>227290098318.4953</v>
      </c>
      <c r="F153" s="90">
        <f t="shared" ca="1" si="27"/>
        <v>220572370594.94083</v>
      </c>
      <c r="G153" s="90">
        <f t="shared" ca="1" si="27"/>
        <v>213854642871.38635</v>
      </c>
      <c r="H153" s="90">
        <f t="shared" ca="1" si="27"/>
        <v>207136915147.83185</v>
      </c>
      <c r="I153" s="90">
        <f t="shared" ca="1" si="27"/>
        <v>200419187424.27737</v>
      </c>
      <c r="J153" s="90">
        <f t="shared" ca="1" si="27"/>
        <v>193701459700.7229</v>
      </c>
      <c r="K153" s="90">
        <f t="shared" ca="1" si="27"/>
        <v>186983731977.16843</v>
      </c>
      <c r="L153" s="90">
        <f ca="1">IF('Ric 2020'!$A161="RC",INDIRECT("'Ric 2020'!"&amp;'Country Selector'!$B$3&amp;ROW($A161))*10^12,0)*'Process Emissions Multipliers'!$B$43</f>
        <v>180266004253.61395</v>
      </c>
      <c r="M153" s="90">
        <f t="shared" ca="1" si="28"/>
        <v>201012670844.20166</v>
      </c>
      <c r="N153" s="90">
        <f t="shared" ca="1" si="28"/>
        <v>221759337434.78934</v>
      </c>
      <c r="O153" s="90">
        <f t="shared" ca="1" si="28"/>
        <v>242506004025.37701</v>
      </c>
      <c r="P153" s="90">
        <f t="shared" ca="1" si="28"/>
        <v>263252670615.96469</v>
      </c>
      <c r="Q153" s="90">
        <f t="shared" ca="1" si="28"/>
        <v>283999337206.55237</v>
      </c>
      <c r="R153" s="90">
        <f t="shared" ca="1" si="28"/>
        <v>304746003797.14008</v>
      </c>
      <c r="S153" s="90">
        <f t="shared" ca="1" si="28"/>
        <v>325492670387.72772</v>
      </c>
      <c r="T153" s="90">
        <f t="shared" ca="1" si="28"/>
        <v>346239336978.31543</v>
      </c>
      <c r="U153" s="90">
        <f t="shared" ca="1" si="28"/>
        <v>366986003568.90308</v>
      </c>
      <c r="V153" s="90">
        <f ca="1">IF('Ric 2030'!$A161="RC",INDIRECT("'Ric 2030'!"&amp;'Country Selector'!$B$3&amp;ROW($A161))*10^12,0)*'Process Emissions Multipliers'!$D$43</f>
        <v>387732670159.49078</v>
      </c>
      <c r="W153" s="90">
        <f t="shared" ca="1" si="30"/>
        <v>388231119683.39575</v>
      </c>
      <c r="X153" s="90">
        <f t="shared" ca="1" si="30"/>
        <v>388729569207.30078</v>
      </c>
      <c r="Y153" s="90">
        <f t="shared" ca="1" si="30"/>
        <v>389228018731.20581</v>
      </c>
      <c r="Z153" s="90">
        <f t="shared" ca="1" si="30"/>
        <v>389726468255.11078</v>
      </c>
      <c r="AA153" s="90">
        <f t="shared" ca="1" si="30"/>
        <v>390224917779.01569</v>
      </c>
      <c r="AB153" s="90">
        <f t="shared" ca="1" si="30"/>
        <v>390723367302.92078</v>
      </c>
      <c r="AC153" s="90">
        <f t="shared" ca="1" si="30"/>
        <v>391221816826.82568</v>
      </c>
      <c r="AD153" s="90">
        <f t="shared" ca="1" si="30"/>
        <v>391720266350.73071</v>
      </c>
      <c r="AE153" s="90">
        <f t="shared" ca="1" si="30"/>
        <v>392218715874.63574</v>
      </c>
      <c r="AF153" s="90">
        <f t="shared" ca="1" si="30"/>
        <v>392717165398.54071</v>
      </c>
      <c r="AG153" s="90">
        <f t="shared" ca="1" si="30"/>
        <v>393215614922.44568</v>
      </c>
      <c r="AH153" s="90">
        <f t="shared" ca="1" si="30"/>
        <v>393714064446.35071</v>
      </c>
      <c r="AI153" s="90">
        <f t="shared" ca="1" si="30"/>
        <v>394212513970.25574</v>
      </c>
      <c r="AJ153" s="90">
        <f t="shared" ca="1" si="30"/>
        <v>394710963494.16064</v>
      </c>
      <c r="AK153" s="90">
        <f t="shared" ca="1" si="30"/>
        <v>395209413018.06567</v>
      </c>
      <c r="AL153" s="90">
        <f t="shared" ca="1" si="30"/>
        <v>395707862541.9707</v>
      </c>
      <c r="AM153" s="90">
        <f t="shared" ca="1" si="29"/>
        <v>396206312065.87567</v>
      </c>
      <c r="AN153" s="90">
        <f t="shared" ca="1" si="29"/>
        <v>396704761589.7807</v>
      </c>
      <c r="AO153" s="90">
        <f t="shared" ca="1" si="29"/>
        <v>397203211113.68561</v>
      </c>
      <c r="AP153" s="90">
        <f ca="1">V153*'Process Emissions Multipliers'!$E$43</f>
        <v>397701660637.59064</v>
      </c>
    </row>
    <row r="154" spans="1:42">
      <c r="A154" s="74">
        <v>200</v>
      </c>
      <c r="B154" s="90">
        <f ca="1">IF('Ric 2010'!$A162="RC",INDIRECT("'Ric 2010'!"&amp;'Country Selector'!$B$3&amp;ROW($A162))*10^12,0)</f>
        <v>103661541758.77229</v>
      </c>
      <c r="C154" s="90">
        <f t="shared" ca="1" si="27"/>
        <v>115556694359.24142</v>
      </c>
      <c r="D154" s="90">
        <f t="shared" ca="1" si="27"/>
        <v>127451846959.71054</v>
      </c>
      <c r="E154" s="90">
        <f t="shared" ca="1" si="27"/>
        <v>139346999560.17963</v>
      </c>
      <c r="F154" s="90">
        <f t="shared" ca="1" si="27"/>
        <v>151242152160.6488</v>
      </c>
      <c r="G154" s="90">
        <f t="shared" ca="1" si="27"/>
        <v>163137304761.11789</v>
      </c>
      <c r="H154" s="90">
        <f t="shared" ca="1" si="27"/>
        <v>175032457361.58701</v>
      </c>
      <c r="I154" s="90">
        <f t="shared" ca="1" si="27"/>
        <v>186927609962.05615</v>
      </c>
      <c r="J154" s="90">
        <f t="shared" ca="1" si="27"/>
        <v>198822762562.52527</v>
      </c>
      <c r="K154" s="90">
        <f t="shared" ca="1" si="27"/>
        <v>210717915162.99435</v>
      </c>
      <c r="L154" s="90">
        <f ca="1">IF('Ric 2020'!$A162="RC",INDIRECT("'Ric 2020'!"&amp;'Country Selector'!$B$3&amp;ROW($A162))*10^12,0)*'Process Emissions Multipliers'!$B$43</f>
        <v>222613067763.4635</v>
      </c>
      <c r="M154" s="90">
        <f t="shared" ca="1" si="28"/>
        <v>207161237212.97815</v>
      </c>
      <c r="N154" s="90">
        <f t="shared" ca="1" si="28"/>
        <v>191709406662.49283</v>
      </c>
      <c r="O154" s="90">
        <f t="shared" ca="1" si="28"/>
        <v>176257576112.00751</v>
      </c>
      <c r="P154" s="90">
        <f t="shared" ca="1" si="28"/>
        <v>160805745561.52213</v>
      </c>
      <c r="Q154" s="90">
        <f t="shared" ca="1" si="28"/>
        <v>145353915011.03677</v>
      </c>
      <c r="R154" s="90">
        <f t="shared" ca="1" si="28"/>
        <v>129902084460.55145</v>
      </c>
      <c r="S154" s="90">
        <f t="shared" ca="1" si="28"/>
        <v>114450253910.0661</v>
      </c>
      <c r="T154" s="90">
        <f t="shared" ca="1" si="28"/>
        <v>98998423359.58078</v>
      </c>
      <c r="U154" s="90">
        <f t="shared" ca="1" si="28"/>
        <v>83546592809.095428</v>
      </c>
      <c r="V154" s="90">
        <f ca="1">IF('Ric 2030'!$A162="RC",INDIRECT("'Ric 2030'!"&amp;'Country Selector'!$B$3&amp;ROW($A162))*10^12,0)*'Process Emissions Multipliers'!$D$43</f>
        <v>68094762258.610092</v>
      </c>
      <c r="W154" s="90">
        <f t="shared" ca="1" si="30"/>
        <v>68182301443.312447</v>
      </c>
      <c r="X154" s="90">
        <f t="shared" ca="1" si="30"/>
        <v>68269840628.014801</v>
      </c>
      <c r="Y154" s="90">
        <f t="shared" ca="1" si="30"/>
        <v>68357379812.717148</v>
      </c>
      <c r="Z154" s="90">
        <f t="shared" ca="1" si="30"/>
        <v>68444918997.419502</v>
      </c>
      <c r="AA154" s="90">
        <f t="shared" ca="1" si="30"/>
        <v>68532458182.121849</v>
      </c>
      <c r="AB154" s="90">
        <f t="shared" ca="1" si="30"/>
        <v>68619997366.824203</v>
      </c>
      <c r="AC154" s="90">
        <f t="shared" ca="1" si="30"/>
        <v>68707536551.526558</v>
      </c>
      <c r="AD154" s="90">
        <f t="shared" ca="1" si="30"/>
        <v>68795075736.228912</v>
      </c>
      <c r="AE154" s="90">
        <f t="shared" ca="1" si="30"/>
        <v>68882614920.931259</v>
      </c>
      <c r="AF154" s="90">
        <f t="shared" ca="1" si="30"/>
        <v>68970154105.633606</v>
      </c>
      <c r="AG154" s="90">
        <f t="shared" ca="1" si="30"/>
        <v>69057693290.335968</v>
      </c>
      <c r="AH154" s="90">
        <f t="shared" ca="1" si="30"/>
        <v>69145232475.03833</v>
      </c>
      <c r="AI154" s="90">
        <f t="shared" ca="1" si="30"/>
        <v>69232771659.740662</v>
      </c>
      <c r="AJ154" s="90">
        <f t="shared" ca="1" si="30"/>
        <v>69320310844.443024</v>
      </c>
      <c r="AK154" s="90">
        <f t="shared" ca="1" si="30"/>
        <v>69407850029.14537</v>
      </c>
      <c r="AL154" s="90">
        <f t="shared" ca="1" si="30"/>
        <v>69495389213.847733</v>
      </c>
      <c r="AM154" s="90">
        <f t="shared" ca="1" si="29"/>
        <v>69582928398.550079</v>
      </c>
      <c r="AN154" s="90">
        <f t="shared" ca="1" si="29"/>
        <v>69670467583.252426</v>
      </c>
      <c r="AO154" s="90">
        <f t="shared" ca="1" si="29"/>
        <v>69758006767.954788</v>
      </c>
      <c r="AP154" s="90">
        <f ca="1">V154*'Process Emissions Multipliers'!$E$43</f>
        <v>69845545952.657135</v>
      </c>
    </row>
    <row r="155" spans="1:4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Selector'!$B$3&amp;ROW($A163))*10^12,0)*'Process Emissions Multipliers'!$B$43</f>
        <v>0</v>
      </c>
      <c r="M155" s="90">
        <f t="shared" ca="1" si="28"/>
        <v>2617515856.4682751</v>
      </c>
      <c r="N155" s="90">
        <f t="shared" ca="1" si="28"/>
        <v>5235031712.9365501</v>
      </c>
      <c r="O155" s="90">
        <f t="shared" ca="1" si="28"/>
        <v>7852547569.4048252</v>
      </c>
      <c r="P155" s="90">
        <f t="shared" ca="1" si="28"/>
        <v>10470063425.8731</v>
      </c>
      <c r="Q155" s="90">
        <f t="shared" ca="1" si="28"/>
        <v>13087579282.341375</v>
      </c>
      <c r="R155" s="90">
        <f t="shared" ca="1" si="28"/>
        <v>15705095138.80965</v>
      </c>
      <c r="S155" s="90">
        <f t="shared" ca="1" si="28"/>
        <v>18322610995.277927</v>
      </c>
      <c r="T155" s="90">
        <f t="shared" ca="1" si="28"/>
        <v>20940126851.746201</v>
      </c>
      <c r="U155" s="90">
        <f t="shared" ca="1" si="28"/>
        <v>23557642708.214474</v>
      </c>
      <c r="V155" s="90">
        <f ca="1">IF('Ric 2030'!$A163="RC",INDIRECT("'Ric 2030'!"&amp;'Country Selector'!$B$3&amp;ROW($A163))*10^12,0)*'Process Emissions Multipliers'!$D$43</f>
        <v>26175158564.682751</v>
      </c>
      <c r="W155" s="90">
        <f t="shared" ca="1" si="30"/>
        <v>26208808025.584095</v>
      </c>
      <c r="X155" s="90">
        <f t="shared" ca="1" si="30"/>
        <v>26242457486.485428</v>
      </c>
      <c r="Y155" s="90">
        <f t="shared" ca="1" si="30"/>
        <v>26276106947.386772</v>
      </c>
      <c r="Z155" s="90">
        <f t="shared" ca="1" si="30"/>
        <v>26309756408.288109</v>
      </c>
      <c r="AA155" s="90">
        <f t="shared" ca="1" si="30"/>
        <v>26343405869.189449</v>
      </c>
      <c r="AB155" s="90">
        <f t="shared" ca="1" si="30"/>
        <v>26377055330.09079</v>
      </c>
      <c r="AC155" s="90">
        <f t="shared" ca="1" si="30"/>
        <v>26410704790.992126</v>
      </c>
      <c r="AD155" s="90">
        <f t="shared" ca="1" si="30"/>
        <v>26444354251.893471</v>
      </c>
      <c r="AE155" s="90">
        <f t="shared" ca="1" si="30"/>
        <v>26478003712.794807</v>
      </c>
      <c r="AF155" s="90">
        <f t="shared" ca="1" si="30"/>
        <v>26511653173.696148</v>
      </c>
      <c r="AG155" s="90">
        <f t="shared" ca="1" si="30"/>
        <v>26545302634.597488</v>
      </c>
      <c r="AH155" s="90">
        <f t="shared" ca="1" si="30"/>
        <v>26578952095.498825</v>
      </c>
      <c r="AI155" s="90">
        <f t="shared" ca="1" si="30"/>
        <v>26612601556.400169</v>
      </c>
      <c r="AJ155" s="90">
        <f t="shared" ca="1" si="30"/>
        <v>26646251017.301506</v>
      </c>
      <c r="AK155" s="90">
        <f t="shared" ca="1" si="30"/>
        <v>26679900478.202847</v>
      </c>
      <c r="AL155" s="90">
        <f t="shared" ca="1" si="30"/>
        <v>26713549939.104187</v>
      </c>
      <c r="AM155" s="90">
        <f t="shared" ca="1" si="29"/>
        <v>26747199400.005524</v>
      </c>
      <c r="AN155" s="90">
        <f t="shared" ca="1" si="29"/>
        <v>26780848860.906868</v>
      </c>
      <c r="AO155" s="90">
        <f t="shared" ca="1" si="29"/>
        <v>26814498321.808208</v>
      </c>
      <c r="AP155" s="90">
        <f ca="1">V155*'Process Emissions Multipliers'!$E$43</f>
        <v>26848147782.709545</v>
      </c>
    </row>
    <row r="156" spans="1:42">
      <c r="A156" s="74">
        <v>300</v>
      </c>
      <c r="B156" s="90">
        <f ca="1">IF('Ric 2010'!$A164="RC",INDIRECT("'Ric 2010'!"&amp;'Country Selector'!$B$3&amp;ROW($A164))*10^12,0)</f>
        <v>8090734566.5699463</v>
      </c>
      <c r="C156" s="90">
        <f t="shared" ca="1" si="27"/>
        <v>11951322354.601009</v>
      </c>
      <c r="D156" s="90">
        <f t="shared" ca="1" si="27"/>
        <v>15811910142.632072</v>
      </c>
      <c r="E156" s="90">
        <f t="shared" ca="1" si="27"/>
        <v>19672497930.663136</v>
      </c>
      <c r="F156" s="90">
        <f t="shared" ref="D156:K177" ca="1" si="31">$B156*($L$1-F$1)/($L$1-$B$1)+$L156*(F$1-$B$1)/($L$1-$B$1)</f>
        <v>23533085718.694199</v>
      </c>
      <c r="G156" s="90">
        <f t="shared" ca="1" si="31"/>
        <v>27393673506.725262</v>
      </c>
      <c r="H156" s="90">
        <f t="shared" ca="1" si="31"/>
        <v>31254261294.756325</v>
      </c>
      <c r="I156" s="90">
        <f t="shared" ca="1" si="31"/>
        <v>35114849082.787392</v>
      </c>
      <c r="J156" s="90">
        <f t="shared" ca="1" si="31"/>
        <v>38975436870.818451</v>
      </c>
      <c r="K156" s="90">
        <f t="shared" ca="1" si="31"/>
        <v>42836024658.849518</v>
      </c>
      <c r="L156" s="90">
        <f ca="1">IF('Ric 2020'!$A164="RC",INDIRECT("'Ric 2020'!"&amp;'Country Selector'!$B$3&amp;ROW($A164))*10^12,0)*'Process Emissions Multipliers'!$B$43</f>
        <v>46696612446.880577</v>
      </c>
      <c r="M156" s="90">
        <f t="shared" ca="1" si="28"/>
        <v>43650295614.488777</v>
      </c>
      <c r="N156" s="90">
        <f t="shared" ca="1" si="28"/>
        <v>40603978782.096977</v>
      </c>
      <c r="O156" s="90">
        <f t="shared" ca="1" si="28"/>
        <v>37557661949.705177</v>
      </c>
      <c r="P156" s="90">
        <f t="shared" ref="N156:U177" ca="1" si="32">$L156*($V$1-P$1)/($V$1-$L$1)+$V156*(P$1-$L$1)/($V$1-$L$1)</f>
        <v>34511345117.313377</v>
      </c>
      <c r="Q156" s="90">
        <f t="shared" ca="1" si="32"/>
        <v>31465028284.921577</v>
      </c>
      <c r="R156" s="90">
        <f t="shared" ca="1" si="32"/>
        <v>28418711452.529778</v>
      </c>
      <c r="S156" s="90">
        <f t="shared" ca="1" si="32"/>
        <v>25372394620.137978</v>
      </c>
      <c r="T156" s="90">
        <f t="shared" ca="1" si="32"/>
        <v>22326077787.746178</v>
      </c>
      <c r="U156" s="90">
        <f t="shared" ca="1" si="32"/>
        <v>19279760955.354378</v>
      </c>
      <c r="V156" s="90">
        <f ca="1">IF('Ric 2030'!$A164="RC",INDIRECT("'Ric 2030'!"&amp;'Country Selector'!$B$3&amp;ROW($A164))*10^12,0)*'Process Emissions Multipliers'!$D$43</f>
        <v>16233444122.962578</v>
      </c>
      <c r="W156" s="90">
        <f t="shared" ca="1" si="30"/>
        <v>16254313018.253502</v>
      </c>
      <c r="X156" s="90">
        <f t="shared" ca="1" si="30"/>
        <v>16275181913.544428</v>
      </c>
      <c r="Y156" s="90">
        <f t="shared" ca="1" si="30"/>
        <v>16296050808.835354</v>
      </c>
      <c r="Z156" s="90">
        <f t="shared" ca="1" si="30"/>
        <v>16316919704.126276</v>
      </c>
      <c r="AA156" s="90">
        <f t="shared" ca="1" si="30"/>
        <v>16337788599.417202</v>
      </c>
      <c r="AB156" s="90">
        <f t="shared" ca="1" si="30"/>
        <v>16358657494.708124</v>
      </c>
      <c r="AC156" s="90">
        <f t="shared" ca="1" si="30"/>
        <v>16379526389.99905</v>
      </c>
      <c r="AD156" s="90">
        <f t="shared" ca="1" si="30"/>
        <v>16400395285.289974</v>
      </c>
      <c r="AE156" s="90">
        <f t="shared" ca="1" si="30"/>
        <v>16421264180.580898</v>
      </c>
      <c r="AF156" s="90">
        <f t="shared" ca="1" si="30"/>
        <v>16442133075.871826</v>
      </c>
      <c r="AG156" s="90">
        <f t="shared" ca="1" si="30"/>
        <v>16463001971.162748</v>
      </c>
      <c r="AH156" s="90">
        <f t="shared" ca="1" si="30"/>
        <v>16483870866.453674</v>
      </c>
      <c r="AI156" s="90">
        <f t="shared" ca="1" si="30"/>
        <v>16504739761.744596</v>
      </c>
      <c r="AJ156" s="90">
        <f t="shared" ca="1" si="30"/>
        <v>16525608657.035521</v>
      </c>
      <c r="AK156" s="90">
        <f t="shared" ca="1" si="30"/>
        <v>16546477552.326447</v>
      </c>
      <c r="AL156" s="90">
        <f t="shared" ca="1" si="30"/>
        <v>16567346447.617371</v>
      </c>
      <c r="AM156" s="90">
        <f t="shared" ca="1" si="29"/>
        <v>16588215342.908295</v>
      </c>
      <c r="AN156" s="90">
        <f t="shared" ca="1" si="29"/>
        <v>16609084238.199221</v>
      </c>
      <c r="AO156" s="90">
        <f t="shared" ca="1" si="29"/>
        <v>16629953133.490145</v>
      </c>
      <c r="AP156" s="90">
        <f ca="1">V156*'Process Emissions Multipliers'!$E$43</f>
        <v>16650822028.781069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Selector'!$B$3&amp;ROW($A165))*10^12,0)*'Process Emissions Multipliers'!$B$43</f>
        <v>0</v>
      </c>
      <c r="M157" s="90">
        <f t="shared" ref="M157:M177" ca="1" si="34">$L157*($V$1-M$1)/($V$1-$L$1)+$V157*(M$1-$L$1)/($V$1-$L$1)</f>
        <v>2792136103.9889688</v>
      </c>
      <c r="N157" s="90">
        <f t="shared" ca="1" si="32"/>
        <v>5584272207.9779377</v>
      </c>
      <c r="O157" s="90">
        <f t="shared" ca="1" si="32"/>
        <v>8376408311.9669065</v>
      </c>
      <c r="P157" s="90">
        <f t="shared" ca="1" si="32"/>
        <v>11168544415.955875</v>
      </c>
      <c r="Q157" s="90">
        <f t="shared" ca="1" si="32"/>
        <v>13960680519.944845</v>
      </c>
      <c r="R157" s="90">
        <f t="shared" ca="1" si="32"/>
        <v>16752816623.933813</v>
      </c>
      <c r="S157" s="90">
        <f t="shared" ca="1" si="32"/>
        <v>19544952727.922783</v>
      </c>
      <c r="T157" s="90">
        <f t="shared" ca="1" si="32"/>
        <v>22337088831.911751</v>
      </c>
      <c r="U157" s="90">
        <f t="shared" ca="1" si="32"/>
        <v>25129224935.900719</v>
      </c>
      <c r="V157" s="90">
        <f ca="1">IF('Ric 2030'!$A165="RC",INDIRECT("'Ric 2030'!"&amp;'Country Selector'!$B$3&amp;ROW($A165))*10^12,0)*'Process Emissions Multipliers'!$D$43</f>
        <v>27921361039.88969</v>
      </c>
      <c r="W157" s="90">
        <f t="shared" ca="1" si="30"/>
        <v>27957255330.436287</v>
      </c>
      <c r="X157" s="90">
        <f t="shared" ca="1" si="30"/>
        <v>27993149620.98288</v>
      </c>
      <c r="Y157" s="90">
        <f t="shared" ca="1" si="30"/>
        <v>28029043911.52948</v>
      </c>
      <c r="Z157" s="90">
        <f t="shared" ca="1" si="30"/>
        <v>28064938202.076073</v>
      </c>
      <c r="AA157" s="90">
        <f t="shared" ca="1" si="30"/>
        <v>28100832492.622673</v>
      </c>
      <c r="AB157" s="90">
        <f t="shared" ca="1" si="30"/>
        <v>28136726783.16927</v>
      </c>
      <c r="AC157" s="90">
        <f t="shared" ca="1" si="30"/>
        <v>28172621073.715866</v>
      </c>
      <c r="AD157" s="90">
        <f t="shared" ca="1" si="30"/>
        <v>28208515364.262459</v>
      </c>
      <c r="AE157" s="90">
        <f t="shared" ca="1" si="30"/>
        <v>28244409654.809059</v>
      </c>
      <c r="AF157" s="90">
        <f t="shared" ca="1" si="30"/>
        <v>28280303945.355652</v>
      </c>
      <c r="AG157" s="90">
        <f t="shared" ca="1" si="30"/>
        <v>28316198235.902252</v>
      </c>
      <c r="AH157" s="90">
        <f t="shared" ca="1" si="30"/>
        <v>28352092526.448849</v>
      </c>
      <c r="AI157" s="90">
        <f t="shared" ca="1" si="30"/>
        <v>28387986816.995445</v>
      </c>
      <c r="AJ157" s="90">
        <f t="shared" ca="1" si="30"/>
        <v>28423881107.542042</v>
      </c>
      <c r="AK157" s="90">
        <f t="shared" ca="1" si="30"/>
        <v>28459775398.088642</v>
      </c>
      <c r="AL157" s="90">
        <f t="shared" ca="1" si="30"/>
        <v>28495669688.635231</v>
      </c>
      <c r="AM157" s="90">
        <f t="shared" ca="1" si="29"/>
        <v>28531563979.181828</v>
      </c>
      <c r="AN157" s="90">
        <f t="shared" ca="1" si="29"/>
        <v>28567458269.728428</v>
      </c>
      <c r="AO157" s="90">
        <f t="shared" ca="1" si="29"/>
        <v>28603352560.275024</v>
      </c>
      <c r="AP157" s="90">
        <f ca="1">V157*'Process Emissions Multipliers'!$E$43</f>
        <v>28639246850.821621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Selector'!$B$3&amp;ROW($A166))*10^12,0)*'Process Emissions Multipliers'!$B$43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Selector'!$B$3&amp;ROW($A166))*10^12,0)*'Process Emissions Multipliers'!$D$43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Multipliers'!$E$43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1163275171.0788636</v>
      </c>
      <c r="D159" s="90">
        <f t="shared" ca="1" si="31"/>
        <v>2326550342.1577272</v>
      </c>
      <c r="E159" s="90">
        <f t="shared" ca="1" si="31"/>
        <v>3489825513.2365904</v>
      </c>
      <c r="F159" s="90">
        <f t="shared" ca="1" si="31"/>
        <v>4653100684.3154545</v>
      </c>
      <c r="G159" s="90">
        <f t="shared" ca="1" si="31"/>
        <v>5816375855.3943176</v>
      </c>
      <c r="H159" s="90">
        <f t="shared" ca="1" si="31"/>
        <v>6979651026.4731808</v>
      </c>
      <c r="I159" s="90">
        <f t="shared" ca="1" si="31"/>
        <v>8142926197.5520449</v>
      </c>
      <c r="J159" s="90">
        <f t="shared" ca="1" si="31"/>
        <v>9306201368.630909</v>
      </c>
      <c r="K159" s="90">
        <f t="shared" ca="1" si="31"/>
        <v>10469476539.709772</v>
      </c>
      <c r="L159" s="90">
        <f ca="1">IF('Ric 2020'!$A167="RC",INDIRECT("'Ric 2020'!"&amp;'Country Selector'!$B$3&amp;ROW($A167))*10^12,0)*'Process Emissions Multipliers'!$B$43</f>
        <v>11632751710.788635</v>
      </c>
      <c r="M159" s="90">
        <f t="shared" ca="1" si="34"/>
        <v>10469476539.709772</v>
      </c>
      <c r="N159" s="90">
        <f t="shared" ca="1" si="32"/>
        <v>9306201368.630909</v>
      </c>
      <c r="O159" s="90">
        <f t="shared" ca="1" si="32"/>
        <v>8142926197.5520449</v>
      </c>
      <c r="P159" s="90">
        <f t="shared" ca="1" si="32"/>
        <v>6979651026.4731808</v>
      </c>
      <c r="Q159" s="90">
        <f t="shared" ca="1" si="32"/>
        <v>5816375855.3943176</v>
      </c>
      <c r="R159" s="90">
        <f t="shared" ca="1" si="32"/>
        <v>4653100684.3154545</v>
      </c>
      <c r="S159" s="90">
        <f t="shared" ca="1" si="32"/>
        <v>3489825513.2365904</v>
      </c>
      <c r="T159" s="90">
        <f t="shared" ca="1" si="32"/>
        <v>2326550342.1577272</v>
      </c>
      <c r="U159" s="90">
        <f t="shared" ca="1" si="32"/>
        <v>1163275171.0788636</v>
      </c>
      <c r="V159" s="90">
        <f ca="1">IF('Ric 2030'!$A167="RC",INDIRECT("'Ric 2030'!"&amp;'Country Selector'!$B$3&amp;ROW($A167))*10^12,0)*'Process Emissions Multipliers'!$D$43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Multipliers'!$E$43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Selector'!$B$3&amp;ROW($A168))*10^12,0)*'Process Emissions Multipliers'!$B$43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Multipliers'!$D$43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Multipliers'!$E$43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10365825140.039143</v>
      </c>
      <c r="C161" s="90">
        <f t="shared" ca="1" si="33"/>
        <v>9329242626.0352287</v>
      </c>
      <c r="D161" s="90">
        <f t="shared" ca="1" si="31"/>
        <v>8292660112.0313139</v>
      </c>
      <c r="E161" s="90">
        <f t="shared" ca="1" si="31"/>
        <v>7256077598.0274</v>
      </c>
      <c r="F161" s="90">
        <f t="shared" ca="1" si="31"/>
        <v>6219495084.0234852</v>
      </c>
      <c r="G161" s="90">
        <f t="shared" ca="1" si="31"/>
        <v>5182912570.0195713</v>
      </c>
      <c r="H161" s="90">
        <f t="shared" ca="1" si="31"/>
        <v>4146330056.0156569</v>
      </c>
      <c r="I161" s="90">
        <f t="shared" ca="1" si="31"/>
        <v>3109747542.0117426</v>
      </c>
      <c r="J161" s="90">
        <f t="shared" ca="1" si="31"/>
        <v>2073165028.0078285</v>
      </c>
      <c r="K161" s="90">
        <f t="shared" ca="1" si="31"/>
        <v>1036582514.0039142</v>
      </c>
      <c r="L161" s="90">
        <f ca="1">IF('Ric 2020'!$A169="RC",INDIRECT("'Ric 2020'!"&amp;'Country Selector'!$B$3&amp;ROW($A169))*10^12,0)*'Process Emissions Multipliers'!$B$43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Selector'!$B$3&amp;ROW($A169))*10^12,0)*'Process Emissions Multipliers'!$D$43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V161*'Process Emissions Multipliers'!$E$43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Selector'!$B$3&amp;ROW($A170))*10^12,0)*'Process Emissions Multipliers'!$B$43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Selector'!$B$3&amp;ROW($A170))*10^12,0)*'Process Emissions Multipliers'!$D$43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V162*'Process Emissions Multipliers'!$E$43</f>
        <v>0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Multipliers'!$B$43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Selector'!$B$3&amp;ROW($A171))*10^12,0)*'Process Emissions Multipliers'!$D$43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V163*'Process Emissions Multipliers'!$E$43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Selector'!$B$3&amp;ROW($A172))*10^12,0)*'Process Emissions Multipliers'!$B$43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Multipliers'!$D$43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Multipliers'!$E$43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14152387350.809814</v>
      </c>
      <c r="C165" s="90">
        <f t="shared" ca="1" si="33"/>
        <v>12737148615.728832</v>
      </c>
      <c r="D165" s="90">
        <f t="shared" ca="1" si="31"/>
        <v>11321909880.647852</v>
      </c>
      <c r="E165" s="90">
        <f t="shared" ca="1" si="31"/>
        <v>9906671145.5668697</v>
      </c>
      <c r="F165" s="90">
        <f t="shared" ca="1" si="31"/>
        <v>8491432410.4858885</v>
      </c>
      <c r="G165" s="90">
        <f t="shared" ca="1" si="31"/>
        <v>7076193675.4049072</v>
      </c>
      <c r="H165" s="90">
        <f t="shared" ca="1" si="31"/>
        <v>5660954940.323926</v>
      </c>
      <c r="I165" s="90">
        <f t="shared" ca="1" si="31"/>
        <v>4245716205.2429442</v>
      </c>
      <c r="J165" s="90">
        <f t="shared" ca="1" si="31"/>
        <v>2830477470.161963</v>
      </c>
      <c r="K165" s="90">
        <f t="shared" ca="1" si="31"/>
        <v>1415238735.0809815</v>
      </c>
      <c r="L165" s="90">
        <f ca="1">IF('Ric 2020'!$A173="RC",INDIRECT("'Ric 2020'!"&amp;'Country Selector'!$B$3&amp;ROW($A173))*10^12,0)*'Process Emissions Multipliers'!$B$43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Multipliers'!$D$43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Multipliers'!$E$43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1158405573.4865651</v>
      </c>
      <c r="C166" s="90">
        <f t="shared" ca="1" si="33"/>
        <v>1042565016.1379086</v>
      </c>
      <c r="D166" s="90">
        <f t="shared" ca="1" si="31"/>
        <v>926724458.78925204</v>
      </c>
      <c r="E166" s="90">
        <f t="shared" ca="1" si="31"/>
        <v>810883901.44059563</v>
      </c>
      <c r="F166" s="90">
        <f t="shared" ca="1" si="31"/>
        <v>695043344.09193909</v>
      </c>
      <c r="G166" s="90">
        <f t="shared" ca="1" si="31"/>
        <v>579202786.74328256</v>
      </c>
      <c r="H166" s="90">
        <f t="shared" ca="1" si="31"/>
        <v>463362229.39462602</v>
      </c>
      <c r="I166" s="90">
        <f t="shared" ca="1" si="31"/>
        <v>347521672.04596955</v>
      </c>
      <c r="J166" s="90">
        <f t="shared" ca="1" si="31"/>
        <v>231681114.69731301</v>
      </c>
      <c r="K166" s="90">
        <f t="shared" ca="1" si="31"/>
        <v>115840557.34865651</v>
      </c>
      <c r="L166" s="90">
        <f ca="1">IF('Ric 2020'!$A174="RC",INDIRECT("'Ric 2020'!"&amp;'Country Selector'!$B$3&amp;ROW($A174))*10^12,0)*'Process Emissions Multipliers'!$B$43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Selector'!$B$3&amp;ROW($A174))*10^12,0)*'Process Emissions Multipliers'!$D$43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V166*'Process Emissions Multipliers'!$E$43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Multipliers'!$B$43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Multipliers'!$D$43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Multipliers'!$E$43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Multipliers'!$B$43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Multipliers'!$D$43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Multipliers'!$E$43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Multipliers'!$B$43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Multipliers'!$D$43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Multipliers'!$E$43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Multipliers'!$B$43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Multipliers'!$D$43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Multipliers'!$E$43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314574681.80873251</v>
      </c>
      <c r="C171" s="90">
        <f t="shared" ca="1" si="33"/>
        <v>283117213.62785923</v>
      </c>
      <c r="D171" s="90">
        <f t="shared" ca="1" si="31"/>
        <v>251659745.44698602</v>
      </c>
      <c r="E171" s="90">
        <f t="shared" ca="1" si="31"/>
        <v>220202277.26611274</v>
      </c>
      <c r="F171" s="90">
        <f t="shared" ca="1" si="31"/>
        <v>188744809.0852395</v>
      </c>
      <c r="G171" s="90">
        <f t="shared" ca="1" si="31"/>
        <v>157287340.90436625</v>
      </c>
      <c r="H171" s="90">
        <f t="shared" ca="1" si="31"/>
        <v>125829872.72349301</v>
      </c>
      <c r="I171" s="90">
        <f t="shared" ca="1" si="31"/>
        <v>94372404.54261975</v>
      </c>
      <c r="J171" s="90">
        <f t="shared" ca="1" si="31"/>
        <v>62914936.361746505</v>
      </c>
      <c r="K171" s="90">
        <f t="shared" ca="1" si="31"/>
        <v>31457468.180873252</v>
      </c>
      <c r="L171" s="90">
        <f ca="1">IF('Ric 2020'!$A179="RC",INDIRECT("'Ric 2020'!"&amp;'Country Selector'!$B$3&amp;ROW($A179))*10^12,0)*'Process Emissions Multipliers'!$B$43</f>
        <v>0</v>
      </c>
      <c r="M171" s="90">
        <f t="shared" ca="1" si="34"/>
        <v>389359336.74334073</v>
      </c>
      <c r="N171" s="90">
        <f t="shared" ca="1" si="32"/>
        <v>778718673.48668146</v>
      </c>
      <c r="O171" s="90">
        <f t="shared" ca="1" si="32"/>
        <v>1168078010.2300222</v>
      </c>
      <c r="P171" s="90">
        <f t="shared" ca="1" si="32"/>
        <v>1557437346.9733629</v>
      </c>
      <c r="Q171" s="90">
        <f t="shared" ca="1" si="32"/>
        <v>1946796683.7167039</v>
      </c>
      <c r="R171" s="90">
        <f t="shared" ca="1" si="32"/>
        <v>2336156020.4600444</v>
      </c>
      <c r="S171" s="90">
        <f t="shared" ca="1" si="32"/>
        <v>2725515357.2033854</v>
      </c>
      <c r="T171" s="90">
        <f t="shared" ca="1" si="32"/>
        <v>3114874693.9467258</v>
      </c>
      <c r="U171" s="90">
        <f t="shared" ca="1" si="32"/>
        <v>3504234030.6900663</v>
      </c>
      <c r="V171" s="90">
        <f ca="1">IF('Ric 2030'!$A179="RC",INDIRECT("'Ric 2030'!"&amp;'Country Selector'!$B$3&amp;ROW($A179))*10^12,0)*'Process Emissions Multipliers'!$D$43</f>
        <v>3893593367.4334073</v>
      </c>
      <c r="W171" s="90">
        <f t="shared" ca="1" si="36"/>
        <v>3898598774.2759066</v>
      </c>
      <c r="X171" s="90">
        <f t="shared" ca="1" si="36"/>
        <v>3903604181.1184053</v>
      </c>
      <c r="Y171" s="90">
        <f t="shared" ca="1" si="36"/>
        <v>3908609587.9609056</v>
      </c>
      <c r="Z171" s="90">
        <f t="shared" ca="1" si="36"/>
        <v>3913614994.8034043</v>
      </c>
      <c r="AA171" s="90">
        <f t="shared" ca="1" si="36"/>
        <v>3918620401.6459031</v>
      </c>
      <c r="AB171" s="90">
        <f t="shared" ca="1" si="36"/>
        <v>3923625808.4884033</v>
      </c>
      <c r="AC171" s="90">
        <f t="shared" ca="1" si="36"/>
        <v>3928631215.3309021</v>
      </c>
      <c r="AD171" s="90">
        <f t="shared" ca="1" si="36"/>
        <v>3933636622.1734014</v>
      </c>
      <c r="AE171" s="90">
        <f t="shared" ca="1" si="36"/>
        <v>3938642029.0159006</v>
      </c>
      <c r="AF171" s="90">
        <f t="shared" ca="1" si="36"/>
        <v>3943647435.8584003</v>
      </c>
      <c r="AG171" s="90">
        <f t="shared" ca="1" si="36"/>
        <v>3948652842.7008991</v>
      </c>
      <c r="AH171" s="90">
        <f t="shared" ca="1" si="36"/>
        <v>3953658249.5433984</v>
      </c>
      <c r="AI171" s="90">
        <f t="shared" ca="1" si="36"/>
        <v>3958663656.3858981</v>
      </c>
      <c r="AJ171" s="90">
        <f t="shared" ca="1" si="36"/>
        <v>3963669063.2283964</v>
      </c>
      <c r="AK171" s="90">
        <f t="shared" ca="1" si="36"/>
        <v>3968674470.0708961</v>
      </c>
      <c r="AL171" s="90">
        <f t="shared" ca="1" si="36"/>
        <v>3973679876.9133954</v>
      </c>
      <c r="AM171" s="90">
        <f t="shared" ca="1" si="35"/>
        <v>3978685283.7558947</v>
      </c>
      <c r="AN171" s="90">
        <f t="shared" ca="1" si="35"/>
        <v>3983690690.5983934</v>
      </c>
      <c r="AO171" s="90">
        <f t="shared" ca="1" si="35"/>
        <v>3988696097.4408932</v>
      </c>
      <c r="AP171" s="90">
        <f ca="1">V171*'Process Emissions Multipliers'!$E$43</f>
        <v>3993701504.2833924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Selector'!$B$3&amp;ROW($A180))*10^12,0)*'Process Emissions Multipliers'!$B$43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Multipliers'!$D$43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Multipliers'!$E$43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Multipliers'!$B$43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Multipliers'!$D$43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Multipliers'!$E$43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Multipliers'!$B$43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Multipliers'!$D$43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Multipliers'!$E$43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Multipliers'!$B$43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Multipliers'!$D$43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Multipliers'!$E$43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Multipliers'!$B$43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Multipliers'!$D$43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Multipliers'!$E$43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Multipliers'!$B$43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Multipliers'!$D$43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Multipliers'!$E$43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3" width="12" bestFit="1" customWidth="1"/>
    <col min="12" max="12" width="12.28515625" customWidth="1"/>
    <col min="13" max="13" width="9.42578125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174986212213.82184</v>
      </c>
      <c r="C2">
        <f ca="1">$B2*($L$1-C$1)/($L$1-$B$1)+$L2*(C$1-$B$1)/($L$1-$B$1)</f>
        <v>191691469062.81052</v>
      </c>
      <c r="D2">
        <f t="shared" ref="D2:K17" ca="1" si="0">$B2*($L$1-D$1)/($L$1-$B$1)+$L2*(D$1-$B$1)/($L$1-$B$1)</f>
        <v>208396725911.79926</v>
      </c>
      <c r="E2">
        <f t="shared" ca="1" si="0"/>
        <v>225101982760.78796</v>
      </c>
      <c r="F2">
        <f t="shared" ca="1" si="0"/>
        <v>241807239609.77667</v>
      </c>
      <c r="G2">
        <f t="shared" ca="1" si="0"/>
        <v>258512496458.76535</v>
      </c>
      <c r="H2">
        <f t="shared" ca="1" si="0"/>
        <v>275217753307.75403</v>
      </c>
      <c r="I2">
        <f t="shared" ca="1" si="0"/>
        <v>291923010156.74274</v>
      </c>
      <c r="J2">
        <f t="shared" ca="1" si="0"/>
        <v>308628267005.73145</v>
      </c>
      <c r="K2">
        <f t="shared" ca="1" si="0"/>
        <v>325333523854.72021</v>
      </c>
      <c r="L2">
        <f ca="1">IF('Liv 2020'!$A10="LM",INDIRECT("'Liv 2020'!"&amp;'Country Selector'!$B$3&amp;ROW($A10))*10^12,0)*'Process Emissions Multipliers'!$B$43</f>
        <v>342038780703.70886</v>
      </c>
      <c r="M2">
        <f ca="1">$L2*($V$1-M$1)/($V$1-$L$1)+$V2*(M$1-$L$1)/($V$1-$L$1)</f>
        <v>339772100646.76611</v>
      </c>
      <c r="N2">
        <f t="shared" ref="N2:U17" ca="1" si="1">$L2*($V$1-N$1)/($V$1-$L$1)+$V2*(N$1-$L$1)/($V$1-$L$1)</f>
        <v>337505420589.82324</v>
      </c>
      <c r="O2">
        <f t="shared" ca="1" si="1"/>
        <v>335238740532.88043</v>
      </c>
      <c r="P2">
        <f t="shared" ca="1" si="1"/>
        <v>332972060475.93762</v>
      </c>
      <c r="Q2">
        <f t="shared" ca="1" si="1"/>
        <v>330705380418.99487</v>
      </c>
      <c r="R2">
        <f t="shared" ca="1" si="1"/>
        <v>328438700362.05206</v>
      </c>
      <c r="S2">
        <f t="shared" ca="1" si="1"/>
        <v>326172020305.10925</v>
      </c>
      <c r="T2">
        <f t="shared" ca="1" si="1"/>
        <v>323905340248.16644</v>
      </c>
      <c r="U2">
        <f t="shared" ca="1" si="1"/>
        <v>321638660191.22363</v>
      </c>
      <c r="V2">
        <f ca="1">IF('Liv 2030'!$A10="LM",INDIRECT("'Liv 2030'!"&amp;'Country Selector'!$B$3&amp;ROW($A10))*10^12,0)*'Process Emissions Multipliers'!$D$43</f>
        <v>319371980134.28082</v>
      </c>
      <c r="W2" s="90">
        <f ca="1">$V2*($AP$1-W$1)/($AP$1-$V$1)+$AP2*(W$1-$V$1)/($AP$1-$V$1)</f>
        <v>319782548610.18726</v>
      </c>
      <c r="X2" s="90">
        <f t="shared" ref="X2:AO16" ca="1" si="2">$V2*($AP$1-X$1)/($AP$1-$V$1)+$AP2*(X$1-$V$1)/($AP$1-$V$1)</f>
        <v>320193117086.09375</v>
      </c>
      <c r="Y2" s="90">
        <f t="shared" ca="1" si="2"/>
        <v>320603685562.00024</v>
      </c>
      <c r="Z2" s="90">
        <f t="shared" ca="1" si="2"/>
        <v>321014254037.90668</v>
      </c>
      <c r="AA2" s="90">
        <f t="shared" ca="1" si="2"/>
        <v>321424822513.81311</v>
      </c>
      <c r="AB2" s="90">
        <f t="shared" ca="1" si="2"/>
        <v>321835390989.7196</v>
      </c>
      <c r="AC2" s="90">
        <f t="shared" ca="1" si="2"/>
        <v>322245959465.6261</v>
      </c>
      <c r="AD2" s="90">
        <f t="shared" ca="1" si="2"/>
        <v>322656527941.53259</v>
      </c>
      <c r="AE2" s="90">
        <f t="shared" ca="1" si="2"/>
        <v>323067096417.43896</v>
      </c>
      <c r="AF2" s="90">
        <f t="shared" ca="1" si="2"/>
        <v>323477664893.34546</v>
      </c>
      <c r="AG2" s="90">
        <f t="shared" ca="1" si="2"/>
        <v>323888233369.25195</v>
      </c>
      <c r="AH2" s="90">
        <f t="shared" ca="1" si="2"/>
        <v>324298801845.15845</v>
      </c>
      <c r="AI2" s="90">
        <f t="shared" ca="1" si="2"/>
        <v>324709370321.06488</v>
      </c>
      <c r="AJ2" s="90">
        <f t="shared" ca="1" si="2"/>
        <v>325119938796.97137</v>
      </c>
      <c r="AK2" s="90">
        <f t="shared" ca="1" si="2"/>
        <v>325530507272.87781</v>
      </c>
      <c r="AL2" s="90">
        <f t="shared" ca="1" si="2"/>
        <v>325941075748.7843</v>
      </c>
      <c r="AM2" s="90">
        <f t="shared" ca="1" si="2"/>
        <v>326351644224.6908</v>
      </c>
      <c r="AN2" s="90">
        <f t="shared" ca="1" si="2"/>
        <v>326762212700.59723</v>
      </c>
      <c r="AO2" s="90">
        <f t="shared" ca="1" si="2"/>
        <v>327172781176.50372</v>
      </c>
      <c r="AP2">
        <f ca="1">V2*'Process Emissions Multipliers'!$E$43</f>
        <v>327583349652.41016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IF('Liv 2020'!$A11="LM",INDIRECT("'Liv 2020'!"&amp;'Country Selector'!$B$3&amp;ROW($A11))*10^12,0)*'Process Emissions Multipliers'!$B$43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IF('Liv 2030'!$A11="LM",INDIRECT("'Liv 2030'!"&amp;'Country Selector'!$B$3&amp;ROW($A11))*10^12,0)*'Process Emissions Multipliers'!$D$43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Multipliers'!$E$43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IF('Liv 2020'!$A12="LM",INDIRECT("'Liv 2020'!"&amp;'Country Selector'!$B$3&amp;ROW($A12))*10^12,0)*'Process Emissions Multipliers'!$B$43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IF('Liv 2030'!$A12="LM",INDIRECT("'Liv 2030'!"&amp;'Country Selector'!$B$3&amp;ROW($A12))*10^12,0)*'Process Emissions Multipliers'!$D$43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Multipliers'!$E$43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IF('Liv 2020'!$A13="LM",INDIRECT("'Liv 2020'!"&amp;'Country Selector'!$B$3&amp;ROW($A13))*10^12,0)*'Process Emissions Multipliers'!$B$43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IF('Liv 2030'!$A13="LM",INDIRECT("'Liv 2030'!"&amp;'Country Selector'!$B$3&amp;ROW($A13))*10^12,0)*'Process Emissions Multipliers'!$D$43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Multipliers'!$E$43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IF('Liv 2020'!$A14="LM",INDIRECT("'Liv 2020'!"&amp;'Country Selector'!$B$3&amp;ROW($A14))*10^12,0)*'Process Emissions Multipliers'!$B$43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IF('Liv 2030'!$A14="LM",INDIRECT("'Liv 2030'!"&amp;'Country Selector'!$B$3&amp;ROW($A14))*10^12,0)*'Process Emissions Multipliers'!$D$43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Multipliers'!$E$43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IF('Liv 2020'!$A15="LM",INDIRECT("'Liv 2020'!"&amp;'Country Selector'!$B$3&amp;ROW($A15))*10^12,0)*'Process Emissions Multipliers'!$B$43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IF('Liv 2030'!$A15="LM",INDIRECT("'Liv 2030'!"&amp;'Country Selector'!$B$3&amp;ROW($A15))*10^12,0)*'Process Emissions Multipliers'!$D$43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Multipliers'!$E$43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IF('Liv 2020'!$A16="LM",INDIRECT("'Liv 2020'!"&amp;'Country Selector'!$B$3&amp;ROW($A16))*10^12,0)*'Process Emissions Multipliers'!$B$43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IF('Liv 2030'!$A16="LM",INDIRECT("'Liv 2030'!"&amp;'Country Selector'!$B$3&amp;ROW($A16))*10^12,0)*'Process Emissions Multipliers'!$D$43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Multipliers'!$E$43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IF('Liv 2020'!$A17="LM",INDIRECT("'Liv 2020'!"&amp;'Country Selector'!$B$3&amp;ROW($A17))*10^12,0)*'Process Emissions Multipliers'!$B$43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IF('Liv 2030'!$A17="LM",INDIRECT("'Liv 2030'!"&amp;'Country Selector'!$B$3&amp;ROW($A17))*10^12,0)*'Process Emissions Multipliers'!$D$43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Multipliers'!$E$43</f>
        <v>0</v>
      </c>
    </row>
    <row r="10" spans="1:42">
      <c r="A10" s="74">
        <v>-42</v>
      </c>
      <c r="B10">
        <f ca="1">IF('Liv 2010'!$A18="LM",INDIRECT("'Liv 2010'!"&amp;'Country Selector'!$B$3&amp;ROW($A18))*10^12,0)</f>
        <v>83451451602.936188</v>
      </c>
      <c r="C10">
        <f t="shared" ca="1" si="3"/>
        <v>75106306442.642563</v>
      </c>
      <c r="D10">
        <f t="shared" ca="1" si="0"/>
        <v>66761161282.348953</v>
      </c>
      <c r="E10">
        <f t="shared" ca="1" si="0"/>
        <v>58416016122.055336</v>
      </c>
      <c r="F10">
        <f t="shared" ca="1" si="0"/>
        <v>50070870961.761711</v>
      </c>
      <c r="G10">
        <f t="shared" ca="1" si="0"/>
        <v>41725725801.468094</v>
      </c>
      <c r="H10">
        <f t="shared" ca="1" si="0"/>
        <v>33380580641.174477</v>
      </c>
      <c r="I10">
        <f t="shared" ca="1" si="0"/>
        <v>25035435480.880856</v>
      </c>
      <c r="J10">
        <f t="shared" ca="1" si="0"/>
        <v>16690290320.587238</v>
      </c>
      <c r="K10">
        <f t="shared" ca="1" si="0"/>
        <v>8345145160.2936192</v>
      </c>
      <c r="L10">
        <f ca="1">IF('Liv 2020'!$A18="LM",INDIRECT("'Liv 2020'!"&amp;'Country Selector'!$B$3&amp;ROW($A18))*10^12,0)*'Process Emissions Multipliers'!$B$43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IF('Liv 2030'!$A18="LM",INDIRECT("'Liv 2030'!"&amp;'Country Selector'!$B$3&amp;ROW($A18))*10^12,0)*'Process Emissions Multipliers'!$D$43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Multipliers'!$E$43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IF('Liv 2020'!$A19="LM",INDIRECT("'Liv 2020'!"&amp;'Country Selector'!$B$3&amp;ROW($A19))*10^12,0)*'Process Emissions Multipliers'!$B$43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IF('Liv 2030'!$A19="LM",INDIRECT("'Liv 2030'!"&amp;'Country Selector'!$B$3&amp;ROW($A19))*10^12,0)*'Process Emissions Multipliers'!$D$43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Multipliers'!$E$43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IF('Liv 2020'!$A20="LM",INDIRECT("'Liv 2020'!"&amp;'Country Selector'!$B$3&amp;ROW($A20))*10^12,0)*'Process Emissions Multipliers'!$B$43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IF('Liv 2030'!$A20="LM",INDIRECT("'Liv 2030'!"&amp;'Country Selector'!$B$3&amp;ROW($A20))*10^12,0)*'Process Emissions Multipliers'!$D$43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Multipliers'!$E$43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IF('Liv 2020'!$A21="LM",INDIRECT("'Liv 2020'!"&amp;'Country Selector'!$B$3&amp;ROW($A21))*10^12,0)*'Process Emissions Multipliers'!$B$43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IF('Liv 2030'!$A21="LM",INDIRECT("'Liv 2030'!"&amp;'Country Selector'!$B$3&amp;ROW($A21))*10^12,0)*'Process Emissions Multipliers'!$D$43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Multipliers'!$E$43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IF('Liv 2020'!$A22="LM",INDIRECT("'Liv 2020'!"&amp;'Country Selector'!$B$3&amp;ROW($A22))*10^12,0)*'Process Emissions Multipliers'!$B$43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IF('Liv 2030'!$A22="LM",INDIRECT("'Liv 2030'!"&amp;'Country Selector'!$B$3&amp;ROW($A22))*10^12,0)*'Process Emissions Multipliers'!$D$43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Multipliers'!$E$43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IF('Liv 2020'!$A23="LM",INDIRECT("'Liv 2020'!"&amp;'Country Selector'!$B$3&amp;ROW($A23))*10^12,0)*'Process Emissions Multipliers'!$B$43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IF('Liv 2030'!$A23="LM",INDIRECT("'Liv 2030'!"&amp;'Country Selector'!$B$3&amp;ROW($A23))*10^12,0)*'Process Emissions Multipliers'!$D$43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Multipliers'!$E$43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IF('Liv 2020'!$A24="LM",INDIRECT("'Liv 2020'!"&amp;'Country Selector'!$B$3&amp;ROW($A24))*10^12,0)*'Process Emissions Multipliers'!$B$43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IF('Liv 2030'!$A24="LM",INDIRECT("'Liv 2030'!"&amp;'Country Selector'!$B$3&amp;ROW($A24))*10^12,0)*'Process Emissions Multipliers'!$D$43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Multipliers'!$E$43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IF('Liv 2020'!$A25="LM",INDIRECT("'Liv 2020'!"&amp;'Country Selector'!$B$3&amp;ROW($A25))*10^12,0)*'Process Emissions Multipliers'!$B$43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IF('Liv 2030'!$A25="LM",INDIRECT("'Liv 2030'!"&amp;'Country Selector'!$B$3&amp;ROW($A25))*10^12,0)*'Process Emissions Multipliers'!$D$43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Multipliers'!$E$43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20585082907.828529</v>
      </c>
      <c r="D18">
        <f t="shared" ca="1" si="3"/>
        <v>41170165815.657059</v>
      </c>
      <c r="E18">
        <f t="shared" ca="1" si="3"/>
        <v>61755248723.48558</v>
      </c>
      <c r="F18">
        <f t="shared" ca="1" si="3"/>
        <v>82340331631.314117</v>
      </c>
      <c r="G18">
        <f t="shared" ca="1" si="3"/>
        <v>102925414539.14264</v>
      </c>
      <c r="H18">
        <f t="shared" ca="1" si="3"/>
        <v>123510497446.97116</v>
      </c>
      <c r="I18">
        <f t="shared" ca="1" si="3"/>
        <v>144095580354.79971</v>
      </c>
      <c r="J18">
        <f t="shared" ca="1" si="3"/>
        <v>164680663262.62823</v>
      </c>
      <c r="K18">
        <f t="shared" ca="1" si="3"/>
        <v>185265746170.45673</v>
      </c>
      <c r="L18">
        <f ca="1">IF('Liv 2020'!$A26="LM",INDIRECT("'Liv 2020'!"&amp;'Country Selector'!$B$3&amp;ROW($A26))*10^12,0)*'Process Emissions Multipliers'!$B$43</f>
        <v>205850829078.28528</v>
      </c>
      <c r="M18">
        <f t="shared" ca="1" si="4"/>
        <v>185265746170.45673</v>
      </c>
      <c r="N18">
        <f t="shared" ca="1" si="4"/>
        <v>164680663262.62823</v>
      </c>
      <c r="O18">
        <f t="shared" ca="1" si="4"/>
        <v>144095580354.79971</v>
      </c>
      <c r="P18">
        <f t="shared" ca="1" si="4"/>
        <v>123510497446.97116</v>
      </c>
      <c r="Q18">
        <f t="shared" ca="1" si="4"/>
        <v>102925414539.14264</v>
      </c>
      <c r="R18">
        <f t="shared" ca="1" si="4"/>
        <v>82340331631.314117</v>
      </c>
      <c r="S18">
        <f t="shared" ca="1" si="4"/>
        <v>61755248723.48558</v>
      </c>
      <c r="T18">
        <f t="shared" ca="1" si="4"/>
        <v>41170165815.657059</v>
      </c>
      <c r="U18">
        <f t="shared" ca="1" si="4"/>
        <v>20585082907.828529</v>
      </c>
      <c r="V18">
        <f ca="1">IF('Liv 2030'!$A26="LM",INDIRECT("'Liv 2030'!"&amp;'Country Selector'!$B$3&amp;ROW($A26))*10^12,0)*'Process Emissions Multipliers'!$D$43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Multipliers'!$E$43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IF('Liv 2020'!$A27="LM",INDIRECT("'Liv 2020'!"&amp;'Country Selector'!$B$3&amp;ROW($A27))*10^12,0)*'Process Emissions Multipliers'!$B$43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IF('Liv 2030'!$A27="LM",INDIRECT("'Liv 2030'!"&amp;'Country Selector'!$B$3&amp;ROW($A27))*10^12,0)*'Process Emissions Multipliers'!$D$43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Multipliers'!$E$43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IF('Liv 2020'!$A28="LM",INDIRECT("'Liv 2020'!"&amp;'Country Selector'!$B$3&amp;ROW($A28))*10^12,0)*'Process Emissions Multipliers'!$B$43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IF('Liv 2030'!$A28="LM",INDIRECT("'Liv 2030'!"&amp;'Country Selector'!$B$3&amp;ROW($A28))*10^12,0)*'Process Emissions Multipliers'!$D$43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Multipliers'!$E$43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IF('Liv 2020'!$A29="LM",INDIRECT("'Liv 2020'!"&amp;'Country Selector'!$B$3&amp;ROW($A29))*10^12,0)*'Process Emissions Multipliers'!$B$43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IF('Liv 2030'!$A29="LM",INDIRECT("'Liv 2030'!"&amp;'Country Selector'!$B$3&amp;ROW($A29))*10^12,0)*'Process Emissions Multipliers'!$D$43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Multipliers'!$E$43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IF('Liv 2020'!$A30="LM",INDIRECT("'Liv 2020'!"&amp;'Country Selector'!$B$3&amp;ROW($A30))*10^12,0)*'Process Emissions Multipliers'!$B$43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IF('Liv 2030'!$A30="LM",INDIRECT("'Liv 2030'!"&amp;'Country Selector'!$B$3&amp;ROW($A30))*10^12,0)*'Process Emissions Multipliers'!$D$43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Multipliers'!$E$43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IF('Liv 2020'!$A31="LM",INDIRECT("'Liv 2020'!"&amp;'Country Selector'!$B$3&amp;ROW($A31))*10^12,0)*'Process Emissions Multipliers'!$B$43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IF('Liv 2030'!$A31="LM",INDIRECT("'Liv 2030'!"&amp;'Country Selector'!$B$3&amp;ROW($A31))*10^12,0)*'Process Emissions Multipliers'!$D$43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Multipliers'!$E$43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IF('Liv 2020'!$A32="LM",INDIRECT("'Liv 2020'!"&amp;'Country Selector'!$B$3&amp;ROW($A32))*10^12,0)*'Process Emissions Multipliers'!$B$43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IF('Liv 2030'!$A32="LM",INDIRECT("'Liv 2030'!"&amp;'Country Selector'!$B$3&amp;ROW($A32))*10^12,0)*'Process Emissions Multipliers'!$D$43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Multipliers'!$E$43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IF('Liv 2020'!$A33="LM",INDIRECT("'Liv 2020'!"&amp;'Country Selector'!$B$3&amp;ROW($A33))*10^12,0)*'Process Emissions Multipliers'!$B$43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IF('Liv 2030'!$A33="LM",INDIRECT("'Liv 2030'!"&amp;'Country Selector'!$B$3&amp;ROW($A33))*10^12,0)*'Process Emissions Multipliers'!$D$43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Multipliers'!$E$43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IF('Liv 2020'!$A34="LM",INDIRECT("'Liv 2020'!"&amp;'Country Selector'!$B$3&amp;ROW($A34))*10^12,0)*'Process Emissions Multipliers'!$B$43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IF('Liv 2030'!$A34="LM",INDIRECT("'Liv 2030'!"&amp;'Country Selector'!$B$3&amp;ROW($A34))*10^12,0)*'Process Emissions Multipliers'!$D$43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Multipliers'!$E$43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IF('Liv 2020'!$A35="LM",INDIRECT("'Liv 2020'!"&amp;'Country Selector'!$B$3&amp;ROW($A35))*10^12,0)*'Process Emissions Multipliers'!$B$43</f>
        <v>0</v>
      </c>
      <c r="M27">
        <f t="shared" ca="1" si="4"/>
        <v>24256117499.207615</v>
      </c>
      <c r="N27">
        <f t="shared" ca="1" si="4"/>
        <v>48512234998.41523</v>
      </c>
      <c r="O27">
        <f t="shared" ca="1" si="4"/>
        <v>72768352497.622833</v>
      </c>
      <c r="P27">
        <f t="shared" ca="1" si="4"/>
        <v>97024469996.83046</v>
      </c>
      <c r="Q27">
        <f t="shared" ca="1" si="4"/>
        <v>121280587496.03806</v>
      </c>
      <c r="R27">
        <f t="shared" ca="1" si="4"/>
        <v>145536704995.24567</v>
      </c>
      <c r="S27">
        <f t="shared" ca="1" si="4"/>
        <v>169792822494.45331</v>
      </c>
      <c r="T27">
        <f t="shared" ca="1" si="4"/>
        <v>194048939993.66092</v>
      </c>
      <c r="U27">
        <f t="shared" ca="1" si="4"/>
        <v>218305057492.86853</v>
      </c>
      <c r="V27">
        <f ca="1">IF('Liv 2030'!$A35="LM",INDIRECT("'Liv 2030'!"&amp;'Country Selector'!$B$3&amp;ROW($A35))*10^12,0)*'Process Emissions Multipliers'!$D$43</f>
        <v>242561174992.07614</v>
      </c>
      <c r="W27" s="90">
        <f t="shared" ca="1" si="5"/>
        <v>242872999379.07684</v>
      </c>
      <c r="X27" s="90">
        <f t="shared" ca="1" si="5"/>
        <v>243184823766.07758</v>
      </c>
      <c r="Y27" s="90">
        <f t="shared" ca="1" si="5"/>
        <v>243496648153.07831</v>
      </c>
      <c r="Z27" s="90">
        <f t="shared" ca="1" si="5"/>
        <v>243808472540.07904</v>
      </c>
      <c r="AA27" s="90">
        <f t="shared" ca="1" si="5"/>
        <v>244120296927.07974</v>
      </c>
      <c r="AB27" s="90">
        <f t="shared" ca="1" si="5"/>
        <v>244432121314.08047</v>
      </c>
      <c r="AC27" s="90">
        <f t="shared" ca="1" si="5"/>
        <v>244743945701.08118</v>
      </c>
      <c r="AD27" s="90">
        <f t="shared" ca="1" si="5"/>
        <v>245055770088.08191</v>
      </c>
      <c r="AE27" s="90">
        <f t="shared" ca="1" si="5"/>
        <v>245367594475.08264</v>
      </c>
      <c r="AF27" s="90">
        <f t="shared" ca="1" si="5"/>
        <v>245679418862.08334</v>
      </c>
      <c r="AG27" s="90">
        <f t="shared" ca="1" si="5"/>
        <v>245991243249.08408</v>
      </c>
      <c r="AH27" s="90">
        <f t="shared" ca="1" si="5"/>
        <v>246303067636.08478</v>
      </c>
      <c r="AI27" s="90">
        <f t="shared" ca="1" si="5"/>
        <v>246614892023.08554</v>
      </c>
      <c r="AJ27" s="90">
        <f t="shared" ca="1" si="5"/>
        <v>246926716410.08624</v>
      </c>
      <c r="AK27" s="90">
        <f t="shared" ca="1" si="5"/>
        <v>247238540797.08698</v>
      </c>
      <c r="AL27" s="90">
        <f t="shared" ca="1" si="5"/>
        <v>247550365184.08768</v>
      </c>
      <c r="AM27" s="90">
        <f t="shared" ca="1" si="6"/>
        <v>247862189571.08844</v>
      </c>
      <c r="AN27" s="90">
        <f t="shared" ca="1" si="6"/>
        <v>248174013958.08914</v>
      </c>
      <c r="AO27" s="90">
        <f t="shared" ca="1" si="6"/>
        <v>248485838345.08984</v>
      </c>
      <c r="AP27">
        <f ca="1">V27*'Process Emissions Multipliers'!$E$43</f>
        <v>248797662732.09058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IF('Liv 2020'!$A36="LM",INDIRECT("'Liv 2020'!"&amp;'Country Selector'!$B$3&amp;ROW($A36))*10^12,0)*'Process Emissions Multipliers'!$B$43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IF('Liv 2030'!$A36="LM",INDIRECT("'Liv 2030'!"&amp;'Country Selector'!$B$3&amp;ROW($A36))*10^12,0)*'Process Emissions Multipliers'!$D$43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Multipliers'!$E$43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IF('Liv 2020'!$A37="LM",INDIRECT("'Liv 2020'!"&amp;'Country Selector'!$B$3&amp;ROW($A37))*10^12,0)*'Process Emissions Multipliers'!$B$43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IF('Liv 2030'!$A37="LM",INDIRECT("'Liv 2030'!"&amp;'Country Selector'!$B$3&amp;ROW($A37))*10^12,0)*'Process Emissions Multipliers'!$D$43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Multipliers'!$E$43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IF('Liv 2020'!$A38="LM",INDIRECT("'Liv 2020'!"&amp;'Country Selector'!$B$3&amp;ROW($A38))*10^12,0)*'Process Emissions Multipliers'!$B$43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IF('Liv 2030'!$A38="LM",INDIRECT("'Liv 2030'!"&amp;'Country Selector'!$B$3&amp;ROW($A38))*10^12,0)*'Process Emissions Multipliers'!$D$43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Multipliers'!$E$43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IF('Liv 2020'!$A39="LM",INDIRECT("'Liv 2020'!"&amp;'Country Selector'!$B$3&amp;ROW($A39))*10^12,0)*'Process Emissions Multipliers'!$B$43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IF('Liv 2030'!$A39="LM",INDIRECT("'Liv 2030'!"&amp;'Country Selector'!$B$3&amp;ROW($A39))*10^12,0)*'Process Emissions Multipliers'!$D$43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Multipliers'!$E$43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IF('Liv 2020'!$A40="LM",INDIRECT("'Liv 2020'!"&amp;'Country Selector'!$B$3&amp;ROW($A40))*10^12,0)*'Process Emissions Multipliers'!$B$43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IF('Liv 2030'!$A40="LM",INDIRECT("'Liv 2030'!"&amp;'Country Selector'!$B$3&amp;ROW($A40))*10^12,0)*'Process Emissions Multipliers'!$D$43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Multipliers'!$E$43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IF('Liv 2020'!$A41="LM",INDIRECT("'Liv 2020'!"&amp;'Country Selector'!$B$3&amp;ROW($A41))*10^12,0)*'Process Emissions Multipliers'!$B$43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IF('Liv 2030'!$A41="LM",INDIRECT("'Liv 2030'!"&amp;'Country Selector'!$B$3&amp;ROW($A41))*10^12,0)*'Process Emissions Multipliers'!$D$43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Multipliers'!$E$43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IF('Liv 2020'!$A42="LM",INDIRECT("'Liv 2020'!"&amp;'Country Selector'!$B$3&amp;ROW($A42))*10^12,0)*'Process Emissions Multipliers'!$B$43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IF('Liv 2030'!$A42="LM",INDIRECT("'Liv 2030'!"&amp;'Country Selector'!$B$3&amp;ROW($A42))*10^12,0)*'Process Emissions Multipliers'!$D$43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Multipliers'!$E$43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IF('Liv 2020'!$A43="LM",INDIRECT("'Liv 2020'!"&amp;'Country Selector'!$B$3&amp;ROW($A43))*10^12,0)*'Process Emissions Multipliers'!$B$43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IF('Liv 2030'!$A43="LM",INDIRECT("'Liv 2030'!"&amp;'Country Selector'!$B$3&amp;ROW($A43))*10^12,0)*'Process Emissions Multipliers'!$D$43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Multipliers'!$E$43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IF('Liv 2020'!$A44="LM",INDIRECT("'Liv 2020'!"&amp;'Country Selector'!$B$3&amp;ROW($A44))*10^12,0)*'Process Emissions Multipliers'!$B$43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IF('Liv 2030'!$A44="LM",INDIRECT("'Liv 2030'!"&amp;'Country Selector'!$B$3&amp;ROW($A44))*10^12,0)*'Process Emissions Multipliers'!$D$43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Multipliers'!$E$43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IF('Liv 2020'!$A45="LM",INDIRECT("'Liv 2020'!"&amp;'Country Selector'!$B$3&amp;ROW($A45))*10^12,0)*'Process Emissions Multipliers'!$B$43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IF('Liv 2030'!$A45="LM",INDIRECT("'Liv 2030'!"&amp;'Country Selector'!$B$3&amp;ROW($A45))*10^12,0)*'Process Emissions Multipliers'!$D$43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Multipliers'!$E$43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IF('Liv 2020'!$A46="LM",INDIRECT("'Liv 2020'!"&amp;'Country Selector'!$B$3&amp;ROW($A46))*10^12,0)*'Process Emissions Multipliers'!$B$43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IF('Liv 2030'!$A46="LM",INDIRECT("'Liv 2030'!"&amp;'Country Selector'!$B$3&amp;ROW($A46))*10^12,0)*'Process Emissions Multipliers'!$D$43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Multipliers'!$E$43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IF('Liv 2020'!$A47="LM",INDIRECT("'Liv 2020'!"&amp;'Country Selector'!$B$3&amp;ROW($A47))*10^12,0)*'Process Emissions Multipliers'!$B$43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IF('Liv 2030'!$A47="LM",INDIRECT("'Liv 2030'!"&amp;'Country Selector'!$B$3&amp;ROW($A47))*10^12,0)*'Process Emissions Multipliers'!$D$43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Multipliers'!$E$43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IF('Liv 2020'!$A48="LM",INDIRECT("'Liv 2020'!"&amp;'Country Selector'!$B$3&amp;ROW($A48))*10^12,0)*'Process Emissions Multipliers'!$B$43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IF('Liv 2030'!$A48="LM",INDIRECT("'Liv 2030'!"&amp;'Country Selector'!$B$3&amp;ROW($A48))*10^12,0)*'Process Emissions Multipliers'!$D$43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Multipliers'!$E$43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IF('Liv 2020'!$A49="LM",INDIRECT("'Liv 2020'!"&amp;'Country Selector'!$B$3&amp;ROW($A49))*10^12,0)*'Process Emissions Multipliers'!$B$43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IF('Liv 2030'!$A49="LM",INDIRECT("'Liv 2030'!"&amp;'Country Selector'!$B$3&amp;ROW($A49))*10^12,0)*'Process Emissions Multipliers'!$D$43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Multipliers'!$E$43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IF('Liv 2020'!$A50="LM",INDIRECT("'Liv 2020'!"&amp;'Country Selector'!$B$3&amp;ROW($A50))*10^12,0)*'Process Emissions Multipliers'!$B$43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IF('Liv 2030'!$A50="LM",INDIRECT("'Liv 2030'!"&amp;'Country Selector'!$B$3&amp;ROW($A50))*10^12,0)*'Process Emissions Multipliers'!$D$43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Multipliers'!$E$43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IF('Liv 2020'!$A51="LM",INDIRECT("'Liv 2020'!"&amp;'Country Selector'!$B$3&amp;ROW($A51))*10^12,0)*'Process Emissions Multipliers'!$B$43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IF('Liv 2030'!$A51="LM",INDIRECT("'Liv 2030'!"&amp;'Country Selector'!$B$3&amp;ROW($A51))*10^12,0)*'Process Emissions Multipliers'!$D$43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Multipliers'!$E$43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IF('Liv 2020'!$A52="LM",INDIRECT("'Liv 2020'!"&amp;'Country Selector'!$B$3&amp;ROW($A52))*10^12,0)*'Process Emissions Multipliers'!$B$43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IF('Liv 2030'!$A52="LM",INDIRECT("'Liv 2030'!"&amp;'Country Selector'!$B$3&amp;ROW($A52))*10^12,0)*'Process Emissions Multipliers'!$D$43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Multipliers'!$E$43</f>
        <v>0</v>
      </c>
    </row>
    <row r="45" spans="1:42">
      <c r="A45" s="74">
        <v>-7</v>
      </c>
      <c r="B45">
        <f ca="1">IF('Liv 2010'!$A53="LM",INDIRECT("'Liv 2010'!"&amp;'Country Selector'!$B$3&amp;ROW($A53))*10^12,0)</f>
        <v>4159299539239.3979</v>
      </c>
      <c r="C45">
        <f t="shared" ca="1" si="9"/>
        <v>3743369585315.458</v>
      </c>
      <c r="D45">
        <f t="shared" ca="1" si="9"/>
        <v>3327439631391.5186</v>
      </c>
      <c r="E45">
        <f t="shared" ca="1" si="9"/>
        <v>2911509677467.5786</v>
      </c>
      <c r="F45">
        <f t="shared" ca="1" si="9"/>
        <v>2495579723543.6387</v>
      </c>
      <c r="G45">
        <f t="shared" ca="1" si="9"/>
        <v>2079649769619.6987</v>
      </c>
      <c r="H45">
        <f t="shared" ca="1" si="9"/>
        <v>1663719815695.7593</v>
      </c>
      <c r="I45">
        <f t="shared" ca="1" si="9"/>
        <v>1247789861771.8193</v>
      </c>
      <c r="J45">
        <f t="shared" ca="1" si="9"/>
        <v>831859907847.87964</v>
      </c>
      <c r="K45">
        <f t="shared" ca="1" si="9"/>
        <v>415929953923.93982</v>
      </c>
      <c r="L45">
        <f ca="1">IF('Liv 2020'!$A53="LM",INDIRECT("'Liv 2020'!"&amp;'Country Selector'!$B$3&amp;ROW($A53))*10^12,0)*'Process Emissions Multipliers'!$B$43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IF('Liv 2030'!$A53="LM",INDIRECT("'Liv 2030'!"&amp;'Country Selector'!$B$3&amp;ROW($A53))*10^12,0)*'Process Emissions Multipliers'!$D$43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Multipliers'!$E$43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IF('Liv 2020'!$A54="LM",INDIRECT("'Liv 2020'!"&amp;'Country Selector'!$B$3&amp;ROW($A54))*10^12,0)*'Process Emissions Multipliers'!$B$43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IF('Liv 2030'!$A54="LM",INDIRECT("'Liv 2030'!"&amp;'Country Selector'!$B$3&amp;ROW($A54))*10^12,0)*'Process Emissions Multipliers'!$D$43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Multipliers'!$E$43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IF('Liv 2020'!$A55="LM",INDIRECT("'Liv 2020'!"&amp;'Country Selector'!$B$3&amp;ROW($A55))*10^12,0)*'Process Emissions Multipliers'!$B$43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IF('Liv 2030'!$A55="LM",INDIRECT("'Liv 2030'!"&amp;'Country Selector'!$B$3&amp;ROW($A55))*10^12,0)*'Process Emissions Multipliers'!$D$43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Multipliers'!$E$43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IF('Liv 2020'!$A56="LM",INDIRECT("'Liv 2020'!"&amp;'Country Selector'!$B$3&amp;ROW($A56))*10^12,0)*'Process Emissions Multipliers'!$B$43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IF('Liv 2030'!$A56="LM",INDIRECT("'Liv 2030'!"&amp;'Country Selector'!$B$3&amp;ROW($A56))*10^12,0)*'Process Emissions Multipliers'!$D$43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Multipliers'!$E$43</f>
        <v>0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909394084320.11755</v>
      </c>
      <c r="D49">
        <f t="shared" ca="1" si="9"/>
        <v>1818788168640.2351</v>
      </c>
      <c r="E49">
        <f t="shared" ca="1" si="9"/>
        <v>2728182252960.3525</v>
      </c>
      <c r="F49">
        <f t="shared" ca="1" si="9"/>
        <v>3637576337280.4702</v>
      </c>
      <c r="G49">
        <f t="shared" ca="1" si="9"/>
        <v>4546970421600.5879</v>
      </c>
      <c r="H49">
        <f t="shared" ca="1" si="9"/>
        <v>5456364505920.7051</v>
      </c>
      <c r="I49">
        <f t="shared" ca="1" si="9"/>
        <v>6365758590240.8232</v>
      </c>
      <c r="J49">
        <f t="shared" ca="1" si="9"/>
        <v>7275152674560.9404</v>
      </c>
      <c r="K49">
        <f t="shared" ca="1" si="9"/>
        <v>8184546758881.0576</v>
      </c>
      <c r="L49">
        <f ca="1">IF('Liv 2020'!$A57="LM",INDIRECT("'Liv 2020'!"&amp;'Country Selector'!$B$3&amp;ROW($A57))*10^12,0)*'Process Emissions Multipliers'!$B$43</f>
        <v>9093940843201.1758</v>
      </c>
      <c r="M49">
        <f t="shared" ca="1" si="10"/>
        <v>8184546758881.0576</v>
      </c>
      <c r="N49">
        <f t="shared" ca="1" si="10"/>
        <v>7275152674560.9404</v>
      </c>
      <c r="O49">
        <f t="shared" ca="1" si="10"/>
        <v>6365758590240.8232</v>
      </c>
      <c r="P49">
        <f t="shared" ca="1" si="10"/>
        <v>5456364505920.7051</v>
      </c>
      <c r="Q49">
        <f t="shared" ca="1" si="10"/>
        <v>4546970421600.5879</v>
      </c>
      <c r="R49">
        <f t="shared" ca="1" si="10"/>
        <v>3637576337280.4702</v>
      </c>
      <c r="S49">
        <f t="shared" ca="1" si="10"/>
        <v>2728182252960.3525</v>
      </c>
      <c r="T49">
        <f t="shared" ca="1" si="10"/>
        <v>1818788168640.2351</v>
      </c>
      <c r="U49">
        <f t="shared" ca="1" si="10"/>
        <v>909394084320.11755</v>
      </c>
      <c r="V49">
        <f ca="1">IF('Liv 2030'!$A57="LM",INDIRECT("'Liv 2030'!"&amp;'Country Selector'!$B$3&amp;ROW($A57))*10^12,0)*'Process Emissions Multipliers'!$D$43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Multipliers'!$E$43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IF('Liv 2020'!$A58="LM",INDIRECT("'Liv 2020'!"&amp;'Country Selector'!$B$3&amp;ROW($A58))*10^12,0)*'Process Emissions Multipliers'!$B$43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IF('Liv 2030'!$A58="LM",INDIRECT("'Liv 2030'!"&amp;'Country Selector'!$B$3&amp;ROW($A58))*10^12,0)*'Process Emissions Multipliers'!$D$43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Multipliers'!$E$43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IF('Liv 2020'!$A59="LM",INDIRECT("'Liv 2020'!"&amp;'Country Selector'!$B$3&amp;ROW($A59))*10^12,0)*'Process Emissions Multipliers'!$B$43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IF('Liv 2030'!$A59="LM",INDIRECT("'Liv 2030'!"&amp;'Country Selector'!$B$3&amp;ROW($A59))*10^12,0)*'Process Emissions Multipliers'!$D$43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Multipliers'!$E$43</f>
        <v>0</v>
      </c>
    </row>
    <row r="52" spans="1:42">
      <c r="A52" s="74">
        <v>0</v>
      </c>
      <c r="B52">
        <f ca="1">IF('Liv 2010'!$A60="LM",INDIRECT("'Liv 2010'!"&amp;'Country Selector'!$B$3&amp;ROW($A60))*10^12,0)</f>
        <v>3671987532835.8872</v>
      </c>
      <c r="C52">
        <f t="shared" ca="1" si="9"/>
        <v>4069499379256.2241</v>
      </c>
      <c r="D52">
        <f t="shared" ca="1" si="9"/>
        <v>4467011225676.5615</v>
      </c>
      <c r="E52">
        <f t="shared" ca="1" si="9"/>
        <v>4864523072096.8984</v>
      </c>
      <c r="F52">
        <f t="shared" ca="1" si="9"/>
        <v>5262034918517.2363</v>
      </c>
      <c r="G52">
        <f t="shared" ca="1" si="9"/>
        <v>5659546764937.5742</v>
      </c>
      <c r="H52">
        <f t="shared" ca="1" si="9"/>
        <v>6057058611357.9102</v>
      </c>
      <c r="I52">
        <f t="shared" ca="1" si="9"/>
        <v>6454570457778.248</v>
      </c>
      <c r="J52">
        <f t="shared" ca="1" si="9"/>
        <v>6852082304198.585</v>
      </c>
      <c r="K52">
        <f t="shared" ca="1" si="9"/>
        <v>7249594150618.9219</v>
      </c>
      <c r="L52">
        <f ca="1">IF('Liv 2020'!$A60="LM",INDIRECT("'Liv 2020'!"&amp;'Country Selector'!$B$3&amp;ROW($A60))*10^12,0)*'Process Emissions Multipliers'!$B$43</f>
        <v>7647105997039.2588</v>
      </c>
      <c r="M52">
        <f t="shared" ca="1" si="10"/>
        <v>7636149434555.3301</v>
      </c>
      <c r="N52">
        <f t="shared" ca="1" si="10"/>
        <v>7625192872071.4014</v>
      </c>
      <c r="O52">
        <f t="shared" ca="1" si="10"/>
        <v>7614236309587.4727</v>
      </c>
      <c r="P52">
        <f t="shared" ca="1" si="10"/>
        <v>7603279747103.5449</v>
      </c>
      <c r="Q52">
        <f t="shared" ca="1" si="10"/>
        <v>7592323184619.6152</v>
      </c>
      <c r="R52">
        <f t="shared" ca="1" si="10"/>
        <v>7581366622135.6855</v>
      </c>
      <c r="S52">
        <f t="shared" ca="1" si="10"/>
        <v>7570410059651.7578</v>
      </c>
      <c r="T52">
        <f t="shared" ca="1" si="10"/>
        <v>7559453497167.8291</v>
      </c>
      <c r="U52">
        <f t="shared" ca="1" si="10"/>
        <v>7548496934683.9004</v>
      </c>
      <c r="V52">
        <f ca="1">IF('Liv 2030'!$A60="LM",INDIRECT("'Liv 2030'!"&amp;'Country Selector'!$B$3&amp;ROW($A60))*10^12,0)*'Process Emissions Multipliers'!$D$43</f>
        <v>7537540372199.9717</v>
      </c>
      <c r="W52" s="90">
        <f t="shared" ca="1" si="8"/>
        <v>7547230253138.7959</v>
      </c>
      <c r="X52" s="90">
        <f t="shared" ca="1" si="8"/>
        <v>7556920134077.6191</v>
      </c>
      <c r="Y52" s="90">
        <f t="shared" ca="1" si="8"/>
        <v>7566610015016.4434</v>
      </c>
      <c r="Z52" s="90">
        <f t="shared" ca="1" si="8"/>
        <v>7576299895955.2676</v>
      </c>
      <c r="AA52" s="90">
        <f t="shared" ca="1" si="8"/>
        <v>7585989776894.0908</v>
      </c>
      <c r="AB52" s="90">
        <f t="shared" ca="1" si="8"/>
        <v>7595679657832.915</v>
      </c>
      <c r="AC52" s="90">
        <f t="shared" ca="1" si="8"/>
        <v>7605369538771.7383</v>
      </c>
      <c r="AD52" s="90">
        <f t="shared" ca="1" si="8"/>
        <v>7615059419710.5625</v>
      </c>
      <c r="AE52" s="90">
        <f t="shared" ca="1" si="8"/>
        <v>7624749300649.3867</v>
      </c>
      <c r="AF52" s="90">
        <f t="shared" ca="1" si="8"/>
        <v>7634439181588.2109</v>
      </c>
      <c r="AG52" s="90">
        <f t="shared" ca="1" si="8"/>
        <v>7644129062527.0342</v>
      </c>
      <c r="AH52" s="90">
        <f t="shared" ca="1" si="8"/>
        <v>7653818943465.8574</v>
      </c>
      <c r="AI52" s="90">
        <f t="shared" ca="1" si="8"/>
        <v>7663508824404.6826</v>
      </c>
      <c r="AJ52" s="90">
        <f t="shared" ca="1" si="8"/>
        <v>7673198705343.5049</v>
      </c>
      <c r="AK52" s="90">
        <f t="shared" ca="1" si="8"/>
        <v>7682888586282.3301</v>
      </c>
      <c r="AL52" s="90">
        <f t="shared" ca="1" si="8"/>
        <v>7692578467221.1533</v>
      </c>
      <c r="AM52" s="90">
        <f t="shared" ca="1" si="11"/>
        <v>7702268348159.9785</v>
      </c>
      <c r="AN52" s="90">
        <f t="shared" ca="1" si="11"/>
        <v>7711958229098.8018</v>
      </c>
      <c r="AO52" s="90">
        <f t="shared" ca="1" si="11"/>
        <v>7721648110037.626</v>
      </c>
      <c r="AP52">
        <f ca="1">V52*'Process Emissions Multipliers'!$E$43</f>
        <v>7731337990976.4492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IF('Liv 2020'!$A61="LM",INDIRECT("'Liv 2020'!"&amp;'Country Selector'!$B$3&amp;ROW($A61))*10^12,0)*'Process Emissions Multipliers'!$B$43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IF('Liv 2030'!$A61="LM",INDIRECT("'Liv 2030'!"&amp;'Country Selector'!$B$3&amp;ROW($A61))*10^12,0)*'Process Emissions Multipliers'!$D$43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Multipliers'!$E$43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IF('Liv 2020'!$A62="LM",INDIRECT("'Liv 2020'!"&amp;'Country Selector'!$B$3&amp;ROW($A62))*10^12,0)*'Process Emissions Multipliers'!$B$43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IF('Liv 2030'!$A62="LM",INDIRECT("'Liv 2030'!"&amp;'Country Selector'!$B$3&amp;ROW($A62))*10^12,0)*'Process Emissions Multipliers'!$D$43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Multipliers'!$E$43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IF('Liv 2020'!$A63="LM",INDIRECT("'Liv 2020'!"&amp;'Country Selector'!$B$3&amp;ROW($A63))*10^12,0)*'Process Emissions Multipliers'!$B$43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IF('Liv 2030'!$A63="LM",INDIRECT("'Liv 2030'!"&amp;'Country Selector'!$B$3&amp;ROW($A63))*10^12,0)*'Process Emissions Multipliers'!$D$43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Multipliers'!$E$43</f>
        <v>0</v>
      </c>
    </row>
    <row r="56" spans="1:42">
      <c r="A56" s="74">
        <v>4</v>
      </c>
      <c r="B56">
        <f ca="1">IF('Liv 2010'!$A64="LM",INDIRECT("'Liv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IF('Liv 2020'!$A64="LM",INDIRECT("'Liv 2020'!"&amp;'Country Selector'!$B$3&amp;ROW($A64))*10^12,0)*'Process Emissions Multipliers'!$B$43</f>
        <v>0</v>
      </c>
      <c r="M56">
        <f t="shared" ca="1" si="10"/>
        <v>930526150809.19458</v>
      </c>
      <c r="N56">
        <f t="shared" ca="1" si="10"/>
        <v>1861052301618.3892</v>
      </c>
      <c r="O56">
        <f t="shared" ca="1" si="10"/>
        <v>2791578452427.5835</v>
      </c>
      <c r="P56">
        <f t="shared" ca="1" si="10"/>
        <v>3722104603236.7783</v>
      </c>
      <c r="Q56">
        <f t="shared" ca="1" si="10"/>
        <v>4652630754045.9727</v>
      </c>
      <c r="R56">
        <f t="shared" ca="1" si="10"/>
        <v>5583156904855.167</v>
      </c>
      <c r="S56">
        <f t="shared" ca="1" si="10"/>
        <v>6513683055664.3613</v>
      </c>
      <c r="T56">
        <f t="shared" ca="1" si="10"/>
        <v>7444209206473.5566</v>
      </c>
      <c r="U56">
        <f t="shared" ca="1" si="10"/>
        <v>8374735357282.75</v>
      </c>
      <c r="V56">
        <f ca="1">IF('Liv 2030'!$A64="LM",INDIRECT("'Liv 2030'!"&amp;'Country Selector'!$B$3&amp;ROW($A64))*10^12,0)*'Process Emissions Multipliers'!$D$43</f>
        <v>9305261508091.9453</v>
      </c>
      <c r="W56" s="90">
        <f t="shared" ca="1" si="8"/>
        <v>9317223881978.6016</v>
      </c>
      <c r="X56" s="90">
        <f t="shared" ca="1" si="8"/>
        <v>9329186255865.2598</v>
      </c>
      <c r="Y56" s="90">
        <f t="shared" ca="1" si="8"/>
        <v>9341148629751.918</v>
      </c>
      <c r="Z56" s="90">
        <f t="shared" ca="1" si="8"/>
        <v>9353111003638.5762</v>
      </c>
      <c r="AA56" s="90">
        <f t="shared" ca="1" si="8"/>
        <v>9365073377525.2324</v>
      </c>
      <c r="AB56" s="90">
        <f t="shared" ca="1" si="8"/>
        <v>9377035751411.8906</v>
      </c>
      <c r="AC56" s="90">
        <f t="shared" ca="1" si="8"/>
        <v>9388998125298.5469</v>
      </c>
      <c r="AD56" s="90">
        <f t="shared" ca="1" si="8"/>
        <v>9400960499185.2051</v>
      </c>
      <c r="AE56" s="90">
        <f t="shared" ca="1" si="8"/>
        <v>9412922873071.8633</v>
      </c>
      <c r="AF56" s="90">
        <f t="shared" ca="1" si="8"/>
        <v>9424885246958.5195</v>
      </c>
      <c r="AG56" s="90">
        <f t="shared" ca="1" si="8"/>
        <v>9436847620845.1777</v>
      </c>
      <c r="AH56" s="90">
        <f t="shared" ca="1" si="8"/>
        <v>9448809994731.8359</v>
      </c>
      <c r="AI56" s="90">
        <f t="shared" ca="1" si="8"/>
        <v>9460772368618.4922</v>
      </c>
      <c r="AJ56" s="90">
        <f t="shared" ca="1" si="8"/>
        <v>9472734742505.1504</v>
      </c>
      <c r="AK56" s="90">
        <f t="shared" ca="1" si="8"/>
        <v>9484697116391.8086</v>
      </c>
      <c r="AL56" s="90">
        <f t="shared" ca="1" si="8"/>
        <v>9496659490278.4648</v>
      </c>
      <c r="AM56" s="90">
        <f t="shared" ca="1" si="11"/>
        <v>9508621864165.123</v>
      </c>
      <c r="AN56" s="90">
        <f t="shared" ca="1" si="11"/>
        <v>9520584238051.7812</v>
      </c>
      <c r="AO56" s="90">
        <f t="shared" ca="1" si="11"/>
        <v>9532546611938.4375</v>
      </c>
      <c r="AP56">
        <f ca="1">V56*'Process Emissions Multipliers'!$E$43</f>
        <v>9544508985825.0957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IF('Liv 2020'!$A65="LM",INDIRECT("'Liv 2020'!"&amp;'Country Selector'!$B$3&amp;ROW($A65))*10^12,0)*'Process Emissions Multipliers'!$B$43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IF('Liv 2030'!$A65="LM",INDIRECT("'Liv 2030'!"&amp;'Country Selector'!$B$3&amp;ROW($A65))*10^12,0)*'Process Emissions Multipliers'!$D$43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Multipliers'!$E$43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IF('Liv 2020'!$A66="LM",INDIRECT("'Liv 2020'!"&amp;'Country Selector'!$B$3&amp;ROW($A66))*10^12,0)*'Process Emissions Multipliers'!$B$43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IF('Liv 2030'!$A66="LM",INDIRECT("'Liv 2030'!"&amp;'Country Selector'!$B$3&amp;ROW($A66))*10^12,0)*'Process Emissions Multipliers'!$D$43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Multipliers'!$E$43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IF('Liv 2020'!$A67="LM",INDIRECT("'Liv 2020'!"&amp;'Country Selector'!$B$3&amp;ROW($A67))*10^12,0)*'Process Emissions Multipliers'!$B$43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IF('Liv 2030'!$A67="LM",INDIRECT("'Liv 2030'!"&amp;'Country Selector'!$B$3&amp;ROW($A67))*10^12,0)*'Process Emissions Multipliers'!$D$43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Multipliers'!$E$43</f>
        <v>0</v>
      </c>
    </row>
    <row r="60" spans="1:42">
      <c r="A60" s="74">
        <v>8</v>
      </c>
      <c r="B60">
        <f ca="1">IF('Liv 2010'!$A68="LM",INDIRECT("'Liv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IF('Liv 2020'!$A68="LM",INDIRECT("'Liv 2020'!"&amp;'Country Selector'!$B$3&amp;ROW($A68))*10^12,0)*'Process Emissions Multipliers'!$B$43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IF('Liv 2030'!$A68="LM",INDIRECT("'Liv 2030'!"&amp;'Country Selector'!$B$3&amp;ROW($A68))*10^12,0)*'Process Emissions Multipliers'!$D$43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Multipliers'!$E$43</f>
        <v>0</v>
      </c>
    </row>
    <row r="61" spans="1:42">
      <c r="A61" s="74">
        <v>9</v>
      </c>
      <c r="B61">
        <f ca="1">IF('Liv 2010'!$A69="LM",INDIRECT("'Liv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IF('Liv 2020'!$A69="LM",INDIRECT("'Liv 2020'!"&amp;'Country Selector'!$B$3&amp;ROW($A69))*10^12,0)*'Process Emissions Multipliers'!$B$43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IF('Liv 2030'!$A69="LM",INDIRECT("'Liv 2030'!"&amp;'Country Selector'!$B$3&amp;ROW($A69))*10^12,0)*'Process Emissions Multipliers'!$D$43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Multipliers'!$E$43</f>
        <v>0</v>
      </c>
    </row>
    <row r="62" spans="1:42">
      <c r="A62" s="74">
        <v>10</v>
      </c>
      <c r="B62">
        <f ca="1">IF('Liv 2010'!$A70="LM",INDIRECT("'Liv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IF('Liv 2020'!$A70="LM",INDIRECT("'Liv 2020'!"&amp;'Country Selector'!$B$3&amp;ROW($A70))*10^12,0)*'Process Emissions Multipliers'!$B$43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IF('Liv 2030'!$A70="LM",INDIRECT("'Liv 2030'!"&amp;'Country Selector'!$B$3&amp;ROW($A70))*10^12,0)*'Process Emissions Multipliers'!$D$43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Multipliers'!$E$43</f>
        <v>0</v>
      </c>
    </row>
    <row r="63" spans="1:42">
      <c r="A63" s="74">
        <v>11</v>
      </c>
      <c r="B63">
        <f ca="1">IF('Liv 2010'!$A71="LM",INDIRECT("'Liv 2010'!"&amp;'Country Selector'!$B$3&amp;ROW($A71))*10^12,0)</f>
        <v>2390914697508.4229</v>
      </c>
      <c r="C63">
        <f t="shared" ca="1" si="9"/>
        <v>2624413002338.5493</v>
      </c>
      <c r="D63">
        <f t="shared" ca="1" si="9"/>
        <v>2857911307168.6758</v>
      </c>
      <c r="E63">
        <f t="shared" ca="1" si="9"/>
        <v>3091409611998.8018</v>
      </c>
      <c r="F63">
        <f t="shared" ref="D63:K95" ca="1" si="12">$B63*($L$1-F$1)/($L$1-$B$1)+$L63*(F$1-$B$1)/($L$1-$B$1)</f>
        <v>3324907916828.9282</v>
      </c>
      <c r="G63">
        <f t="shared" ca="1" si="12"/>
        <v>3558406221659.0547</v>
      </c>
      <c r="H63">
        <f t="shared" ca="1" si="12"/>
        <v>3791904526489.1807</v>
      </c>
      <c r="I63">
        <f t="shared" ca="1" si="12"/>
        <v>4025402831319.3071</v>
      </c>
      <c r="J63">
        <f t="shared" ca="1" si="12"/>
        <v>4258901136149.4336</v>
      </c>
      <c r="K63">
        <f t="shared" ca="1" si="12"/>
        <v>4492399440979.5605</v>
      </c>
      <c r="L63">
        <f ca="1">IF('Liv 2020'!$A71="LM",INDIRECT("'Liv 2020'!"&amp;'Country Selector'!$B$3&amp;ROW($A71))*10^12,0)*'Process Emissions Multipliers'!$B$43</f>
        <v>4725897745809.6865</v>
      </c>
      <c r="M63">
        <f t="shared" ca="1" si="10"/>
        <v>5155524485302.3506</v>
      </c>
      <c r="N63">
        <f t="shared" ca="1" si="10"/>
        <v>5585151224795.0156</v>
      </c>
      <c r="O63">
        <f t="shared" ca="1" si="10"/>
        <v>6014777964287.6797</v>
      </c>
      <c r="P63">
        <f t="shared" ref="N63:U95" ca="1" si="13">$L63*($V$1-P$1)/($V$1-$L$1)+$V63*(P$1-$L$1)/($V$1-$L$1)</f>
        <v>6444404703780.3437</v>
      </c>
      <c r="Q63">
        <f t="shared" ca="1" si="13"/>
        <v>6874031443273.0098</v>
      </c>
      <c r="R63">
        <f t="shared" ca="1" si="13"/>
        <v>7303658182765.6738</v>
      </c>
      <c r="S63">
        <f t="shared" ca="1" si="13"/>
        <v>7733284922258.3379</v>
      </c>
      <c r="T63">
        <f t="shared" ca="1" si="13"/>
        <v>8162911661751.0029</v>
      </c>
      <c r="U63">
        <f t="shared" ca="1" si="13"/>
        <v>8592538401243.667</v>
      </c>
      <c r="V63">
        <f ca="1">IF('Liv 2030'!$A71="LM",INDIRECT("'Liv 2030'!"&amp;'Country Selector'!$B$3&amp;ROW($A71))*10^12,0)*'Process Emissions Multipliers'!$D$43</f>
        <v>9022165140736.332</v>
      </c>
      <c r="W63" s="90">
        <f t="shared" ref="W63:AL78" ca="1" si="14">$V63*($AP$1-W$1)/($AP$1-$V$1)+$AP63*(W$1-$V$1)/($AP$1-$V$1)</f>
        <v>9033763580241.4238</v>
      </c>
      <c r="X63" s="90">
        <f t="shared" ca="1" si="14"/>
        <v>9045362019746.5137</v>
      </c>
      <c r="Y63" s="90">
        <f t="shared" ca="1" si="14"/>
        <v>9056960459251.6055</v>
      </c>
      <c r="Z63" s="90">
        <f t="shared" ca="1" si="14"/>
        <v>9068558898756.6953</v>
      </c>
      <c r="AA63" s="90">
        <f t="shared" ca="1" si="14"/>
        <v>9080157338261.7871</v>
      </c>
      <c r="AB63" s="90">
        <f t="shared" ca="1" si="14"/>
        <v>9091755777766.8789</v>
      </c>
      <c r="AC63" s="90">
        <f t="shared" ca="1" si="14"/>
        <v>9103354217271.9687</v>
      </c>
      <c r="AD63" s="90">
        <f t="shared" ca="1" si="14"/>
        <v>9114952656777.0586</v>
      </c>
      <c r="AE63" s="90">
        <f t="shared" ca="1" si="14"/>
        <v>9126551096282.1523</v>
      </c>
      <c r="AF63" s="90">
        <f t="shared" ca="1" si="14"/>
        <v>9138149535787.2422</v>
      </c>
      <c r="AG63" s="90">
        <f t="shared" ca="1" si="14"/>
        <v>9149747975292.332</v>
      </c>
      <c r="AH63" s="90">
        <f t="shared" ca="1" si="14"/>
        <v>9161346414797.4238</v>
      </c>
      <c r="AI63" s="90">
        <f t="shared" ca="1" si="14"/>
        <v>9172944854302.5156</v>
      </c>
      <c r="AJ63" s="90">
        <f t="shared" ca="1" si="14"/>
        <v>9184543293807.6055</v>
      </c>
      <c r="AK63" s="90">
        <f t="shared" ca="1" si="14"/>
        <v>9196141733312.6973</v>
      </c>
      <c r="AL63" s="90">
        <f t="shared" ca="1" si="14"/>
        <v>9207740172817.7871</v>
      </c>
      <c r="AM63" s="90">
        <f t="shared" ca="1" si="11"/>
        <v>9219338612322.8789</v>
      </c>
      <c r="AN63" s="90">
        <f t="shared" ca="1" si="11"/>
        <v>9230937051827.9707</v>
      </c>
      <c r="AO63" s="90">
        <f t="shared" ca="1" si="11"/>
        <v>9242535491333.0625</v>
      </c>
      <c r="AP63">
        <f ca="1">V63*'Process Emissions Multipliers'!$E$43</f>
        <v>9254133930838.1523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IF('Liv 2020'!$A72="LM",INDIRECT("'Liv 2020'!"&amp;'Country Selector'!$B$3&amp;ROW($A72))*10^12,0)*'Process Emissions Multipliers'!$B$43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IF('Liv 2030'!$A72="LM",INDIRECT("'Liv 2030'!"&amp;'Country Selector'!$B$3&amp;ROW($A72))*10^12,0)*'Process Emissions Multipliers'!$D$43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Multipliers'!$E$43</f>
        <v>0</v>
      </c>
    </row>
    <row r="65" spans="1:42">
      <c r="A65" s="74">
        <v>13</v>
      </c>
      <c r="B65">
        <f ca="1">IF('Liv 2010'!$A73="LM",INDIRECT("'Liv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IF('Liv 2020'!$A73="LM",INDIRECT("'Liv 2020'!"&amp;'Country Selector'!$B$3&amp;ROW($A73))*10^12,0)*'Process Emissions Multipliers'!$B$43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IF('Liv 2030'!$A73="LM",INDIRECT("'Liv 2030'!"&amp;'Country Selector'!$B$3&amp;ROW($A73))*10^12,0)*'Process Emissions Multipliers'!$D$43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Multipliers'!$E$43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445635430275.58972</v>
      </c>
      <c r="D66">
        <f t="shared" ca="1" si="12"/>
        <v>891270860551.17944</v>
      </c>
      <c r="E66">
        <f t="shared" ca="1" si="12"/>
        <v>1336906290826.769</v>
      </c>
      <c r="F66">
        <f t="shared" ca="1" si="12"/>
        <v>1782541721102.3589</v>
      </c>
      <c r="G66">
        <f t="shared" ca="1" si="12"/>
        <v>2228177151377.9487</v>
      </c>
      <c r="H66">
        <f t="shared" ca="1" si="12"/>
        <v>2673812581653.5381</v>
      </c>
      <c r="I66">
        <f t="shared" ca="1" si="12"/>
        <v>3119448011929.1279</v>
      </c>
      <c r="J66">
        <f t="shared" ca="1" si="12"/>
        <v>3565083442204.7178</v>
      </c>
      <c r="K66">
        <f t="shared" ca="1" si="12"/>
        <v>4010718872480.3076</v>
      </c>
      <c r="L66">
        <f ca="1">IF('Liv 2020'!$A74="LM",INDIRECT("'Liv 2020'!"&amp;'Country Selector'!$B$3&amp;ROW($A74))*10^12,0)*'Process Emissions Multipliers'!$B$43</f>
        <v>4456354302755.8975</v>
      </c>
      <c r="M66">
        <f t="shared" ca="1" si="16"/>
        <v>4010718872480.3076</v>
      </c>
      <c r="N66">
        <f t="shared" ca="1" si="13"/>
        <v>3565083442204.7178</v>
      </c>
      <c r="O66">
        <f t="shared" ca="1" si="13"/>
        <v>3119448011929.1279</v>
      </c>
      <c r="P66">
        <f t="shared" ca="1" si="13"/>
        <v>2673812581653.5381</v>
      </c>
      <c r="Q66">
        <f t="shared" ca="1" si="13"/>
        <v>2228177151377.9487</v>
      </c>
      <c r="R66">
        <f t="shared" ca="1" si="13"/>
        <v>1782541721102.3589</v>
      </c>
      <c r="S66">
        <f t="shared" ca="1" si="13"/>
        <v>1336906290826.769</v>
      </c>
      <c r="T66">
        <f t="shared" ca="1" si="13"/>
        <v>891270860551.17944</v>
      </c>
      <c r="U66">
        <f t="shared" ca="1" si="13"/>
        <v>445635430275.58972</v>
      </c>
      <c r="V66">
        <f ca="1">IF('Liv 2030'!$A74="LM",INDIRECT("'Liv 2030'!"&amp;'Country Selector'!$B$3&amp;ROW($A74))*10^12,0)*'Process Emissions Multipliers'!$D$43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Multipliers'!$E$43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IF('Liv 2020'!$A75="LM",INDIRECT("'Liv 2020'!"&amp;'Country Selector'!$B$3&amp;ROW($A75))*10^12,0)*'Process Emissions Multipliers'!$B$43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IF('Liv 2030'!$A75="LM",INDIRECT("'Liv 2030'!"&amp;'Country Selector'!$B$3&amp;ROW($A75))*10^12,0)*'Process Emissions Multipliers'!$D$43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Multipliers'!$E$43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IF('Liv 2020'!$A76="LM",INDIRECT("'Liv 2020'!"&amp;'Country Selector'!$B$3&amp;ROW($A76))*10^12,0)*'Process Emissions Multipliers'!$B$43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IF('Liv 2030'!$A76="LM",INDIRECT("'Liv 2030'!"&amp;'Country Selector'!$B$3&amp;ROW($A76))*10^12,0)*'Process Emissions Multipliers'!$D$43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Multipliers'!$E$43</f>
        <v>0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IF('Liv 2020'!$A77="LM",INDIRECT("'Liv 2020'!"&amp;'Country Selector'!$B$3&amp;ROW($A77))*10^12,0)*'Process Emissions Multipliers'!$B$43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IF('Liv 2030'!$A77="LM",INDIRECT("'Liv 2030'!"&amp;'Country Selector'!$B$3&amp;ROW($A77))*10^12,0)*'Process Emissions Multipliers'!$D$43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Multipliers'!$E$43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IF('Liv 2020'!$A78="LM",INDIRECT("'Liv 2020'!"&amp;'Country Selector'!$B$3&amp;ROW($A78))*10^12,0)*'Process Emissions Multipliers'!$B$43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IF('Liv 2030'!$A78="LM",INDIRECT("'Liv 2030'!"&amp;'Country Selector'!$B$3&amp;ROW($A78))*10^12,0)*'Process Emissions Multipliers'!$D$43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Multipliers'!$E$43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IF('Liv 2020'!$A79="LM",INDIRECT("'Liv 2020'!"&amp;'Country Selector'!$B$3&amp;ROW($A79))*10^12,0)*'Process Emissions Multipliers'!$B$43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IF('Liv 2030'!$A79="LM",INDIRECT("'Liv 2030'!"&amp;'Country Selector'!$B$3&amp;ROW($A79))*10^12,0)*'Process Emissions Multipliers'!$D$43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Multipliers'!$E$43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IF('Liv 2020'!$A80="LM",INDIRECT("'Liv 2020'!"&amp;'Country Selector'!$B$3&amp;ROW($A80))*10^12,0)*'Process Emissions Multipliers'!$B$43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IF('Liv 2030'!$A80="LM",INDIRECT("'Liv 2030'!"&amp;'Country Selector'!$B$3&amp;ROW($A80))*10^12,0)*'Process Emissions Multipliers'!$D$43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Multipliers'!$E$43</f>
        <v>0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IF('Liv 2020'!$A81="LM",INDIRECT("'Liv 2020'!"&amp;'Country Selector'!$B$3&amp;ROW($A81))*10^12,0)*'Process Emissions Multipliers'!$B$43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IF('Liv 2030'!$A81="LM",INDIRECT("'Liv 2030'!"&amp;'Country Selector'!$B$3&amp;ROW($A81))*10^12,0)*'Process Emissions Multipliers'!$D$43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Multipliers'!$E$43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IF('Liv 2020'!$A82="LM",INDIRECT("'Liv 2020'!"&amp;'Country Selector'!$B$3&amp;ROW($A82))*10^12,0)*'Process Emissions Multipliers'!$B$43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IF('Liv 2030'!$A82="LM",INDIRECT("'Liv 2030'!"&amp;'Country Selector'!$B$3&amp;ROW($A82))*10^12,0)*'Process Emissions Multipliers'!$D$43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Multipliers'!$E$43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IF('Liv 2020'!$A83="LM",INDIRECT("'Liv 2020'!"&amp;'Country Selector'!$B$3&amp;ROW($A83))*10^12,0)*'Process Emissions Multipliers'!$B$43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IF('Liv 2030'!$A83="LM",INDIRECT("'Liv 2030'!"&amp;'Country Selector'!$B$3&amp;ROW($A83))*10^12,0)*'Process Emissions Multipliers'!$D$43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Multipliers'!$E$43</f>
        <v>0</v>
      </c>
    </row>
    <row r="76" spans="1:42">
      <c r="A76" s="74">
        <v>24</v>
      </c>
      <c r="B76">
        <f ca="1">IF('Liv 2010'!$A84="LM",INDIRECT("'Liv 2010'!"&amp;'Country Selector'!$B$3&amp;ROW($A84))*10^12,0)</f>
        <v>2038204637321.5132</v>
      </c>
      <c r="C76">
        <f t="shared" ca="1" si="15"/>
        <v>1834384173589.3618</v>
      </c>
      <c r="D76">
        <f t="shared" ca="1" si="12"/>
        <v>1630563709857.2104</v>
      </c>
      <c r="E76">
        <f t="shared" ca="1" si="12"/>
        <v>1426743246125.0591</v>
      </c>
      <c r="F76">
        <f t="shared" ca="1" si="12"/>
        <v>1222922782392.9077</v>
      </c>
      <c r="G76">
        <f t="shared" ca="1" si="12"/>
        <v>1019102318660.7566</v>
      </c>
      <c r="H76">
        <f t="shared" ca="1" si="12"/>
        <v>815281854928.60522</v>
      </c>
      <c r="I76">
        <f t="shared" ca="1" si="12"/>
        <v>611461391196.45386</v>
      </c>
      <c r="J76">
        <f t="shared" ca="1" si="12"/>
        <v>407640927464.30261</v>
      </c>
      <c r="K76">
        <f t="shared" ca="1" si="12"/>
        <v>203820463732.15131</v>
      </c>
      <c r="L76">
        <f ca="1">IF('Liv 2020'!$A84="LM",INDIRECT("'Liv 2020'!"&amp;'Country Selector'!$B$3&amp;ROW($A84))*10^12,0)*'Process Emissions Multipliers'!$B$43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IF('Liv 2030'!$A84="LM",INDIRECT("'Liv 2030'!"&amp;'Country Selector'!$B$3&amp;ROW($A84))*10^12,0)*'Process Emissions Multipliers'!$D$43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Multipliers'!$E$43</f>
        <v>0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IF('Liv 2020'!$A85="LM",INDIRECT("'Liv 2020'!"&amp;'Country Selector'!$B$3&amp;ROW($A85))*10^12,0)*'Process Emissions Multipliers'!$B$43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IF('Liv 2030'!$A85="LM",INDIRECT("'Liv 2030'!"&amp;'Country Selector'!$B$3&amp;ROW($A85))*10^12,0)*'Process Emissions Multipliers'!$D$43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Multipliers'!$E$43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IF('Liv 2020'!$A86="LM",INDIRECT("'Liv 2020'!"&amp;'Country Selector'!$B$3&amp;ROW($A86))*10^12,0)*'Process Emissions Multipliers'!$B$43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IF('Liv 2030'!$A86="LM",INDIRECT("'Liv 2030'!"&amp;'Country Selector'!$B$3&amp;ROW($A86))*10^12,0)*'Process Emissions Multipliers'!$D$43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Multipliers'!$E$43</f>
        <v>0</v>
      </c>
    </row>
    <row r="79" spans="1:42">
      <c r="A79" s="74">
        <v>27</v>
      </c>
      <c r="B79">
        <f ca="1">IF('Liv 2010'!$A87="LM",INDIRECT("'Liv 2010'!"&amp;'Country Selector'!$B$3&amp;ROW($A87))*10^12,0)</f>
        <v>2390914697508.4214</v>
      </c>
      <c r="C79">
        <f t="shared" ca="1" si="15"/>
        <v>2624413002338.5479</v>
      </c>
      <c r="D79">
        <f t="shared" ca="1" si="12"/>
        <v>2857911307168.6743</v>
      </c>
      <c r="E79">
        <f t="shared" ca="1" si="12"/>
        <v>3091409611998.8008</v>
      </c>
      <c r="F79">
        <f t="shared" ca="1" si="12"/>
        <v>3324907916828.9272</v>
      </c>
      <c r="G79">
        <f t="shared" ca="1" si="12"/>
        <v>3558406221659.0537</v>
      </c>
      <c r="H79">
        <f t="shared" ca="1" si="12"/>
        <v>3791904526489.1802</v>
      </c>
      <c r="I79">
        <f t="shared" ca="1" si="12"/>
        <v>4025402831319.3066</v>
      </c>
      <c r="J79">
        <f t="shared" ca="1" si="12"/>
        <v>4258901136149.4331</v>
      </c>
      <c r="K79">
        <f t="shared" ca="1" si="12"/>
        <v>4492399440979.5596</v>
      </c>
      <c r="L79">
        <f ca="1">IF('Liv 2020'!$A87="LM",INDIRECT("'Liv 2020'!"&amp;'Country Selector'!$B$3&amp;ROW($A87))*10^12,0)*'Process Emissions Multipliers'!$B$43</f>
        <v>4725897745809.6865</v>
      </c>
      <c r="M79">
        <f t="shared" ca="1" si="16"/>
        <v>4699533591202.1738</v>
      </c>
      <c r="N79">
        <f t="shared" ca="1" si="13"/>
        <v>4673169436594.6602</v>
      </c>
      <c r="O79">
        <f t="shared" ca="1" si="13"/>
        <v>4646805281987.1465</v>
      </c>
      <c r="P79">
        <f t="shared" ca="1" si="13"/>
        <v>4620441127379.6338</v>
      </c>
      <c r="Q79">
        <f t="shared" ca="1" si="13"/>
        <v>4594076972772.1211</v>
      </c>
      <c r="R79">
        <f t="shared" ca="1" si="13"/>
        <v>4567712818164.6074</v>
      </c>
      <c r="S79">
        <f t="shared" ca="1" si="13"/>
        <v>4541348663557.0947</v>
      </c>
      <c r="T79">
        <f t="shared" ca="1" si="13"/>
        <v>4514984508949.582</v>
      </c>
      <c r="U79">
        <f t="shared" ca="1" si="13"/>
        <v>4488620354342.0684</v>
      </c>
      <c r="V79">
        <f ca="1">IF('Liv 2030'!$A87="LM",INDIRECT("'Liv 2030'!"&amp;'Country Selector'!$B$3&amp;ROW($A87))*10^12,0)*'Process Emissions Multipliers'!$D$43</f>
        <v>4462256199734.5557</v>
      </c>
      <c r="W79" s="90">
        <f t="shared" ref="W79:AL94" ca="1" si="18">$V79*($AP$1-W$1)/($AP$1-$V$1)+$AP79*(W$1-$V$1)/($AP$1-$V$1)</f>
        <v>4467992650772.8057</v>
      </c>
      <c r="X79" s="90">
        <f t="shared" ca="1" si="18"/>
        <v>4473729101811.0557</v>
      </c>
      <c r="Y79" s="90">
        <f t="shared" ca="1" si="18"/>
        <v>4479465552849.3057</v>
      </c>
      <c r="Z79" s="90">
        <f t="shared" ca="1" si="18"/>
        <v>4485202003887.5547</v>
      </c>
      <c r="AA79" s="90">
        <f t="shared" ca="1" si="18"/>
        <v>4490938454925.8047</v>
      </c>
      <c r="AB79" s="90">
        <f t="shared" ca="1" si="18"/>
        <v>4496674905964.0547</v>
      </c>
      <c r="AC79" s="90">
        <f t="shared" ca="1" si="18"/>
        <v>4502411357002.3047</v>
      </c>
      <c r="AD79" s="90">
        <f t="shared" ca="1" si="18"/>
        <v>4508147808040.5547</v>
      </c>
      <c r="AE79" s="90">
        <f t="shared" ca="1" si="18"/>
        <v>4513884259078.8047</v>
      </c>
      <c r="AF79" s="90">
        <f t="shared" ca="1" si="18"/>
        <v>4519620710117.0547</v>
      </c>
      <c r="AG79" s="90">
        <f t="shared" ca="1" si="18"/>
        <v>4525357161155.3037</v>
      </c>
      <c r="AH79" s="90">
        <f t="shared" ca="1" si="18"/>
        <v>4531093612193.5537</v>
      </c>
      <c r="AI79" s="90">
        <f t="shared" ca="1" si="18"/>
        <v>4536830063231.8037</v>
      </c>
      <c r="AJ79" s="90">
        <f t="shared" ca="1" si="18"/>
        <v>4542566514270.0527</v>
      </c>
      <c r="AK79" s="90">
        <f t="shared" ca="1" si="18"/>
        <v>4548302965308.3037</v>
      </c>
      <c r="AL79" s="90">
        <f t="shared" ca="1" si="18"/>
        <v>4554039416346.5527</v>
      </c>
      <c r="AM79" s="90">
        <f t="shared" ca="1" si="17"/>
        <v>4559775867384.8027</v>
      </c>
      <c r="AN79" s="90">
        <f t="shared" ca="1" si="17"/>
        <v>4565512318423.0527</v>
      </c>
      <c r="AO79" s="90">
        <f t="shared" ca="1" si="17"/>
        <v>4571248769461.3027</v>
      </c>
      <c r="AP79">
        <f ca="1">V79*'Process Emissions Multipliers'!$E$43</f>
        <v>4576985220499.5527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IF('Liv 2020'!$A88="LM",INDIRECT("'Liv 2020'!"&amp;'Country Selector'!$B$3&amp;ROW($A88))*10^12,0)*'Process Emissions Multipliers'!$B$43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IF('Liv 2030'!$A88="LM",INDIRECT("'Liv 2030'!"&amp;'Country Selector'!$B$3&amp;ROW($A88))*10^12,0)*'Process Emissions Multipliers'!$D$43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Multipliers'!$E$43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IF('Liv 2020'!$A89="LM",INDIRECT("'Liv 2020'!"&amp;'Country Selector'!$B$3&amp;ROW($A89))*10^12,0)*'Process Emissions Multipliers'!$B$43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IF('Liv 2030'!$A89="LM",INDIRECT("'Liv 2030'!"&amp;'Country Selector'!$B$3&amp;ROW($A89))*10^12,0)*'Process Emissions Multipliers'!$D$43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Multipliers'!$E$43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IF('Liv 2020'!$A90="LM",INDIRECT("'Liv 2020'!"&amp;'Country Selector'!$B$3&amp;ROW($A90))*10^12,0)*'Process Emissions Multipliers'!$B$43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IF('Liv 2030'!$A90="LM",INDIRECT("'Liv 2030'!"&amp;'Country Selector'!$B$3&amp;ROW($A90))*10^12,0)*'Process Emissions Multipliers'!$D$43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Multipliers'!$E$43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IF('Liv 2020'!$A91="LM",INDIRECT("'Liv 2020'!"&amp;'Country Selector'!$B$3&amp;ROW($A91))*10^12,0)*'Process Emissions Multipliers'!$B$43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IF('Liv 2030'!$A91="LM",INDIRECT("'Liv 2030'!"&amp;'Country Selector'!$B$3&amp;ROW($A91))*10^12,0)*'Process Emissions Multipliers'!$D$43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Multipliers'!$E$43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IF('Liv 2020'!$A92="LM",INDIRECT("'Liv 2020'!"&amp;'Country Selector'!$B$3&amp;ROW($A92))*10^12,0)*'Process Emissions Multipliers'!$B$43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IF('Liv 2030'!$A92="LM",INDIRECT("'Liv 2030'!"&amp;'Country Selector'!$B$3&amp;ROW($A92))*10^12,0)*'Process Emissions Multipliers'!$D$43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Multipliers'!$E$43</f>
        <v>0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IF('Liv 2020'!$A93="LM",INDIRECT("'Liv 2020'!"&amp;'Country Selector'!$B$3&amp;ROW($A93))*10^12,0)*'Process Emissions Multipliers'!$B$43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IF('Liv 2030'!$A93="LM",INDIRECT("'Liv 2030'!"&amp;'Country Selector'!$B$3&amp;ROW($A93))*10^12,0)*'Process Emissions Multipliers'!$D$43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Multipliers'!$E$43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IF('Liv 2020'!$A94="LM",INDIRECT("'Liv 2020'!"&amp;'Country Selector'!$B$3&amp;ROW($A94))*10^12,0)*'Process Emissions Multipliers'!$B$43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IF('Liv 2030'!$A94="LM",INDIRECT("'Liv 2030'!"&amp;'Country Selector'!$B$3&amp;ROW($A94))*10^12,0)*'Process Emissions Multipliers'!$D$43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Multipliers'!$E$43</f>
        <v>0</v>
      </c>
    </row>
    <row r="87" spans="1:42">
      <c r="A87" s="74">
        <v>35</v>
      </c>
      <c r="B87">
        <f ca="1">IF('Liv 2010'!$A95="LM",INDIRECT("'Liv 2010'!"&amp;'Country Selector'!$B$3&amp;ROW($A95))*10^12,0)</f>
        <v>5987667501937.6787</v>
      </c>
      <c r="C87">
        <f t="shared" ca="1" si="15"/>
        <v>5388900751743.9111</v>
      </c>
      <c r="D87">
        <f t="shared" ca="1" si="12"/>
        <v>4790134001550.1426</v>
      </c>
      <c r="E87">
        <f t="shared" ca="1" si="12"/>
        <v>4191367251356.375</v>
      </c>
      <c r="F87">
        <f t="shared" ca="1" si="12"/>
        <v>3592600501162.6069</v>
      </c>
      <c r="G87">
        <f t="shared" ca="1" si="12"/>
        <v>2993833750968.8394</v>
      </c>
      <c r="H87">
        <f t="shared" ca="1" si="12"/>
        <v>2395067000775.0713</v>
      </c>
      <c r="I87">
        <f t="shared" ca="1" si="12"/>
        <v>1796300250581.3035</v>
      </c>
      <c r="J87">
        <f t="shared" ca="1" si="12"/>
        <v>1197533500387.5356</v>
      </c>
      <c r="K87">
        <f t="shared" ca="1" si="12"/>
        <v>598766750193.76782</v>
      </c>
      <c r="L87">
        <f ca="1">IF('Liv 2020'!$A95="LM",INDIRECT("'Liv 2020'!"&amp;'Country Selector'!$B$3&amp;ROW($A95))*10^12,0)*'Process Emissions Multipliers'!$B$43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IF('Liv 2030'!$A95="LM",INDIRECT("'Liv 2030'!"&amp;'Country Selector'!$B$3&amp;ROW($A95))*10^12,0)*'Process Emissions Multipliers'!$D$43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Multipliers'!$E$43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IF('Liv 2020'!$A96="LM",INDIRECT("'Liv 2020'!"&amp;'Country Selector'!$B$3&amp;ROW($A96))*10^12,0)*'Process Emissions Multipliers'!$B$43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IF('Liv 2030'!$A96="LM",INDIRECT("'Liv 2030'!"&amp;'Country Selector'!$B$3&amp;ROW($A96))*10^12,0)*'Process Emissions Multipliers'!$D$43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Multipliers'!$E$43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IF('Liv 2020'!$A97="LM",INDIRECT("'Liv 2020'!"&amp;'Country Selector'!$B$3&amp;ROW($A97))*10^12,0)*'Process Emissions Multipliers'!$B$43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IF('Liv 2030'!$A97="LM",INDIRECT("'Liv 2030'!"&amp;'Country Selector'!$B$3&amp;ROW($A97))*10^12,0)*'Process Emissions Multipliers'!$D$43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Multipliers'!$E$43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IF('Liv 2020'!$A98="LM",INDIRECT("'Liv 2020'!"&amp;'Country Selector'!$B$3&amp;ROW($A98))*10^12,0)*'Process Emissions Multipliers'!$B$43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IF('Liv 2030'!$A98="LM",INDIRECT("'Liv 2030'!"&amp;'Country Selector'!$B$3&amp;ROW($A98))*10^12,0)*'Process Emissions Multipliers'!$D$43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Multipliers'!$E$43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IF('Liv 2020'!$A99="LM",INDIRECT("'Liv 2020'!"&amp;'Country Selector'!$B$3&amp;ROW($A99))*10^12,0)*'Process Emissions Multipliers'!$B$43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IF('Liv 2030'!$A99="LM",INDIRECT("'Liv 2030'!"&amp;'Country Selector'!$B$3&amp;ROW($A99))*10^12,0)*'Process Emissions Multipliers'!$D$43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Multipliers'!$E$43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0</v>
      </c>
      <c r="C92">
        <f t="shared" ca="1" si="15"/>
        <v>1266778098024.5142</v>
      </c>
      <c r="D92">
        <f t="shared" ca="1" si="12"/>
        <v>2533556196049.0283</v>
      </c>
      <c r="E92">
        <f t="shared" ca="1" si="12"/>
        <v>3800334294073.542</v>
      </c>
      <c r="F92">
        <f t="shared" ca="1" si="12"/>
        <v>5067112392098.0566</v>
      </c>
      <c r="G92">
        <f t="shared" ca="1" si="12"/>
        <v>6333890490122.5703</v>
      </c>
      <c r="H92">
        <f t="shared" ca="1" si="12"/>
        <v>7600668588147.084</v>
      </c>
      <c r="I92">
        <f t="shared" ca="1" si="12"/>
        <v>8867446686171.5977</v>
      </c>
      <c r="J92">
        <f t="shared" ca="1" si="12"/>
        <v>10134224784196.113</v>
      </c>
      <c r="K92">
        <f t="shared" ca="1" si="12"/>
        <v>11401002882220.627</v>
      </c>
      <c r="L92">
        <f ca="1">IF('Liv 2020'!$A100="LM",INDIRECT("'Liv 2020'!"&amp;'Country Selector'!$B$3&amp;ROW($A100))*10^12,0)*'Process Emissions Multipliers'!$B$43</f>
        <v>12667780980245.141</v>
      </c>
      <c r="M92">
        <f t="shared" ca="1" si="16"/>
        <v>11401002882220.627</v>
      </c>
      <c r="N92">
        <f t="shared" ca="1" si="13"/>
        <v>10134224784196.113</v>
      </c>
      <c r="O92">
        <f t="shared" ca="1" si="13"/>
        <v>8867446686171.5977</v>
      </c>
      <c r="P92">
        <f t="shared" ca="1" si="13"/>
        <v>7600668588147.084</v>
      </c>
      <c r="Q92">
        <f t="shared" ca="1" si="13"/>
        <v>6333890490122.5703</v>
      </c>
      <c r="R92">
        <f t="shared" ca="1" si="13"/>
        <v>5067112392098.0566</v>
      </c>
      <c r="S92">
        <f t="shared" ca="1" si="13"/>
        <v>3800334294073.542</v>
      </c>
      <c r="T92">
        <f t="shared" ca="1" si="13"/>
        <v>2533556196049.0283</v>
      </c>
      <c r="U92">
        <f t="shared" ca="1" si="13"/>
        <v>1266778098024.5142</v>
      </c>
      <c r="V92">
        <f ca="1">IF('Liv 2030'!$A100="LM",INDIRECT("'Liv 2030'!"&amp;'Country Selector'!$B$3&amp;ROW($A100))*10^12,0)*'Process Emissions Multipliers'!$D$43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Multipliers'!$E$43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IF('Liv 2020'!$A101="LM",INDIRECT("'Liv 2020'!"&amp;'Country Selector'!$B$3&amp;ROW($A101))*10^12,0)*'Process Emissions Multipliers'!$B$43</f>
        <v>0</v>
      </c>
      <c r="M93">
        <f t="shared" ca="1" si="16"/>
        <v>333700289453.38513</v>
      </c>
      <c r="N93">
        <f t="shared" ca="1" si="13"/>
        <v>667400578906.77026</v>
      </c>
      <c r="O93">
        <f t="shared" ca="1" si="13"/>
        <v>1001100868360.1553</v>
      </c>
      <c r="P93">
        <f t="shared" ca="1" si="13"/>
        <v>1334801157813.5405</v>
      </c>
      <c r="Q93">
        <f t="shared" ca="1" si="13"/>
        <v>1668501447266.9255</v>
      </c>
      <c r="R93">
        <f t="shared" ca="1" si="13"/>
        <v>2002201736720.3105</v>
      </c>
      <c r="S93">
        <f t="shared" ca="1" si="13"/>
        <v>2335902026173.6958</v>
      </c>
      <c r="T93">
        <f t="shared" ca="1" si="13"/>
        <v>2669602315627.0811</v>
      </c>
      <c r="U93">
        <f t="shared" ca="1" si="13"/>
        <v>3003302605080.4658</v>
      </c>
      <c r="V93">
        <f ca="1">IF('Liv 2030'!$A101="LM",INDIRECT("'Liv 2030'!"&amp;'Country Selector'!$B$3&amp;ROW($A101))*10^12,0)*'Process Emissions Multipliers'!$D$43</f>
        <v>3337002894533.8511</v>
      </c>
      <c r="W93" s="90">
        <f t="shared" ca="1" si="18"/>
        <v>3341292776795.6831</v>
      </c>
      <c r="X93" s="90">
        <f t="shared" ca="1" si="18"/>
        <v>3345582659057.5151</v>
      </c>
      <c r="Y93" s="90">
        <f t="shared" ca="1" si="18"/>
        <v>3349872541319.3472</v>
      </c>
      <c r="Z93" s="90">
        <f t="shared" ca="1" si="18"/>
        <v>3354162423581.1797</v>
      </c>
      <c r="AA93" s="90">
        <f t="shared" ca="1" si="18"/>
        <v>3358452305843.0112</v>
      </c>
      <c r="AB93" s="90">
        <f t="shared" ca="1" si="18"/>
        <v>3362742188104.8437</v>
      </c>
      <c r="AC93" s="90">
        <f t="shared" ca="1" si="18"/>
        <v>3367032070366.6758</v>
      </c>
      <c r="AD93" s="90">
        <f t="shared" ca="1" si="18"/>
        <v>3371321952628.5078</v>
      </c>
      <c r="AE93" s="90">
        <f t="shared" ca="1" si="18"/>
        <v>3375611834890.3398</v>
      </c>
      <c r="AF93" s="90">
        <f t="shared" ca="1" si="18"/>
        <v>3379901717152.1719</v>
      </c>
      <c r="AG93" s="90">
        <f t="shared" ca="1" si="18"/>
        <v>3384191599414.0039</v>
      </c>
      <c r="AH93" s="90">
        <f t="shared" ca="1" si="18"/>
        <v>3388481481675.8359</v>
      </c>
      <c r="AI93" s="90">
        <f t="shared" ca="1" si="18"/>
        <v>3392771363937.668</v>
      </c>
      <c r="AJ93" s="90">
        <f t="shared" ca="1" si="18"/>
        <v>3397061246199.5</v>
      </c>
      <c r="AK93" s="90">
        <f t="shared" ca="1" si="18"/>
        <v>3401351128461.3325</v>
      </c>
      <c r="AL93" s="90">
        <f t="shared" ca="1" si="18"/>
        <v>3405641010723.1641</v>
      </c>
      <c r="AM93" s="90">
        <f t="shared" ca="1" si="17"/>
        <v>3409930892984.9966</v>
      </c>
      <c r="AN93" s="90">
        <f t="shared" ca="1" si="17"/>
        <v>3414220775246.8286</v>
      </c>
      <c r="AO93" s="90">
        <f t="shared" ca="1" si="17"/>
        <v>3418510657508.6602</v>
      </c>
      <c r="AP93">
        <f ca="1">V93*'Process Emissions Multipliers'!$E$43</f>
        <v>3422800539770.4927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IF('Liv 2020'!$A102="LM",INDIRECT("'Liv 2020'!"&amp;'Country Selector'!$B$3&amp;ROW($A102))*10^12,0)*'Process Emissions Multipliers'!$B$43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IF('Liv 2030'!$A102="LM",INDIRECT("'Liv 2030'!"&amp;'Country Selector'!$B$3&amp;ROW($A102))*10^12,0)*'Process Emissions Multipliers'!$D$43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Multipliers'!$E$43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IF('Liv 2020'!$A103="LM",INDIRECT("'Liv 2020'!"&amp;'Country Selector'!$B$3&amp;ROW($A103))*10^12,0)*'Process Emissions Multipliers'!$B$43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IF('Liv 2030'!$A103="LM",INDIRECT("'Liv 2030'!"&amp;'Country Selector'!$B$3&amp;ROW($A103))*10^12,0)*'Process Emissions Multipliers'!$D$43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Multipliers'!$E$43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IF('Liv 2020'!$A104="LM",INDIRECT("'Liv 2020'!"&amp;'Country Selector'!$B$3&amp;ROW($A104))*10^12,0)*'Process Emissions Multipliers'!$B$43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IF('Liv 2030'!$A104="LM",INDIRECT("'Liv 2030'!"&amp;'Country Selector'!$B$3&amp;ROW($A104))*10^12,0)*'Process Emissions Multipliers'!$D$43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Multipliers'!$E$43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2390914697508.4248</v>
      </c>
      <c r="C97">
        <f t="shared" ca="1" si="15"/>
        <v>2624413002338.5518</v>
      </c>
      <c r="D97">
        <f t="shared" ca="1" si="20"/>
        <v>2857911307168.6787</v>
      </c>
      <c r="E97">
        <f t="shared" ca="1" si="20"/>
        <v>3091409611998.8052</v>
      </c>
      <c r="F97">
        <f t="shared" ca="1" si="20"/>
        <v>3324907916828.9326</v>
      </c>
      <c r="G97">
        <f t="shared" ca="1" si="20"/>
        <v>3558406221659.0591</v>
      </c>
      <c r="H97">
        <f t="shared" ca="1" si="20"/>
        <v>3791904526489.1855</v>
      </c>
      <c r="I97">
        <f t="shared" ca="1" si="20"/>
        <v>4025402831319.3125</v>
      </c>
      <c r="J97">
        <f t="shared" ca="1" si="20"/>
        <v>4258901136149.4399</v>
      </c>
      <c r="K97">
        <f t="shared" ca="1" si="20"/>
        <v>4492399440979.5664</v>
      </c>
      <c r="L97">
        <f ca="1">IF('Liv 2020'!$A105="LM",INDIRECT("'Liv 2020'!"&amp;'Country Selector'!$B$3&amp;ROW($A105))*10^12,0)*'Process Emissions Multipliers'!$B$43</f>
        <v>4725897745809.6934</v>
      </c>
      <c r="M97">
        <f t="shared" ca="1" si="16"/>
        <v>4699533591202.1816</v>
      </c>
      <c r="N97">
        <f t="shared" ca="1" si="21"/>
        <v>4673169436594.6699</v>
      </c>
      <c r="O97">
        <f t="shared" ca="1" si="21"/>
        <v>4646805281987.1582</v>
      </c>
      <c r="P97">
        <f t="shared" ca="1" si="21"/>
        <v>4620441127379.6465</v>
      </c>
      <c r="Q97">
        <f t="shared" ca="1" si="21"/>
        <v>4594076972772.1348</v>
      </c>
      <c r="R97">
        <f t="shared" ca="1" si="21"/>
        <v>4567712818164.623</v>
      </c>
      <c r="S97">
        <f t="shared" ca="1" si="21"/>
        <v>4541348663557.1123</v>
      </c>
      <c r="T97">
        <f t="shared" ca="1" si="21"/>
        <v>4514984508949.6006</v>
      </c>
      <c r="U97">
        <f t="shared" ca="1" si="21"/>
        <v>4488620354342.0889</v>
      </c>
      <c r="V97">
        <f ca="1">IF('Liv 2030'!$A105="LM",INDIRECT("'Liv 2030'!"&amp;'Country Selector'!$B$3&amp;ROW($A105))*10^12,0)*'Process Emissions Multipliers'!$D$43</f>
        <v>4462256199734.5771</v>
      </c>
      <c r="W97" s="90">
        <f t="shared" ca="1" si="22"/>
        <v>4467992650772.8271</v>
      </c>
      <c r="X97" s="90">
        <f t="shared" ca="1" si="22"/>
        <v>4473729101811.0771</v>
      </c>
      <c r="Y97" s="90">
        <f t="shared" ca="1" si="22"/>
        <v>4479465552849.3271</v>
      </c>
      <c r="Z97" s="90">
        <f t="shared" ca="1" si="22"/>
        <v>4485202003887.5762</v>
      </c>
      <c r="AA97" s="90">
        <f t="shared" ca="1" si="22"/>
        <v>4490938454925.8262</v>
      </c>
      <c r="AB97" s="90">
        <f t="shared" ca="1" si="22"/>
        <v>4496674905964.0762</v>
      </c>
      <c r="AC97" s="90">
        <f t="shared" ca="1" si="22"/>
        <v>4502411357002.3262</v>
      </c>
      <c r="AD97" s="90">
        <f t="shared" ca="1" si="22"/>
        <v>4508147808040.5762</v>
      </c>
      <c r="AE97" s="90">
        <f t="shared" ca="1" si="22"/>
        <v>4513884259078.8262</v>
      </c>
      <c r="AF97" s="90">
        <f t="shared" ca="1" si="22"/>
        <v>4519620710117.0762</v>
      </c>
      <c r="AG97" s="90">
        <f t="shared" ca="1" si="22"/>
        <v>4525357161155.3252</v>
      </c>
      <c r="AH97" s="90">
        <f t="shared" ca="1" si="22"/>
        <v>4531093612193.5752</v>
      </c>
      <c r="AI97" s="90">
        <f t="shared" ca="1" si="22"/>
        <v>4536830063231.8262</v>
      </c>
      <c r="AJ97" s="90">
        <f t="shared" ca="1" si="22"/>
        <v>4542566514270.0752</v>
      </c>
      <c r="AK97" s="90">
        <f t="shared" ca="1" si="22"/>
        <v>4548302965308.3252</v>
      </c>
      <c r="AL97" s="90">
        <f t="shared" ca="1" si="22"/>
        <v>4554039416346.5742</v>
      </c>
      <c r="AM97" s="90">
        <f t="shared" ca="1" si="19"/>
        <v>4559775867384.8242</v>
      </c>
      <c r="AN97" s="90">
        <f t="shared" ca="1" si="19"/>
        <v>4565512318423.0752</v>
      </c>
      <c r="AO97" s="90">
        <f t="shared" ca="1" si="19"/>
        <v>4571248769461.3242</v>
      </c>
      <c r="AP97">
        <f ca="1">V97*'Process Emissions Multipliers'!$E$43</f>
        <v>4576985220499.5742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IF('Liv 2020'!$A106="LM",INDIRECT("'Liv 2020'!"&amp;'Country Selector'!$B$3&amp;ROW($A106))*10^12,0)*'Process Emissions Multipliers'!$B$43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IF('Liv 2030'!$A106="LM",INDIRECT("'Liv 2030'!"&amp;'Country Selector'!$B$3&amp;ROW($A106))*10^12,0)*'Process Emissions Multipliers'!$D$43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Multipliers'!$E$43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IF('Liv 2020'!$A107="LM",INDIRECT("'Liv 2020'!"&amp;'Country Selector'!$B$3&amp;ROW($A107))*10^12,0)*'Process Emissions Multipliers'!$B$43</f>
        <v>0</v>
      </c>
      <c r="M99">
        <f t="shared" ca="1" si="16"/>
        <v>930526150809.19458</v>
      </c>
      <c r="N99">
        <f t="shared" ca="1" si="21"/>
        <v>1861052301618.3892</v>
      </c>
      <c r="O99">
        <f t="shared" ca="1" si="21"/>
        <v>2791578452427.5835</v>
      </c>
      <c r="P99">
        <f t="shared" ca="1" si="21"/>
        <v>3722104603236.7783</v>
      </c>
      <c r="Q99">
        <f t="shared" ca="1" si="21"/>
        <v>4652630754045.9727</v>
      </c>
      <c r="R99">
        <f t="shared" ca="1" si="21"/>
        <v>5583156904855.167</v>
      </c>
      <c r="S99">
        <f t="shared" ca="1" si="21"/>
        <v>6513683055664.3613</v>
      </c>
      <c r="T99">
        <f t="shared" ca="1" si="21"/>
        <v>7444209206473.5566</v>
      </c>
      <c r="U99">
        <f t="shared" ca="1" si="21"/>
        <v>8374735357282.75</v>
      </c>
      <c r="V99">
        <f ca="1">IF('Liv 2030'!$A107="LM",INDIRECT("'Liv 2030'!"&amp;'Country Selector'!$B$3&amp;ROW($A107))*10^12,0)*'Process Emissions Multipliers'!$D$43</f>
        <v>9305261508091.9453</v>
      </c>
      <c r="W99" s="90">
        <f t="shared" ca="1" si="22"/>
        <v>9317223881978.6016</v>
      </c>
      <c r="X99" s="90">
        <f t="shared" ca="1" si="22"/>
        <v>9329186255865.2598</v>
      </c>
      <c r="Y99" s="90">
        <f t="shared" ca="1" si="22"/>
        <v>9341148629751.918</v>
      </c>
      <c r="Z99" s="90">
        <f t="shared" ca="1" si="22"/>
        <v>9353111003638.5762</v>
      </c>
      <c r="AA99" s="90">
        <f t="shared" ca="1" si="22"/>
        <v>9365073377525.2324</v>
      </c>
      <c r="AB99" s="90">
        <f t="shared" ca="1" si="22"/>
        <v>9377035751411.8906</v>
      </c>
      <c r="AC99" s="90">
        <f t="shared" ca="1" si="22"/>
        <v>9388998125298.5469</v>
      </c>
      <c r="AD99" s="90">
        <f t="shared" ca="1" si="22"/>
        <v>9400960499185.2051</v>
      </c>
      <c r="AE99" s="90">
        <f t="shared" ca="1" si="22"/>
        <v>9412922873071.8633</v>
      </c>
      <c r="AF99" s="90">
        <f t="shared" ca="1" si="22"/>
        <v>9424885246958.5195</v>
      </c>
      <c r="AG99" s="90">
        <f t="shared" ca="1" si="22"/>
        <v>9436847620845.1777</v>
      </c>
      <c r="AH99" s="90">
        <f t="shared" ca="1" si="22"/>
        <v>9448809994731.8359</v>
      </c>
      <c r="AI99" s="90">
        <f t="shared" ca="1" si="22"/>
        <v>9460772368618.4922</v>
      </c>
      <c r="AJ99" s="90">
        <f t="shared" ca="1" si="22"/>
        <v>9472734742505.1504</v>
      </c>
      <c r="AK99" s="90">
        <f t="shared" ca="1" si="22"/>
        <v>9484697116391.8086</v>
      </c>
      <c r="AL99" s="90">
        <f t="shared" ca="1" si="22"/>
        <v>9496659490278.4648</v>
      </c>
      <c r="AM99" s="90">
        <f t="shared" ca="1" si="19"/>
        <v>9508621864165.123</v>
      </c>
      <c r="AN99" s="90">
        <f t="shared" ca="1" si="19"/>
        <v>9520584238051.7812</v>
      </c>
      <c r="AO99" s="90">
        <f t="shared" ca="1" si="19"/>
        <v>9532546611938.4375</v>
      </c>
      <c r="AP99">
        <f ca="1">V99*'Process Emissions Multipliers'!$E$43</f>
        <v>9544508985825.0957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IF('Liv 2020'!$A108="LM",INDIRECT("'Liv 2020'!"&amp;'Country Selector'!$B$3&amp;ROW($A108))*10^12,0)*'Process Emissions Multipliers'!$B$43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IF('Liv 2030'!$A108="LM",INDIRECT("'Liv 2030'!"&amp;'Country Selector'!$B$3&amp;ROW($A108))*10^12,0)*'Process Emissions Multipliers'!$D$43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Multipliers'!$E$43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IF('Liv 2020'!$A109="LM",INDIRECT("'Liv 2020'!"&amp;'Country Selector'!$B$3&amp;ROW($A109))*10^12,0)*'Process Emissions Multipliers'!$B$43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IF('Liv 2030'!$A109="LM",INDIRECT("'Liv 2030'!"&amp;'Country Selector'!$B$3&amp;ROW($A109))*10^12,0)*'Process Emissions Multipliers'!$D$43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Multipliers'!$E$43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IF('Liv 2020'!$A110="LM",INDIRECT("'Liv 2020'!"&amp;'Country Selector'!$B$3&amp;ROW($A110))*10^12,0)*'Process Emissions Multipliers'!$B$43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IF('Liv 2030'!$A110="LM",INDIRECT("'Liv 2030'!"&amp;'Country Selector'!$B$3&amp;ROW($A110))*10^12,0)*'Process Emissions Multipliers'!$D$43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Multipliers'!$E$43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IF('Liv 2020'!$A111="LM",INDIRECT("'Liv 2020'!"&amp;'Country Selector'!$B$3&amp;ROW($A111))*10^12,0)*'Process Emissions Multipliers'!$B$43</f>
        <v>0</v>
      </c>
      <c r="M103">
        <f t="shared" ca="1" si="16"/>
        <v>446225619973.4577</v>
      </c>
      <c r="N103">
        <f t="shared" ca="1" si="21"/>
        <v>892451239946.91541</v>
      </c>
      <c r="O103">
        <f t="shared" ca="1" si="21"/>
        <v>1338676859920.373</v>
      </c>
      <c r="P103">
        <f t="shared" ca="1" si="21"/>
        <v>1784902479893.8308</v>
      </c>
      <c r="Q103">
        <f t="shared" ca="1" si="21"/>
        <v>2231128099867.2886</v>
      </c>
      <c r="R103">
        <f t="shared" ca="1" si="21"/>
        <v>2677353719840.7461</v>
      </c>
      <c r="S103">
        <f t="shared" ca="1" si="21"/>
        <v>3123579339814.2041</v>
      </c>
      <c r="T103">
        <f t="shared" ca="1" si="21"/>
        <v>3569804959787.6616</v>
      </c>
      <c r="U103">
        <f t="shared" ca="1" si="21"/>
        <v>4016030579761.1196</v>
      </c>
      <c r="V103">
        <f ca="1">IF('Liv 2030'!$A111="LM",INDIRECT("'Liv 2030'!"&amp;'Country Selector'!$B$3&amp;ROW($A111))*10^12,0)*'Process Emissions Multipliers'!$D$43</f>
        <v>4462256199734.5771</v>
      </c>
      <c r="W103" s="90">
        <f t="shared" ca="1" si="22"/>
        <v>4467992650772.8271</v>
      </c>
      <c r="X103" s="90">
        <f t="shared" ca="1" si="22"/>
        <v>4473729101811.0771</v>
      </c>
      <c r="Y103" s="90">
        <f t="shared" ca="1" si="22"/>
        <v>4479465552849.3271</v>
      </c>
      <c r="Z103" s="90">
        <f t="shared" ca="1" si="22"/>
        <v>4485202003887.5762</v>
      </c>
      <c r="AA103" s="90">
        <f t="shared" ca="1" si="22"/>
        <v>4490938454925.8262</v>
      </c>
      <c r="AB103" s="90">
        <f t="shared" ca="1" si="22"/>
        <v>4496674905964.0762</v>
      </c>
      <c r="AC103" s="90">
        <f t="shared" ca="1" si="22"/>
        <v>4502411357002.3262</v>
      </c>
      <c r="AD103" s="90">
        <f t="shared" ca="1" si="22"/>
        <v>4508147808040.5762</v>
      </c>
      <c r="AE103" s="90">
        <f t="shared" ca="1" si="22"/>
        <v>4513884259078.8262</v>
      </c>
      <c r="AF103" s="90">
        <f t="shared" ca="1" si="22"/>
        <v>4519620710117.0762</v>
      </c>
      <c r="AG103" s="90">
        <f t="shared" ca="1" si="22"/>
        <v>4525357161155.3252</v>
      </c>
      <c r="AH103" s="90">
        <f t="shared" ca="1" si="22"/>
        <v>4531093612193.5752</v>
      </c>
      <c r="AI103" s="90">
        <f t="shared" ca="1" si="22"/>
        <v>4536830063231.8262</v>
      </c>
      <c r="AJ103" s="90">
        <f t="shared" ca="1" si="22"/>
        <v>4542566514270.0752</v>
      </c>
      <c r="AK103" s="90">
        <f t="shared" ca="1" si="22"/>
        <v>4548302965308.3252</v>
      </c>
      <c r="AL103" s="90">
        <f t="shared" ca="1" si="22"/>
        <v>4554039416346.5742</v>
      </c>
      <c r="AM103" s="90">
        <f t="shared" ca="1" si="19"/>
        <v>4559775867384.8242</v>
      </c>
      <c r="AN103" s="90">
        <f t="shared" ca="1" si="19"/>
        <v>4565512318423.0752</v>
      </c>
      <c r="AO103" s="90">
        <f t="shared" ca="1" si="19"/>
        <v>4571248769461.3242</v>
      </c>
      <c r="AP103">
        <f ca="1">V103*'Process Emissions Multipliers'!$E$43</f>
        <v>4576985220499.5742</v>
      </c>
    </row>
    <row r="104" spans="1:42">
      <c r="A104" s="74">
        <v>52</v>
      </c>
      <c r="B104">
        <f ca="1">IF('Liv 2010'!$A112="LM",INDIRECT("'Liv 2010'!"&amp;'Country Selector'!$B$3&amp;ROW($A112))*10^12,0)</f>
        <v>2390914697508.4248</v>
      </c>
      <c r="C104">
        <f t="shared" ca="1" si="15"/>
        <v>2624413002338.5518</v>
      </c>
      <c r="D104">
        <f t="shared" ca="1" si="20"/>
        <v>2857911307168.6787</v>
      </c>
      <c r="E104">
        <f t="shared" ca="1" si="20"/>
        <v>3091409611998.8052</v>
      </c>
      <c r="F104">
        <f t="shared" ca="1" si="20"/>
        <v>3324907916828.9326</v>
      </c>
      <c r="G104">
        <f t="shared" ca="1" si="20"/>
        <v>3558406221659.0591</v>
      </c>
      <c r="H104">
        <f t="shared" ca="1" si="20"/>
        <v>3791904526489.1855</v>
      </c>
      <c r="I104">
        <f t="shared" ca="1" si="20"/>
        <v>4025402831319.3125</v>
      </c>
      <c r="J104">
        <f t="shared" ca="1" si="20"/>
        <v>4258901136149.4399</v>
      </c>
      <c r="K104">
        <f t="shared" ca="1" si="20"/>
        <v>4492399440979.5664</v>
      </c>
      <c r="L104">
        <f ca="1">IF('Liv 2020'!$A112="LM",INDIRECT("'Liv 2020'!"&amp;'Country Selector'!$B$3&amp;ROW($A112))*10^12,0)*'Process Emissions Multipliers'!$B$43</f>
        <v>4725897745809.6934</v>
      </c>
      <c r="M104">
        <f t="shared" ca="1" si="16"/>
        <v>4253307971228.7241</v>
      </c>
      <c r="N104">
        <f t="shared" ca="1" si="21"/>
        <v>3780718196647.7549</v>
      </c>
      <c r="O104">
        <f t="shared" ca="1" si="21"/>
        <v>3308128422066.7852</v>
      </c>
      <c r="P104">
        <f t="shared" ca="1" si="21"/>
        <v>2835538647485.8159</v>
      </c>
      <c r="Q104">
        <f t="shared" ca="1" si="21"/>
        <v>2362948872904.8467</v>
      </c>
      <c r="R104">
        <f t="shared" ca="1" si="21"/>
        <v>1890359098323.8774</v>
      </c>
      <c r="S104">
        <f t="shared" ca="1" si="21"/>
        <v>1417769323742.908</v>
      </c>
      <c r="T104">
        <f t="shared" ca="1" si="21"/>
        <v>945179549161.93872</v>
      </c>
      <c r="U104">
        <f t="shared" ca="1" si="21"/>
        <v>472589774580.96936</v>
      </c>
      <c r="V104">
        <f ca="1">IF('Liv 2030'!$A112="LM",INDIRECT("'Liv 2030'!"&amp;'Country Selector'!$B$3&amp;ROW($A112))*10^12,0)*'Process Emissions Multipliers'!$D$43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Multipliers'!$E$43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IF('Liv 2020'!$A113="LM",INDIRECT("'Liv 2020'!"&amp;'Country Selector'!$B$3&amp;ROW($A113))*10^12,0)*'Process Emissions Multipliers'!$B$43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IF('Liv 2030'!$A113="LM",INDIRECT("'Liv 2030'!"&amp;'Country Selector'!$B$3&amp;ROW($A113))*10^12,0)*'Process Emissions Multipliers'!$D$43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Multipliers'!$E$43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IF('Liv 2020'!$A114="LM",INDIRECT("'Liv 2020'!"&amp;'Country Selector'!$B$3&amp;ROW($A114))*10^12,0)*'Process Emissions Multipliers'!$B$43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IF('Liv 2030'!$A114="LM",INDIRECT("'Liv 2030'!"&amp;'Country Selector'!$B$3&amp;ROW($A114))*10^12,0)*'Process Emissions Multipliers'!$D$43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Multipliers'!$E$43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1570874218433.854</v>
      </c>
      <c r="C107">
        <f t="shared" ca="1" si="15"/>
        <v>1720839504066.3369</v>
      </c>
      <c r="D107">
        <f t="shared" ca="1" si="20"/>
        <v>1870804789698.8201</v>
      </c>
      <c r="E107">
        <f t="shared" ca="1" si="20"/>
        <v>2020770075331.303</v>
      </c>
      <c r="F107">
        <f t="shared" ca="1" si="20"/>
        <v>2170735360963.7861</v>
      </c>
      <c r="G107">
        <f t="shared" ca="1" si="20"/>
        <v>2320700646596.269</v>
      </c>
      <c r="H107">
        <f t="shared" ca="1" si="20"/>
        <v>2470665932228.752</v>
      </c>
      <c r="I107">
        <f t="shared" ca="1" si="20"/>
        <v>2620631217861.2354</v>
      </c>
      <c r="J107">
        <f t="shared" ca="1" si="20"/>
        <v>2770596503493.7183</v>
      </c>
      <c r="K107">
        <f t="shared" ca="1" si="20"/>
        <v>2920561789126.2007</v>
      </c>
      <c r="L107">
        <f ca="1">IF('Liv 2020'!$A115="LM",INDIRECT("'Liv 2020'!"&amp;'Country Selector'!$B$3&amp;ROW($A115))*10^12,0)*'Process Emissions Multipliers'!$B$43</f>
        <v>3070527074758.6841</v>
      </c>
      <c r="M107">
        <f t="shared" ca="1" si="16"/>
        <v>3050178790069.0371</v>
      </c>
      <c r="N107">
        <f t="shared" ca="1" si="21"/>
        <v>3029830505379.3911</v>
      </c>
      <c r="O107">
        <f t="shared" ca="1" si="21"/>
        <v>3009482220689.7446</v>
      </c>
      <c r="P107">
        <f t="shared" ca="1" si="21"/>
        <v>2989133936000.0981</v>
      </c>
      <c r="Q107">
        <f t="shared" ca="1" si="21"/>
        <v>2968785651310.4517</v>
      </c>
      <c r="R107">
        <f t="shared" ca="1" si="21"/>
        <v>2948437366620.8052</v>
      </c>
      <c r="S107">
        <f t="shared" ca="1" si="21"/>
        <v>2928089081931.1587</v>
      </c>
      <c r="T107">
        <f t="shared" ca="1" si="21"/>
        <v>2907740797241.5122</v>
      </c>
      <c r="U107">
        <f t="shared" ca="1" si="21"/>
        <v>2887392512551.8652</v>
      </c>
      <c r="V107">
        <f ca="1">IF('Liv 2030'!$A115="LM",INDIRECT("'Liv 2030'!"&amp;'Country Selector'!$B$3&amp;ROW($A115))*10^12,0)*'Process Emissions Multipliers'!$D$43</f>
        <v>2867044227862.2192</v>
      </c>
      <c r="W107" s="90">
        <f t="shared" ca="1" si="22"/>
        <v>2870729955014.9111</v>
      </c>
      <c r="X107" s="90">
        <f t="shared" ca="1" si="22"/>
        <v>2874415682167.6025</v>
      </c>
      <c r="Y107" s="90">
        <f t="shared" ca="1" si="22"/>
        <v>2878101409320.2939</v>
      </c>
      <c r="Z107" s="90">
        <f t="shared" ca="1" si="22"/>
        <v>2881787136472.9858</v>
      </c>
      <c r="AA107" s="90">
        <f t="shared" ca="1" si="22"/>
        <v>2885472863625.6777</v>
      </c>
      <c r="AB107" s="90">
        <f t="shared" ca="1" si="22"/>
        <v>2889158590778.3691</v>
      </c>
      <c r="AC107" s="90">
        <f t="shared" ca="1" si="22"/>
        <v>2892844317931.061</v>
      </c>
      <c r="AD107" s="90">
        <f t="shared" ca="1" si="22"/>
        <v>2896530045083.7529</v>
      </c>
      <c r="AE107" s="90">
        <f t="shared" ca="1" si="22"/>
        <v>2900215772236.4443</v>
      </c>
      <c r="AF107" s="90">
        <f t="shared" ca="1" si="22"/>
        <v>2903901499389.1357</v>
      </c>
      <c r="AG107" s="90">
        <f t="shared" ca="1" si="22"/>
        <v>2907587226541.8271</v>
      </c>
      <c r="AH107" s="90">
        <f t="shared" ca="1" si="22"/>
        <v>2911272953694.5195</v>
      </c>
      <c r="AI107" s="90">
        <f t="shared" ca="1" si="22"/>
        <v>2914958680847.2109</v>
      </c>
      <c r="AJ107" s="90">
        <f t="shared" ca="1" si="22"/>
        <v>2918644407999.9023</v>
      </c>
      <c r="AK107" s="90">
        <f t="shared" ca="1" si="22"/>
        <v>2922330135152.5942</v>
      </c>
      <c r="AL107" s="90">
        <f t="shared" ca="1" si="22"/>
        <v>2926015862305.2861</v>
      </c>
      <c r="AM107" s="90">
        <f t="shared" ca="1" si="19"/>
        <v>2929701589457.978</v>
      </c>
      <c r="AN107" s="90">
        <f t="shared" ca="1" si="19"/>
        <v>2933387316610.6699</v>
      </c>
      <c r="AO107" s="90">
        <f t="shared" ca="1" si="19"/>
        <v>2937073043763.3608</v>
      </c>
      <c r="AP107">
        <f ca="1">V107*'Process Emissions Multipliers'!$E$43</f>
        <v>2940758770916.0527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IF('Liv 2020'!$A116="LM",INDIRECT("'Liv 2020'!"&amp;'Country Selector'!$B$3&amp;ROW($A116))*10^12,0)*'Process Emissions Multipliers'!$B$43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IF('Liv 2030'!$A116="LM",INDIRECT("'Liv 2030'!"&amp;'Country Selector'!$B$3&amp;ROW($A116))*10^12,0)*'Process Emissions Multipliers'!$D$43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Multipliers'!$E$43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IF('Liv 2020'!$A117="LM",INDIRECT("'Liv 2020'!"&amp;'Country Selector'!$B$3&amp;ROW($A117))*10^12,0)*'Process Emissions Multipliers'!$B$43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IF('Liv 2030'!$A117="LM",INDIRECT("'Liv 2030'!"&amp;'Country Selector'!$B$3&amp;ROW($A117))*10^12,0)*'Process Emissions Multipliers'!$D$43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Multipliers'!$E$43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IF('Liv 2020'!$A118="LM",INDIRECT("'Liv 2020'!"&amp;'Country Selector'!$B$3&amp;ROW($A118))*10^12,0)*'Process Emissions Multipliers'!$B$43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IF('Liv 2030'!$A118="LM",INDIRECT("'Liv 2030'!"&amp;'Country Selector'!$B$3&amp;ROW($A118))*10^12,0)*'Process Emissions Multipliers'!$D$43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Multipliers'!$E$43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IF('Liv 2020'!$A119="LM",INDIRECT("'Liv 2020'!"&amp;'Country Selector'!$B$3&amp;ROW($A119))*10^12,0)*'Process Emissions Multipliers'!$B$43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IF('Liv 2030'!$A119="LM",INDIRECT("'Liv 2030'!"&amp;'Country Selector'!$B$3&amp;ROW($A119))*10^12,0)*'Process Emissions Multipliers'!$D$43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Multipliers'!$E$43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IF('Liv 2020'!$A120="LM",INDIRECT("'Liv 2020'!"&amp;'Country Selector'!$B$3&amp;ROW($A120))*10^12,0)*'Process Emissions Multipliers'!$B$43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IF('Liv 2030'!$A120="LM",INDIRECT("'Liv 2030'!"&amp;'Country Selector'!$B$3&amp;ROW($A120))*10^12,0)*'Process Emissions Multipliers'!$D$43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Multipliers'!$E$43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IF('Liv 2020'!$A121="LM",INDIRECT("'Liv 2020'!"&amp;'Country Selector'!$B$3&amp;ROW($A121))*10^12,0)*'Process Emissions Multipliers'!$B$43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IF('Liv 2030'!$A121="LM",INDIRECT("'Liv 2030'!"&amp;'Country Selector'!$B$3&amp;ROW($A121))*10^12,0)*'Process Emissions Multipliers'!$D$43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Multipliers'!$E$43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IF('Liv 2020'!$A122="LM",INDIRECT("'Liv 2020'!"&amp;'Country Selector'!$B$3&amp;ROW($A122))*10^12,0)*'Process Emissions Multipliers'!$B$43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IF('Liv 2030'!$A122="LM",INDIRECT("'Liv 2030'!"&amp;'Country Selector'!$B$3&amp;ROW($A122))*10^12,0)*'Process Emissions Multipliers'!$D$43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Multipliers'!$E$43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IF('Liv 2020'!$A123="LM",INDIRECT("'Liv 2020'!"&amp;'Country Selector'!$B$3&amp;ROW($A123))*10^12,0)*'Process Emissions Multipliers'!$B$43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IF('Liv 2030'!$A123="LM",INDIRECT("'Liv 2030'!"&amp;'Country Selector'!$B$3&amp;ROW($A123))*10^12,0)*'Process Emissions Multipliers'!$D$43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Multipliers'!$E$43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IF('Liv 2020'!$A124="LM",INDIRECT("'Liv 2020'!"&amp;'Country Selector'!$B$3&amp;ROW($A124))*10^12,0)*'Process Emissions Multipliers'!$B$43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IF('Liv 2030'!$A124="LM",INDIRECT("'Liv 2030'!"&amp;'Country Selector'!$B$3&amp;ROW($A124))*10^12,0)*'Process Emissions Multipliers'!$D$43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Multipliers'!$E$43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IF('Liv 2020'!$A125="LM",INDIRECT("'Liv 2020'!"&amp;'Country Selector'!$B$3&amp;ROW($A125))*10^12,0)*'Process Emissions Multipliers'!$B$43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IF('Liv 2030'!$A125="LM",INDIRECT("'Liv 2030'!"&amp;'Country Selector'!$B$3&amp;ROW($A125))*10^12,0)*'Process Emissions Multipliers'!$D$43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Multipliers'!$E$43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IF('Liv 2020'!$A126="LM",INDIRECT("'Liv 2020'!"&amp;'Country Selector'!$B$3&amp;ROW($A126))*10^12,0)*'Process Emissions Multipliers'!$B$43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IF('Liv 2030'!$A126="LM",INDIRECT("'Liv 2030'!"&amp;'Country Selector'!$B$3&amp;ROW($A126))*10^12,0)*'Process Emissions Multipliers'!$D$43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Multipliers'!$E$43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IF('Liv 2020'!$A127="LM",INDIRECT("'Liv 2020'!"&amp;'Country Selector'!$B$3&amp;ROW($A127))*10^12,0)*'Process Emissions Multipliers'!$B$43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IF('Liv 2030'!$A127="LM",INDIRECT("'Liv 2030'!"&amp;'Country Selector'!$B$3&amp;ROW($A127))*10^12,0)*'Process Emissions Multipliers'!$D$43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Multipliers'!$E$43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IF('Liv 2020'!$A128="LM",INDIRECT("'Liv 2020'!"&amp;'Country Selector'!$B$3&amp;ROW($A128))*10^12,0)*'Process Emissions Multipliers'!$B$43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IF('Liv 2030'!$A128="LM",INDIRECT("'Liv 2030'!"&amp;'Country Selector'!$B$3&amp;ROW($A128))*10^12,0)*'Process Emissions Multipliers'!$D$43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Multipliers'!$E$43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IF('Liv 2020'!$A129="LM",INDIRECT("'Liv 2020'!"&amp;'Country Selector'!$B$3&amp;ROW($A129))*10^12,0)*'Process Emissions Multipliers'!$B$43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IF('Liv 2030'!$A129="LM",INDIRECT("'Liv 2030'!"&amp;'Country Selector'!$B$3&amp;ROW($A129))*10^12,0)*'Process Emissions Multipliers'!$D$43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Multipliers'!$E$43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IF('Liv 2020'!$A130="LM",INDIRECT("'Liv 2020'!"&amp;'Country Selector'!$B$3&amp;ROW($A130))*10^12,0)*'Process Emissions Multipliers'!$B$43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IF('Liv 2030'!$A130="LM",INDIRECT("'Liv 2030'!"&amp;'Country Selector'!$B$3&amp;ROW($A130))*10^12,0)*'Process Emissions Multipliers'!$D$43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Multipliers'!$E$43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IF('Liv 2020'!$A131="LM",INDIRECT("'Liv 2020'!"&amp;'Country Selector'!$B$3&amp;ROW($A131))*10^12,0)*'Process Emissions Multipliers'!$B$43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IF('Liv 2030'!$A131="LM",INDIRECT("'Liv 2030'!"&amp;'Country Selector'!$B$3&amp;ROW($A131))*10^12,0)*'Process Emissions Multipliers'!$D$43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Multipliers'!$E$43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IF('Liv 2020'!$A132="LM",INDIRECT("'Liv 2020'!"&amp;'Country Selector'!$B$3&amp;ROW($A132))*10^12,0)*'Process Emissions Multipliers'!$B$43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IF('Liv 2030'!$A132="LM",INDIRECT("'Liv 2030'!"&amp;'Country Selector'!$B$3&amp;ROW($A132))*10^12,0)*'Process Emissions Multipliers'!$D$43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Multipliers'!$E$43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1570874218433.8577</v>
      </c>
      <c r="C125">
        <f t="shared" ca="1" si="15"/>
        <v>1720839504066.3396</v>
      </c>
      <c r="D125">
        <f t="shared" ca="1" si="20"/>
        <v>1870804789698.8213</v>
      </c>
      <c r="E125">
        <f t="shared" ca="1" si="20"/>
        <v>2020770075331.3032</v>
      </c>
      <c r="F125">
        <f t="shared" ca="1" si="20"/>
        <v>2170735360963.7852</v>
      </c>
      <c r="G125">
        <f t="shared" ca="1" si="20"/>
        <v>2320700646596.2671</v>
      </c>
      <c r="H125">
        <f t="shared" ca="1" si="20"/>
        <v>2470665932228.749</v>
      </c>
      <c r="I125">
        <f t="shared" ca="1" si="20"/>
        <v>2620631217861.231</v>
      </c>
      <c r="J125">
        <f t="shared" ca="1" si="20"/>
        <v>2770596503493.7124</v>
      </c>
      <c r="K125">
        <f t="shared" ca="1" si="20"/>
        <v>2920561789126.1943</v>
      </c>
      <c r="L125">
        <f ca="1">IF('Liv 2020'!$A133="LM",INDIRECT("'Liv 2020'!"&amp;'Country Selector'!$B$3&amp;ROW($A133))*10^12,0)*'Process Emissions Multipliers'!$B$43</f>
        <v>3070527074758.6763</v>
      </c>
      <c r="M125">
        <f t="shared" ca="1" si="16"/>
        <v>3050178790069.0303</v>
      </c>
      <c r="N125">
        <f t="shared" ca="1" si="21"/>
        <v>3029830505379.3848</v>
      </c>
      <c r="O125">
        <f t="shared" ca="1" si="21"/>
        <v>3009482220689.7393</v>
      </c>
      <c r="P125">
        <f t="shared" ca="1" si="21"/>
        <v>2989133936000.0937</v>
      </c>
      <c r="Q125">
        <f t="shared" ca="1" si="21"/>
        <v>2968785651310.4478</v>
      </c>
      <c r="R125">
        <f t="shared" ca="1" si="21"/>
        <v>2948437366620.8018</v>
      </c>
      <c r="S125">
        <f t="shared" ca="1" si="21"/>
        <v>2928089081931.1562</v>
      </c>
      <c r="T125">
        <f t="shared" ca="1" si="21"/>
        <v>2907740797241.5107</v>
      </c>
      <c r="U125">
        <f t="shared" ca="1" si="21"/>
        <v>2887392512551.8647</v>
      </c>
      <c r="V125">
        <f ca="1">IF('Liv 2030'!$A133="LM",INDIRECT("'Liv 2030'!"&amp;'Country Selector'!$B$3&amp;ROW($A133))*10^12,0)*'Process Emissions Multipliers'!$D$43</f>
        <v>2867044227862.2192</v>
      </c>
      <c r="W125" s="90">
        <f t="shared" ca="1" si="24"/>
        <v>2870729955014.9111</v>
      </c>
      <c r="X125" s="90">
        <f t="shared" ca="1" si="24"/>
        <v>2874415682167.6025</v>
      </c>
      <c r="Y125" s="90">
        <f t="shared" ca="1" si="24"/>
        <v>2878101409320.2939</v>
      </c>
      <c r="Z125" s="90">
        <f t="shared" ca="1" si="24"/>
        <v>2881787136472.9858</v>
      </c>
      <c r="AA125" s="90">
        <f t="shared" ca="1" si="24"/>
        <v>2885472863625.6777</v>
      </c>
      <c r="AB125" s="90">
        <f t="shared" ca="1" si="24"/>
        <v>2889158590778.3691</v>
      </c>
      <c r="AC125" s="90">
        <f t="shared" ca="1" si="24"/>
        <v>2892844317931.061</v>
      </c>
      <c r="AD125" s="90">
        <f t="shared" ca="1" si="24"/>
        <v>2896530045083.7529</v>
      </c>
      <c r="AE125" s="90">
        <f t="shared" ca="1" si="24"/>
        <v>2900215772236.4443</v>
      </c>
      <c r="AF125" s="90">
        <f t="shared" ca="1" si="24"/>
        <v>2903901499389.1357</v>
      </c>
      <c r="AG125" s="90">
        <f t="shared" ca="1" si="24"/>
        <v>2907587226541.8271</v>
      </c>
      <c r="AH125" s="90">
        <f t="shared" ca="1" si="24"/>
        <v>2911272953694.5195</v>
      </c>
      <c r="AI125" s="90">
        <f t="shared" ca="1" si="24"/>
        <v>2914958680847.2109</v>
      </c>
      <c r="AJ125" s="90">
        <f t="shared" ca="1" si="24"/>
        <v>2918644407999.9023</v>
      </c>
      <c r="AK125" s="90">
        <f t="shared" ca="1" si="24"/>
        <v>2922330135152.5942</v>
      </c>
      <c r="AL125" s="90">
        <f t="shared" ca="1" si="24"/>
        <v>2926015862305.2861</v>
      </c>
      <c r="AM125" s="90">
        <f t="shared" ca="1" si="23"/>
        <v>2929701589457.978</v>
      </c>
      <c r="AN125" s="90">
        <f t="shared" ca="1" si="23"/>
        <v>2933387316610.6699</v>
      </c>
      <c r="AO125" s="90">
        <f t="shared" ca="1" si="23"/>
        <v>2937073043763.3608</v>
      </c>
      <c r="AP125">
        <f ca="1">V125*'Process Emissions Multipliers'!$E$43</f>
        <v>2940758770916.0527</v>
      </c>
    </row>
    <row r="126" spans="1:42">
      <c r="A126" s="74">
        <v>74</v>
      </c>
      <c r="B126">
        <f ca="1">IF('Liv 2010'!$A134="LM",INDIRECT("'Liv 2010'!"&amp;'Country Selector'!$B$3&amp;ROW($A134))*10^12,0)</f>
        <v>1570874218433.8577</v>
      </c>
      <c r="C126">
        <f t="shared" ca="1" si="15"/>
        <v>1720839504066.3396</v>
      </c>
      <c r="D126">
        <f t="shared" ca="1" si="20"/>
        <v>1870804789698.8213</v>
      </c>
      <c r="E126">
        <f t="shared" ca="1" si="20"/>
        <v>2020770075331.3032</v>
      </c>
      <c r="F126">
        <f t="shared" ca="1" si="20"/>
        <v>2170735360963.7852</v>
      </c>
      <c r="G126">
        <f t="shared" ca="1" si="20"/>
        <v>2320700646596.2671</v>
      </c>
      <c r="H126">
        <f t="shared" ca="1" si="20"/>
        <v>2470665932228.749</v>
      </c>
      <c r="I126">
        <f t="shared" ca="1" si="20"/>
        <v>2620631217861.231</v>
      </c>
      <c r="J126">
        <f t="shared" ca="1" si="20"/>
        <v>2770596503493.7124</v>
      </c>
      <c r="K126">
        <f t="shared" ca="1" si="20"/>
        <v>2920561789126.1943</v>
      </c>
      <c r="L126">
        <f ca="1">IF('Liv 2020'!$A134="LM",INDIRECT("'Liv 2020'!"&amp;'Country Selector'!$B$3&amp;ROW($A134))*10^12,0)*'Process Emissions Multipliers'!$B$43</f>
        <v>3070527074758.6763</v>
      </c>
      <c r="M126">
        <f t="shared" ca="1" si="16"/>
        <v>3050178790069.0303</v>
      </c>
      <c r="N126">
        <f t="shared" ca="1" si="21"/>
        <v>3029830505379.3848</v>
      </c>
      <c r="O126">
        <f t="shared" ca="1" si="21"/>
        <v>3009482220689.7393</v>
      </c>
      <c r="P126">
        <f t="shared" ca="1" si="21"/>
        <v>2989133936000.0937</v>
      </c>
      <c r="Q126">
        <f t="shared" ca="1" si="21"/>
        <v>2968785651310.4478</v>
      </c>
      <c r="R126">
        <f t="shared" ca="1" si="21"/>
        <v>2948437366620.8018</v>
      </c>
      <c r="S126">
        <f t="shared" ca="1" si="21"/>
        <v>2928089081931.1562</v>
      </c>
      <c r="T126">
        <f t="shared" ca="1" si="21"/>
        <v>2907740797241.5107</v>
      </c>
      <c r="U126">
        <f t="shared" ca="1" si="21"/>
        <v>2887392512551.8647</v>
      </c>
      <c r="V126">
        <f ca="1">IF('Liv 2030'!$A134="LM",INDIRECT("'Liv 2030'!"&amp;'Country Selector'!$B$3&amp;ROW($A134))*10^12,0)*'Process Emissions Multipliers'!$D$43</f>
        <v>2867044227862.2192</v>
      </c>
      <c r="W126" s="90">
        <f t="shared" ca="1" si="24"/>
        <v>2870729955014.9111</v>
      </c>
      <c r="X126" s="90">
        <f t="shared" ca="1" si="24"/>
        <v>2874415682167.6025</v>
      </c>
      <c r="Y126" s="90">
        <f t="shared" ca="1" si="24"/>
        <v>2878101409320.2939</v>
      </c>
      <c r="Z126" s="90">
        <f t="shared" ca="1" si="24"/>
        <v>2881787136472.9858</v>
      </c>
      <c r="AA126" s="90">
        <f t="shared" ca="1" si="24"/>
        <v>2885472863625.6777</v>
      </c>
      <c r="AB126" s="90">
        <f t="shared" ca="1" si="24"/>
        <v>2889158590778.3691</v>
      </c>
      <c r="AC126" s="90">
        <f t="shared" ca="1" si="24"/>
        <v>2892844317931.061</v>
      </c>
      <c r="AD126" s="90">
        <f t="shared" ca="1" si="24"/>
        <v>2896530045083.7529</v>
      </c>
      <c r="AE126" s="90">
        <f t="shared" ca="1" si="24"/>
        <v>2900215772236.4443</v>
      </c>
      <c r="AF126" s="90">
        <f t="shared" ca="1" si="24"/>
        <v>2903901499389.1357</v>
      </c>
      <c r="AG126" s="90">
        <f t="shared" ca="1" si="24"/>
        <v>2907587226541.8271</v>
      </c>
      <c r="AH126" s="90">
        <f t="shared" ca="1" si="24"/>
        <v>2911272953694.5195</v>
      </c>
      <c r="AI126" s="90">
        <f t="shared" ca="1" si="24"/>
        <v>2914958680847.2109</v>
      </c>
      <c r="AJ126" s="90">
        <f t="shared" ca="1" si="24"/>
        <v>2918644407999.9023</v>
      </c>
      <c r="AK126" s="90">
        <f t="shared" ca="1" si="24"/>
        <v>2922330135152.5942</v>
      </c>
      <c r="AL126" s="90">
        <f t="shared" ref="AL126:AO141" ca="1" si="25">$V126*($AP$1-AL$1)/($AP$1-$V$1)+$AP126*(AL$1-$V$1)/($AP$1-$V$1)</f>
        <v>2926015862305.2861</v>
      </c>
      <c r="AM126" s="90">
        <f t="shared" ca="1" si="25"/>
        <v>2929701589457.978</v>
      </c>
      <c r="AN126" s="90">
        <f t="shared" ca="1" si="25"/>
        <v>2933387316610.6699</v>
      </c>
      <c r="AO126" s="90">
        <f t="shared" ca="1" si="25"/>
        <v>2937073043763.3608</v>
      </c>
      <c r="AP126">
        <f ca="1">V126*'Process Emissions Multipliers'!$E$43</f>
        <v>2940758770916.0527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IF('Liv 2020'!$A135="LM",INDIRECT("'Liv 2020'!"&amp;'Country Selector'!$B$3&amp;ROW($A135))*10^12,0)*'Process Emissions Multipliers'!$B$43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IF('Liv 2030'!$A135="LM",INDIRECT("'Liv 2030'!"&amp;'Country Selector'!$B$3&amp;ROW($A135))*10^12,0)*'Process Emissions Multipliers'!$D$43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Multipliers'!$E$43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IF('Liv 2020'!$A136="LM",INDIRECT("'Liv 2020'!"&amp;'Country Selector'!$B$3&amp;ROW($A136))*10^12,0)*'Process Emissions Multipliers'!$B$43</f>
        <v>0</v>
      </c>
      <c r="M128">
        <f t="shared" ref="M128:U156" ca="1" si="28">$L128*($V$1-M$1)/($V$1-$L$1)+$V128*(M$1-$L$1)/($V$1-$L$1)</f>
        <v>446225619973.45703</v>
      </c>
      <c r="N128">
        <f t="shared" ca="1" si="28"/>
        <v>892451239946.91406</v>
      </c>
      <c r="O128">
        <f t="shared" ca="1" si="28"/>
        <v>1338676859920.3711</v>
      </c>
      <c r="P128">
        <f t="shared" ca="1" si="28"/>
        <v>1784902479893.8281</v>
      </c>
      <c r="Q128">
        <f t="shared" ca="1" si="28"/>
        <v>2231128099867.2852</v>
      </c>
      <c r="R128">
        <f t="shared" ca="1" si="28"/>
        <v>2677353719840.7422</v>
      </c>
      <c r="S128">
        <f t="shared" ca="1" si="28"/>
        <v>3123579339814.1992</v>
      </c>
      <c r="T128">
        <f t="shared" ca="1" si="28"/>
        <v>3569804959787.6562</v>
      </c>
      <c r="U128">
        <f t="shared" ca="1" si="28"/>
        <v>4016030579761.1133</v>
      </c>
      <c r="V128">
        <f ca="1">IF('Liv 2030'!$A136="LM",INDIRECT("'Liv 2030'!"&amp;'Country Selector'!$B$3&amp;ROW($A136))*10^12,0)*'Process Emissions Multipliers'!$D$43</f>
        <v>4462256199734.5703</v>
      </c>
      <c r="W128" s="90">
        <f t="shared" ca="1" si="26"/>
        <v>4467992650772.8203</v>
      </c>
      <c r="X128" s="90">
        <f t="shared" ca="1" si="26"/>
        <v>4473729101811.0703</v>
      </c>
      <c r="Y128" s="90">
        <f t="shared" ca="1" si="26"/>
        <v>4479465552849.3193</v>
      </c>
      <c r="Z128" s="90">
        <f t="shared" ca="1" si="26"/>
        <v>4485202003887.5693</v>
      </c>
      <c r="AA128" s="90">
        <f t="shared" ca="1" si="26"/>
        <v>4490938454925.8193</v>
      </c>
      <c r="AB128" s="90">
        <f t="shared" ca="1" si="26"/>
        <v>4496674905964.0693</v>
      </c>
      <c r="AC128" s="90">
        <f t="shared" ca="1" si="26"/>
        <v>4502411357002.3193</v>
      </c>
      <c r="AD128" s="90">
        <f t="shared" ca="1" si="26"/>
        <v>4508147808040.5693</v>
      </c>
      <c r="AE128" s="90">
        <f t="shared" ca="1" si="26"/>
        <v>4513884259078.8193</v>
      </c>
      <c r="AF128" s="90">
        <f t="shared" ca="1" si="26"/>
        <v>4519620710117.0684</v>
      </c>
      <c r="AG128" s="90">
        <f t="shared" ca="1" si="26"/>
        <v>4525357161155.3184</v>
      </c>
      <c r="AH128" s="90">
        <f t="shared" ca="1" si="26"/>
        <v>4531093612193.5684</v>
      </c>
      <c r="AI128" s="90">
        <f t="shared" ca="1" si="26"/>
        <v>4536830063231.8184</v>
      </c>
      <c r="AJ128" s="90">
        <f t="shared" ca="1" si="26"/>
        <v>4542566514270.0684</v>
      </c>
      <c r="AK128" s="90">
        <f t="shared" ca="1" si="26"/>
        <v>4548302965308.3184</v>
      </c>
      <c r="AL128" s="90">
        <f t="shared" ca="1" si="26"/>
        <v>4554039416346.5684</v>
      </c>
      <c r="AM128" s="90">
        <f t="shared" ca="1" si="25"/>
        <v>4559775867384.8174</v>
      </c>
      <c r="AN128" s="90">
        <f t="shared" ca="1" si="25"/>
        <v>4565512318423.0684</v>
      </c>
      <c r="AO128" s="90">
        <f t="shared" ca="1" si="25"/>
        <v>4571248769461.3174</v>
      </c>
      <c r="AP128">
        <f ca="1">V128*'Process Emissions Multipliers'!$E$43</f>
        <v>4576985220499.5674</v>
      </c>
    </row>
    <row r="129" spans="1:42">
      <c r="A129" s="74">
        <v>77</v>
      </c>
      <c r="B129">
        <f ca="1">IF('Liv 2010'!$A137="LM",INDIRECT("'Liv 2010'!"&amp;'Country Selector'!$B$3&amp;ROW($A137))*10^12,0)</f>
        <v>2209861542346.4951</v>
      </c>
      <c r="C129">
        <f t="shared" ca="1" si="27"/>
        <v>2461465162692.8164</v>
      </c>
      <c r="D129">
        <f t="shared" ca="1" si="27"/>
        <v>2713068783039.1377</v>
      </c>
      <c r="E129">
        <f t="shared" ca="1" si="27"/>
        <v>2964672403385.459</v>
      </c>
      <c r="F129">
        <f t="shared" ca="1" si="27"/>
        <v>3216276023731.7803</v>
      </c>
      <c r="G129">
        <f t="shared" ca="1" si="27"/>
        <v>3467879644078.1016</v>
      </c>
      <c r="H129">
        <f t="shared" ca="1" si="27"/>
        <v>3719483264424.4233</v>
      </c>
      <c r="I129">
        <f t="shared" ca="1" si="27"/>
        <v>3971086884770.7441</v>
      </c>
      <c r="J129">
        <f t="shared" ca="1" si="27"/>
        <v>4222690505117.0654</v>
      </c>
      <c r="K129">
        <f t="shared" ca="1" si="27"/>
        <v>4474294125463.3867</v>
      </c>
      <c r="L129">
        <f ca="1">IF('Liv 2020'!$A137="LM",INDIRECT("'Liv 2020'!"&amp;'Country Selector'!$B$3&amp;ROW($A137))*10^12,0)*'Process Emissions Multipliers'!$B$43</f>
        <v>4725897745809.708</v>
      </c>
      <c r="M129">
        <f t="shared" ca="1" si="28"/>
        <v>4253307971228.7373</v>
      </c>
      <c r="N129">
        <f t="shared" ca="1" si="28"/>
        <v>3780718196647.7666</v>
      </c>
      <c r="O129">
        <f t="shared" ca="1" si="28"/>
        <v>3308128422066.7959</v>
      </c>
      <c r="P129">
        <f t="shared" ca="1" si="28"/>
        <v>2835538647485.8252</v>
      </c>
      <c r="Q129">
        <f t="shared" ca="1" si="28"/>
        <v>2362948872904.854</v>
      </c>
      <c r="R129">
        <f t="shared" ca="1" si="28"/>
        <v>1890359098323.8833</v>
      </c>
      <c r="S129">
        <f t="shared" ca="1" si="28"/>
        <v>1417769323742.9126</v>
      </c>
      <c r="T129">
        <f t="shared" ca="1" si="28"/>
        <v>945179549161.94165</v>
      </c>
      <c r="U129">
        <f t="shared" ca="1" si="28"/>
        <v>472589774580.97083</v>
      </c>
      <c r="V129">
        <f ca="1">IF('Liv 2030'!$A137="LM",INDIRECT("'Liv 2030'!"&amp;'Country Selector'!$B$3&amp;ROW($A137))*10^12,0)*'Process Emissions Multipliers'!$D$43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Multipliers'!$E$43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2390914697508.4282</v>
      </c>
      <c r="C130">
        <f t="shared" ca="1" si="27"/>
        <v>2151823227757.5854</v>
      </c>
      <c r="D130">
        <f t="shared" ca="1" si="27"/>
        <v>1912731758006.7427</v>
      </c>
      <c r="E130">
        <f t="shared" ca="1" si="27"/>
        <v>1673640288255.8999</v>
      </c>
      <c r="F130">
        <f t="shared" ca="1" si="27"/>
        <v>1434548818505.0571</v>
      </c>
      <c r="G130">
        <f t="shared" ca="1" si="27"/>
        <v>1195457348754.2141</v>
      </c>
      <c r="H130">
        <f t="shared" ca="1" si="27"/>
        <v>956365879003.37134</v>
      </c>
      <c r="I130">
        <f t="shared" ca="1" si="27"/>
        <v>717274409252.52856</v>
      </c>
      <c r="J130">
        <f t="shared" ca="1" si="27"/>
        <v>478182939501.68567</v>
      </c>
      <c r="K130">
        <f t="shared" ca="1" si="27"/>
        <v>239091469750.84283</v>
      </c>
      <c r="L130">
        <f ca="1">IF('Liv 2020'!$A138="LM",INDIRECT("'Liv 2020'!"&amp;'Country Selector'!$B$3&amp;ROW($A138))*10^12,0)*'Process Emissions Multipliers'!$B$43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IF('Liv 2030'!$A138="LM",INDIRECT("'Liv 2030'!"&amp;'Country Selector'!$B$3&amp;ROW($A138))*10^12,0)*'Process Emissions Multipliers'!$D$43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Multipliers'!$E$43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IF('Liv 2020'!$A139="LM",INDIRECT("'Liv 2020'!"&amp;'Country Selector'!$B$3&amp;ROW($A139))*10^12,0)*'Process Emissions Multipliers'!$B$43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IF('Liv 2030'!$A139="LM",INDIRECT("'Liv 2030'!"&amp;'Country Selector'!$B$3&amp;ROW($A139))*10^12,0)*'Process Emissions Multipliers'!$D$43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Multipliers'!$E$43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IF('Liv 2020'!$A140="LM",INDIRECT("'Liv 2020'!"&amp;'Country Selector'!$B$3&amp;ROW($A140))*10^12,0)*'Process Emissions Multipliers'!$B$43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IF('Liv 2030'!$A140="LM",INDIRECT("'Liv 2030'!"&amp;'Country Selector'!$B$3&amp;ROW($A140))*10^12,0)*'Process Emissions Multipliers'!$D$43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Multipliers'!$E$43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IF('Liv 2020'!$A141="LM",INDIRECT("'Liv 2020'!"&amp;'Country Selector'!$B$3&amp;ROW($A141))*10^12,0)*'Process Emissions Multipliers'!$B$43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IF('Liv 2030'!$A141="LM",INDIRECT("'Liv 2030'!"&amp;'Country Selector'!$B$3&amp;ROW($A141))*10^12,0)*'Process Emissions Multipliers'!$D$43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Multipliers'!$E$43</f>
        <v>0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IF('Liv 2020'!$A142="LM",INDIRECT("'Liv 2020'!"&amp;'Country Selector'!$B$3&amp;ROW($A142))*10^12,0)*'Process Emissions Multipliers'!$B$43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IF('Liv 2030'!$A142="LM",INDIRECT("'Liv 2030'!"&amp;'Country Selector'!$B$3&amp;ROW($A142))*10^12,0)*'Process Emissions Multipliers'!$D$43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Multipliers'!$E$43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IF('Liv 2020'!$A143="LM",INDIRECT("'Liv 2020'!"&amp;'Country Selector'!$B$3&amp;ROW($A143))*10^12,0)*'Process Emissions Multipliers'!$B$43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IF('Liv 2030'!$A143="LM",INDIRECT("'Liv 2030'!"&amp;'Country Selector'!$B$3&amp;ROW($A143))*10^12,0)*'Process Emissions Multipliers'!$D$43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Multipliers'!$E$43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IF('Liv 2020'!$A144="LM",INDIRECT("'Liv 2020'!"&amp;'Country Selector'!$B$3&amp;ROW($A144))*10^12,0)*'Process Emissions Multipliers'!$B$43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IF('Liv 2030'!$A144="LM",INDIRECT("'Liv 2030'!"&amp;'Country Selector'!$B$3&amp;ROW($A144))*10^12,0)*'Process Emissions Multipliers'!$D$43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Multipliers'!$E$43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483166695453.70911</v>
      </c>
      <c r="D137">
        <f t="shared" ca="1" si="27"/>
        <v>966333390907.41821</v>
      </c>
      <c r="E137">
        <f t="shared" ca="1" si="27"/>
        <v>1449500086361.1274</v>
      </c>
      <c r="F137">
        <f t="shared" ca="1" si="27"/>
        <v>1932666781814.8364</v>
      </c>
      <c r="G137">
        <f t="shared" ca="1" si="27"/>
        <v>2415833477268.5454</v>
      </c>
      <c r="H137">
        <f t="shared" ca="1" si="27"/>
        <v>2899000172722.2549</v>
      </c>
      <c r="I137">
        <f t="shared" ca="1" si="27"/>
        <v>3382166868175.9639</v>
      </c>
      <c r="J137">
        <f t="shared" ca="1" si="27"/>
        <v>3865333563629.6729</v>
      </c>
      <c r="K137">
        <f t="shared" ca="1" si="27"/>
        <v>4348500259083.3818</v>
      </c>
      <c r="L137">
        <f ca="1">IF('Liv 2020'!$A145="LM",INDIRECT("'Liv 2020'!"&amp;'Country Selector'!$B$3&amp;ROW($A145))*10^12,0)*'Process Emissions Multipliers'!$B$43</f>
        <v>4831666954537.0908</v>
      </c>
      <c r="M137">
        <f t="shared" ca="1" si="28"/>
        <v>4348500259083.3818</v>
      </c>
      <c r="N137">
        <f t="shared" ca="1" si="28"/>
        <v>3865333563629.6729</v>
      </c>
      <c r="O137">
        <f t="shared" ca="1" si="28"/>
        <v>3382166868175.9639</v>
      </c>
      <c r="P137">
        <f t="shared" ca="1" si="28"/>
        <v>2899000172722.2549</v>
      </c>
      <c r="Q137">
        <f t="shared" ca="1" si="28"/>
        <v>2415833477268.5454</v>
      </c>
      <c r="R137">
        <f t="shared" ca="1" si="28"/>
        <v>1932666781814.8364</v>
      </c>
      <c r="S137">
        <f t="shared" ca="1" si="28"/>
        <v>1449500086361.1274</v>
      </c>
      <c r="T137">
        <f t="shared" ca="1" si="28"/>
        <v>966333390907.41821</v>
      </c>
      <c r="U137">
        <f t="shared" ca="1" si="28"/>
        <v>483166695453.70911</v>
      </c>
      <c r="V137">
        <f ca="1">IF('Liv 2030'!$A145="LM",INDIRECT("'Liv 2030'!"&amp;'Country Selector'!$B$3&amp;ROW($A145))*10^12,0)*'Process Emissions Multipliers'!$D$43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Multipliers'!$E$43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IF('Liv 2020'!$A146="LM",INDIRECT("'Liv 2020'!"&amp;'Country Selector'!$B$3&amp;ROW($A146))*10^12,0)*'Process Emissions Multipliers'!$B$43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IF('Liv 2030'!$A146="LM",INDIRECT("'Liv 2030'!"&amp;'Country Selector'!$B$3&amp;ROW($A146))*10^12,0)*'Process Emissions Multipliers'!$D$43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Multipliers'!$E$43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IF('Liv 2020'!$A147="LM",INDIRECT("'Liv 2020'!"&amp;'Country Selector'!$B$3&amp;ROW($A147))*10^12,0)*'Process Emissions Multipliers'!$B$43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IF('Liv 2030'!$A147="LM",INDIRECT("'Liv 2030'!"&amp;'Country Selector'!$B$3&amp;ROW($A147))*10^12,0)*'Process Emissions Multipliers'!$D$43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Multipliers'!$E$43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IF('Liv 2020'!$A148="LM",INDIRECT("'Liv 2020'!"&amp;'Country Selector'!$B$3&amp;ROW($A148))*10^12,0)*'Process Emissions Multipliers'!$B$43</f>
        <v>0</v>
      </c>
      <c r="M140">
        <f t="shared" ca="1" si="28"/>
        <v>446225619973.45636</v>
      </c>
      <c r="N140">
        <f t="shared" ca="1" si="28"/>
        <v>892451239946.91272</v>
      </c>
      <c r="O140">
        <f t="shared" ca="1" si="28"/>
        <v>1338676859920.3691</v>
      </c>
      <c r="P140">
        <f t="shared" ca="1" si="28"/>
        <v>1784902479893.8254</v>
      </c>
      <c r="Q140">
        <f t="shared" ca="1" si="28"/>
        <v>2231128099867.2817</v>
      </c>
      <c r="R140">
        <f t="shared" ca="1" si="28"/>
        <v>2677353719840.7383</v>
      </c>
      <c r="S140">
        <f t="shared" ca="1" si="28"/>
        <v>3123579339814.1943</v>
      </c>
      <c r="T140">
        <f t="shared" ca="1" si="28"/>
        <v>3569804959787.6509</v>
      </c>
      <c r="U140">
        <f t="shared" ca="1" si="28"/>
        <v>4016030579761.1069</v>
      </c>
      <c r="V140">
        <f ca="1">IF('Liv 2030'!$A148="LM",INDIRECT("'Liv 2030'!"&amp;'Country Selector'!$B$3&amp;ROW($A148))*10^12,0)*'Process Emissions Multipliers'!$D$43</f>
        <v>4462256199734.5635</v>
      </c>
      <c r="W140" s="90">
        <f t="shared" ca="1" si="26"/>
        <v>4467992650772.8125</v>
      </c>
      <c r="X140" s="90">
        <f t="shared" ca="1" si="26"/>
        <v>4473729101811.0625</v>
      </c>
      <c r="Y140" s="90">
        <f t="shared" ca="1" si="26"/>
        <v>4479465552849.3125</v>
      </c>
      <c r="Z140" s="90">
        <f t="shared" ca="1" si="26"/>
        <v>4485202003887.5625</v>
      </c>
      <c r="AA140" s="90">
        <f t="shared" ca="1" si="26"/>
        <v>4490938454925.8125</v>
      </c>
      <c r="AB140" s="90">
        <f t="shared" ca="1" si="26"/>
        <v>4496674905964.0625</v>
      </c>
      <c r="AC140" s="90">
        <f t="shared" ca="1" si="26"/>
        <v>4502411357002.3125</v>
      </c>
      <c r="AD140" s="90">
        <f t="shared" ca="1" si="26"/>
        <v>4508147808040.5625</v>
      </c>
      <c r="AE140" s="90">
        <f t="shared" ca="1" si="26"/>
        <v>4513884259078.8125</v>
      </c>
      <c r="AF140" s="90">
        <f t="shared" ca="1" si="26"/>
        <v>4519620710117.0625</v>
      </c>
      <c r="AG140" s="90">
        <f t="shared" ca="1" si="26"/>
        <v>4525357161155.3115</v>
      </c>
      <c r="AH140" s="90">
        <f t="shared" ca="1" si="26"/>
        <v>4531093612193.5615</v>
      </c>
      <c r="AI140" s="90">
        <f t="shared" ca="1" si="26"/>
        <v>4536830063231.8115</v>
      </c>
      <c r="AJ140" s="90">
        <f t="shared" ca="1" si="26"/>
        <v>4542566514270.0615</v>
      </c>
      <c r="AK140" s="90">
        <f t="shared" ca="1" si="26"/>
        <v>4548302965308.3115</v>
      </c>
      <c r="AL140" s="90">
        <f t="shared" ca="1" si="26"/>
        <v>4554039416346.5615</v>
      </c>
      <c r="AM140" s="90">
        <f t="shared" ca="1" si="25"/>
        <v>4559775867384.8105</v>
      </c>
      <c r="AN140" s="90">
        <f t="shared" ca="1" si="25"/>
        <v>4565512318423.0605</v>
      </c>
      <c r="AO140" s="90">
        <f t="shared" ca="1" si="25"/>
        <v>4571248769461.3115</v>
      </c>
      <c r="AP140">
        <f ca="1">V140*'Process Emissions Multipliers'!$E$43</f>
        <v>4576985220499.5605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472589774580.96863</v>
      </c>
      <c r="D141">
        <f t="shared" ca="1" si="27"/>
        <v>945179549161.93726</v>
      </c>
      <c r="E141">
        <f t="shared" ca="1" si="27"/>
        <v>1417769323742.9058</v>
      </c>
      <c r="F141">
        <f t="shared" ca="1" si="27"/>
        <v>1890359098323.8745</v>
      </c>
      <c r="G141">
        <f t="shared" ca="1" si="27"/>
        <v>2362948872904.8433</v>
      </c>
      <c r="H141">
        <f t="shared" ca="1" si="27"/>
        <v>2835538647485.8115</v>
      </c>
      <c r="I141">
        <f t="shared" ca="1" si="27"/>
        <v>3308128422066.7803</v>
      </c>
      <c r="J141">
        <f t="shared" ca="1" si="27"/>
        <v>3780718196647.749</v>
      </c>
      <c r="K141">
        <f t="shared" ca="1" si="27"/>
        <v>4253307971228.7178</v>
      </c>
      <c r="L141">
        <f ca="1">IF('Liv 2020'!$A149="LM",INDIRECT("'Liv 2020'!"&amp;'Country Selector'!$B$3&amp;ROW($A149))*10^12,0)*'Process Emissions Multipliers'!$B$43</f>
        <v>4725897745809.6865</v>
      </c>
      <c r="M141">
        <f t="shared" ca="1" si="28"/>
        <v>4253307971228.7178</v>
      </c>
      <c r="N141">
        <f t="shared" ca="1" si="28"/>
        <v>3780718196647.749</v>
      </c>
      <c r="O141">
        <f t="shared" ca="1" si="28"/>
        <v>3308128422066.7803</v>
      </c>
      <c r="P141">
        <f t="shared" ca="1" si="28"/>
        <v>2835538647485.8115</v>
      </c>
      <c r="Q141">
        <f t="shared" ca="1" si="28"/>
        <v>2362948872904.8433</v>
      </c>
      <c r="R141">
        <f t="shared" ca="1" si="28"/>
        <v>1890359098323.8745</v>
      </c>
      <c r="S141">
        <f t="shared" ca="1" si="28"/>
        <v>1417769323742.9058</v>
      </c>
      <c r="T141">
        <f t="shared" ca="1" si="28"/>
        <v>945179549161.93726</v>
      </c>
      <c r="U141">
        <f t="shared" ca="1" si="28"/>
        <v>472589774580.96863</v>
      </c>
      <c r="V141">
        <f ca="1">IF('Liv 2030'!$A149="LM",INDIRECT("'Liv 2030'!"&amp;'Country Selector'!$B$3&amp;ROW($A149))*10^12,0)*'Process Emissions Multipliers'!$D$43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Multipliers'!$E$43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2390914697508.4282</v>
      </c>
      <c r="C142">
        <f t="shared" ca="1" si="27"/>
        <v>2151823227757.5854</v>
      </c>
      <c r="D142">
        <f t="shared" ca="1" si="27"/>
        <v>1912731758006.7427</v>
      </c>
      <c r="E142">
        <f t="shared" ca="1" si="27"/>
        <v>1673640288255.8999</v>
      </c>
      <c r="F142">
        <f t="shared" ca="1" si="27"/>
        <v>1434548818505.0571</v>
      </c>
      <c r="G142">
        <f t="shared" ca="1" si="27"/>
        <v>1195457348754.2141</v>
      </c>
      <c r="H142">
        <f t="shared" ca="1" si="27"/>
        <v>956365879003.37134</v>
      </c>
      <c r="I142">
        <f t="shared" ca="1" si="27"/>
        <v>717274409252.52856</v>
      </c>
      <c r="J142">
        <f t="shared" ca="1" si="27"/>
        <v>478182939501.68567</v>
      </c>
      <c r="K142">
        <f t="shared" ca="1" si="27"/>
        <v>239091469750.84283</v>
      </c>
      <c r="L142">
        <f ca="1">IF('Liv 2020'!$A150="LM",INDIRECT("'Liv 2020'!"&amp;'Country Selector'!$B$3&amp;ROW($A150))*10^12,0)*'Process Emissions Multipliers'!$B$43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IF('Liv 2030'!$A150="LM",INDIRECT("'Liv 2030'!"&amp;'Country Selector'!$B$3&amp;ROW($A150))*10^12,0)*'Process Emissions Multipliers'!$D$43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Multipliers'!$E$43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IF('Liv 2020'!$A151="LM",INDIRECT("'Liv 2020'!"&amp;'Country Selector'!$B$3&amp;ROW($A151))*10^12,0)*'Process Emissions Multipliers'!$B$43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IF('Liv 2030'!$A151="LM",INDIRECT("'Liv 2030'!"&amp;'Country Selector'!$B$3&amp;ROW($A151))*10^12,0)*'Process Emissions Multipliers'!$D$43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Multipliers'!$E$43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IF('Liv 2020'!$A152="LM",INDIRECT("'Liv 2020'!"&amp;'Country Selector'!$B$3&amp;ROW($A152))*10^12,0)*'Process Emissions Multipliers'!$B$43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IF('Liv 2030'!$A152="LM",INDIRECT("'Liv 2030'!"&amp;'Country Selector'!$B$3&amp;ROW($A152))*10^12,0)*'Process Emissions Multipliers'!$D$43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Multipliers'!$E$43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IF('Liv 2020'!$A153="LM",INDIRECT("'Liv 2020'!"&amp;'Country Selector'!$B$3&amp;ROW($A153))*10^12,0)*'Process Emissions Multipliers'!$B$43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IF('Liv 2030'!$A153="LM",INDIRECT("'Liv 2030'!"&amp;'Country Selector'!$B$3&amp;ROW($A153))*10^12,0)*'Process Emissions Multipliers'!$D$43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Multipliers'!$E$43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IF('Liv 2020'!$A154="LM",INDIRECT("'Liv 2020'!"&amp;'Country Selector'!$B$3&amp;ROW($A154))*10^12,0)*'Process Emissions Multipliers'!$B$43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IF('Liv 2030'!$A154="LM",INDIRECT("'Liv 2030'!"&amp;'Country Selector'!$B$3&amp;ROW($A154))*10^12,0)*'Process Emissions Multipliers'!$D$43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Multipliers'!$E$43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IF('Liv 2020'!$A155="LM",INDIRECT("'Liv 2020'!"&amp;'Country Selector'!$B$3&amp;ROW($A155))*10^12,0)*'Process Emissions Multipliers'!$B$43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IF('Liv 2030'!$A155="LM",INDIRECT("'Liv 2030'!"&amp;'Country Selector'!$B$3&amp;ROW($A155))*10^12,0)*'Process Emissions Multipliers'!$D$43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Multipliers'!$E$43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IF('Liv 2020'!$A156="LM",INDIRECT("'Liv 2020'!"&amp;'Country Selector'!$B$3&amp;ROW($A156))*10^12,0)*'Process Emissions Multipliers'!$B$43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IF('Liv 2030'!$A156="LM",INDIRECT("'Liv 2030'!"&amp;'Country Selector'!$B$3&amp;ROW($A156))*10^12,0)*'Process Emissions Multipliers'!$D$43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Multipliers'!$E$43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IF('Liv 2020'!$A157="LM",INDIRECT("'Liv 2020'!"&amp;'Country Selector'!$B$3&amp;ROW($A157))*10^12,0)*'Process Emissions Multipliers'!$B$43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IF('Liv 2030'!$A157="LM",INDIRECT("'Liv 2030'!"&amp;'Country Selector'!$B$3&amp;ROW($A157))*10^12,0)*'Process Emissions Multipliers'!$D$43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Multipliers'!$E$43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IF('Liv 2020'!$A158="LM",INDIRECT("'Liv 2020'!"&amp;'Country Selector'!$B$3&amp;ROW($A158))*10^12,0)*'Process Emissions Multipliers'!$B$43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IF('Liv 2030'!$A158="LM",INDIRECT("'Liv 2030'!"&amp;'Country Selector'!$B$3&amp;ROW($A158))*10^12,0)*'Process Emissions Multipliers'!$D$43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Multipliers'!$E$43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IF('Liv 2020'!$A159="LM",INDIRECT("'Liv 2020'!"&amp;'Country Selector'!$B$3&amp;ROW($A159))*10^12,0)*'Process Emissions Multipliers'!$B$43</f>
        <v>0</v>
      </c>
      <c r="M151">
        <f t="shared" ca="1" si="28"/>
        <v>494394292938.32043</v>
      </c>
      <c r="N151">
        <f t="shared" ca="1" si="28"/>
        <v>988788585876.64087</v>
      </c>
      <c r="O151">
        <f t="shared" ca="1" si="28"/>
        <v>1483182878814.9614</v>
      </c>
      <c r="P151">
        <f t="shared" ca="1" si="28"/>
        <v>1977577171753.2817</v>
      </c>
      <c r="Q151">
        <f t="shared" ca="1" si="28"/>
        <v>2471971464691.6021</v>
      </c>
      <c r="R151">
        <f t="shared" ca="1" si="28"/>
        <v>2966365757629.9229</v>
      </c>
      <c r="S151">
        <f t="shared" ca="1" si="28"/>
        <v>3460760050568.2432</v>
      </c>
      <c r="T151">
        <f t="shared" ca="1" si="28"/>
        <v>3955154343506.5635</v>
      </c>
      <c r="U151">
        <f t="shared" ca="1" si="28"/>
        <v>4449548636444.8838</v>
      </c>
      <c r="V151">
        <f ca="1">IF('Liv 2030'!$A159="LM",INDIRECT("'Liv 2030'!"&amp;'Country Selector'!$B$3&amp;ROW($A159))*10^12,0)*'Process Emissions Multipliers'!$D$43</f>
        <v>4943942929383.2041</v>
      </c>
      <c r="W151" s="90">
        <f t="shared" ca="1" si="30"/>
        <v>4950298612535.5957</v>
      </c>
      <c r="X151" s="90">
        <f t="shared" ca="1" si="30"/>
        <v>4956654295687.9873</v>
      </c>
      <c r="Y151" s="90">
        <f t="shared" ca="1" si="30"/>
        <v>4963009978840.3789</v>
      </c>
      <c r="Z151" s="90">
        <f t="shared" ca="1" si="30"/>
        <v>4969365661992.7715</v>
      </c>
      <c r="AA151" s="90">
        <f t="shared" ca="1" si="30"/>
        <v>4975721345145.1631</v>
      </c>
      <c r="AB151" s="90">
        <f t="shared" ca="1" si="30"/>
        <v>4982077028297.5547</v>
      </c>
      <c r="AC151" s="90">
        <f t="shared" ca="1" si="30"/>
        <v>4988432711449.9463</v>
      </c>
      <c r="AD151" s="90">
        <f t="shared" ca="1" si="30"/>
        <v>4994788394602.3379</v>
      </c>
      <c r="AE151" s="90">
        <f t="shared" ca="1" si="30"/>
        <v>5001144077754.7295</v>
      </c>
      <c r="AF151" s="90">
        <f t="shared" ca="1" si="30"/>
        <v>5007499760907.1211</v>
      </c>
      <c r="AG151" s="90">
        <f t="shared" ca="1" si="30"/>
        <v>5013855444059.5137</v>
      </c>
      <c r="AH151" s="90">
        <f t="shared" ca="1" si="30"/>
        <v>5020211127211.9043</v>
      </c>
      <c r="AI151" s="90">
        <f t="shared" ca="1" si="30"/>
        <v>5026566810364.2969</v>
      </c>
      <c r="AJ151" s="90">
        <f t="shared" ca="1" si="30"/>
        <v>5032922493516.6875</v>
      </c>
      <c r="AK151" s="90">
        <f t="shared" ca="1" si="30"/>
        <v>5039278176669.0801</v>
      </c>
      <c r="AL151" s="90">
        <f t="shared" ca="1" si="30"/>
        <v>5045633859821.4717</v>
      </c>
      <c r="AM151" s="90">
        <f t="shared" ca="1" si="29"/>
        <v>5051989542973.8623</v>
      </c>
      <c r="AN151" s="90">
        <f t="shared" ca="1" si="29"/>
        <v>5058345226126.2549</v>
      </c>
      <c r="AO151" s="90">
        <f t="shared" ca="1" si="29"/>
        <v>5064700909278.6465</v>
      </c>
      <c r="AP151">
        <f ca="1">V151*'Process Emissions Multipliers'!$E$43</f>
        <v>5071056592431.0381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IF('Liv 2020'!$A160="LM",INDIRECT("'Liv 2020'!"&amp;'Country Selector'!$B$3&amp;ROW($A160))*10^12,0)*'Process Emissions Multipliers'!$B$43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IF('Liv 2030'!$A160="LM",INDIRECT("'Liv 2030'!"&amp;'Country Selector'!$B$3&amp;ROW($A160))*10^12,0)*'Process Emissions Multipliers'!$D$43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Multipliers'!$E$43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4712622655301.5801</v>
      </c>
      <c r="C153">
        <f t="shared" ca="1" si="27"/>
        <v>5162518512199.0234</v>
      </c>
      <c r="D153">
        <f t="shared" ca="1" si="27"/>
        <v>5612414369096.4668</v>
      </c>
      <c r="E153">
        <f t="shared" ca="1" si="27"/>
        <v>6062310225993.9102</v>
      </c>
      <c r="F153">
        <f t="shared" ca="1" si="27"/>
        <v>6512206082891.3535</v>
      </c>
      <c r="G153">
        <f t="shared" ca="1" si="27"/>
        <v>6962101939788.7969</v>
      </c>
      <c r="H153">
        <f t="shared" ca="1" si="27"/>
        <v>7411997796686.2393</v>
      </c>
      <c r="I153">
        <f t="shared" ca="1" si="27"/>
        <v>7861893653583.6836</v>
      </c>
      <c r="J153">
        <f t="shared" ca="1" si="27"/>
        <v>8311789510481.127</v>
      </c>
      <c r="K153">
        <f t="shared" ca="1" si="27"/>
        <v>8761685367378.5703</v>
      </c>
      <c r="L153">
        <f ca="1">IF('Liv 2020'!$A161="LM",INDIRECT("'Liv 2020'!"&amp;'Country Selector'!$B$3&amp;ROW($A161))*10^12,0)*'Process Emissions Multipliers'!$B$43</f>
        <v>9211581224276.0137</v>
      </c>
      <c r="M153">
        <f t="shared" ca="1" si="28"/>
        <v>9316051713775.9551</v>
      </c>
      <c r="N153">
        <f t="shared" ca="1" si="28"/>
        <v>9420522203275.8965</v>
      </c>
      <c r="O153">
        <f t="shared" ca="1" si="28"/>
        <v>9524992692775.8398</v>
      </c>
      <c r="P153">
        <f t="shared" ca="1" si="28"/>
        <v>9629463182275.7812</v>
      </c>
      <c r="Q153">
        <f t="shared" ca="1" si="28"/>
        <v>9733933671775.7227</v>
      </c>
      <c r="R153">
        <f t="shared" ca="1" si="28"/>
        <v>9838404161275.6641</v>
      </c>
      <c r="S153">
        <f t="shared" ca="1" si="28"/>
        <v>9942874650775.6055</v>
      </c>
      <c r="T153">
        <f t="shared" ca="1" si="28"/>
        <v>10047345140275.549</v>
      </c>
      <c r="U153">
        <f t="shared" ca="1" si="28"/>
        <v>10151815629775.492</v>
      </c>
      <c r="V153">
        <f ca="1">IF('Liv 2030'!$A161="LM",INDIRECT("'Liv 2030'!"&amp;'Country Selector'!$B$3&amp;ROW($A161))*10^12,0)*'Process Emissions Multipliers'!$D$43</f>
        <v>10256286119275.434</v>
      </c>
      <c r="W153" s="90">
        <f t="shared" ca="1" si="30"/>
        <v>10269471082335.377</v>
      </c>
      <c r="X153" s="90">
        <f t="shared" ca="1" si="30"/>
        <v>10282656045395.322</v>
      </c>
      <c r="Y153" s="90">
        <f t="shared" ca="1" si="30"/>
        <v>10295841008455.266</v>
      </c>
      <c r="Z153" s="90">
        <f t="shared" ca="1" si="30"/>
        <v>10309025971515.209</v>
      </c>
      <c r="AA153" s="90">
        <f t="shared" ca="1" si="30"/>
        <v>10322210934575.152</v>
      </c>
      <c r="AB153" s="90">
        <f t="shared" ca="1" si="30"/>
        <v>10335395897635.096</v>
      </c>
      <c r="AC153" s="90">
        <f t="shared" ca="1" si="30"/>
        <v>10348580860695.039</v>
      </c>
      <c r="AD153" s="90">
        <f t="shared" ca="1" si="30"/>
        <v>10361765823754.984</v>
      </c>
      <c r="AE153" s="90">
        <f t="shared" ca="1" si="30"/>
        <v>10374950786814.928</v>
      </c>
      <c r="AF153" s="90">
        <f t="shared" ca="1" si="30"/>
        <v>10388135749874.871</v>
      </c>
      <c r="AG153" s="90">
        <f t="shared" ca="1" si="30"/>
        <v>10401320712934.814</v>
      </c>
      <c r="AH153" s="90">
        <f t="shared" ca="1" si="30"/>
        <v>10414505675994.758</v>
      </c>
      <c r="AI153" s="90">
        <f t="shared" ca="1" si="30"/>
        <v>10427690639054.703</v>
      </c>
      <c r="AJ153" s="90">
        <f t="shared" ca="1" si="30"/>
        <v>10440875602114.645</v>
      </c>
      <c r="AK153" s="90">
        <f t="shared" ca="1" si="30"/>
        <v>10454060565174.59</v>
      </c>
      <c r="AL153" s="90">
        <f t="shared" ca="1" si="30"/>
        <v>10467245528234.533</v>
      </c>
      <c r="AM153" s="90">
        <f t="shared" ca="1" si="29"/>
        <v>10480430491294.477</v>
      </c>
      <c r="AN153" s="90">
        <f t="shared" ca="1" si="29"/>
        <v>10493615454354.422</v>
      </c>
      <c r="AO153" s="90">
        <f t="shared" ca="1" si="29"/>
        <v>10506800417414.365</v>
      </c>
      <c r="AP153">
        <f ca="1">V153*'Process Emissions Multipliers'!$E$43</f>
        <v>10519985380474.309</v>
      </c>
    </row>
    <row r="154" spans="1:42">
      <c r="A154" s="74">
        <v>200</v>
      </c>
      <c r="B154">
        <f ca="1">IF('Liv 2010'!$A162="LM",INDIRECT("'Liv 2010'!"&amp;'Country Selector'!$B$3&amp;ROW($A162))*10^12,0)</f>
        <v>1374537808026.0479</v>
      </c>
      <c r="C154">
        <f t="shared" ca="1" si="27"/>
        <v>1414346498020.8252</v>
      </c>
      <c r="D154">
        <f t="shared" ca="1" si="27"/>
        <v>1454155188015.6033</v>
      </c>
      <c r="E154">
        <f t="shared" ca="1" si="27"/>
        <v>1493963878010.3809</v>
      </c>
      <c r="F154">
        <f t="shared" ca="1" si="27"/>
        <v>1533772568005.1584</v>
      </c>
      <c r="G154">
        <f t="shared" ca="1" si="27"/>
        <v>1573581257999.9363</v>
      </c>
      <c r="H154">
        <f t="shared" ca="1" si="27"/>
        <v>1613389947994.7139</v>
      </c>
      <c r="I154">
        <f t="shared" ca="1" si="27"/>
        <v>1653198637989.4917</v>
      </c>
      <c r="J154">
        <f t="shared" ca="1" si="27"/>
        <v>1693007327984.269</v>
      </c>
      <c r="K154">
        <f t="shared" ca="1" si="27"/>
        <v>1732816017979.0466</v>
      </c>
      <c r="L154">
        <f ca="1">IF('Liv 2020'!$A162="LM",INDIRECT("'Liv 2020'!"&amp;'Country Selector'!$B$3&amp;ROW($A162))*10^12,0)*'Process Emissions Multipliers'!$B$43</f>
        <v>1772624707973.8245</v>
      </c>
      <c r="M154">
        <f t="shared" ca="1" si="28"/>
        <v>1595362237176.4419</v>
      </c>
      <c r="N154">
        <f t="shared" ca="1" si="28"/>
        <v>1418099766379.0596</v>
      </c>
      <c r="O154">
        <f t="shared" ca="1" si="28"/>
        <v>1240837295581.6772</v>
      </c>
      <c r="P154">
        <f t="shared" ca="1" si="28"/>
        <v>1063574824784.2947</v>
      </c>
      <c r="Q154">
        <f t="shared" ca="1" si="28"/>
        <v>886312353986.91235</v>
      </c>
      <c r="R154">
        <f t="shared" ca="1" si="28"/>
        <v>709049883189.52979</v>
      </c>
      <c r="S154">
        <f t="shared" ca="1" si="28"/>
        <v>531787412392.14734</v>
      </c>
      <c r="T154">
        <f t="shared" ca="1" si="28"/>
        <v>354524941594.76489</v>
      </c>
      <c r="U154">
        <f t="shared" ca="1" si="28"/>
        <v>177262470797.38245</v>
      </c>
      <c r="V154">
        <f ca="1">IF('Liv 2030'!$A162="LM",INDIRECT("'Liv 2030'!"&amp;'Country Selector'!$B$3&amp;ROW($A162))*10^12,0)*'Process Emissions Multipliers'!$D$43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Multipliers'!$E$43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91413117947.799911</v>
      </c>
      <c r="D155">
        <f t="shared" ca="1" si="27"/>
        <v>182826235895.59982</v>
      </c>
      <c r="E155">
        <f t="shared" ca="1" si="27"/>
        <v>274239353843.39975</v>
      </c>
      <c r="F155">
        <f t="shared" ca="1" si="27"/>
        <v>365652471791.19965</v>
      </c>
      <c r="G155">
        <f t="shared" ca="1" si="27"/>
        <v>457065589738.99963</v>
      </c>
      <c r="H155">
        <f t="shared" ca="1" si="27"/>
        <v>548478707686.7995</v>
      </c>
      <c r="I155">
        <f t="shared" ca="1" si="27"/>
        <v>639891825634.59937</v>
      </c>
      <c r="J155">
        <f t="shared" ca="1" si="27"/>
        <v>731304943582.39929</v>
      </c>
      <c r="K155">
        <f t="shared" ca="1" si="27"/>
        <v>822718061530.19922</v>
      </c>
      <c r="L155">
        <f ca="1">IF('Liv 2020'!$A163="LM",INDIRECT("'Liv 2020'!"&amp;'Country Selector'!$B$3&amp;ROW($A163))*10^12,0)*'Process Emissions Multipliers'!$B$43</f>
        <v>914131179477.99915</v>
      </c>
      <c r="M155">
        <f t="shared" ca="1" si="28"/>
        <v>822718061530.19922</v>
      </c>
      <c r="N155">
        <f t="shared" ca="1" si="28"/>
        <v>731304943582.39929</v>
      </c>
      <c r="O155">
        <f t="shared" ca="1" si="28"/>
        <v>639891825634.59937</v>
      </c>
      <c r="P155">
        <f t="shared" ca="1" si="28"/>
        <v>548478707686.7995</v>
      </c>
      <c r="Q155">
        <f t="shared" ca="1" si="28"/>
        <v>457065589738.99963</v>
      </c>
      <c r="R155">
        <f t="shared" ca="1" si="28"/>
        <v>365652471791.19965</v>
      </c>
      <c r="S155">
        <f t="shared" ca="1" si="28"/>
        <v>274239353843.39975</v>
      </c>
      <c r="T155">
        <f t="shared" ca="1" si="28"/>
        <v>182826235895.59982</v>
      </c>
      <c r="U155">
        <f t="shared" ca="1" si="28"/>
        <v>91413117947.799911</v>
      </c>
      <c r="V155">
        <f ca="1">IF('Liv 2030'!$A163="LM",INDIRECT("'Liv 2030'!"&amp;'Country Selector'!$B$3&amp;ROW($A163))*10^12,0)*'Process Emissions Multipliers'!$D$43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Multipliers'!$E$43</f>
        <v>0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IF('Liv 2020'!$A164="LM",INDIRECT("'Liv 2020'!"&amp;'Country Selector'!$B$3&amp;ROW($A164))*10^12,0)*'Process Emissions Multipliers'!$B$43</f>
        <v>0</v>
      </c>
      <c r="M156">
        <f t="shared" ca="1" si="28"/>
        <v>85355199867.022659</v>
      </c>
      <c r="N156">
        <f t="shared" ca="1" si="28"/>
        <v>170710399734.04532</v>
      </c>
      <c r="O156">
        <f t="shared" ca="1" si="28"/>
        <v>256065599601.06796</v>
      </c>
      <c r="P156">
        <f t="shared" ref="N156:U177" ca="1" si="32">$L156*($V$1-P$1)/($V$1-$L$1)+$V156*(P$1-$L$1)/($V$1-$L$1)</f>
        <v>341420799468.09064</v>
      </c>
      <c r="Q156">
        <f t="shared" ca="1" si="32"/>
        <v>426775999335.11328</v>
      </c>
      <c r="R156">
        <f t="shared" ca="1" si="32"/>
        <v>512131199202.13593</v>
      </c>
      <c r="S156">
        <f t="shared" ca="1" si="32"/>
        <v>597486399069.15857</v>
      </c>
      <c r="T156">
        <f t="shared" ca="1" si="32"/>
        <v>682841598936.18127</v>
      </c>
      <c r="U156">
        <f t="shared" ca="1" si="32"/>
        <v>768196798803.20386</v>
      </c>
      <c r="V156">
        <f ca="1">IF('Liv 2030'!$A164="LM",INDIRECT("'Liv 2030'!"&amp;'Country Selector'!$B$3&amp;ROW($A164))*10^12,0)*'Process Emissions Multipliers'!$D$43</f>
        <v>853551998670.22656</v>
      </c>
      <c r="W156" s="90">
        <f t="shared" ca="1" si="30"/>
        <v>854649281979.34338</v>
      </c>
      <c r="X156" s="90">
        <f t="shared" ca="1" si="30"/>
        <v>855746565288.46033</v>
      </c>
      <c r="Y156" s="90">
        <f t="shared" ca="1" si="30"/>
        <v>856843848597.57727</v>
      </c>
      <c r="Z156" s="90">
        <f t="shared" ca="1" si="30"/>
        <v>857941131906.69409</v>
      </c>
      <c r="AA156" s="90">
        <f t="shared" ca="1" si="30"/>
        <v>859038415215.81104</v>
      </c>
      <c r="AB156" s="90">
        <f t="shared" ca="1" si="30"/>
        <v>860135698524.92773</v>
      </c>
      <c r="AC156" s="90">
        <f t="shared" ca="1" si="30"/>
        <v>861232981834.04468</v>
      </c>
      <c r="AD156" s="90">
        <f t="shared" ca="1" si="30"/>
        <v>862330265143.16162</v>
      </c>
      <c r="AE156" s="90">
        <f t="shared" ca="1" si="30"/>
        <v>863427548452.27856</v>
      </c>
      <c r="AF156" s="90">
        <f t="shared" ca="1" si="30"/>
        <v>864524831761.39539</v>
      </c>
      <c r="AG156" s="90">
        <f t="shared" ca="1" si="30"/>
        <v>865622115070.51221</v>
      </c>
      <c r="AH156" s="90">
        <f t="shared" ca="1" si="30"/>
        <v>866719398379.62915</v>
      </c>
      <c r="AI156" s="90">
        <f t="shared" ca="1" si="30"/>
        <v>867816681688.74609</v>
      </c>
      <c r="AJ156" s="90">
        <f t="shared" ca="1" si="30"/>
        <v>868913964997.86292</v>
      </c>
      <c r="AK156" s="90">
        <f t="shared" ca="1" si="30"/>
        <v>870011248306.97974</v>
      </c>
      <c r="AL156" s="90">
        <f t="shared" ca="1" si="30"/>
        <v>871108531616.09668</v>
      </c>
      <c r="AM156" s="90">
        <f t="shared" ca="1" si="29"/>
        <v>872205814925.2135</v>
      </c>
      <c r="AN156" s="90">
        <f t="shared" ca="1" si="29"/>
        <v>873303098234.33057</v>
      </c>
      <c r="AO156" s="90">
        <f t="shared" ca="1" si="29"/>
        <v>874400381543.44739</v>
      </c>
      <c r="AP156">
        <f ca="1">V156*'Process Emissions Multipliers'!$E$43</f>
        <v>875497664852.56421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IF('Liv 2020'!$A165="LM",INDIRECT("'Liv 2020'!"&amp;'Country Selector'!$B$3&amp;ROW($A165))*10^12,0)*'Process Emissions Multipliers'!$B$43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IF('Liv 2030'!$A165="LM",INDIRECT("'Liv 2030'!"&amp;'Country Selector'!$B$3&amp;ROW($A165))*10^12,0)*'Process Emissions Multipliers'!$D$43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Multipliers'!$E$43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IF('Liv 2020'!$A166="LM",INDIRECT("'Liv 2020'!"&amp;'Country Selector'!$B$3&amp;ROW($A166))*10^12,0)*'Process Emissions Multipliers'!$B$43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IF('Liv 2030'!$A166="LM",INDIRECT("'Liv 2030'!"&amp;'Country Selector'!$B$3&amp;ROW($A166))*10^12,0)*'Process Emissions Multipliers'!$D$43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Multipliers'!$E$43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IF('Liv 2020'!$A167="LM",INDIRECT("'Liv 2020'!"&amp;'Country Selector'!$B$3&amp;ROW($A167))*10^12,0)*'Process Emissions Multipliers'!$B$43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IF('Liv 2030'!$A167="LM",INDIRECT("'Liv 2030'!"&amp;'Country Selector'!$B$3&amp;ROW($A167))*10^12,0)*'Process Emissions Multipliers'!$D$43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Multipliers'!$E$43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IF('Liv 2020'!$A168="LM",INDIRECT("'Liv 2020'!"&amp;'Country Selector'!$B$3&amp;ROW($A168))*10^12,0)*'Process Emissions Multipliers'!$B$43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IF('Liv 2030'!$A168="LM",INDIRECT("'Liv 2030'!"&amp;'Country Selector'!$B$3&amp;ROW($A168))*10^12,0)*'Process Emissions Multipliers'!$D$43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Multipliers'!$E$43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IF('Liv 2020'!$A169="LM",INDIRECT("'Liv 2020'!"&amp;'Country Selector'!$B$3&amp;ROW($A169))*10^12,0)*'Process Emissions Multipliers'!$B$43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IF('Liv 2030'!$A169="LM",INDIRECT("'Liv 2030'!"&amp;'Country Selector'!$B$3&amp;ROW($A169))*10^12,0)*'Process Emissions Multipliers'!$D$43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Multipliers'!$E$43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IF('Liv 2020'!$A170="LM",INDIRECT("'Liv 2020'!"&amp;'Country Selector'!$B$3&amp;ROW($A170))*10^12,0)*'Process Emissions Multipliers'!$B$43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IF('Liv 2030'!$A170="LM",INDIRECT("'Liv 2030'!"&amp;'Country Selector'!$B$3&amp;ROW($A170))*10^12,0)*'Process Emissions Multipliers'!$D$43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Multipliers'!$E$43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IF('Liv 2020'!$A171="LM",INDIRECT("'Liv 2020'!"&amp;'Country Selector'!$B$3&amp;ROW($A171))*10^12,0)*'Process Emissions Multipliers'!$B$43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IF('Liv 2030'!$A171="LM",INDIRECT("'Liv 2030'!"&amp;'Country Selector'!$B$3&amp;ROW($A171))*10^12,0)*'Process Emissions Multipliers'!$D$43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Multipliers'!$E$43</f>
        <v>0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IF('Liv 2020'!$A172="LM",INDIRECT("'Liv 2020'!"&amp;'Country Selector'!$B$3&amp;ROW($A172))*10^12,0)*'Process Emissions Multipliers'!$B$43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IF('Liv 2030'!$A172="LM",INDIRECT("'Liv 2030'!"&amp;'Country Selector'!$B$3&amp;ROW($A172))*10^12,0)*'Process Emissions Multipliers'!$D$43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Multipliers'!$E$43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IF('Liv 2020'!$A173="LM",INDIRECT("'Liv 2020'!"&amp;'Country Selector'!$B$3&amp;ROW($A173))*10^12,0)*'Process Emissions Multipliers'!$B$43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IF('Liv 2030'!$A173="LM",INDIRECT("'Liv 2030'!"&amp;'Country Selector'!$B$3&amp;ROW($A173))*10^12,0)*'Process Emissions Multipliers'!$D$43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Multipliers'!$E$43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IF('Liv 2020'!$A174="LM",INDIRECT("'Liv 2020'!"&amp;'Country Selector'!$B$3&amp;ROW($A174))*10^12,0)*'Process Emissions Multipliers'!$B$43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IF('Liv 2030'!$A174="LM",INDIRECT("'Liv 2030'!"&amp;'Country Selector'!$B$3&amp;ROW($A174))*10^12,0)*'Process Emissions Multipliers'!$D$43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Multipliers'!$E$43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IF('Liv 2020'!$A175="LM",INDIRECT("'Liv 2020'!"&amp;'Country Selector'!$B$3&amp;ROW($A175))*10^12,0)*'Process Emissions Multipliers'!$B$43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IF('Liv 2030'!$A175="LM",INDIRECT("'Liv 2030'!"&amp;'Country Selector'!$B$3&amp;ROW($A175))*10^12,0)*'Process Emissions Multipliers'!$D$43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Multipliers'!$E$43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IF('Liv 2020'!$A176="LM",INDIRECT("'Liv 2020'!"&amp;'Country Selector'!$B$3&amp;ROW($A176))*10^12,0)*'Process Emissions Multipliers'!$B$43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IF('Liv 2030'!$A176="LM",INDIRECT("'Liv 2030'!"&amp;'Country Selector'!$B$3&amp;ROW($A176))*10^12,0)*'Process Emissions Multipliers'!$D$43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Multipliers'!$E$43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IF('Liv 2020'!$A177="LM",INDIRECT("'Liv 2020'!"&amp;'Country Selector'!$B$3&amp;ROW($A177))*10^12,0)*'Process Emissions Multipliers'!$B$43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IF('Liv 2030'!$A177="LM",INDIRECT("'Liv 2030'!"&amp;'Country Selector'!$B$3&amp;ROW($A177))*10^12,0)*'Process Emissions Multipliers'!$D$43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Multipliers'!$E$43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IF('Liv 2020'!$A178="LM",INDIRECT("'Liv 2020'!"&amp;'Country Selector'!$B$3&amp;ROW($A178))*10^12,0)*'Process Emissions Multipliers'!$B$43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IF('Liv 2030'!$A178="LM",INDIRECT("'Liv 2030'!"&amp;'Country Selector'!$B$3&amp;ROW($A178))*10^12,0)*'Process Emissions Multipliers'!$D$43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Multipliers'!$E$43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IF('Liv 2020'!$A179="LM",INDIRECT("'Liv 2020'!"&amp;'Country Selector'!$B$3&amp;ROW($A179))*10^12,0)*'Process Emissions Multipliers'!$B$43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IF('Liv 2030'!$A179="LM",INDIRECT("'Liv 2030'!"&amp;'Country Selector'!$B$3&amp;ROW($A179))*10^12,0)*'Process Emissions Multipliers'!$D$43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Multipliers'!$E$43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IF('Liv 2020'!$A180="LM",INDIRECT("'Liv 2020'!"&amp;'Country Selector'!$B$3&amp;ROW($A180))*10^12,0)*'Process Emissions Multipliers'!$B$43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IF('Liv 2030'!$A180="LM",INDIRECT("'Liv 2030'!"&amp;'Country Selector'!$B$3&amp;ROW($A180))*10^12,0)*'Process Emissions Multipliers'!$D$43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Multipliers'!$E$43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23009066818.133305</v>
      </c>
      <c r="C173">
        <f t="shared" ca="1" si="33"/>
        <v>27378130464.362026</v>
      </c>
      <c r="D173">
        <f t="shared" ca="1" si="31"/>
        <v>31747194110.590752</v>
      </c>
      <c r="E173">
        <f t="shared" ca="1" si="31"/>
        <v>36116257756.819473</v>
      </c>
      <c r="F173">
        <f t="shared" ca="1" si="31"/>
        <v>40485321403.048195</v>
      </c>
      <c r="G173">
        <f t="shared" ca="1" si="31"/>
        <v>44854385049.276917</v>
      </c>
      <c r="H173">
        <f t="shared" ca="1" si="31"/>
        <v>49223448695.505646</v>
      </c>
      <c r="I173">
        <f t="shared" ca="1" si="31"/>
        <v>53592512341.734367</v>
      </c>
      <c r="J173">
        <f t="shared" ca="1" si="31"/>
        <v>57961575987.963089</v>
      </c>
      <c r="K173">
        <f t="shared" ca="1" si="31"/>
        <v>62330639634.191811</v>
      </c>
      <c r="L173">
        <f ca="1">IF('Liv 2020'!$A181="LM",INDIRECT("'Liv 2020'!"&amp;'Country Selector'!$B$3&amp;ROW($A181))*10^12,0)*'Process Emissions Multipliers'!$B$43</f>
        <v>66699703280.420532</v>
      </c>
      <c r="M173">
        <f t="shared" ca="1" si="34"/>
        <v>69266048055.820526</v>
      </c>
      <c r="N173">
        <f t="shared" ca="1" si="32"/>
        <v>71832392831.22052</v>
      </c>
      <c r="O173">
        <f t="shared" ca="1" si="32"/>
        <v>74398737606.620514</v>
      </c>
      <c r="P173">
        <f t="shared" ca="1" si="32"/>
        <v>76965082382.020523</v>
      </c>
      <c r="Q173">
        <f t="shared" ca="1" si="32"/>
        <v>79531427157.420517</v>
      </c>
      <c r="R173">
        <f t="shared" ca="1" si="32"/>
        <v>82097771932.820511</v>
      </c>
      <c r="S173">
        <f t="shared" ca="1" si="32"/>
        <v>84664116708.220505</v>
      </c>
      <c r="T173">
        <f t="shared" ca="1" si="32"/>
        <v>87230461483.620514</v>
      </c>
      <c r="U173">
        <f t="shared" ca="1" si="32"/>
        <v>89796806259.020508</v>
      </c>
      <c r="V173">
        <f ca="1">IF('Liv 2030'!$A181="LM",INDIRECT("'Liv 2030'!"&amp;'Country Selector'!$B$3&amp;ROW($A181))*10^12,0)*'Process Emissions Multipliers'!$D$43</f>
        <v>92363151034.420502</v>
      </c>
      <c r="W173" s="90">
        <f t="shared" ca="1" si="36"/>
        <v>92481888433.155914</v>
      </c>
      <c r="X173" s="90">
        <f t="shared" ca="1" si="36"/>
        <v>92600625831.891327</v>
      </c>
      <c r="Y173" s="90">
        <f t="shared" ca="1" si="36"/>
        <v>92719363230.626709</v>
      </c>
      <c r="Z173" s="90">
        <f t="shared" ca="1" si="36"/>
        <v>92838100629.362137</v>
      </c>
      <c r="AA173" s="90">
        <f t="shared" ca="1" si="36"/>
        <v>92956838028.097549</v>
      </c>
      <c r="AB173" s="90">
        <f t="shared" ca="1" si="36"/>
        <v>93075575426.832947</v>
      </c>
      <c r="AC173" s="90">
        <f t="shared" ca="1" si="36"/>
        <v>93194312825.568359</v>
      </c>
      <c r="AD173" s="90">
        <f t="shared" ca="1" si="36"/>
        <v>93313050224.303772</v>
      </c>
      <c r="AE173" s="90">
        <f t="shared" ca="1" si="36"/>
        <v>93431787623.039169</v>
      </c>
      <c r="AF173" s="90">
        <f t="shared" ca="1" si="36"/>
        <v>93550525021.774582</v>
      </c>
      <c r="AG173" s="90">
        <f t="shared" ca="1" si="36"/>
        <v>93669262420.509995</v>
      </c>
      <c r="AH173" s="90">
        <f t="shared" ca="1" si="36"/>
        <v>93787999819.245392</v>
      </c>
      <c r="AI173" s="90">
        <f t="shared" ca="1" si="36"/>
        <v>93906737217.980804</v>
      </c>
      <c r="AJ173" s="90">
        <f t="shared" ca="1" si="36"/>
        <v>94025474616.716217</v>
      </c>
      <c r="AK173" s="90">
        <f t="shared" ca="1" si="36"/>
        <v>94144212015.45163</v>
      </c>
      <c r="AL173" s="90">
        <f t="shared" ca="1" si="36"/>
        <v>94262949414.187042</v>
      </c>
      <c r="AM173" s="90">
        <f t="shared" ca="1" si="35"/>
        <v>94381686812.92244</v>
      </c>
      <c r="AN173" s="90">
        <f t="shared" ca="1" si="35"/>
        <v>94500424211.657837</v>
      </c>
      <c r="AO173" s="90">
        <f t="shared" ca="1" si="35"/>
        <v>94619161610.39325</v>
      </c>
      <c r="AP173">
        <f ca="1">V173*'Process Emissions Multipliers'!$E$43</f>
        <v>94737899009.128662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IF('Liv 2020'!$A182="LM",INDIRECT("'Liv 2020'!"&amp;'Country Selector'!$B$3&amp;ROW($A182))*10^12,0)*'Process Emissions Multipliers'!$B$43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IF('Liv 2030'!$A182="LM",INDIRECT("'Liv 2030'!"&amp;'Country Selector'!$B$3&amp;ROW($A182))*10^12,0)*'Process Emissions Multipliers'!$D$43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Multipliers'!$E$43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IF('Liv 2020'!$A183="LM",INDIRECT("'Liv 2020'!"&amp;'Country Selector'!$B$3&amp;ROW($A183))*10^12,0)*'Process Emissions Multipliers'!$B$43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IF('Liv 2030'!$A183="LM",INDIRECT("'Liv 2030'!"&amp;'Country Selector'!$B$3&amp;ROW($A183))*10^12,0)*'Process Emissions Multipliers'!$D$43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Multipliers'!$E$43</f>
        <v>0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IF('Liv 2020'!$A184="LM",INDIRECT("'Liv 2020'!"&amp;'Country Selector'!$B$3&amp;ROW($A184))*10^12,0)*'Process Emissions Multipliers'!$B$43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IF('Liv 2030'!$A184="LM",INDIRECT("'Liv 2030'!"&amp;'Country Selector'!$B$3&amp;ROW($A184))*10^12,0)*'Process Emissions Multipliers'!$D$43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Multipliers'!$E$43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IF('Liv 2020'!$A185="LM",INDIRECT("'Liv 2020'!"&amp;'Country Selector'!$B$3&amp;ROW($A185))*10^12,0)*'Process Emissions Multipliers'!$B$43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IF('Liv 2030'!$A185="LM",INDIRECT("'Liv 2030'!"&amp;'Country Selector'!$B$3&amp;ROW($A185))*10^12,0)*'Process Emissions Multipliers'!$D$43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Multipliers'!$E$43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Selector'!$B$3&amp;ROW($A10))*10^12,0)*'Process Emissions Multipliers'!$B$31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Selector'!$B$3&amp;ROW($A10))*10^12,0)*'Process Emissions Multipliers'!$D$31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Multipliers'!$E$31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Selector'!$B$3&amp;ROW($A11))*10^12,0)*'Process Emissions Multipliers'!$B$31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Selector'!$B$3&amp;ROW($A11))*10^12,0)*'Process Emissions Multipliers'!$D$31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Multipliers'!$E$31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Selector'!$B$3&amp;ROW($A12))*10^12,0)*'Process Emissions Multipliers'!$B$31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Selector'!$B$3&amp;ROW($A12))*10^12,0)*'Process Emissions Multipliers'!$D$31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Multipliers'!$E$31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Selector'!$B$3&amp;ROW($A13))*10^12,0)*'Process Emissions Multipliers'!$B$31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Selector'!$B$3&amp;ROW($A13))*10^12,0)*'Process Emissions Multipliers'!$D$31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Multipliers'!$E$31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Selector'!$B$3&amp;ROW($A14))*10^12,0)*'Process Emissions Multipliers'!$B$31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Selector'!$B$3&amp;ROW($A14))*10^12,0)*'Process Emissions Multipliers'!$D$31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Multipliers'!$E$31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Selector'!$B$3&amp;ROW($A15))*10^12,0)*'Process Emissions Multipliers'!$B$31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Selector'!$B$3&amp;ROW($A15))*10^12,0)*'Process Emissions Multipliers'!$D$31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Multipliers'!$E$31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Selector'!$B$3&amp;ROW($A16))*10^12,0)*'Process Emissions Multipliers'!$B$31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Selector'!$B$3&amp;ROW($A16))*10^12,0)*'Process Emissions Multipliers'!$D$31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Multipliers'!$E$31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Selector'!$B$3&amp;ROW($A17))*10^12,0)*'Process Emissions Multipliers'!$B$31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Selector'!$B$3&amp;ROW($A17))*10^12,0)*'Process Emissions Multipliers'!$D$31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Multipliers'!$E$31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Selector'!$B$3&amp;ROW($A18))*10^12,0)*'Process Emissions Multipliers'!$B$31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Selector'!$B$3&amp;ROW($A18))*10^12,0)*'Process Emissions Multipliers'!$D$31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Multipliers'!$E$31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Selector'!$B$3&amp;ROW($A19))*10^12,0)*'Process Emissions Multipliers'!$B$31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Selector'!$B$3&amp;ROW($A19))*10^12,0)*'Process Emissions Multipliers'!$D$31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Multipliers'!$E$31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Selector'!$B$3&amp;ROW($A20))*10^12,0)*'Process Emissions Multipliers'!$B$31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Selector'!$B$3&amp;ROW($A20))*10^12,0)*'Process Emissions Multipliers'!$D$31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Multipliers'!$E$31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Selector'!$B$3&amp;ROW($A21))*10^12,0)*'Process Emissions Multipliers'!$B$31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Selector'!$B$3&amp;ROW($A21))*10^12,0)*'Process Emissions Multipliers'!$D$31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Multipliers'!$E$31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Selector'!$B$3&amp;ROW($A22))*10^12,0)*'Process Emissions Multipliers'!$B$31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Selector'!$B$3&amp;ROW($A22))*10^12,0)*'Process Emissions Multipliers'!$D$31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Multipliers'!$E$31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Selector'!$B$3&amp;ROW($A23))*10^12,0)*'Process Emissions Multipliers'!$B$31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Selector'!$B$3&amp;ROW($A23))*10^12,0)*'Process Emissions Multipliers'!$D$31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Multipliers'!$E$31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Selector'!$B$3&amp;ROW($A24))*10^12,0)*'Process Emissions Multipliers'!$B$31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Selector'!$B$3&amp;ROW($A24))*10^12,0)*'Process Emissions Multipliers'!$D$31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Multipliers'!$E$31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Selector'!$B$3&amp;ROW($A25))*10^12,0)*'Process Emissions Multipliers'!$B$31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Selector'!$B$3&amp;ROW($A25))*10^12,0)*'Process Emissions Multipliers'!$D$31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Multipliers'!$E$31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Selector'!$B$3&amp;ROW($A26))*10^12,0)*'Process Emissions Multipliers'!$B$31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Selector'!$B$3&amp;ROW($A26))*10^12,0)*'Process Emissions Multipliers'!$D$31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Multipliers'!$E$31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Selector'!$B$3&amp;ROW($A27))*10^12,0)*'Process Emissions Multipliers'!$B$31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Selector'!$B$3&amp;ROW($A27))*10^12,0)*'Process Emissions Multipliers'!$D$31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Multipliers'!$E$31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Selector'!$B$3&amp;ROW($A28))*10^12,0)*'Process Emissions Multipliers'!$B$31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Selector'!$B$3&amp;ROW($A28))*10^12,0)*'Process Emissions Multipliers'!$D$31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Multipliers'!$E$31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Selector'!$B$3&amp;ROW($A29))*10^12,0)*'Process Emissions Multipliers'!$B$31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Selector'!$B$3&amp;ROW($A29))*10^12,0)*'Process Emissions Multipliers'!$D$31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Multipliers'!$E$31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Selector'!$B$3&amp;ROW($A30))*10^12,0)*'Process Emissions Multipliers'!$B$31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Selector'!$B$3&amp;ROW($A30))*10^12,0)*'Process Emissions Multipliers'!$D$31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Multipliers'!$E$31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Selector'!$B$3&amp;ROW($A31))*10^12,0)*'Process Emissions Multipliers'!$B$31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Selector'!$B$3&amp;ROW($A31))*10^12,0)*'Process Emissions Multipliers'!$D$31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Multipliers'!$E$31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Selector'!$B$3&amp;ROW($A32))*10^12,0)*'Process Emissions Multipliers'!$B$31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Selector'!$B$3&amp;ROW($A32))*10^12,0)*'Process Emissions Multipliers'!$D$31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Multipliers'!$E$31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Selector'!$B$3&amp;ROW($A33))*10^12,0)*'Process Emissions Multipliers'!$B$31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Selector'!$B$3&amp;ROW($A33))*10^12,0)*'Process Emissions Multipliers'!$D$31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Multipliers'!$E$31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Selector'!$B$3&amp;ROW($A34))*10^12,0)*'Process Emissions Multipliers'!$B$31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Selector'!$B$3&amp;ROW($A34))*10^12,0)*'Process Emissions Multipliers'!$D$31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Multipliers'!$E$31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Selector'!$B$3&amp;ROW($A35))*10^12,0)*'Process Emissions Multipliers'!$B$31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Selector'!$B$3&amp;ROW($A35))*10^12,0)*'Process Emissions Multipliers'!$D$31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Multipliers'!$E$31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Selector'!$B$3&amp;ROW($A36))*10^12,0)*'Process Emissions Multipliers'!$B$31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Selector'!$B$3&amp;ROW($A36))*10^12,0)*'Process Emissions Multipliers'!$D$31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Multipliers'!$E$31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Selector'!$B$3&amp;ROW($A37))*10^12,0)*'Process Emissions Multipliers'!$B$31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Selector'!$B$3&amp;ROW($A37))*10^12,0)*'Process Emissions Multipliers'!$D$31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Multipliers'!$E$31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Selector'!$B$3&amp;ROW($A38))*10^12,0)*'Process Emissions Multipliers'!$B$31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Selector'!$B$3&amp;ROW($A38))*10^12,0)*'Process Emissions Multipliers'!$D$31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Multipliers'!$E$31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Selector'!$B$3&amp;ROW($A39))*10^12,0)*'Process Emissions Multipliers'!$B$31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Selector'!$B$3&amp;ROW($A39))*10^12,0)*'Process Emissions Multipliers'!$D$31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Multipliers'!$E$31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Selector'!$B$3&amp;ROW($A40))*10^12,0)*'Process Emissions Multipliers'!$B$31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Selector'!$B$3&amp;ROW($A40))*10^12,0)*'Process Emissions Multipliers'!$D$31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Multipliers'!$E$31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Selector'!$B$3&amp;ROW($A41))*10^12,0)*'Process Emissions Multipliers'!$B$31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Selector'!$B$3&amp;ROW($A41))*10^12,0)*'Process Emissions Multipliers'!$D$31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Multipliers'!$E$31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Selector'!$B$3&amp;ROW($A42))*10^12,0)*'Process Emissions Multipliers'!$B$31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Selector'!$B$3&amp;ROW($A42))*10^12,0)*'Process Emissions Multipliers'!$D$31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Multipliers'!$E$31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Selector'!$B$3&amp;ROW($A43))*10^12,0)*'Process Emissions Multipliers'!$B$31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Selector'!$B$3&amp;ROW($A43))*10^12,0)*'Process Emissions Multipliers'!$D$31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Multipliers'!$E$31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Selector'!$B$3&amp;ROW($A44))*10^12,0)*'Process Emissions Multipliers'!$B$31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Selector'!$B$3&amp;ROW($A44))*10^12,0)*'Process Emissions Multipliers'!$D$31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Multipliers'!$E$31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Selector'!$B$3&amp;ROW($A45))*10^12,0)*'Process Emissions Multipliers'!$B$31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Selector'!$B$3&amp;ROW($A45))*10^12,0)*'Process Emissions Multipliers'!$D$31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Multipliers'!$E$31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Selector'!$B$3&amp;ROW($A46))*10^12,0)*'Process Emissions Multipliers'!$B$31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Selector'!$B$3&amp;ROW($A46))*10^12,0)*'Process Emissions Multipliers'!$D$31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Multipliers'!$E$31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Selector'!$B$3&amp;ROW($A47))*10^12,0)*'Process Emissions Multipliers'!$B$31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Selector'!$B$3&amp;ROW($A47))*10^12,0)*'Process Emissions Multipliers'!$D$31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Multipliers'!$E$31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Selector'!$B$3&amp;ROW($A48))*10^12,0)*'Process Emissions Multipliers'!$B$31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Selector'!$B$3&amp;ROW($A48))*10^12,0)*'Process Emissions Multipliers'!$D$31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Multipliers'!$E$31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Selector'!$B$3&amp;ROW($A49))*10^12,0)*'Process Emissions Multipliers'!$B$31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Selector'!$B$3&amp;ROW($A49))*10^12,0)*'Process Emissions Multipliers'!$D$31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Multipliers'!$E$31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Selector'!$B$3&amp;ROW($A50))*10^12,0)*'Process Emissions Multipliers'!$B$31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Selector'!$B$3&amp;ROW($A50))*10^12,0)*'Process Emissions Multipliers'!$D$31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Multipliers'!$E$31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Selector'!$B$3&amp;ROW($A51))*10^12,0)*'Process Emissions Multipliers'!$B$31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Selector'!$B$3&amp;ROW($A51))*10^12,0)*'Process Emissions Multipliers'!$D$31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Multipliers'!$E$31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Selector'!$B$3&amp;ROW($A52))*10^12,0)*'Process Emissions Multipliers'!$B$31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Selector'!$B$3&amp;ROW($A52))*10^12,0)*'Process Emissions Multipliers'!$D$31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Multipliers'!$E$31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Selector'!$B$3&amp;ROW($A53))*10^12,0)*'Process Emissions Multipliers'!$B$31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Selector'!$B$3&amp;ROW($A53))*10^12,0)*'Process Emissions Multipliers'!$D$31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Multipliers'!$E$31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Selector'!$B$3&amp;ROW($A54))*10^12,0)*'Process Emissions Multipliers'!$B$31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Selector'!$B$3&amp;ROW($A54))*10^12,0)*'Process Emissions Multipliers'!$D$31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Multipliers'!$E$31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Selector'!$B$3&amp;ROW($A55))*10^12,0)*'Process Emissions Multipliers'!$B$31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Selector'!$B$3&amp;ROW($A55))*10^12,0)*'Process Emissions Multipliers'!$D$31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Multipliers'!$E$31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Selector'!$B$3&amp;ROW($A56))*10^12,0)*'Process Emissions Multipliers'!$B$31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Selector'!$B$3&amp;ROW($A56))*10^12,0)*'Process Emissions Multipliers'!$D$31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Multipliers'!$E$31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Selector'!$B$3&amp;ROW($A57))*10^12,0)*'Process Emissions Multipliers'!$B$31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Selector'!$B$3&amp;ROW($A57))*10^12,0)*'Process Emissions Multipliers'!$D$31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Multipliers'!$E$31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Selector'!$B$3&amp;ROW($A58))*10^12,0)*'Process Emissions Multipliers'!$B$31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Selector'!$B$3&amp;ROW($A58))*10^12,0)*'Process Emissions Multipliers'!$D$31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Multipliers'!$E$31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Selector'!$B$3&amp;ROW($A59))*10^12,0)*'Process Emissions Multipliers'!$B$31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Selector'!$B$3&amp;ROW($A59))*10^12,0)*'Process Emissions Multipliers'!$D$31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Multipliers'!$E$31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5249147147489.9414</v>
      </c>
      <c r="C52">
        <f t="shared" ca="1" si="9"/>
        <v>5074205659790.5508</v>
      </c>
      <c r="D52">
        <f t="shared" ca="1" si="9"/>
        <v>4899264172091.1602</v>
      </c>
      <c r="E52">
        <f t="shared" ca="1" si="9"/>
        <v>4724322684391.7705</v>
      </c>
      <c r="F52">
        <f t="shared" ca="1" si="9"/>
        <v>4549381196692.3799</v>
      </c>
      <c r="G52">
        <f t="shared" ca="1" si="9"/>
        <v>4374439708992.9893</v>
      </c>
      <c r="H52">
        <f t="shared" ca="1" si="9"/>
        <v>4199498221293.5991</v>
      </c>
      <c r="I52">
        <f t="shared" ca="1" si="9"/>
        <v>4024556733594.2085</v>
      </c>
      <c r="J52">
        <f t="shared" ca="1" si="9"/>
        <v>3849615245894.8184</v>
      </c>
      <c r="K52">
        <f t="shared" ca="1" si="9"/>
        <v>3674673758195.4282</v>
      </c>
      <c r="L52">
        <f ca="1">IF('Other 2020'!$A60="WT",INDIRECT("'Other 2020'!"&amp;'Country Selector'!$B$3&amp;ROW($A60))*10^12,0)*'Process Emissions Multipliers'!$B$31</f>
        <v>3499732270496.0376</v>
      </c>
      <c r="M52">
        <f t="shared" ca="1" si="10"/>
        <v>3559705157402.8613</v>
      </c>
      <c r="N52">
        <f t="shared" ca="1" si="10"/>
        <v>3619678044309.6851</v>
      </c>
      <c r="O52">
        <f t="shared" ca="1" si="10"/>
        <v>3679650931216.5088</v>
      </c>
      <c r="P52">
        <f t="shared" ca="1" si="10"/>
        <v>3739623818123.332</v>
      </c>
      <c r="Q52">
        <f t="shared" ca="1" si="10"/>
        <v>3799596705030.1562</v>
      </c>
      <c r="R52">
        <f t="shared" ca="1" si="10"/>
        <v>3859569591936.98</v>
      </c>
      <c r="S52">
        <f t="shared" ca="1" si="10"/>
        <v>3919542478843.8037</v>
      </c>
      <c r="T52">
        <f t="shared" ca="1" si="10"/>
        <v>3979515365750.627</v>
      </c>
      <c r="U52">
        <f t="shared" ca="1" si="10"/>
        <v>4039488252657.4502</v>
      </c>
      <c r="V52">
        <f ca="1">IF('Other 2030'!$A60="WT",INDIRECT("'Other 2030'!"&amp;'Country Selector'!$B$3&amp;ROW($A60))*10^12,0)*'Process Emissions Multipliers'!$D$31</f>
        <v>4099461139564.2744</v>
      </c>
      <c r="W52" s="90">
        <f t="shared" ca="1" si="8"/>
        <v>4276139678653.9453</v>
      </c>
      <c r="X52" s="90">
        <f t="shared" ca="1" si="8"/>
        <v>4452818217743.6152</v>
      </c>
      <c r="Y52" s="90">
        <f t="shared" ca="1" si="8"/>
        <v>4629496756833.2871</v>
      </c>
      <c r="Z52" s="90">
        <f t="shared" ca="1" si="8"/>
        <v>4806175295922.957</v>
      </c>
      <c r="AA52" s="90">
        <f t="shared" ca="1" si="8"/>
        <v>4982853835012.6289</v>
      </c>
      <c r="AB52" s="90">
        <f t="shared" ca="1" si="8"/>
        <v>5159532374102.2988</v>
      </c>
      <c r="AC52" s="90">
        <f t="shared" ca="1" si="8"/>
        <v>5336210913191.9687</v>
      </c>
      <c r="AD52" s="90">
        <f t="shared" ca="1" si="8"/>
        <v>5512889452281.6406</v>
      </c>
      <c r="AE52" s="90">
        <f t="shared" ca="1" si="8"/>
        <v>5689567991371.3105</v>
      </c>
      <c r="AF52" s="90">
        <f t="shared" ca="1" si="8"/>
        <v>5866246530460.9824</v>
      </c>
      <c r="AG52" s="90">
        <f t="shared" ca="1" si="8"/>
        <v>6042925069550.6523</v>
      </c>
      <c r="AH52" s="90">
        <f t="shared" ca="1" si="8"/>
        <v>6219603608640.3232</v>
      </c>
      <c r="AI52" s="90">
        <f t="shared" ca="1" si="8"/>
        <v>6396282147729.9941</v>
      </c>
      <c r="AJ52" s="90">
        <f t="shared" ca="1" si="8"/>
        <v>6572960686819.6641</v>
      </c>
      <c r="AK52" s="90">
        <f t="shared" ca="1" si="8"/>
        <v>6749639225909.335</v>
      </c>
      <c r="AL52" s="90">
        <f t="shared" ca="1" si="8"/>
        <v>6926317764999.0049</v>
      </c>
      <c r="AM52" s="90">
        <f t="shared" ca="1" si="11"/>
        <v>7102996304088.6768</v>
      </c>
      <c r="AN52" s="90">
        <f t="shared" ca="1" si="11"/>
        <v>7279674843178.3477</v>
      </c>
      <c r="AO52" s="90">
        <f t="shared" ca="1" si="11"/>
        <v>7456353382268.0186</v>
      </c>
      <c r="AP52">
        <f ca="1">V52*'Process Emissions Multipliers'!$E$31</f>
        <v>7633031921357.6885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Selector'!$B$3&amp;ROW($A61))*10^12,0)*'Process Emissions Multipliers'!$B$31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Selector'!$B$3&amp;ROW($A61))*10^12,0)*'Process Emissions Multipliers'!$D$31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Multipliers'!$E$31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Selector'!$B$3&amp;ROW($A62))*10^12,0)*'Process Emissions Multipliers'!$B$31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Selector'!$B$3&amp;ROW($A62))*10^12,0)*'Process Emissions Multipliers'!$D$31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Multipliers'!$E$31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Selector'!$B$3&amp;ROW($A63))*10^12,0)*'Process Emissions Multipliers'!$B$31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Selector'!$B$3&amp;ROW($A63))*10^12,0)*'Process Emissions Multipliers'!$D$31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Multipliers'!$E$31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Selector'!$B$3&amp;ROW($A64))*10^12,0)*'Process Emissions Multipliers'!$B$31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Selector'!$B$3&amp;ROW($A64))*10^12,0)*'Process Emissions Multipliers'!$D$31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Multipliers'!$E$31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Selector'!$B$3&amp;ROW($A65))*10^12,0)*'Process Emissions Multipliers'!$B$31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Selector'!$B$3&amp;ROW($A65))*10^12,0)*'Process Emissions Multipliers'!$D$31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Multipliers'!$E$31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Selector'!$B$3&amp;ROW($A66))*10^12,0)*'Process Emissions Multipliers'!$B$31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Selector'!$B$3&amp;ROW($A66))*10^12,0)*'Process Emissions Multipliers'!$D$31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Multipliers'!$E$31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Selector'!$B$3&amp;ROW($A67))*10^12,0)*'Process Emissions Multipliers'!$B$31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Selector'!$B$3&amp;ROW($A67))*10^12,0)*'Process Emissions Multipliers'!$D$31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Multipliers'!$E$31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Selector'!$B$3&amp;ROW($A68))*10^12,0)*'Process Emissions Multipliers'!$B$31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Selector'!$B$3&amp;ROW($A68))*10^12,0)*'Process Emissions Multipliers'!$D$31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Multipliers'!$E$31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Selector'!$B$3&amp;ROW($A69))*10^12,0)*'Process Emissions Multipliers'!$B$31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Selector'!$B$3&amp;ROW($A69))*10^12,0)*'Process Emissions Multipliers'!$D$31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Multipliers'!$E$31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Selector'!$B$3&amp;ROW($A70))*10^12,0)*'Process Emissions Multipliers'!$B$31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Selector'!$B$3&amp;ROW($A70))*10^12,0)*'Process Emissions Multipliers'!$D$31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Multipliers'!$E$31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Selector'!$B$3&amp;ROW($A71))*10^12,0)*'Process Emissions Multipliers'!$B$31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Selector'!$B$3&amp;ROW($A71))*10^12,0)*'Process Emissions Multipliers'!$D$31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Multipliers'!$E$31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Selector'!$B$3&amp;ROW($A72))*10^12,0)*'Process Emissions Multipliers'!$B$31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Selector'!$B$3&amp;ROW($A72))*10^12,0)*'Process Emissions Multipliers'!$D$31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Multipliers'!$E$31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Selector'!$B$3&amp;ROW($A73))*10^12,0)*'Process Emissions Multipliers'!$B$31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Selector'!$B$3&amp;ROW($A73))*10^12,0)*'Process Emissions Multipliers'!$D$31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Multipliers'!$E$31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Selector'!$B$3&amp;ROW($A74))*10^12,0)*'Process Emissions Multipliers'!$B$31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Selector'!$B$3&amp;ROW($A74))*10^12,0)*'Process Emissions Multipliers'!$D$31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Multipliers'!$E$31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Selector'!$B$3&amp;ROW($A75))*10^12,0)*'Process Emissions Multipliers'!$B$31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Selector'!$B$3&amp;ROW($A75))*10^12,0)*'Process Emissions Multipliers'!$D$31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Multipliers'!$E$31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Selector'!$B$3&amp;ROW($A76))*10^12,0)*'Process Emissions Multipliers'!$B$31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Selector'!$B$3&amp;ROW($A76))*10^12,0)*'Process Emissions Multipliers'!$D$31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Multipliers'!$E$31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Selector'!$B$3&amp;ROW($A77))*10^12,0)*'Process Emissions Multipliers'!$B$31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Selector'!$B$3&amp;ROW($A77))*10^12,0)*'Process Emissions Multipliers'!$D$31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Multipliers'!$E$31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Selector'!$B$3&amp;ROW($A78))*10^12,0)*'Process Emissions Multipliers'!$B$31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Selector'!$B$3&amp;ROW($A78))*10^12,0)*'Process Emissions Multipliers'!$D$31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Multipliers'!$E$31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Selector'!$B$3&amp;ROW($A79))*10^12,0)*'Process Emissions Multipliers'!$B$31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Selector'!$B$3&amp;ROW($A79))*10^12,0)*'Process Emissions Multipliers'!$D$31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Multipliers'!$E$31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Selector'!$B$3&amp;ROW($A80))*10^12,0)*'Process Emissions Multipliers'!$B$31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Selector'!$B$3&amp;ROW($A80))*10^12,0)*'Process Emissions Multipliers'!$D$31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Multipliers'!$E$31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Selector'!$B$3&amp;ROW($A81))*10^12,0)*'Process Emissions Multipliers'!$B$31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Selector'!$B$3&amp;ROW($A81))*10^12,0)*'Process Emissions Multipliers'!$D$31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Multipliers'!$E$31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Selector'!$B$3&amp;ROW($A82))*10^12,0)*'Process Emissions Multipliers'!$B$31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Selector'!$B$3&amp;ROW($A82))*10^12,0)*'Process Emissions Multipliers'!$D$31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Multipliers'!$E$31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Selector'!$B$3&amp;ROW($A83))*10^12,0)*'Process Emissions Multipliers'!$B$31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Selector'!$B$3&amp;ROW($A83))*10^12,0)*'Process Emissions Multipliers'!$D$31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Multipliers'!$E$31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Selector'!$B$3&amp;ROW($A84))*10^12,0)*'Process Emissions Multipliers'!$B$31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Selector'!$B$3&amp;ROW($A84))*10^12,0)*'Process Emissions Multipliers'!$D$31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Multipliers'!$E$31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Selector'!$B$3&amp;ROW($A85))*10^12,0)*'Process Emissions Multipliers'!$B$31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Selector'!$B$3&amp;ROW($A85))*10^12,0)*'Process Emissions Multipliers'!$D$31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Multipliers'!$E$31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Selector'!$B$3&amp;ROW($A86))*10^12,0)*'Process Emissions Multipliers'!$B$31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Selector'!$B$3&amp;ROW($A86))*10^12,0)*'Process Emissions Multipliers'!$D$31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Multipliers'!$E$31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Selector'!$B$3&amp;ROW($A87))*10^12,0)*'Process Emissions Multipliers'!$B$31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Selector'!$B$3&amp;ROW($A87))*10^12,0)*'Process Emissions Multipliers'!$D$31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Multipliers'!$E$31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Selector'!$B$3&amp;ROW($A88))*10^12,0)*'Process Emissions Multipliers'!$B$31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Selector'!$B$3&amp;ROW($A88))*10^12,0)*'Process Emissions Multipliers'!$D$31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Multipliers'!$E$31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Selector'!$B$3&amp;ROW($A89))*10^12,0)*'Process Emissions Multipliers'!$B$31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Selector'!$B$3&amp;ROW($A89))*10^12,0)*'Process Emissions Multipliers'!$D$31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Multipliers'!$E$31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Selector'!$B$3&amp;ROW($A90))*10^12,0)*'Process Emissions Multipliers'!$B$31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Selector'!$B$3&amp;ROW($A90))*10^12,0)*'Process Emissions Multipliers'!$D$31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Multipliers'!$E$31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Selector'!$B$3&amp;ROW($A91))*10^12,0)*'Process Emissions Multipliers'!$B$31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Selector'!$B$3&amp;ROW($A91))*10^12,0)*'Process Emissions Multipliers'!$D$31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Multipliers'!$E$31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Selector'!$B$3&amp;ROW($A92))*10^12,0)*'Process Emissions Multipliers'!$B$31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Selector'!$B$3&amp;ROW($A92))*10^12,0)*'Process Emissions Multipliers'!$D$31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Multipliers'!$E$31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Selector'!$B$3&amp;ROW($A93))*10^12,0)*'Process Emissions Multipliers'!$B$31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Selector'!$B$3&amp;ROW($A93))*10^12,0)*'Process Emissions Multipliers'!$D$31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Multipliers'!$E$31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Selector'!$B$3&amp;ROW($A94))*10^12,0)*'Process Emissions Multipliers'!$B$31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Selector'!$B$3&amp;ROW($A94))*10^12,0)*'Process Emissions Multipliers'!$D$31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Multipliers'!$E$31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Selector'!$B$3&amp;ROW($A95))*10^12,0)*'Process Emissions Multipliers'!$B$31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Selector'!$B$3&amp;ROW($A95))*10^12,0)*'Process Emissions Multipliers'!$D$31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Multipliers'!$E$31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Selector'!$B$3&amp;ROW($A96))*10^12,0)*'Process Emissions Multipliers'!$B$31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Selector'!$B$3&amp;ROW($A96))*10^12,0)*'Process Emissions Multipliers'!$D$31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Multipliers'!$E$31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Selector'!$B$3&amp;ROW($A97))*10^12,0)*'Process Emissions Multipliers'!$B$31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Selector'!$B$3&amp;ROW($A97))*10^12,0)*'Process Emissions Multipliers'!$D$31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Multipliers'!$E$31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Selector'!$B$3&amp;ROW($A98))*10^12,0)*'Process Emissions Multipliers'!$B$31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Selector'!$B$3&amp;ROW($A98))*10^12,0)*'Process Emissions Multipliers'!$D$31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Multipliers'!$E$31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Selector'!$B$3&amp;ROW($A99))*10^12,0)*'Process Emissions Multipliers'!$B$31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Selector'!$B$3&amp;ROW($A99))*10^12,0)*'Process Emissions Multipliers'!$D$31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Multipliers'!$E$31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Selector'!$B$3&amp;ROW($A100))*10^12,0)*'Process Emissions Multipliers'!$B$31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Selector'!$B$3&amp;ROW($A100))*10^12,0)*'Process Emissions Multipliers'!$D$31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Multipliers'!$E$31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Selector'!$B$3&amp;ROW($A101))*10^12,0)*'Process Emissions Multipliers'!$B$31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Selector'!$B$3&amp;ROW($A101))*10^12,0)*'Process Emissions Multipliers'!$D$31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Multipliers'!$E$31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Selector'!$B$3&amp;ROW($A102))*10^12,0)*'Process Emissions Multipliers'!$B$31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Selector'!$B$3&amp;ROW($A102))*10^12,0)*'Process Emissions Multipliers'!$D$31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Multipliers'!$E$31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Selector'!$B$3&amp;ROW($A103))*10^12,0)*'Process Emissions Multipliers'!$B$31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Selector'!$B$3&amp;ROW($A103))*10^12,0)*'Process Emissions Multipliers'!$D$31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Multipliers'!$E$31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Selector'!$B$3&amp;ROW($A104))*10^12,0)*'Process Emissions Multipliers'!$B$31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Selector'!$B$3&amp;ROW($A104))*10^12,0)*'Process Emissions Multipliers'!$D$31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Multipliers'!$E$31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Selector'!$B$3&amp;ROW($A105))*10^12,0)*'Process Emissions Multipliers'!$B$31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Selector'!$B$3&amp;ROW($A105))*10^12,0)*'Process Emissions Multipliers'!$D$31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Multipliers'!$E$31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Selector'!$B$3&amp;ROW($A106))*10^12,0)*'Process Emissions Multipliers'!$B$31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Selector'!$B$3&amp;ROW($A106))*10^12,0)*'Process Emissions Multipliers'!$D$31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Multipliers'!$E$31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Selector'!$B$3&amp;ROW($A107))*10^12,0)*'Process Emissions Multipliers'!$B$31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Selector'!$B$3&amp;ROW($A107))*10^12,0)*'Process Emissions Multipliers'!$D$31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Multipliers'!$E$31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Selector'!$B$3&amp;ROW($A108))*10^12,0)*'Process Emissions Multipliers'!$B$31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Selector'!$B$3&amp;ROW($A108))*10^12,0)*'Process Emissions Multipliers'!$D$31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Multipliers'!$E$31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Selector'!$B$3&amp;ROW($A109))*10^12,0)*'Process Emissions Multipliers'!$B$31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Selector'!$B$3&amp;ROW($A109))*10^12,0)*'Process Emissions Multipliers'!$D$31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Multipliers'!$E$31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Selector'!$B$3&amp;ROW($A110))*10^12,0)*'Process Emissions Multipliers'!$B$31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Selector'!$B$3&amp;ROW($A110))*10^12,0)*'Process Emissions Multipliers'!$D$31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Multipliers'!$E$31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Selector'!$B$3&amp;ROW($A111))*10^12,0)*'Process Emissions Multipliers'!$B$31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Selector'!$B$3&amp;ROW($A111))*10^12,0)*'Process Emissions Multipliers'!$D$31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Multipliers'!$E$31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Selector'!$B$3&amp;ROW($A112))*10^12,0)*'Process Emissions Multipliers'!$B$31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Selector'!$B$3&amp;ROW($A112))*10^12,0)*'Process Emissions Multipliers'!$D$31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Multipliers'!$E$31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Selector'!$B$3&amp;ROW($A113))*10^12,0)*'Process Emissions Multipliers'!$B$31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Selector'!$B$3&amp;ROW($A113))*10^12,0)*'Process Emissions Multipliers'!$D$31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Multipliers'!$E$31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Selector'!$B$3&amp;ROW($A114))*10^12,0)*'Process Emissions Multipliers'!$B$31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Selector'!$B$3&amp;ROW($A114))*10^12,0)*'Process Emissions Multipliers'!$D$31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Multipliers'!$E$31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Selector'!$B$3&amp;ROW($A115))*10^12,0)*'Process Emissions Multipliers'!$B$31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Selector'!$B$3&amp;ROW($A115))*10^12,0)*'Process Emissions Multipliers'!$D$31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Multipliers'!$E$31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Selector'!$B$3&amp;ROW($A116))*10^12,0)*'Process Emissions Multipliers'!$B$31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Selector'!$B$3&amp;ROW($A116))*10^12,0)*'Process Emissions Multipliers'!$D$31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Multipliers'!$E$31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Selector'!$B$3&amp;ROW($A117))*10^12,0)*'Process Emissions Multipliers'!$B$31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Selector'!$B$3&amp;ROW($A117))*10^12,0)*'Process Emissions Multipliers'!$D$31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Multipliers'!$E$31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Selector'!$B$3&amp;ROW($A118))*10^12,0)*'Process Emissions Multipliers'!$B$31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Selector'!$B$3&amp;ROW($A118))*10^12,0)*'Process Emissions Multipliers'!$D$31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Multipliers'!$E$31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Selector'!$B$3&amp;ROW($A119))*10^12,0)*'Process Emissions Multipliers'!$B$31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Selector'!$B$3&amp;ROW($A119))*10^12,0)*'Process Emissions Multipliers'!$D$31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Multipliers'!$E$31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Selector'!$B$3&amp;ROW($A120))*10^12,0)*'Process Emissions Multipliers'!$B$31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Selector'!$B$3&amp;ROW($A120))*10^12,0)*'Process Emissions Multipliers'!$D$31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Multipliers'!$E$31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Selector'!$B$3&amp;ROW($A121))*10^12,0)*'Process Emissions Multipliers'!$B$31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Selector'!$B$3&amp;ROW($A121))*10^12,0)*'Process Emissions Multipliers'!$D$31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Multipliers'!$E$31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Selector'!$B$3&amp;ROW($A122))*10^12,0)*'Process Emissions Multipliers'!$B$31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Selector'!$B$3&amp;ROW($A122))*10^12,0)*'Process Emissions Multipliers'!$D$31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Multipliers'!$E$31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Selector'!$B$3&amp;ROW($A123))*10^12,0)*'Process Emissions Multipliers'!$B$31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Selector'!$B$3&amp;ROW($A123))*10^12,0)*'Process Emissions Multipliers'!$D$31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Multipliers'!$E$31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Selector'!$B$3&amp;ROW($A124))*10^12,0)*'Process Emissions Multipliers'!$B$31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Selector'!$B$3&amp;ROW($A124))*10^12,0)*'Process Emissions Multipliers'!$D$31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Multipliers'!$E$31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Selector'!$B$3&amp;ROW($A125))*10^12,0)*'Process Emissions Multipliers'!$B$31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Selector'!$B$3&amp;ROW($A125))*10^12,0)*'Process Emissions Multipliers'!$D$31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Multipliers'!$E$31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Selector'!$B$3&amp;ROW($A126))*10^12,0)*'Process Emissions Multipliers'!$B$31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Selector'!$B$3&amp;ROW($A126))*10^12,0)*'Process Emissions Multipliers'!$D$31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Multipliers'!$E$31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Selector'!$B$3&amp;ROW($A127))*10^12,0)*'Process Emissions Multipliers'!$B$31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Selector'!$B$3&amp;ROW($A127))*10^12,0)*'Process Emissions Multipliers'!$D$31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Multipliers'!$E$31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Selector'!$B$3&amp;ROW($A128))*10^12,0)*'Process Emissions Multipliers'!$B$31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Selector'!$B$3&amp;ROW($A128))*10^12,0)*'Process Emissions Multipliers'!$D$31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Multipliers'!$E$31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Selector'!$B$3&amp;ROW($A129))*10^12,0)*'Process Emissions Multipliers'!$B$31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Selector'!$B$3&amp;ROW($A129))*10^12,0)*'Process Emissions Multipliers'!$D$31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Multipliers'!$E$31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Selector'!$B$3&amp;ROW($A130))*10^12,0)*'Process Emissions Multipliers'!$B$31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Selector'!$B$3&amp;ROW($A130))*10^12,0)*'Process Emissions Multipliers'!$D$31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Multipliers'!$E$31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Selector'!$B$3&amp;ROW($A131))*10^12,0)*'Process Emissions Multipliers'!$B$31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Selector'!$B$3&amp;ROW($A131))*10^12,0)*'Process Emissions Multipliers'!$D$31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Multipliers'!$E$31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Selector'!$B$3&amp;ROW($A132))*10^12,0)*'Process Emissions Multipliers'!$B$31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Selector'!$B$3&amp;ROW($A132))*10^12,0)*'Process Emissions Multipliers'!$D$31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Multipliers'!$E$31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Selector'!$B$3&amp;ROW($A133))*10^12,0)*'Process Emissions Multipliers'!$B$31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Selector'!$B$3&amp;ROW($A133))*10^12,0)*'Process Emissions Multipliers'!$D$31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Multipliers'!$E$31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Selector'!$B$3&amp;ROW($A134))*10^12,0)*'Process Emissions Multipliers'!$B$31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Selector'!$B$3&amp;ROW($A134))*10^12,0)*'Process Emissions Multipliers'!$D$31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Multipliers'!$E$31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Selector'!$B$3&amp;ROW($A135))*10^12,0)*'Process Emissions Multipliers'!$B$31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Selector'!$B$3&amp;ROW($A135))*10^12,0)*'Process Emissions Multipliers'!$D$31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Multipliers'!$E$31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Selector'!$B$3&amp;ROW($A136))*10^12,0)*'Process Emissions Multipliers'!$B$31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Selector'!$B$3&amp;ROW($A136))*10^12,0)*'Process Emissions Multipliers'!$D$31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Multipliers'!$E$31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Selector'!$B$3&amp;ROW($A137))*10^12,0)*'Process Emissions Multipliers'!$B$31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Selector'!$B$3&amp;ROW($A137))*10^12,0)*'Process Emissions Multipliers'!$D$31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Multipliers'!$E$31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Selector'!$B$3&amp;ROW($A138))*10^12,0)*'Process Emissions Multipliers'!$B$31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Selector'!$B$3&amp;ROW($A138))*10^12,0)*'Process Emissions Multipliers'!$D$31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Multipliers'!$E$31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Selector'!$B$3&amp;ROW($A139))*10^12,0)*'Process Emissions Multipliers'!$B$31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Selector'!$B$3&amp;ROW($A139))*10^12,0)*'Process Emissions Multipliers'!$D$31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Multipliers'!$E$31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Selector'!$B$3&amp;ROW($A140))*10^12,0)*'Process Emissions Multipliers'!$B$31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Selector'!$B$3&amp;ROW($A140))*10^12,0)*'Process Emissions Multipliers'!$D$31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Multipliers'!$E$31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Selector'!$B$3&amp;ROW($A141))*10^12,0)*'Process Emissions Multipliers'!$B$31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Selector'!$B$3&amp;ROW($A141))*10^12,0)*'Process Emissions Multipliers'!$D$31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Multipliers'!$E$31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Selector'!$B$3&amp;ROW($A142))*10^12,0)*'Process Emissions Multipliers'!$B$31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Selector'!$B$3&amp;ROW($A142))*10^12,0)*'Process Emissions Multipliers'!$D$31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Multipliers'!$E$31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Selector'!$B$3&amp;ROW($A143))*10^12,0)*'Process Emissions Multipliers'!$B$31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Selector'!$B$3&amp;ROW($A143))*10^12,0)*'Process Emissions Multipliers'!$D$31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Multipliers'!$E$31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Selector'!$B$3&amp;ROW($A144))*10^12,0)*'Process Emissions Multipliers'!$B$31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Selector'!$B$3&amp;ROW($A144))*10^12,0)*'Process Emissions Multipliers'!$D$31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Multipliers'!$E$31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Selector'!$B$3&amp;ROW($A145))*10^12,0)*'Process Emissions Multipliers'!$B$31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Selector'!$B$3&amp;ROW($A145))*10^12,0)*'Process Emissions Multipliers'!$D$31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Multipliers'!$E$31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Selector'!$B$3&amp;ROW($A146))*10^12,0)*'Process Emissions Multipliers'!$B$31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Selector'!$B$3&amp;ROW($A146))*10^12,0)*'Process Emissions Multipliers'!$D$31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Multipliers'!$E$31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Selector'!$B$3&amp;ROW($A147))*10^12,0)*'Process Emissions Multipliers'!$B$31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Selector'!$B$3&amp;ROW($A147))*10^12,0)*'Process Emissions Multipliers'!$D$31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Multipliers'!$E$31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Selector'!$B$3&amp;ROW($A148))*10^12,0)*'Process Emissions Multipliers'!$B$31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Selector'!$B$3&amp;ROW($A148))*10^12,0)*'Process Emissions Multipliers'!$D$31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Multipliers'!$E$31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Selector'!$B$3&amp;ROW($A149))*10^12,0)*'Process Emissions Multipliers'!$B$31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Selector'!$B$3&amp;ROW($A149))*10^12,0)*'Process Emissions Multipliers'!$D$31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Multipliers'!$E$31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Selector'!$B$3&amp;ROW($A150))*10^12,0)*'Process Emissions Multipliers'!$B$31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Selector'!$B$3&amp;ROW($A150))*10^12,0)*'Process Emissions Multipliers'!$D$31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Multipliers'!$E$31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Selector'!$B$3&amp;ROW($A151))*10^12,0)*'Process Emissions Multipliers'!$B$31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Selector'!$B$3&amp;ROW($A151))*10^12,0)*'Process Emissions Multipliers'!$D$31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Multipliers'!$E$31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Selector'!$B$3&amp;ROW($A152))*10^12,0)*'Process Emissions Multipliers'!$B$31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Selector'!$B$3&amp;ROW($A152))*10^12,0)*'Process Emissions Multipliers'!$D$31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Multipliers'!$E$31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Selector'!$B$3&amp;ROW($A153))*10^12,0)*'Process Emissions Multipliers'!$B$31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Selector'!$B$3&amp;ROW($A153))*10^12,0)*'Process Emissions Multipliers'!$D$31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Multipliers'!$E$31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Selector'!$B$3&amp;ROW($A154))*10^12,0)*'Process Emissions Multipliers'!$B$31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Selector'!$B$3&amp;ROW($A154))*10^12,0)*'Process Emissions Multipliers'!$D$31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Multipliers'!$E$31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Selector'!$B$3&amp;ROW($A155))*10^12,0)*'Process Emissions Multipliers'!$B$31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Selector'!$B$3&amp;ROW($A155))*10^12,0)*'Process Emissions Multipliers'!$D$31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Multipliers'!$E$31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Selector'!$B$3&amp;ROW($A156))*10^12,0)*'Process Emissions Multipliers'!$B$31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Selector'!$B$3&amp;ROW($A156))*10^12,0)*'Process Emissions Multipliers'!$D$31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Multipliers'!$E$31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Selector'!$B$3&amp;ROW($A157))*10^12,0)*'Process Emissions Multipliers'!$B$31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Selector'!$B$3&amp;ROW($A157))*10^12,0)*'Process Emissions Multipliers'!$D$31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Multipliers'!$E$31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Selector'!$B$3&amp;ROW($A158))*10^12,0)*'Process Emissions Multipliers'!$B$31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Selector'!$B$3&amp;ROW($A158))*10^12,0)*'Process Emissions Multipliers'!$D$31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Multipliers'!$E$31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Selector'!$B$3&amp;ROW($A159))*10^12,0)*'Process Emissions Multipliers'!$B$31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Selector'!$B$3&amp;ROW($A159))*10^12,0)*'Process Emissions Multipliers'!$D$31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Multipliers'!$E$31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Selector'!$B$3&amp;ROW($A160))*10^12,0)*'Process Emissions Multipliers'!$B$31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Selector'!$B$3&amp;ROW($A160))*10^12,0)*'Process Emissions Multipliers'!$D$31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Multipliers'!$E$31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Selector'!$B$3&amp;ROW($A161))*10^12,0)*'Process Emissions Multipliers'!$B$31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Selector'!$B$3&amp;ROW($A161))*10^12,0)*'Process Emissions Multipliers'!$D$31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Multipliers'!$E$31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Selector'!$B$3&amp;ROW($A162))*10^12,0)*'Process Emissions Multipliers'!$B$31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Selector'!$B$3&amp;ROW($A162))*10^12,0)*'Process Emissions Multipliers'!$D$31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Multipliers'!$E$31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Selector'!$B$3&amp;ROW($A163))*10^12,0)*'Process Emissions Multipliers'!$B$31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Selector'!$B$3&amp;ROW($A163))*10^12,0)*'Process Emissions Multipliers'!$D$31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Multipliers'!$E$31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Selector'!$B$3&amp;ROW($A164))*10^12,0)*'Process Emissions Multipliers'!$B$31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Selector'!$B$3&amp;ROW($A164))*10^12,0)*'Process Emissions Multipliers'!$D$31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Multipliers'!$E$31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Selector'!$B$3&amp;ROW($A165))*10^12,0)*'Process Emissions Multipliers'!$B$31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Selector'!$B$3&amp;ROW($A165))*10^12,0)*'Process Emissions Multipliers'!$D$31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Multipliers'!$E$31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Selector'!$B$3&amp;ROW($A166))*10^12,0)*'Process Emissions Multipliers'!$B$31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Selector'!$B$3&amp;ROW($A166))*10^12,0)*'Process Emissions Multipliers'!$D$31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Multipliers'!$E$31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Selector'!$B$3&amp;ROW($A167))*10^12,0)*'Process Emissions Multipliers'!$B$31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Selector'!$B$3&amp;ROW($A167))*10^12,0)*'Process Emissions Multipliers'!$D$31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Multipliers'!$E$31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Selector'!$B$3&amp;ROW($A168))*10^12,0)*'Process Emissions Multipliers'!$B$31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Selector'!$B$3&amp;ROW($A168))*10^12,0)*'Process Emissions Multipliers'!$D$31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Multipliers'!$E$31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Selector'!$B$3&amp;ROW($A169))*10^12,0)*'Process Emissions Multipliers'!$B$31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Selector'!$B$3&amp;ROW($A169))*10^12,0)*'Process Emissions Multipliers'!$D$31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Multipliers'!$E$31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Selector'!$B$3&amp;ROW($A170))*10^12,0)*'Process Emissions Multipliers'!$B$31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Selector'!$B$3&amp;ROW($A170))*10^12,0)*'Process Emissions Multipliers'!$D$31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Multipliers'!$E$31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Selector'!$B$3&amp;ROW($A171))*10^12,0)*'Process Emissions Multipliers'!$B$31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Selector'!$B$3&amp;ROW($A171))*10^12,0)*'Process Emissions Multipliers'!$D$31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Multipliers'!$E$31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Selector'!$B$3&amp;ROW($A172))*10^12,0)*'Process Emissions Multipliers'!$B$31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Selector'!$B$3&amp;ROW($A172))*10^12,0)*'Process Emissions Multipliers'!$D$31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Multipliers'!$E$31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Selector'!$B$3&amp;ROW($A173))*10^12,0)*'Process Emissions Multipliers'!$B$31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Selector'!$B$3&amp;ROW($A173))*10^12,0)*'Process Emissions Multipliers'!$D$31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Multipliers'!$E$31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Selector'!$B$3&amp;ROW($A174))*10^12,0)*'Process Emissions Multipliers'!$B$31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Selector'!$B$3&amp;ROW($A174))*10^12,0)*'Process Emissions Multipliers'!$D$31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Multipliers'!$E$31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Selector'!$B$3&amp;ROW($A175))*10^12,0)*'Process Emissions Multipliers'!$B$31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Selector'!$B$3&amp;ROW($A175))*10^12,0)*'Process Emissions Multipliers'!$D$31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Multipliers'!$E$31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Selector'!$B$3&amp;ROW($A176))*10^12,0)*'Process Emissions Multipliers'!$B$31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Selector'!$B$3&amp;ROW($A176))*10^12,0)*'Process Emissions Multipliers'!$D$31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Multipliers'!$E$31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Selector'!$B$3&amp;ROW($A177))*10^12,0)*'Process Emissions Multipliers'!$B$31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Selector'!$B$3&amp;ROW($A177))*10^12,0)*'Process Emissions Multipliers'!$D$31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Multipliers'!$E$31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Selector'!$B$3&amp;ROW($A178))*10^12,0)*'Process Emissions Multipliers'!$B$31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Selector'!$B$3&amp;ROW($A178))*10^12,0)*'Process Emissions Multipliers'!$D$31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Multipliers'!$E$31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Selector'!$B$3&amp;ROW($A179))*10^12,0)*'Process Emissions Multipliers'!$B$31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Selector'!$B$3&amp;ROW($A179))*10^12,0)*'Process Emissions Multipliers'!$D$31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Multipliers'!$E$31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Selector'!$B$3&amp;ROW($A180))*10^12,0)*'Process Emissions Multipliers'!$B$31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Selector'!$B$3&amp;ROW($A180))*10^12,0)*'Process Emissions Multipliers'!$D$31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Multipliers'!$E$31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Selector'!$B$3&amp;ROW($A181))*10^12,0)*'Process Emissions Multipliers'!$B$31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Selector'!$B$3&amp;ROW($A181))*10^12,0)*'Process Emissions Multipliers'!$D$31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Multipliers'!$E$31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Selector'!$B$3&amp;ROW($A182))*10^12,0)*'Process Emissions Multipliers'!$B$31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Selector'!$B$3&amp;ROW($A182))*10^12,0)*'Process Emissions Multipliers'!$D$31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Multipliers'!$E$31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Selector'!$B$3&amp;ROW($A183))*10^12,0)*'Process Emissions Multipliers'!$B$31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Selector'!$B$3&amp;ROW($A183))*10^12,0)*'Process Emissions Multipliers'!$D$31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Multipliers'!$E$31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Selector'!$B$3&amp;ROW($A184))*10^12,0)*'Process Emissions Multipliers'!$B$31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Selector'!$B$3&amp;ROW($A184))*10^12,0)*'Process Emissions Multipliers'!$D$31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Multipliers'!$E$31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Selector'!$B$3&amp;ROW($A185))*10^12,0)*'Process Emissions Multipliers'!$B$31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Selector'!$B$3&amp;ROW($A185))*10^12,0)*'Process Emissions Multipliers'!$D$31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Multipliers'!$E$31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Selector'!$B$3&amp;ROW($A10))*10^12,0)*'Process Emissions Multipliers'!$B$31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Selector'!$B$3&amp;ROW($A10))*10^12,0)*'Process Emissions Multipliers'!$D$31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Multipliers'!$E$31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Selector'!$B$3&amp;ROW($A11))*10^12,0)*'Process Emissions Multipliers'!$B$31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Selector'!$B$3&amp;ROW($A11))*10^12,0)*'Process Emissions Multipliers'!$D$31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Multipliers'!$E$31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Selector'!$B$3&amp;ROW($A12))*10^12,0)*'Process Emissions Multipliers'!$B$31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Selector'!$B$3&amp;ROW($A12))*10^12,0)*'Process Emissions Multipliers'!$D$31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Multipliers'!$E$31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Selector'!$B$3&amp;ROW($A13))*10^12,0)*'Process Emissions Multipliers'!$B$31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Selector'!$B$3&amp;ROW($A13))*10^12,0)*'Process Emissions Multipliers'!$D$31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Multipliers'!$E$31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Selector'!$B$3&amp;ROW($A14))*10^12,0)*'Process Emissions Multipliers'!$B$31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Selector'!$B$3&amp;ROW($A14))*10^12,0)*'Process Emissions Multipliers'!$D$31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Multipliers'!$E$31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Selector'!$B$3&amp;ROW($A15))*10^12,0)*'Process Emissions Multipliers'!$B$31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Selector'!$B$3&amp;ROW($A15))*10^12,0)*'Process Emissions Multipliers'!$D$31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Multipliers'!$E$31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Selector'!$B$3&amp;ROW($A16))*10^12,0)*'Process Emissions Multipliers'!$B$31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Selector'!$B$3&amp;ROW($A16))*10^12,0)*'Process Emissions Multipliers'!$D$31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Multipliers'!$E$31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Selector'!$B$3&amp;ROW($A17))*10^12,0)*'Process Emissions Multipliers'!$B$31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Selector'!$B$3&amp;ROW($A17))*10^12,0)*'Process Emissions Multipliers'!$D$31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Multipliers'!$E$31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Selector'!$B$3&amp;ROW($A18))*10^12,0)*'Process Emissions Multipliers'!$B$31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Selector'!$B$3&amp;ROW($A18))*10^12,0)*'Process Emissions Multipliers'!$D$31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Multipliers'!$E$31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Selector'!$B$3&amp;ROW($A19))*10^12,0)*'Process Emissions Multipliers'!$B$31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Selector'!$B$3&amp;ROW($A19))*10^12,0)*'Process Emissions Multipliers'!$D$31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Multipliers'!$E$31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Selector'!$B$3&amp;ROW($A20))*10^12,0)*'Process Emissions Multipliers'!$B$31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Selector'!$B$3&amp;ROW($A20))*10^12,0)*'Process Emissions Multipliers'!$D$31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Multipliers'!$E$31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Selector'!$B$3&amp;ROW($A21))*10^12,0)*'Process Emissions Multipliers'!$B$31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Selector'!$B$3&amp;ROW($A21))*10^12,0)*'Process Emissions Multipliers'!$D$31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Multipliers'!$E$31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Selector'!$B$3&amp;ROW($A22))*10^12,0)*'Process Emissions Multipliers'!$B$31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Selector'!$B$3&amp;ROW($A22))*10^12,0)*'Process Emissions Multipliers'!$D$31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Multipliers'!$E$31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Selector'!$B$3&amp;ROW($A23))*10^12,0)*'Process Emissions Multipliers'!$B$31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Selector'!$B$3&amp;ROW($A23))*10^12,0)*'Process Emissions Multipliers'!$D$31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Multipliers'!$E$31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Selector'!$B$3&amp;ROW($A24))*10^12,0)*'Process Emissions Multipliers'!$B$31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Selector'!$B$3&amp;ROW($A24))*10^12,0)*'Process Emissions Multipliers'!$D$31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Multipliers'!$E$31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Selector'!$B$3&amp;ROW($A25))*10^12,0)*'Process Emissions Multipliers'!$B$31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Selector'!$B$3&amp;ROW($A25))*10^12,0)*'Process Emissions Multipliers'!$D$31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Multipliers'!$E$31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Selector'!$B$3&amp;ROW($A26))*10^12,0)*'Process Emissions Multipliers'!$B$31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Selector'!$B$3&amp;ROW($A26))*10^12,0)*'Process Emissions Multipliers'!$D$31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Multipliers'!$E$31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Selector'!$B$3&amp;ROW($A27))*10^12,0)*'Process Emissions Multipliers'!$B$31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Selector'!$B$3&amp;ROW($A27))*10^12,0)*'Process Emissions Multipliers'!$D$31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Multipliers'!$E$31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Selector'!$B$3&amp;ROW($A28))*10^12,0)*'Process Emissions Multipliers'!$B$31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Selector'!$B$3&amp;ROW($A28))*10^12,0)*'Process Emissions Multipliers'!$D$31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Multipliers'!$E$31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Selector'!$B$3&amp;ROW($A29))*10^12,0)*'Process Emissions Multipliers'!$B$31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Selector'!$B$3&amp;ROW($A29))*10^12,0)*'Process Emissions Multipliers'!$D$31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Multipliers'!$E$31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Selector'!$B$3&amp;ROW($A30))*10^12,0)*'Process Emissions Multipliers'!$B$31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Selector'!$B$3&amp;ROW($A30))*10^12,0)*'Process Emissions Multipliers'!$D$31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Multipliers'!$E$31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Selector'!$B$3&amp;ROW($A31))*10^12,0)*'Process Emissions Multipliers'!$B$31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Selector'!$B$3&amp;ROW($A31))*10^12,0)*'Process Emissions Multipliers'!$D$31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Multipliers'!$E$31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Selector'!$B$3&amp;ROW($A32))*10^12,0)*'Process Emissions Multipliers'!$B$31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Selector'!$B$3&amp;ROW($A32))*10^12,0)*'Process Emissions Multipliers'!$D$31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Multipliers'!$E$31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Selector'!$B$3&amp;ROW($A33))*10^12,0)*'Process Emissions Multipliers'!$B$31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Selector'!$B$3&amp;ROW($A33))*10^12,0)*'Process Emissions Multipliers'!$D$31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Multipliers'!$E$31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Selector'!$B$3&amp;ROW($A34))*10^12,0)*'Process Emissions Multipliers'!$B$31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Selector'!$B$3&amp;ROW($A34))*10^12,0)*'Process Emissions Multipliers'!$D$31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Multipliers'!$E$31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Selector'!$B$3&amp;ROW($A35))*10^12,0)*'Process Emissions Multipliers'!$B$31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Selector'!$B$3&amp;ROW($A35))*10^12,0)*'Process Emissions Multipliers'!$D$31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Multipliers'!$E$31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Selector'!$B$3&amp;ROW($A36))*10^12,0)*'Process Emissions Multipliers'!$B$31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Selector'!$B$3&amp;ROW($A36))*10^12,0)*'Process Emissions Multipliers'!$D$31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Multipliers'!$E$31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Selector'!$B$3&amp;ROW($A37))*10^12,0)*'Process Emissions Multipliers'!$B$31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Selector'!$B$3&amp;ROW($A37))*10^12,0)*'Process Emissions Multipliers'!$D$31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Multipliers'!$E$31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Selector'!$B$3&amp;ROW($A38))*10^12,0)*'Process Emissions Multipliers'!$B$31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Selector'!$B$3&amp;ROW($A38))*10^12,0)*'Process Emissions Multipliers'!$D$31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Multipliers'!$E$31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Selector'!$B$3&amp;ROW($A39))*10^12,0)*'Process Emissions Multipliers'!$B$31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Selector'!$B$3&amp;ROW($A39))*10^12,0)*'Process Emissions Multipliers'!$D$31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Multipliers'!$E$31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Selector'!$B$3&amp;ROW($A40))*10^12,0)*'Process Emissions Multipliers'!$B$31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Selector'!$B$3&amp;ROW($A40))*10^12,0)*'Process Emissions Multipliers'!$D$31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Multipliers'!$E$31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Selector'!$B$3&amp;ROW($A41))*10^12,0)*'Process Emissions Multipliers'!$B$31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Selector'!$B$3&amp;ROW($A41))*10^12,0)*'Process Emissions Multipliers'!$D$31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Multipliers'!$E$31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Selector'!$B$3&amp;ROW($A42))*10^12,0)*'Process Emissions Multipliers'!$B$31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Selector'!$B$3&amp;ROW($A42))*10^12,0)*'Process Emissions Multipliers'!$D$31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Multipliers'!$E$31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Selector'!$B$3&amp;ROW($A43))*10^12,0)*'Process Emissions Multipliers'!$B$31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Selector'!$B$3&amp;ROW($A43))*10^12,0)*'Process Emissions Multipliers'!$D$31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Multipliers'!$E$31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Selector'!$B$3&amp;ROW($A44))*10^12,0)*'Process Emissions Multipliers'!$B$31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Selector'!$B$3&amp;ROW($A44))*10^12,0)*'Process Emissions Multipliers'!$D$31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Multipliers'!$E$31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Selector'!$B$3&amp;ROW($A45))*10^12,0)*'Process Emissions Multipliers'!$B$31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Selector'!$B$3&amp;ROW($A45))*10^12,0)*'Process Emissions Multipliers'!$D$31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Multipliers'!$E$31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Selector'!$B$3&amp;ROW($A46))*10^12,0)*'Process Emissions Multipliers'!$B$31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Selector'!$B$3&amp;ROW($A46))*10^12,0)*'Process Emissions Multipliers'!$D$31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Multipliers'!$E$31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Selector'!$B$3&amp;ROW($A47))*10^12,0)*'Process Emissions Multipliers'!$B$31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Selector'!$B$3&amp;ROW($A47))*10^12,0)*'Process Emissions Multipliers'!$D$31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Multipliers'!$E$31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Selector'!$B$3&amp;ROW($A48))*10^12,0)*'Process Emissions Multipliers'!$B$31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Selector'!$B$3&amp;ROW($A48))*10^12,0)*'Process Emissions Multipliers'!$D$31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Multipliers'!$E$31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Selector'!$B$3&amp;ROW($A49))*10^12,0)*'Process Emissions Multipliers'!$B$31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Selector'!$B$3&amp;ROW($A49))*10^12,0)*'Process Emissions Multipliers'!$D$31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Multipliers'!$E$31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Selector'!$B$3&amp;ROW($A50))*10^12,0)*'Process Emissions Multipliers'!$B$31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Selector'!$B$3&amp;ROW($A50))*10^12,0)*'Process Emissions Multipliers'!$D$31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Multipliers'!$E$31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Selector'!$B$3&amp;ROW($A51))*10^12,0)*'Process Emissions Multipliers'!$B$31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Selector'!$B$3&amp;ROW($A51))*10^12,0)*'Process Emissions Multipliers'!$D$31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Multipliers'!$E$31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Selector'!$B$3&amp;ROW($A52))*10^12,0)*'Process Emissions Multipliers'!$B$31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Selector'!$B$3&amp;ROW($A52))*10^12,0)*'Process Emissions Multipliers'!$D$31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Multipliers'!$E$31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Selector'!$B$3&amp;ROW($A53))*10^12,0)*'Process Emissions Multipliers'!$B$31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Selector'!$B$3&amp;ROW($A53))*10^12,0)*'Process Emissions Multipliers'!$D$31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Multipliers'!$E$31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Selector'!$B$3&amp;ROW($A54))*10^12,0)*'Process Emissions Multipliers'!$B$31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Selector'!$B$3&amp;ROW($A54))*10^12,0)*'Process Emissions Multipliers'!$D$31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Multipliers'!$E$31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615959627394.42639</v>
      </c>
      <c r="C47">
        <f t="shared" ca="1" si="9"/>
        <v>558959969596.67383</v>
      </c>
      <c r="D47">
        <f t="shared" ca="1" si="9"/>
        <v>501960311798.92114</v>
      </c>
      <c r="E47">
        <f t="shared" ca="1" si="9"/>
        <v>444960654001.16852</v>
      </c>
      <c r="F47">
        <f t="shared" ca="1" si="9"/>
        <v>387960996203.41589</v>
      </c>
      <c r="G47">
        <f t="shared" ca="1" si="9"/>
        <v>330961338405.66321</v>
      </c>
      <c r="H47">
        <f t="shared" ca="1" si="9"/>
        <v>273961680607.91061</v>
      </c>
      <c r="I47">
        <f t="shared" ca="1" si="9"/>
        <v>216962022810.15799</v>
      </c>
      <c r="J47">
        <f t="shared" ca="1" si="9"/>
        <v>159962365012.40533</v>
      </c>
      <c r="K47">
        <f t="shared" ca="1" si="9"/>
        <v>102962707214.65271</v>
      </c>
      <c r="L47">
        <f ca="1">IF('Other 2020'!$A55="CP",INDIRECT("'Other 2020'!"&amp;'Country Selector'!$B$3&amp;ROW($A55))*10^12,0)*'Process Emissions Multipliers'!$B$31</f>
        <v>45963049416.900085</v>
      </c>
      <c r="M47">
        <f t="shared" ca="1" si="10"/>
        <v>45512893145.379822</v>
      </c>
      <c r="N47">
        <f t="shared" ca="1" si="10"/>
        <v>45062736873.859558</v>
      </c>
      <c r="O47">
        <f t="shared" ca="1" si="10"/>
        <v>44612580602.339294</v>
      </c>
      <c r="P47">
        <f t="shared" ca="1" si="10"/>
        <v>44162424330.819038</v>
      </c>
      <c r="Q47">
        <f t="shared" ca="1" si="10"/>
        <v>43712268059.298775</v>
      </c>
      <c r="R47">
        <f t="shared" ca="1" si="10"/>
        <v>43262111787.778511</v>
      </c>
      <c r="S47">
        <f t="shared" ca="1" si="10"/>
        <v>42811955516.258255</v>
      </c>
      <c r="T47">
        <f t="shared" ca="1" si="10"/>
        <v>42361799244.737991</v>
      </c>
      <c r="U47">
        <f t="shared" ca="1" si="10"/>
        <v>41911642973.217728</v>
      </c>
      <c r="V47">
        <f ca="1">IF('Other 2030'!$A55="CP",INDIRECT("'Other 2030'!"&amp;'Country Selector'!$B$3&amp;ROW($A55))*10^12,0)*'Process Emissions Multipliers'!$D$31</f>
        <v>41461486701.697464</v>
      </c>
      <c r="W47" s="90">
        <f t="shared" ca="1" si="8"/>
        <v>43248393480.308945</v>
      </c>
      <c r="X47" s="90">
        <f t="shared" ca="1" si="7"/>
        <v>45035300258.92041</v>
      </c>
      <c r="Y47" s="90">
        <f t="shared" ca="1" si="7"/>
        <v>46822207037.531891</v>
      </c>
      <c r="Z47" s="90">
        <f t="shared" ca="1" si="7"/>
        <v>48609113816.143356</v>
      </c>
      <c r="AA47" s="90">
        <f t="shared" ca="1" si="7"/>
        <v>50396020594.754829</v>
      </c>
      <c r="AB47" s="90">
        <f t="shared" ca="1" si="7"/>
        <v>52182927373.366302</v>
      </c>
      <c r="AC47" s="90">
        <f t="shared" ca="1" si="7"/>
        <v>53969834151.977783</v>
      </c>
      <c r="AD47" s="90">
        <f t="shared" ca="1" si="7"/>
        <v>55756740930.589256</v>
      </c>
      <c r="AE47" s="90">
        <f t="shared" ca="1" si="7"/>
        <v>57543647709.200729</v>
      </c>
      <c r="AF47" s="90">
        <f t="shared" ca="1" si="7"/>
        <v>59330554487.812202</v>
      </c>
      <c r="AG47" s="90">
        <f t="shared" ca="1" si="7"/>
        <v>61117461266.423676</v>
      </c>
      <c r="AH47" s="90">
        <f t="shared" ca="1" si="7"/>
        <v>62904368045.035149</v>
      </c>
      <c r="AI47" s="90">
        <f t="shared" ca="1" si="7"/>
        <v>64691274823.646622</v>
      </c>
      <c r="AJ47" s="90">
        <f t="shared" ca="1" si="7"/>
        <v>66478181602.258095</v>
      </c>
      <c r="AK47" s="90">
        <f t="shared" ca="1" si="7"/>
        <v>68265088380.869568</v>
      </c>
      <c r="AL47" s="90">
        <f t="shared" ca="1" si="7"/>
        <v>70051995159.481049</v>
      </c>
      <c r="AM47" s="90">
        <f t="shared" ref="AM47:AO77" ca="1" si="11">$V47*($AP$1-AM$1)/($AP$1-$V$1)+$AP47*(AM$1-$V$1)/($AP$1-$V$1)</f>
        <v>71838901938.092529</v>
      </c>
      <c r="AN47" s="90">
        <f t="shared" ca="1" si="11"/>
        <v>73625808716.70401</v>
      </c>
      <c r="AO47" s="90">
        <f t="shared" ca="1" si="11"/>
        <v>75412715495.31546</v>
      </c>
      <c r="AP47">
        <f ca="1">V47*'Process Emissions Multipliers'!$E$31</f>
        <v>77199622273.926941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Selector'!$B$3&amp;ROW($A56))*10^12,0)*'Process Emissions Multipliers'!$B$31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Selector'!$B$3&amp;ROW($A56))*10^12,0)*'Process Emissions Multipliers'!$D$31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Multipliers'!$E$31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Selector'!$B$3&amp;ROW($A57))*10^12,0)*'Process Emissions Multipliers'!$B$31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Selector'!$B$3&amp;ROW($A57))*10^12,0)*'Process Emissions Multipliers'!$D$31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Multipliers'!$E$31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2020'!$A58="CP",INDIRECT("'Other 2020'!"&amp;'Country Selector'!$B$3&amp;ROW($A58))*10^12,0)*'Process Emissions Multipliers'!$B$31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2030'!$A58="CP",INDIRECT("'Other 2030'!"&amp;'Country Selector'!$B$3&amp;ROW($A58))*10^12,0)*'Process Emissions Multipliers'!$D$31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Multipliers'!$E$31</f>
        <v>0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Selector'!$B$3&amp;ROW($A59))*10^12,0)*'Process Emissions Multipliers'!$B$31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Selector'!$B$3&amp;ROW($A59))*10^12,0)*'Process Emissions Multipliers'!$D$31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Multipliers'!$E$31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Selector'!$B$3&amp;ROW($A60))*10^12,0)*'Process Emissions Multipliers'!$B$31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Selector'!$B$3&amp;ROW($A60))*10^12,0)*'Process Emissions Multipliers'!$D$31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Multipliers'!$E$31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238399045610.63107</v>
      </c>
      <c r="C53">
        <f t="shared" ca="1" si="9"/>
        <v>215907845991.24335</v>
      </c>
      <c r="D53">
        <f t="shared" ca="1" si="9"/>
        <v>193416646371.85562</v>
      </c>
      <c r="E53">
        <f t="shared" ca="1" si="9"/>
        <v>170925446752.4679</v>
      </c>
      <c r="F53">
        <f t="shared" ca="1" si="9"/>
        <v>148434247133.08017</v>
      </c>
      <c r="G53">
        <f t="shared" ca="1" si="9"/>
        <v>125943047513.69243</v>
      </c>
      <c r="H53">
        <f t="shared" ca="1" si="9"/>
        <v>103451847894.30472</v>
      </c>
      <c r="I53">
        <f t="shared" ca="1" si="9"/>
        <v>80960648274.916992</v>
      </c>
      <c r="J53">
        <f t="shared" ca="1" si="9"/>
        <v>58469448655.529274</v>
      </c>
      <c r="K53">
        <f t="shared" ca="1" si="9"/>
        <v>35978249036.141548</v>
      </c>
      <c r="L53">
        <f ca="1">IF('Other 2020'!$A61="CP",INDIRECT("'Other 2020'!"&amp;'Country Selector'!$B$3&amp;ROW($A61))*10^12,0)*'Process Emissions Multipliers'!$B$31</f>
        <v>13487049416.753826</v>
      </c>
      <c r="M53">
        <f t="shared" ca="1" si="10"/>
        <v>13685857444.129137</v>
      </c>
      <c r="N53">
        <f t="shared" ca="1" si="10"/>
        <v>13884665471.504448</v>
      </c>
      <c r="O53">
        <f t="shared" ca="1" si="10"/>
        <v>14083473498.879761</v>
      </c>
      <c r="P53">
        <f t="shared" ca="1" si="10"/>
        <v>14282281526.25507</v>
      </c>
      <c r="Q53">
        <f t="shared" ca="1" si="10"/>
        <v>14481089553.630383</v>
      </c>
      <c r="R53">
        <f t="shared" ca="1" si="10"/>
        <v>14679897581.005693</v>
      </c>
      <c r="S53">
        <f t="shared" ca="1" si="10"/>
        <v>14878705608.381004</v>
      </c>
      <c r="T53">
        <f t="shared" ca="1" si="10"/>
        <v>15077513635.756317</v>
      </c>
      <c r="U53">
        <f t="shared" ca="1" si="10"/>
        <v>15276321663.131626</v>
      </c>
      <c r="V53">
        <f ca="1">IF('Other 2030'!$A61="CP",INDIRECT("'Other 2030'!"&amp;'Country Selector'!$B$3&amp;ROW($A61))*10^12,0)*'Process Emissions Multipliers'!$D$31</f>
        <v>15475129690.506939</v>
      </c>
      <c r="W53" s="90">
        <f t="shared" ca="1" si="8"/>
        <v>16142076689.846603</v>
      </c>
      <c r="X53" s="90">
        <f t="shared" ca="1" si="8"/>
        <v>16809023689.186266</v>
      </c>
      <c r="Y53" s="90">
        <f t="shared" ca="1" si="8"/>
        <v>17475970688.525932</v>
      </c>
      <c r="Z53" s="90">
        <f t="shared" ca="1" si="8"/>
        <v>18142917687.865597</v>
      </c>
      <c r="AA53" s="90">
        <f t="shared" ca="1" si="8"/>
        <v>18809864687.205261</v>
      </c>
      <c r="AB53" s="90">
        <f t="shared" ca="1" si="8"/>
        <v>19476811686.544922</v>
      </c>
      <c r="AC53" s="90">
        <f t="shared" ca="1" si="8"/>
        <v>20143758685.88459</v>
      </c>
      <c r="AD53" s="90">
        <f t="shared" ca="1" si="8"/>
        <v>20810705685.224255</v>
      </c>
      <c r="AE53" s="90">
        <f t="shared" ca="1" si="8"/>
        <v>21477652684.563919</v>
      </c>
      <c r="AF53" s="90">
        <f t="shared" ca="1" si="8"/>
        <v>22144599683.90358</v>
      </c>
      <c r="AG53" s="90">
        <f t="shared" ca="1" si="8"/>
        <v>22811546683.243248</v>
      </c>
      <c r="AH53" s="90">
        <f t="shared" ca="1" si="8"/>
        <v>23478493682.582909</v>
      </c>
      <c r="AI53" s="90">
        <f t="shared" ca="1" si="8"/>
        <v>24145440681.922577</v>
      </c>
      <c r="AJ53" s="90">
        <f t="shared" ca="1" si="8"/>
        <v>24812387681.262241</v>
      </c>
      <c r="AK53" s="90">
        <f t="shared" ca="1" si="8"/>
        <v>25479334680.601906</v>
      </c>
      <c r="AL53" s="90">
        <f t="shared" ca="1" si="8"/>
        <v>26146281679.94157</v>
      </c>
      <c r="AM53" s="90">
        <f t="shared" ca="1" si="11"/>
        <v>26813228679.281235</v>
      </c>
      <c r="AN53" s="90">
        <f t="shared" ca="1" si="11"/>
        <v>27480175678.620899</v>
      </c>
      <c r="AO53" s="90">
        <f t="shared" ca="1" si="11"/>
        <v>28147122677.960567</v>
      </c>
      <c r="AP53">
        <f ca="1">V53*'Process Emissions Multipliers'!$E$31</f>
        <v>28814069677.300228</v>
      </c>
    </row>
    <row r="54" spans="1:42">
      <c r="A54" s="74">
        <v>2</v>
      </c>
      <c r="B54">
        <f ca="1">IF('Other 2010'!$A62="CP",INDIRECT("'Other 2010'!"&amp;'Country Selector'!$B$3&amp;ROW($A62))*10^12,0)</f>
        <v>288462124560.62756</v>
      </c>
      <c r="C54">
        <f t="shared" ca="1" si="9"/>
        <v>281704551375.86029</v>
      </c>
      <c r="D54">
        <f t="shared" ca="1" si="9"/>
        <v>274946978191.09302</v>
      </c>
      <c r="E54">
        <f t="shared" ca="1" si="9"/>
        <v>268189405006.32581</v>
      </c>
      <c r="F54">
        <f t="shared" ca="1" si="9"/>
        <v>261431831821.55853</v>
      </c>
      <c r="G54">
        <f t="shared" ca="1" si="9"/>
        <v>254674258636.79129</v>
      </c>
      <c r="H54">
        <f t="shared" ca="1" si="9"/>
        <v>247916685452.02402</v>
      </c>
      <c r="I54">
        <f t="shared" ca="1" si="9"/>
        <v>241159112267.25677</v>
      </c>
      <c r="J54">
        <f t="shared" ca="1" si="9"/>
        <v>234401539082.48953</v>
      </c>
      <c r="K54">
        <f t="shared" ca="1" si="9"/>
        <v>227643965897.72226</v>
      </c>
      <c r="L54">
        <f ca="1">IF('Other 2020'!$A62="CP",INDIRECT("'Other 2020'!"&amp;'Country Selector'!$B$3&amp;ROW($A62))*10^12,0)*'Process Emissions Multipliers'!$B$31</f>
        <v>220886392712.95502</v>
      </c>
      <c r="M54">
        <f t="shared" ca="1" si="10"/>
        <v>222874565664.82248</v>
      </c>
      <c r="N54">
        <f t="shared" ca="1" si="10"/>
        <v>224862738616.68994</v>
      </c>
      <c r="O54">
        <f t="shared" ca="1" si="10"/>
        <v>226850911568.55737</v>
      </c>
      <c r="P54">
        <f t="shared" ca="1" si="10"/>
        <v>228839084520.4248</v>
      </c>
      <c r="Q54">
        <f t="shared" ca="1" si="10"/>
        <v>230827257472.2923</v>
      </c>
      <c r="R54">
        <f t="shared" ca="1" si="10"/>
        <v>232815430424.15973</v>
      </c>
      <c r="S54">
        <f t="shared" ca="1" si="10"/>
        <v>234803603376.02719</v>
      </c>
      <c r="T54">
        <f t="shared" ca="1" si="10"/>
        <v>236791776327.89465</v>
      </c>
      <c r="U54">
        <f t="shared" ca="1" si="10"/>
        <v>238779949279.76212</v>
      </c>
      <c r="V54">
        <f ca="1">IF('Other 2030'!$A62="CP",INDIRECT("'Other 2030'!"&amp;'Country Selector'!$B$3&amp;ROW($A62))*10^12,0)*'Process Emissions Multipliers'!$D$31</f>
        <v>240768122231.62955</v>
      </c>
      <c r="W54" s="90">
        <f t="shared" ca="1" si="8"/>
        <v>251144744584.43195</v>
      </c>
      <c r="X54" s="90">
        <f t="shared" ca="1" si="8"/>
        <v>261521366937.23444</v>
      </c>
      <c r="Y54" s="90">
        <f t="shared" ca="1" si="8"/>
        <v>271897989290.0368</v>
      </c>
      <c r="Z54" s="90">
        <f t="shared" ca="1" si="8"/>
        <v>282274611642.83929</v>
      </c>
      <c r="AA54" s="90">
        <f t="shared" ca="1" si="8"/>
        <v>292651233995.64172</v>
      </c>
      <c r="AB54" s="90">
        <f t="shared" ca="1" si="8"/>
        <v>303027856348.44409</v>
      </c>
      <c r="AC54" s="90">
        <f t="shared" ca="1" si="8"/>
        <v>313404478701.24658</v>
      </c>
      <c r="AD54" s="90">
        <f t="shared" ca="1" si="8"/>
        <v>323781101054.04895</v>
      </c>
      <c r="AE54" s="90">
        <f t="shared" ca="1" si="8"/>
        <v>334157723406.85144</v>
      </c>
      <c r="AF54" s="90">
        <f t="shared" ca="1" si="8"/>
        <v>344534345759.65381</v>
      </c>
      <c r="AG54" s="90">
        <f t="shared" ca="1" si="8"/>
        <v>354910968112.4563</v>
      </c>
      <c r="AH54" s="90">
        <f t="shared" ca="1" si="8"/>
        <v>365287590465.25867</v>
      </c>
      <c r="AI54" s="90">
        <f t="shared" ca="1" si="8"/>
        <v>375664212818.06116</v>
      </c>
      <c r="AJ54" s="90">
        <f t="shared" ca="1" si="8"/>
        <v>386040835170.86353</v>
      </c>
      <c r="AK54" s="90">
        <f t="shared" ca="1" si="8"/>
        <v>396417457523.66608</v>
      </c>
      <c r="AL54" s="90">
        <f t="shared" ca="1" si="8"/>
        <v>406794079876.46844</v>
      </c>
      <c r="AM54" s="90">
        <f t="shared" ca="1" si="11"/>
        <v>417170702229.27087</v>
      </c>
      <c r="AN54" s="90">
        <f t="shared" ca="1" si="11"/>
        <v>427547324582.0733</v>
      </c>
      <c r="AO54" s="90">
        <f t="shared" ca="1" si="11"/>
        <v>437923946934.87573</v>
      </c>
      <c r="AP54">
        <f ca="1">V54*'Process Emissions Multipliers'!$E$31</f>
        <v>448300569287.67816</v>
      </c>
    </row>
    <row r="55" spans="1:42">
      <c r="A55" s="74">
        <v>3</v>
      </c>
      <c r="B55">
        <f ca="1">IF('Other 2010'!$A63="CP",INDIRECT("'Other 2010'!"&amp;'Country Selector'!$B$3&amp;ROW($A63))*10^12,0)</f>
        <v>72115531140.156891</v>
      </c>
      <c r="C55">
        <f t="shared" ca="1" si="9"/>
        <v>70426137843.965012</v>
      </c>
      <c r="D55">
        <f t="shared" ca="1" si="9"/>
        <v>68736744547.773148</v>
      </c>
      <c r="E55">
        <f t="shared" ca="1" si="9"/>
        <v>67047351251.581284</v>
      </c>
      <c r="F55">
        <f t="shared" ca="1" si="9"/>
        <v>65357957955.389404</v>
      </c>
      <c r="G55">
        <f t="shared" ca="1" si="9"/>
        <v>63668564659.19754</v>
      </c>
      <c r="H55">
        <f t="shared" ca="1" si="9"/>
        <v>61979171363.005661</v>
      </c>
      <c r="I55">
        <f t="shared" ca="1" si="9"/>
        <v>60289778066.813797</v>
      </c>
      <c r="J55">
        <f t="shared" ca="1" si="9"/>
        <v>58600384770.621925</v>
      </c>
      <c r="K55">
        <f t="shared" ca="1" si="9"/>
        <v>56910991474.430046</v>
      </c>
      <c r="L55">
        <f ca="1">IF('Other 2020'!$A63="CP",INDIRECT("'Other 2020'!"&amp;'Country Selector'!$B$3&amp;ROW($A63))*10^12,0)*'Process Emissions Multipliers'!$B$31</f>
        <v>55221598178.238182</v>
      </c>
      <c r="M55">
        <f t="shared" ca="1" si="10"/>
        <v>55718641416.205254</v>
      </c>
      <c r="N55">
        <f t="shared" ca="1" si="10"/>
        <v>56215684654.17234</v>
      </c>
      <c r="O55">
        <f t="shared" ca="1" si="10"/>
        <v>56712727892.13942</v>
      </c>
      <c r="P55">
        <f t="shared" ca="1" si="10"/>
        <v>57209771130.106491</v>
      </c>
      <c r="Q55">
        <f t="shared" ca="1" si="10"/>
        <v>57706814368.07357</v>
      </c>
      <c r="R55">
        <f t="shared" ca="1" si="10"/>
        <v>58203857606.040649</v>
      </c>
      <c r="S55">
        <f t="shared" ca="1" si="10"/>
        <v>58700900844.007736</v>
      </c>
      <c r="T55">
        <f t="shared" ca="1" si="10"/>
        <v>59197944081.974808</v>
      </c>
      <c r="U55">
        <f t="shared" ca="1" si="10"/>
        <v>59694987319.941879</v>
      </c>
      <c r="V55">
        <f ca="1">IF('Other 2030'!$A63="CP",INDIRECT("'Other 2030'!"&amp;'Country Selector'!$B$3&amp;ROW($A63))*10^12,0)*'Process Emissions Multipliers'!$D$31</f>
        <v>60192030557.908966</v>
      </c>
      <c r="W55" s="90">
        <f t="shared" ca="1" si="8"/>
        <v>62786186146.109634</v>
      </c>
      <c r="X55" s="90">
        <f t="shared" ca="1" si="8"/>
        <v>65380341734.310318</v>
      </c>
      <c r="Y55" s="90">
        <f t="shared" ca="1" si="8"/>
        <v>67974497322.510986</v>
      </c>
      <c r="Z55" s="90">
        <f t="shared" ca="1" si="8"/>
        <v>70568652910.71167</v>
      </c>
      <c r="AA55" s="90">
        <f t="shared" ca="1" si="8"/>
        <v>73162808498.912354</v>
      </c>
      <c r="AB55" s="90">
        <f t="shared" ca="1" si="8"/>
        <v>75756964087.113022</v>
      </c>
      <c r="AC55" s="90">
        <f t="shared" ca="1" si="8"/>
        <v>78351119675.31369</v>
      </c>
      <c r="AD55" s="90">
        <f t="shared" ca="1" si="8"/>
        <v>80945275263.514374</v>
      </c>
      <c r="AE55" s="90">
        <f t="shared" ca="1" si="8"/>
        <v>83539430851.715057</v>
      </c>
      <c r="AF55" s="90">
        <f t="shared" ca="1" si="8"/>
        <v>86133586439.915726</v>
      </c>
      <c r="AG55" s="90">
        <f t="shared" ca="1" si="8"/>
        <v>88727742028.116409</v>
      </c>
      <c r="AH55" s="90">
        <f t="shared" ca="1" si="8"/>
        <v>91321897616.317078</v>
      </c>
      <c r="AI55" s="90">
        <f t="shared" ca="1" si="8"/>
        <v>93916053204.517746</v>
      </c>
      <c r="AJ55" s="90">
        <f t="shared" ca="1" si="8"/>
        <v>96510208792.718414</v>
      </c>
      <c r="AK55" s="90">
        <f t="shared" ca="1" si="8"/>
        <v>99104364380.919098</v>
      </c>
      <c r="AL55" s="90">
        <f t="shared" ca="1" si="8"/>
        <v>101698519969.11978</v>
      </c>
      <c r="AM55" s="90">
        <f t="shared" ca="1" si="11"/>
        <v>104292675557.32045</v>
      </c>
      <c r="AN55" s="90">
        <f t="shared" ca="1" si="11"/>
        <v>106886831145.52113</v>
      </c>
      <c r="AO55" s="90">
        <f t="shared" ca="1" si="11"/>
        <v>109480986733.72182</v>
      </c>
      <c r="AP55">
        <f ca="1">V55*'Process Emissions Multipliers'!$E$31</f>
        <v>112075142321.92249</v>
      </c>
    </row>
    <row r="56" spans="1:42">
      <c r="A56" s="74">
        <v>4</v>
      </c>
      <c r="B56">
        <f ca="1">IF('Other 2010'!$A64="CP",INDIRECT("'Other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2020'!$A64="CP",INDIRECT("'Other 2020'!"&amp;'Country Selector'!$B$3&amp;ROW($A64))*10^12,0)*'Process Emissions Multipliers'!$B$31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2030'!$A64="CP",INDIRECT("'Other 2030'!"&amp;'Country Selector'!$B$3&amp;ROW($A64))*10^12,0)*'Process Emissions Multipliers'!$D$31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Multipliers'!$E$31</f>
        <v>0</v>
      </c>
    </row>
    <row r="57" spans="1:42">
      <c r="A57" s="74">
        <v>5</v>
      </c>
      <c r="B57">
        <f ca="1">IF('Other 2010'!$A65="CP",INDIRECT("'Other 2010'!"&amp;'Country Selector'!$B$3&amp;ROW($A65))*10^12,0)</f>
        <v>87214324542.792099</v>
      </c>
      <c r="C57">
        <f t="shared" ca="1" si="9"/>
        <v>85171223800.343842</v>
      </c>
      <c r="D57">
        <f t="shared" ca="1" si="9"/>
        <v>83128123057.895569</v>
      </c>
      <c r="E57">
        <f t="shared" ca="1" si="9"/>
        <v>81085022315.447296</v>
      </c>
      <c r="F57">
        <f t="shared" ca="1" si="9"/>
        <v>79041921572.999023</v>
      </c>
      <c r="G57">
        <f t="shared" ca="1" si="9"/>
        <v>76998820830.550766</v>
      </c>
      <c r="H57">
        <f t="shared" ca="1" si="9"/>
        <v>74955720088.102509</v>
      </c>
      <c r="I57">
        <f t="shared" ca="1" si="9"/>
        <v>72912619345.654236</v>
      </c>
      <c r="J57">
        <f t="shared" ca="1" si="9"/>
        <v>70869518603.205963</v>
      </c>
      <c r="K57">
        <f t="shared" ca="1" si="9"/>
        <v>68826417860.757706</v>
      </c>
      <c r="L57">
        <f ca="1">IF('Other 2020'!$A65="CP",INDIRECT("'Other 2020'!"&amp;'Country Selector'!$B$3&amp;ROW($A65))*10^12,0)*'Process Emissions Multipliers'!$B$31</f>
        <v>66783317118.309441</v>
      </c>
      <c r="M57">
        <f t="shared" ca="1" si="10"/>
        <v>67384426055.351196</v>
      </c>
      <c r="N57">
        <f t="shared" ca="1" si="10"/>
        <v>67985534992.39296</v>
      </c>
      <c r="O57">
        <f t="shared" ca="1" si="10"/>
        <v>68586643929.434723</v>
      </c>
      <c r="P57">
        <f t="shared" ca="1" si="10"/>
        <v>69187752866.476486</v>
      </c>
      <c r="Q57">
        <f t="shared" ca="1" si="10"/>
        <v>69788861803.51825</v>
      </c>
      <c r="R57">
        <f t="shared" ca="1" si="10"/>
        <v>70389970740.559998</v>
      </c>
      <c r="S57">
        <f t="shared" ca="1" si="10"/>
        <v>70991079677.601761</v>
      </c>
      <c r="T57">
        <f t="shared" ca="1" si="10"/>
        <v>71592188614.643524</v>
      </c>
      <c r="U57">
        <f t="shared" ca="1" si="10"/>
        <v>72193297551.685287</v>
      </c>
      <c r="V57">
        <f ca="1">IF('Other 2030'!$A65="CP",INDIRECT("'Other 2030'!"&amp;'Country Selector'!$B$3&amp;ROW($A65))*10^12,0)*'Process Emissions Multipliers'!$D$31</f>
        <v>72794406488.727051</v>
      </c>
      <c r="W57" s="90">
        <f t="shared" ca="1" si="8"/>
        <v>75931699160.732941</v>
      </c>
      <c r="X57" s="90">
        <f t="shared" ca="1" si="8"/>
        <v>79068991832.738846</v>
      </c>
      <c r="Y57" s="90">
        <f t="shared" ca="1" si="8"/>
        <v>82206284504.744736</v>
      </c>
      <c r="Z57" s="90">
        <f t="shared" ca="1" si="8"/>
        <v>85343577176.750641</v>
      </c>
      <c r="AA57" s="90">
        <f t="shared" ca="1" si="8"/>
        <v>88480869848.756531</v>
      </c>
      <c r="AB57" s="90">
        <f t="shared" ca="1" si="8"/>
        <v>91618162520.762421</v>
      </c>
      <c r="AC57" s="90">
        <f t="shared" ca="1" si="8"/>
        <v>94755455192.768341</v>
      </c>
      <c r="AD57" s="90">
        <f t="shared" ca="1" si="8"/>
        <v>97892747864.774231</v>
      </c>
      <c r="AE57" s="90">
        <f t="shared" ca="1" si="8"/>
        <v>101030040536.78012</v>
      </c>
      <c r="AF57" s="90">
        <f t="shared" ca="1" si="8"/>
        <v>104167333208.78603</v>
      </c>
      <c r="AG57" s="90">
        <f t="shared" ca="1" si="8"/>
        <v>107304625880.79192</v>
      </c>
      <c r="AH57" s="90">
        <f t="shared" ca="1" si="8"/>
        <v>110441918552.79782</v>
      </c>
      <c r="AI57" s="90">
        <f t="shared" ca="1" si="8"/>
        <v>113579211224.80371</v>
      </c>
      <c r="AJ57" s="90">
        <f t="shared" ca="1" si="8"/>
        <v>116716503896.80962</v>
      </c>
      <c r="AK57" s="90">
        <f t="shared" ca="1" si="8"/>
        <v>119853796568.81551</v>
      </c>
      <c r="AL57" s="90">
        <f t="shared" ca="1" si="8"/>
        <v>122991089240.8214</v>
      </c>
      <c r="AM57" s="90">
        <f t="shared" ca="1" si="11"/>
        <v>126128381912.82729</v>
      </c>
      <c r="AN57" s="90">
        <f t="shared" ca="1" si="11"/>
        <v>129265674584.83321</v>
      </c>
      <c r="AO57" s="90">
        <f t="shared" ca="1" si="11"/>
        <v>132402967256.8391</v>
      </c>
      <c r="AP57">
        <f ca="1">V57*'Process Emissions Multipliers'!$E$31</f>
        <v>135540259928.84499</v>
      </c>
    </row>
    <row r="58" spans="1:42">
      <c r="A58" s="74">
        <v>6</v>
      </c>
      <c r="B58">
        <f ca="1">IF('Other 2010'!$A66="CP",INDIRECT("'Other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2020'!$A66="CP",INDIRECT("'Other 2020'!"&amp;'Country Selector'!$B$3&amp;ROW($A66))*10^12,0)*'Process Emissions Multipliers'!$B$31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2030'!$A66="CP",INDIRECT("'Other 2030'!"&amp;'Country Selector'!$B$3&amp;ROW($A66))*10^12,0)*'Process Emissions Multipliers'!$D$31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Multipliers'!$E$31</f>
        <v>0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Selector'!$B$3&amp;ROW($A67))*10^12,0)*'Process Emissions Multipliers'!$B$31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Selector'!$B$3&amp;ROW($A67))*10^12,0)*'Process Emissions Multipliers'!$D$31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Multipliers'!$E$31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Selector'!$B$3&amp;ROW($A68))*10^12,0)*'Process Emissions Multipliers'!$B$31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Selector'!$B$3&amp;ROW($A68))*10^12,0)*'Process Emissions Multipliers'!$D$31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Multipliers'!$E$31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2020'!$A69="CP",INDIRECT("'Other 2020'!"&amp;'Country Selector'!$B$3&amp;ROW($A69))*10^12,0)*'Process Emissions Multipliers'!$B$31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2030'!$A69="CP",INDIRECT("'Other 2030'!"&amp;'Country Selector'!$B$3&amp;ROW($A69))*10^12,0)*'Process Emissions Multipliers'!$D$31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Multipliers'!$E$31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903712604568.1853</v>
      </c>
      <c r="C62">
        <f t="shared" ca="1" si="9"/>
        <v>821840293735.95227</v>
      </c>
      <c r="D62">
        <f t="shared" ca="1" si="9"/>
        <v>739967982903.71912</v>
      </c>
      <c r="E62">
        <f t="shared" ca="1" si="9"/>
        <v>658095672071.48608</v>
      </c>
      <c r="F62">
        <f t="shared" ca="1" si="9"/>
        <v>576223361239.25293</v>
      </c>
      <c r="G62">
        <f t="shared" ca="1" si="9"/>
        <v>494351050407.01984</v>
      </c>
      <c r="H62">
        <f t="shared" ca="1" si="9"/>
        <v>412478739574.78674</v>
      </c>
      <c r="I62">
        <f t="shared" ca="1" si="9"/>
        <v>330606428742.55365</v>
      </c>
      <c r="J62">
        <f t="shared" ca="1" si="9"/>
        <v>248734117910.32056</v>
      </c>
      <c r="K62">
        <f t="shared" ca="1" si="9"/>
        <v>166861807078.08746</v>
      </c>
      <c r="L62">
        <f ca="1">IF('Other 2020'!$A70="CP",INDIRECT("'Other 2020'!"&amp;'Country Selector'!$B$3&amp;ROW($A70))*10^12,0)*'Process Emissions Multipliers'!$B$31</f>
        <v>84989496245.854385</v>
      </c>
      <c r="M62">
        <f t="shared" ca="1" si="10"/>
        <v>84522670286.594406</v>
      </c>
      <c r="N62">
        <f t="shared" ca="1" si="10"/>
        <v>84055844327.334412</v>
      </c>
      <c r="O62">
        <f t="shared" ca="1" si="10"/>
        <v>83589018368.074417</v>
      </c>
      <c r="P62">
        <f t="shared" ca="1" si="10"/>
        <v>83122192408.814438</v>
      </c>
      <c r="Q62">
        <f t="shared" ca="1" si="10"/>
        <v>82655366449.554443</v>
      </c>
      <c r="R62">
        <f t="shared" ca="1" si="10"/>
        <v>82188540490.294449</v>
      </c>
      <c r="S62">
        <f t="shared" ca="1" si="10"/>
        <v>81721714531.03447</v>
      </c>
      <c r="T62">
        <f t="shared" ca="1" si="10"/>
        <v>81254888571.774475</v>
      </c>
      <c r="U62">
        <f t="shared" ca="1" si="10"/>
        <v>80788062612.514481</v>
      </c>
      <c r="V62">
        <f ca="1">IF('Other 2030'!$A70="CP",INDIRECT("'Other 2030'!"&amp;'Country Selector'!$B$3&amp;ROW($A70))*10^12,0)*'Process Emissions Multipliers'!$D$31</f>
        <v>80321236653.254501</v>
      </c>
      <c r="W62" s="90">
        <f t="shared" ca="1" si="8"/>
        <v>83782920583.567596</v>
      </c>
      <c r="X62" s="90">
        <f t="shared" ca="1" si="8"/>
        <v>87244604513.880722</v>
      </c>
      <c r="Y62" s="90">
        <f t="shared" ca="1" si="8"/>
        <v>90706288444.193817</v>
      </c>
      <c r="Z62" s="90">
        <f t="shared" ca="1" si="8"/>
        <v>94167972374.506943</v>
      </c>
      <c r="AA62" s="90">
        <f t="shared" ca="1" si="8"/>
        <v>97629656304.820053</v>
      </c>
      <c r="AB62" s="90">
        <f t="shared" ca="1" si="8"/>
        <v>101091340235.13315</v>
      </c>
      <c r="AC62" s="90">
        <f t="shared" ca="1" si="8"/>
        <v>104553024165.44626</v>
      </c>
      <c r="AD62" s="90">
        <f t="shared" ca="1" si="8"/>
        <v>108014708095.75937</v>
      </c>
      <c r="AE62" s="90">
        <f t="shared" ca="1" si="8"/>
        <v>111476392026.07248</v>
      </c>
      <c r="AF62" s="90">
        <f t="shared" ca="1" si="8"/>
        <v>114938075956.38559</v>
      </c>
      <c r="AG62" s="90">
        <f t="shared" ca="1" si="8"/>
        <v>118399759886.6987</v>
      </c>
      <c r="AH62" s="90">
        <f t="shared" ca="1" si="8"/>
        <v>121861443817.01181</v>
      </c>
      <c r="AI62" s="90">
        <f t="shared" ca="1" si="8"/>
        <v>125323127747.32492</v>
      </c>
      <c r="AJ62" s="90">
        <f t="shared" ca="1" si="8"/>
        <v>128784811677.63803</v>
      </c>
      <c r="AK62" s="90">
        <f t="shared" ca="1" si="8"/>
        <v>132246495607.95116</v>
      </c>
      <c r="AL62" s="90">
        <f t="shared" ca="1" si="8"/>
        <v>135708179538.26425</v>
      </c>
      <c r="AM62" s="90">
        <f t="shared" ca="1" si="11"/>
        <v>139169863468.57736</v>
      </c>
      <c r="AN62" s="90">
        <f t="shared" ca="1" si="11"/>
        <v>142631547398.89047</v>
      </c>
      <c r="AO62" s="90">
        <f t="shared" ca="1" si="11"/>
        <v>146093231329.20358</v>
      </c>
      <c r="AP62">
        <f ca="1">V62*'Process Emissions Multipliers'!$E$31</f>
        <v>149554915259.51669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Selector'!$B$3&amp;ROW($A71))*10^12,0)*'Process Emissions Multipliers'!$B$31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Selector'!$B$3&amp;ROW($A71))*10^12,0)*'Process Emissions Multipliers'!$D$31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Multipliers'!$E$31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Selector'!$B$3&amp;ROW($A72))*10^12,0)*'Process Emissions Multipliers'!$B$31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Selector'!$B$3&amp;ROW($A72))*10^12,0)*'Process Emissions Multipliers'!$D$31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Multipliers'!$E$31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64770837629.420265</v>
      </c>
      <c r="C65">
        <f t="shared" ca="1" si="15"/>
        <v>63243546470.856064</v>
      </c>
      <c r="D65">
        <f t="shared" ca="1" si="12"/>
        <v>61716255312.291878</v>
      </c>
      <c r="E65">
        <f t="shared" ca="1" si="12"/>
        <v>60188964153.727692</v>
      </c>
      <c r="F65">
        <f t="shared" ca="1" si="12"/>
        <v>58661672995.163498</v>
      </c>
      <c r="G65">
        <f t="shared" ca="1" si="12"/>
        <v>57134381836.599304</v>
      </c>
      <c r="H65">
        <f t="shared" ca="1" si="12"/>
        <v>55607090678.03511</v>
      </c>
      <c r="I65">
        <f t="shared" ca="1" si="12"/>
        <v>54079799519.470917</v>
      </c>
      <c r="J65">
        <f t="shared" ca="1" si="12"/>
        <v>52552508360.906723</v>
      </c>
      <c r="K65">
        <f t="shared" ca="1" si="12"/>
        <v>51025217202.342522</v>
      </c>
      <c r="L65">
        <f ca="1">IF('Other 2020'!$A73="CP",INDIRECT("'Other 2020'!"&amp;'Country Selector'!$B$3&amp;ROW($A73))*10^12,0)*'Process Emissions Multipliers'!$B$31</f>
        <v>49497926043.778336</v>
      </c>
      <c r="M65">
        <f t="shared" ca="1" si="16"/>
        <v>49943667628.218903</v>
      </c>
      <c r="N65">
        <f t="shared" ca="1" si="13"/>
        <v>50389409212.65947</v>
      </c>
      <c r="O65">
        <f t="shared" ca="1" si="13"/>
        <v>50835150797.100052</v>
      </c>
      <c r="P65">
        <f t="shared" ca="1" si="13"/>
        <v>51280892381.540619</v>
      </c>
      <c r="Q65">
        <f t="shared" ca="1" si="13"/>
        <v>51726633965.981186</v>
      </c>
      <c r="R65">
        <f t="shared" ca="1" si="13"/>
        <v>52172375550.421753</v>
      </c>
      <c r="S65">
        <f t="shared" ca="1" si="13"/>
        <v>52618117134.862335</v>
      </c>
      <c r="T65">
        <f t="shared" ca="1" si="13"/>
        <v>53063858719.302895</v>
      </c>
      <c r="U65">
        <f t="shared" ca="1" si="13"/>
        <v>53509600303.743462</v>
      </c>
      <c r="V65">
        <f ca="1">IF('Other 2030'!$A73="CP",INDIRECT("'Other 2030'!"&amp;'Country Selector'!$B$3&amp;ROW($A73))*10^12,0)*'Process Emissions Multipliers'!$D$31</f>
        <v>53955341888.184036</v>
      </c>
      <c r="W65" s="90">
        <f t="shared" ca="1" si="14"/>
        <v>56280708724.543724</v>
      </c>
      <c r="X65" s="90">
        <f t="shared" ca="1" si="14"/>
        <v>58606075560.903419</v>
      </c>
      <c r="Y65" s="90">
        <f t="shared" ca="1" si="14"/>
        <v>60931442397.263115</v>
      </c>
      <c r="Z65" s="90">
        <f t="shared" ca="1" si="14"/>
        <v>63256809233.622803</v>
      </c>
      <c r="AA65" s="90">
        <f t="shared" ca="1" si="14"/>
        <v>65582176069.982491</v>
      </c>
      <c r="AB65" s="90">
        <f t="shared" ca="1" si="14"/>
        <v>67907542906.342194</v>
      </c>
      <c r="AC65" s="90">
        <f t="shared" ca="1" si="14"/>
        <v>70232909742.701874</v>
      </c>
      <c r="AD65" s="90">
        <f t="shared" ca="1" si="14"/>
        <v>72558276579.061569</v>
      </c>
      <c r="AE65" s="90">
        <f t="shared" ca="1" si="14"/>
        <v>74883643415.421265</v>
      </c>
      <c r="AF65" s="90">
        <f t="shared" ca="1" si="14"/>
        <v>77209010251.780945</v>
      </c>
      <c r="AG65" s="90">
        <f t="shared" ca="1" si="14"/>
        <v>79534377088.14064</v>
      </c>
      <c r="AH65" s="90">
        <f t="shared" ca="1" si="14"/>
        <v>81859743924.500336</v>
      </c>
      <c r="AI65" s="90">
        <f t="shared" ca="1" si="14"/>
        <v>84185110760.860031</v>
      </c>
      <c r="AJ65" s="90">
        <f t="shared" ca="1" si="14"/>
        <v>86510477597.219711</v>
      </c>
      <c r="AK65" s="90">
        <f t="shared" ca="1" si="14"/>
        <v>88835844433.579407</v>
      </c>
      <c r="AL65" s="90">
        <f t="shared" ca="1" si="14"/>
        <v>91161211269.939102</v>
      </c>
      <c r="AM65" s="90">
        <f t="shared" ca="1" si="11"/>
        <v>93486578106.298798</v>
      </c>
      <c r="AN65" s="90">
        <f t="shared" ca="1" si="11"/>
        <v>95811944942.658493</v>
      </c>
      <c r="AO65" s="90">
        <f t="shared" ca="1" si="11"/>
        <v>98137311779.018173</v>
      </c>
      <c r="AP65">
        <f ca="1">V65*'Process Emissions Multipliers'!$E$31</f>
        <v>100462678615.37787</v>
      </c>
    </row>
    <row r="66" spans="1:4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2020'!$A74="CP",INDIRECT("'Other 2020'!"&amp;'Country Selector'!$B$3&amp;ROW($A74))*10^12,0)*'Process Emissions Multipliers'!$B$31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2030'!$A74="CP",INDIRECT("'Other 2030'!"&amp;'Country Selector'!$B$3&amp;ROW($A74))*10^12,0)*'Process Emissions Multipliers'!$D$31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Multipliers'!$E$31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1132574659650.6416</v>
      </c>
      <c r="C67">
        <f t="shared" ca="1" si="15"/>
        <v>1121885731215.6951</v>
      </c>
      <c r="D67">
        <f t="shared" ca="1" si="12"/>
        <v>1111196802780.7488</v>
      </c>
      <c r="E67">
        <f t="shared" ca="1" si="12"/>
        <v>1100507874345.8025</v>
      </c>
      <c r="F67">
        <f t="shared" ca="1" si="12"/>
        <v>1089818945910.8561</v>
      </c>
      <c r="G67">
        <f t="shared" ca="1" si="12"/>
        <v>1079130017475.9097</v>
      </c>
      <c r="H67">
        <f t="shared" ca="1" si="12"/>
        <v>1068441089040.9634</v>
      </c>
      <c r="I67">
        <f t="shared" ca="1" si="12"/>
        <v>1057752160606.017</v>
      </c>
      <c r="J67">
        <f t="shared" ca="1" si="12"/>
        <v>1047063232171.0704</v>
      </c>
      <c r="K67">
        <f t="shared" ca="1" si="12"/>
        <v>1036374303736.1241</v>
      </c>
      <c r="L67">
        <f ca="1">IF('Other 2020'!$A75="CP",INDIRECT("'Other 2020'!"&amp;'Country Selector'!$B$3&amp;ROW($A75))*10^12,0)*'Process Emissions Multipliers'!$B$31</f>
        <v>1025685375301.1777</v>
      </c>
      <c r="M67">
        <f t="shared" ca="1" si="16"/>
        <v>1064830109688.7915</v>
      </c>
      <c r="N67">
        <f t="shared" ca="1" si="13"/>
        <v>1103974844076.4053</v>
      </c>
      <c r="O67">
        <f t="shared" ca="1" si="13"/>
        <v>1143119578464.0193</v>
      </c>
      <c r="P67">
        <f t="shared" ca="1" si="13"/>
        <v>1182264312851.6333</v>
      </c>
      <c r="Q67">
        <f t="shared" ca="1" si="13"/>
        <v>1221409047239.2471</v>
      </c>
      <c r="R67">
        <f t="shared" ca="1" si="13"/>
        <v>1260553781626.8608</v>
      </c>
      <c r="S67">
        <f t="shared" ca="1" si="13"/>
        <v>1299698516014.4746</v>
      </c>
      <c r="T67">
        <f t="shared" ca="1" si="13"/>
        <v>1338843250402.0886</v>
      </c>
      <c r="U67">
        <f t="shared" ca="1" si="13"/>
        <v>1377987984789.7021</v>
      </c>
      <c r="V67">
        <f ca="1">IF('Other 2030'!$A75="CP",INDIRECT("'Other 2030'!"&amp;'Country Selector'!$B$3&amp;ROW($A75))*10^12,0)*'Process Emissions Multipliers'!$D$31</f>
        <v>1417132719177.3162</v>
      </c>
      <c r="W67" s="90">
        <f t="shared" ca="1" si="14"/>
        <v>1478208292282.2812</v>
      </c>
      <c r="X67" s="90">
        <f t="shared" ca="1" si="14"/>
        <v>1539283865387.2461</v>
      </c>
      <c r="Y67" s="90">
        <f t="shared" ca="1" si="14"/>
        <v>1600359438492.2109</v>
      </c>
      <c r="Z67" s="90">
        <f t="shared" ca="1" si="14"/>
        <v>1661435011597.176</v>
      </c>
      <c r="AA67" s="90">
        <f t="shared" ca="1" si="14"/>
        <v>1722510584702.1409</v>
      </c>
      <c r="AB67" s="90">
        <f t="shared" ca="1" si="14"/>
        <v>1783586157807.106</v>
      </c>
      <c r="AC67" s="90">
        <f t="shared" ca="1" si="14"/>
        <v>1844661730912.0708</v>
      </c>
      <c r="AD67" s="90">
        <f t="shared" ca="1" si="14"/>
        <v>1905737304017.0356</v>
      </c>
      <c r="AE67" s="90">
        <f t="shared" ca="1" si="14"/>
        <v>1966812877122.001</v>
      </c>
      <c r="AF67" s="90">
        <f t="shared" ca="1" si="14"/>
        <v>2027888450226.9658</v>
      </c>
      <c r="AG67" s="90">
        <f t="shared" ca="1" si="14"/>
        <v>2088964023331.9304</v>
      </c>
      <c r="AH67" s="90">
        <f t="shared" ca="1" si="14"/>
        <v>2150039596436.8958</v>
      </c>
      <c r="AI67" s="90">
        <f t="shared" ca="1" si="14"/>
        <v>2211115169541.8608</v>
      </c>
      <c r="AJ67" s="90">
        <f t="shared" ca="1" si="14"/>
        <v>2272190742646.8252</v>
      </c>
      <c r="AK67" s="90">
        <f t="shared" ca="1" si="14"/>
        <v>2333266315751.7905</v>
      </c>
      <c r="AL67" s="90">
        <f t="shared" ca="1" si="14"/>
        <v>2394341888856.7554</v>
      </c>
      <c r="AM67" s="90">
        <f t="shared" ca="1" si="11"/>
        <v>2455417461961.7207</v>
      </c>
      <c r="AN67" s="90">
        <f t="shared" ca="1" si="11"/>
        <v>2516493035066.6855</v>
      </c>
      <c r="AO67" s="90">
        <f t="shared" ca="1" si="11"/>
        <v>2577568608171.6499</v>
      </c>
      <c r="AP67">
        <f ca="1">V67*'Process Emissions Multipliers'!$E$31</f>
        <v>2638644181276.6152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Selector'!$B$3&amp;ROW($A76))*10^12,0)*'Process Emissions Multipliers'!$B$31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Selector'!$B$3&amp;ROW($A76))*10^12,0)*'Process Emissions Multipliers'!$D$31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Multipliers'!$E$31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Selector'!$B$3&amp;ROW($A77))*10^12,0)*'Process Emissions Multipliers'!$B$31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Selector'!$B$3&amp;ROW($A77))*10^12,0)*'Process Emissions Multipliers'!$D$31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Multipliers'!$E$31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Selector'!$B$3&amp;ROW($A78))*10^12,0)*'Process Emissions Multipliers'!$B$31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Selector'!$B$3&amp;ROW($A78))*10^12,0)*'Process Emissions Multipliers'!$D$31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Multipliers'!$E$31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Selector'!$B$3&amp;ROW($A79))*10^12,0)*'Process Emissions Multipliers'!$B$31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Selector'!$B$3&amp;ROW($A79))*10^12,0)*'Process Emissions Multipliers'!$D$31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Multipliers'!$E$31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Selector'!$B$3&amp;ROW($A80))*10^12,0)*'Process Emissions Multipliers'!$B$31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Selector'!$B$3&amp;ROW($A80))*10^12,0)*'Process Emissions Multipliers'!$D$31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Multipliers'!$E$31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Selector'!$B$3&amp;ROW($A81))*10^12,0)*'Process Emissions Multipliers'!$B$31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Selector'!$B$3&amp;ROW($A81))*10^12,0)*'Process Emissions Multipliers'!$D$31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Multipliers'!$E$31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Selector'!$B$3&amp;ROW($A82))*10^12,0)*'Process Emissions Multipliers'!$B$31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Selector'!$B$3&amp;ROW($A82))*10^12,0)*'Process Emissions Multipliers'!$D$31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Multipliers'!$E$31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Selector'!$B$3&amp;ROW($A83))*10^12,0)*'Process Emissions Multipliers'!$B$31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Selector'!$B$3&amp;ROW($A83))*10^12,0)*'Process Emissions Multipliers'!$D$31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Multipliers'!$E$31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Selector'!$B$3&amp;ROW($A84))*10^12,0)*'Process Emissions Multipliers'!$B$31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Selector'!$B$3&amp;ROW($A84))*10^12,0)*'Process Emissions Multipliers'!$D$31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Multipliers'!$E$31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Selector'!$B$3&amp;ROW($A85))*10^12,0)*'Process Emissions Multipliers'!$B$31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Selector'!$B$3&amp;ROW($A85))*10^12,0)*'Process Emissions Multipliers'!$D$31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Multipliers'!$E$31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Selector'!$B$3&amp;ROW($A86))*10^12,0)*'Process Emissions Multipliers'!$B$31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Selector'!$B$3&amp;ROW($A86))*10^12,0)*'Process Emissions Multipliers'!$D$31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Multipliers'!$E$31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Selector'!$B$3&amp;ROW($A87))*10^12,0)*'Process Emissions Multipliers'!$B$31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Selector'!$B$3&amp;ROW($A87))*10^12,0)*'Process Emissions Multipliers'!$D$31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Multipliers'!$E$31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Selector'!$B$3&amp;ROW($A88))*10^12,0)*'Process Emissions Multipliers'!$B$31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Selector'!$B$3&amp;ROW($A88))*10^12,0)*'Process Emissions Multipliers'!$D$31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Multipliers'!$E$31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Selector'!$B$3&amp;ROW($A89))*10^12,0)*'Process Emissions Multipliers'!$B$31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Selector'!$B$3&amp;ROW($A89))*10^12,0)*'Process Emissions Multipliers'!$D$31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Multipliers'!$E$31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Selector'!$B$3&amp;ROW($A90))*10^12,0)*'Process Emissions Multipliers'!$B$31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Selector'!$B$3&amp;ROW($A90))*10^12,0)*'Process Emissions Multipliers'!$D$31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Multipliers'!$E$31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Selector'!$B$3&amp;ROW($A91))*10^12,0)*'Process Emissions Multipliers'!$B$31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Selector'!$B$3&amp;ROW($A91))*10^12,0)*'Process Emissions Multipliers'!$D$31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Multipliers'!$E$31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Selector'!$B$3&amp;ROW($A92))*10^12,0)*'Process Emissions Multipliers'!$B$31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Selector'!$B$3&amp;ROW($A92))*10^12,0)*'Process Emissions Multipliers'!$D$31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Multipliers'!$E$31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Selector'!$B$3&amp;ROW($A93))*10^12,0)*'Process Emissions Multipliers'!$B$31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Selector'!$B$3&amp;ROW($A93))*10^12,0)*'Process Emissions Multipliers'!$D$31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Multipliers'!$E$31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2291219165316.7275</v>
      </c>
      <c r="C86">
        <f t="shared" ca="1" si="15"/>
        <v>2188789036999.6648</v>
      </c>
      <c r="D86">
        <f t="shared" ca="1" si="12"/>
        <v>2086358908682.6023</v>
      </c>
      <c r="E86">
        <f t="shared" ca="1" si="12"/>
        <v>1983928780365.54</v>
      </c>
      <c r="F86">
        <f t="shared" ca="1" si="12"/>
        <v>1881498652048.4773</v>
      </c>
      <c r="G86">
        <f t="shared" ca="1" si="12"/>
        <v>1779068523731.4146</v>
      </c>
      <c r="H86">
        <f t="shared" ca="1" si="12"/>
        <v>1676638395414.3521</v>
      </c>
      <c r="I86">
        <f t="shared" ca="1" si="12"/>
        <v>1574208267097.2896</v>
      </c>
      <c r="J86">
        <f t="shared" ca="1" si="12"/>
        <v>1471778138780.2268</v>
      </c>
      <c r="K86">
        <f t="shared" ca="1" si="12"/>
        <v>1369348010463.1643</v>
      </c>
      <c r="L86">
        <f ca="1">IF('Other 2020'!$A94="CP",INDIRECT("'Other 2020'!"&amp;'Country Selector'!$B$3&amp;ROW($A94))*10^12,0)*'Process Emissions Multipliers'!$B$31</f>
        <v>1266917882146.1016</v>
      </c>
      <c r="M86">
        <f t="shared" ca="1" si="16"/>
        <v>1263028130613.2051</v>
      </c>
      <c r="N86">
        <f t="shared" ca="1" si="13"/>
        <v>1259138379080.3083</v>
      </c>
      <c r="O86">
        <f t="shared" ca="1" si="13"/>
        <v>1255248627547.4116</v>
      </c>
      <c r="P86">
        <f t="shared" ca="1" si="13"/>
        <v>1251358876014.5151</v>
      </c>
      <c r="Q86">
        <f t="shared" ca="1" si="13"/>
        <v>1247469124481.6184</v>
      </c>
      <c r="R86">
        <f t="shared" ca="1" si="13"/>
        <v>1243579372948.7217</v>
      </c>
      <c r="S86">
        <f t="shared" ca="1" si="13"/>
        <v>1239689621415.8252</v>
      </c>
      <c r="T86">
        <f t="shared" ca="1" si="13"/>
        <v>1235799869882.9285</v>
      </c>
      <c r="U86">
        <f t="shared" ca="1" si="13"/>
        <v>1231910118350.0317</v>
      </c>
      <c r="V86">
        <f ca="1">IF('Other 2030'!$A94="CP",INDIRECT("'Other 2030'!"&amp;'Country Selector'!$B$3&amp;ROW($A94))*10^12,0)*'Process Emissions Multipliers'!$D$31</f>
        <v>1228020366817.1353</v>
      </c>
      <c r="W86" s="90">
        <f t="shared" ca="1" si="18"/>
        <v>1280945577471.6931</v>
      </c>
      <c r="X86" s="90">
        <f t="shared" ca="1" si="18"/>
        <v>1333870788126.251</v>
      </c>
      <c r="Y86" s="90">
        <f t="shared" ca="1" si="18"/>
        <v>1386795998780.8088</v>
      </c>
      <c r="Z86" s="90">
        <f t="shared" ca="1" si="18"/>
        <v>1439721209435.3667</v>
      </c>
      <c r="AA86" s="90">
        <f t="shared" ca="1" si="18"/>
        <v>1492646420089.9243</v>
      </c>
      <c r="AB86" s="90">
        <f t="shared" ca="1" si="18"/>
        <v>1545571630744.4824</v>
      </c>
      <c r="AC86" s="90">
        <f t="shared" ca="1" si="18"/>
        <v>1598496841399.0403</v>
      </c>
      <c r="AD86" s="90">
        <f t="shared" ca="1" si="18"/>
        <v>1651422052053.5981</v>
      </c>
      <c r="AE86" s="90">
        <f t="shared" ca="1" si="18"/>
        <v>1704347262708.1562</v>
      </c>
      <c r="AF86" s="90">
        <f t="shared" ca="1" si="18"/>
        <v>1757272473362.7139</v>
      </c>
      <c r="AG86" s="90">
        <f t="shared" ca="1" si="18"/>
        <v>1810197684017.272</v>
      </c>
      <c r="AH86" s="90">
        <f t="shared" ca="1" si="18"/>
        <v>1863122894671.8296</v>
      </c>
      <c r="AI86" s="90">
        <f t="shared" ca="1" si="18"/>
        <v>1916048105326.3875</v>
      </c>
      <c r="AJ86" s="90">
        <f t="shared" ca="1" si="18"/>
        <v>1968973315980.9453</v>
      </c>
      <c r="AK86" s="90">
        <f t="shared" ca="1" si="18"/>
        <v>2021898526635.5029</v>
      </c>
      <c r="AL86" s="90">
        <f t="shared" ca="1" si="18"/>
        <v>2074823737290.061</v>
      </c>
      <c r="AM86" s="90">
        <f t="shared" ca="1" si="17"/>
        <v>2127748947944.6187</v>
      </c>
      <c r="AN86" s="90">
        <f t="shared" ca="1" si="17"/>
        <v>2180674158599.177</v>
      </c>
      <c r="AO86" s="90">
        <f t="shared" ca="1" si="17"/>
        <v>2233599369253.7344</v>
      </c>
      <c r="AP86">
        <f ca="1">V86*'Process Emissions Multipliers'!$E$31</f>
        <v>2286524579908.2925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Selector'!$B$3&amp;ROW($A95))*10^12,0)*'Process Emissions Multipliers'!$B$31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Selector'!$B$3&amp;ROW($A95))*10^12,0)*'Process Emissions Multipliers'!$D$31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Multipliers'!$E$31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Selector'!$B$3&amp;ROW($A96))*10^12,0)*'Process Emissions Multipliers'!$B$31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Selector'!$B$3&amp;ROW($A96))*10^12,0)*'Process Emissions Multipliers'!$D$31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Multipliers'!$E$31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Selector'!$B$3&amp;ROW($A97))*10^12,0)*'Process Emissions Multipliers'!$B$31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Selector'!$B$3&amp;ROW($A97))*10^12,0)*'Process Emissions Multipliers'!$D$31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Multipliers'!$E$31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Selector'!$B$3&amp;ROW($A98))*10^12,0)*'Process Emissions Multipliers'!$B$31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Selector'!$B$3&amp;ROW($A98))*10^12,0)*'Process Emissions Multipliers'!$D$31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Multipliers'!$E$31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Selector'!$B$3&amp;ROW($A99))*10^12,0)*'Process Emissions Multipliers'!$B$31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Selector'!$B$3&amp;ROW($A99))*10^12,0)*'Process Emissions Multipliers'!$D$31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Multipliers'!$E$31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Selector'!$B$3&amp;ROW($A100))*10^12,0)*'Process Emissions Multipliers'!$B$31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Selector'!$B$3&amp;ROW($A100))*10^12,0)*'Process Emissions Multipliers'!$D$31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Multipliers'!$E$31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2020'!$A101="CP",INDIRECT("'Other 2020'!"&amp;'Country Selector'!$B$3&amp;ROW($A101))*10^12,0)*'Process Emissions Multipliers'!$B$31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2030'!$A101="CP",INDIRECT("'Other 2030'!"&amp;'Country Selector'!$B$3&amp;ROW($A101))*10^12,0)*'Process Emissions Multipliers'!$D$31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Multipliers'!$E$31</f>
        <v>0</v>
      </c>
    </row>
    <row r="94" spans="1:42">
      <c r="A94" s="74">
        <v>42</v>
      </c>
      <c r="B94">
        <f ca="1">IF('Other 2010'!$A102="CP",INDIRECT("'Other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2020'!$A102="CP",INDIRECT("'Other 2020'!"&amp;'Country Selector'!$B$3&amp;ROW($A102))*10^12,0)*'Process Emissions Multipliers'!$B$31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2030'!$A102="CP",INDIRECT("'Other 2030'!"&amp;'Country Selector'!$B$3&amp;ROW($A102))*10^12,0)*'Process Emissions Multipliers'!$D$31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Multipliers'!$E$31</f>
        <v>0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Selector'!$B$3&amp;ROW($A103))*10^12,0)*'Process Emissions Multipliers'!$B$31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Selector'!$B$3&amp;ROW($A103))*10^12,0)*'Process Emissions Multipliers'!$D$31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Multipliers'!$E$31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42621234236.344566</v>
      </c>
      <c r="C96">
        <f t="shared" ca="1" si="15"/>
        <v>39790293659.328575</v>
      </c>
      <c r="D96">
        <f t="shared" ca="1" si="20"/>
        <v>36959353082.312592</v>
      </c>
      <c r="E96">
        <f t="shared" ca="1" si="20"/>
        <v>34128412505.296612</v>
      </c>
      <c r="F96">
        <f t="shared" ca="1" si="20"/>
        <v>31297471928.280624</v>
      </c>
      <c r="G96">
        <f t="shared" ca="1" si="20"/>
        <v>28466531351.264633</v>
      </c>
      <c r="H96">
        <f t="shared" ca="1" si="20"/>
        <v>25635590774.24865</v>
      </c>
      <c r="I96">
        <f t="shared" ca="1" si="20"/>
        <v>22804650197.232666</v>
      </c>
      <c r="J96">
        <f t="shared" ca="1" si="20"/>
        <v>19973709620.216679</v>
      </c>
      <c r="K96">
        <f t="shared" ca="1" si="20"/>
        <v>17142769043.200691</v>
      </c>
      <c r="L96">
        <f ca="1">IF('Other 2020'!$A104="CP",INDIRECT("'Other 2020'!"&amp;'Country Selector'!$B$3&amp;ROW($A104))*10^12,0)*'Process Emissions Multipliers'!$B$31</f>
        <v>14311828466.184706</v>
      </c>
      <c r="M96">
        <f t="shared" ca="1" si="16"/>
        <v>13655254388.769726</v>
      </c>
      <c r="N96">
        <f t="shared" ca="1" si="21"/>
        <v>12998680311.35475</v>
      </c>
      <c r="O96">
        <f t="shared" ca="1" si="21"/>
        <v>12342106233.93977</v>
      </c>
      <c r="P96">
        <f t="shared" ca="1" si="21"/>
        <v>11685532156.52479</v>
      </c>
      <c r="Q96">
        <f t="shared" ca="1" si="21"/>
        <v>11028958079.10981</v>
      </c>
      <c r="R96">
        <f t="shared" ca="1" si="21"/>
        <v>10372384001.694832</v>
      </c>
      <c r="S96">
        <f t="shared" ca="1" si="21"/>
        <v>9715809924.2798538</v>
      </c>
      <c r="T96">
        <f t="shared" ca="1" si="21"/>
        <v>9059235846.8648758</v>
      </c>
      <c r="U96">
        <f t="shared" ca="1" si="21"/>
        <v>8402661769.4498959</v>
      </c>
      <c r="V96">
        <f ca="1">IF('Other 2030'!$A104="CP",INDIRECT("'Other 2030'!"&amp;'Country Selector'!$B$3&amp;ROW($A104))*10^12,0)*'Process Emissions Multipliers'!$D$31</f>
        <v>7746087692.0349178</v>
      </c>
      <c r="W96" s="90">
        <f t="shared" ca="1" si="22"/>
        <v>8079928509.2781992</v>
      </c>
      <c r="X96" s="90">
        <f t="shared" ca="1" si="22"/>
        <v>8413769326.5214787</v>
      </c>
      <c r="Y96" s="90">
        <f t="shared" ca="1" si="22"/>
        <v>8747610143.7647591</v>
      </c>
      <c r="Z96" s="90">
        <f t="shared" ca="1" si="22"/>
        <v>9081450961.0080414</v>
      </c>
      <c r="AA96" s="90">
        <f t="shared" ca="1" si="22"/>
        <v>9415291778.2513218</v>
      </c>
      <c r="AB96" s="90">
        <f t="shared" ca="1" si="22"/>
        <v>9749132595.4946022</v>
      </c>
      <c r="AC96" s="90">
        <f t="shared" ca="1" si="22"/>
        <v>10082973412.737885</v>
      </c>
      <c r="AD96" s="90">
        <f t="shared" ca="1" si="22"/>
        <v>10416814229.981163</v>
      </c>
      <c r="AE96" s="90">
        <f t="shared" ca="1" si="22"/>
        <v>10750655047.224445</v>
      </c>
      <c r="AF96" s="90">
        <f t="shared" ca="1" si="22"/>
        <v>11084495864.467726</v>
      </c>
      <c r="AG96" s="90">
        <f t="shared" ca="1" si="22"/>
        <v>11418336681.711006</v>
      </c>
      <c r="AH96" s="90">
        <f t="shared" ca="1" si="22"/>
        <v>11752177498.954287</v>
      </c>
      <c r="AI96" s="90">
        <f t="shared" ca="1" si="22"/>
        <v>12086018316.197569</v>
      </c>
      <c r="AJ96" s="90">
        <f t="shared" ca="1" si="22"/>
        <v>12419859133.440849</v>
      </c>
      <c r="AK96" s="90">
        <f t="shared" ca="1" si="22"/>
        <v>12753699950.68413</v>
      </c>
      <c r="AL96" s="90">
        <f t="shared" ca="1" si="22"/>
        <v>13087540767.927412</v>
      </c>
      <c r="AM96" s="90">
        <f t="shared" ca="1" si="19"/>
        <v>13421381585.170691</v>
      </c>
      <c r="AN96" s="90">
        <f t="shared" ca="1" si="19"/>
        <v>13755222402.413971</v>
      </c>
      <c r="AO96" s="90">
        <f t="shared" ca="1" si="19"/>
        <v>14089063219.657253</v>
      </c>
      <c r="AP96">
        <f ca="1">V96*'Process Emissions Multipliers'!$E$31</f>
        <v>14422904036.900534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Selector'!$B$3&amp;ROW($A105))*10^12,0)*'Process Emissions Multipliers'!$B$31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Selector'!$B$3&amp;ROW($A105))*10^12,0)*'Process Emissions Multipliers'!$D$31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Multipliers'!$E$31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Selector'!$B$3&amp;ROW($A106))*10^12,0)*'Process Emissions Multipliers'!$B$31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Selector'!$B$3&amp;ROW($A106))*10^12,0)*'Process Emissions Multipliers'!$D$31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Multipliers'!$E$31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Selector'!$B$3&amp;ROW($A107))*10^12,0)*'Process Emissions Multipliers'!$B$31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Selector'!$B$3&amp;ROW($A107))*10^12,0)*'Process Emissions Multipliers'!$D$31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Multipliers'!$E$31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Selector'!$B$3&amp;ROW($A108))*10^12,0)*'Process Emissions Multipliers'!$B$31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Selector'!$B$3&amp;ROW($A108))*10^12,0)*'Process Emissions Multipliers'!$D$31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Multipliers'!$E$31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2020'!$A109="CP",INDIRECT("'Other 2020'!"&amp;'Country Selector'!$B$3&amp;ROW($A109))*10^12,0)*'Process Emissions Multipliers'!$B$31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2030'!$A109="CP",INDIRECT("'Other 2030'!"&amp;'Country Selector'!$B$3&amp;ROW($A109))*10^12,0)*'Process Emissions Multipliers'!$D$31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Multipliers'!$E$31</f>
        <v>0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Selector'!$B$3&amp;ROW($A110))*10^12,0)*'Process Emissions Multipliers'!$B$31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Selector'!$B$3&amp;ROW($A110))*10^12,0)*'Process Emissions Multipliers'!$D$31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Multipliers'!$E$31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Selector'!$B$3&amp;ROW($A111))*10^12,0)*'Process Emissions Multipliers'!$B$31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Selector'!$B$3&amp;ROW($A111))*10^12,0)*'Process Emissions Multipliers'!$D$31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Multipliers'!$E$31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Selector'!$B$3&amp;ROW($A112))*10^12,0)*'Process Emissions Multipliers'!$B$31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Selector'!$B$3&amp;ROW($A112))*10^12,0)*'Process Emissions Multipliers'!$D$31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Multipliers'!$E$31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Selector'!$B$3&amp;ROW($A113))*10^12,0)*'Process Emissions Multipliers'!$B$31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Selector'!$B$3&amp;ROW($A113))*10^12,0)*'Process Emissions Multipliers'!$D$31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Multipliers'!$E$31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Selector'!$B$3&amp;ROW($A114))*10^12,0)*'Process Emissions Multipliers'!$B$31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Selector'!$B$3&amp;ROW($A114))*10^12,0)*'Process Emissions Multipliers'!$D$31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Multipliers'!$E$31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Selector'!$B$3&amp;ROW($A115))*10^12,0)*'Process Emissions Multipliers'!$B$31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Selector'!$B$3&amp;ROW($A115))*10^12,0)*'Process Emissions Multipliers'!$D$31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Multipliers'!$E$31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Selector'!$B$3&amp;ROW($A116))*10^12,0)*'Process Emissions Multipliers'!$B$31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Selector'!$B$3&amp;ROW($A116))*10^12,0)*'Process Emissions Multipliers'!$D$31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Multipliers'!$E$31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Selector'!$B$3&amp;ROW($A117))*10^12,0)*'Process Emissions Multipliers'!$B$31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Selector'!$B$3&amp;ROW($A117))*10^12,0)*'Process Emissions Multipliers'!$D$31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Multipliers'!$E$31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Selector'!$B$3&amp;ROW($A118))*10^12,0)*'Process Emissions Multipliers'!$B$31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Selector'!$B$3&amp;ROW($A118))*10^12,0)*'Process Emissions Multipliers'!$D$31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Multipliers'!$E$31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Selector'!$B$3&amp;ROW($A119))*10^12,0)*'Process Emissions Multipliers'!$B$31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Selector'!$B$3&amp;ROW($A119))*10^12,0)*'Process Emissions Multipliers'!$D$31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Multipliers'!$E$31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Selector'!$B$3&amp;ROW($A120))*10^12,0)*'Process Emissions Multipliers'!$B$31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Selector'!$B$3&amp;ROW($A120))*10^12,0)*'Process Emissions Multipliers'!$D$31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Multipliers'!$E$31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Selector'!$B$3&amp;ROW($A121))*10^12,0)*'Process Emissions Multipliers'!$B$31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Selector'!$B$3&amp;ROW($A121))*10^12,0)*'Process Emissions Multipliers'!$D$31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Multipliers'!$E$31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Selector'!$B$3&amp;ROW($A122))*10^12,0)*'Process Emissions Multipliers'!$B$31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Selector'!$B$3&amp;ROW($A122))*10^12,0)*'Process Emissions Multipliers'!$D$31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Multipliers'!$E$31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Selector'!$B$3&amp;ROW($A123))*10^12,0)*'Process Emissions Multipliers'!$B$31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Selector'!$B$3&amp;ROW($A123))*10^12,0)*'Process Emissions Multipliers'!$D$31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Multipliers'!$E$31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Selector'!$B$3&amp;ROW($A124))*10^12,0)*'Process Emissions Multipliers'!$B$31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Selector'!$B$3&amp;ROW($A124))*10^12,0)*'Process Emissions Multipliers'!$D$31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Multipliers'!$E$31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Selector'!$B$3&amp;ROW($A125))*10^12,0)*'Process Emissions Multipliers'!$B$31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Selector'!$B$3&amp;ROW($A125))*10^12,0)*'Process Emissions Multipliers'!$D$31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Multipliers'!$E$31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Selector'!$B$3&amp;ROW($A126))*10^12,0)*'Process Emissions Multipliers'!$B$31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Selector'!$B$3&amp;ROW($A126))*10^12,0)*'Process Emissions Multipliers'!$D$31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Multipliers'!$E$31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Selector'!$B$3&amp;ROW($A127))*10^12,0)*'Process Emissions Multipliers'!$B$31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Selector'!$B$3&amp;ROW($A127))*10^12,0)*'Process Emissions Multipliers'!$D$31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Multipliers'!$E$31</f>
        <v>0</v>
      </c>
    </row>
    <row r="120" spans="1:4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Selector'!$B$3&amp;ROW($A128))*10^12,0)*'Process Emissions Multipliers'!$B$31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Selector'!$B$3&amp;ROW($A128))*10^12,0)*'Process Emissions Multipliers'!$D$31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Multipliers'!$E$31</f>
        <v>0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Selector'!$B$3&amp;ROW($A129))*10^12,0)*'Process Emissions Multipliers'!$B$31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Selector'!$B$3&amp;ROW($A129))*10^12,0)*'Process Emissions Multipliers'!$D$31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Multipliers'!$E$31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Selector'!$B$3&amp;ROW($A130))*10^12,0)*'Process Emissions Multipliers'!$B$31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Selector'!$B$3&amp;ROW($A130))*10^12,0)*'Process Emissions Multipliers'!$D$31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Multipliers'!$E$31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Selector'!$B$3&amp;ROW($A131))*10^12,0)*'Process Emissions Multipliers'!$B$31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Selector'!$B$3&amp;ROW($A131))*10^12,0)*'Process Emissions Multipliers'!$D$31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Multipliers'!$E$31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Selector'!$B$3&amp;ROW($A132))*10^12,0)*'Process Emissions Multipliers'!$B$31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Selector'!$B$3&amp;ROW($A132))*10^12,0)*'Process Emissions Multipliers'!$D$31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Multipliers'!$E$31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Selector'!$B$3&amp;ROW($A133))*10^12,0)*'Process Emissions Multipliers'!$B$31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Selector'!$B$3&amp;ROW($A133))*10^12,0)*'Process Emissions Multipliers'!$D$31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Multipliers'!$E$31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Selector'!$B$3&amp;ROW($A134))*10^12,0)*'Process Emissions Multipliers'!$B$31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Selector'!$B$3&amp;ROW($A134))*10^12,0)*'Process Emissions Multipliers'!$D$31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Multipliers'!$E$31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Selector'!$B$3&amp;ROW($A135))*10^12,0)*'Process Emissions Multipliers'!$B$31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Selector'!$B$3&amp;ROW($A135))*10^12,0)*'Process Emissions Multipliers'!$D$31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Multipliers'!$E$31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Selector'!$B$3&amp;ROW($A136))*10^12,0)*'Process Emissions Multipliers'!$B$31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Selector'!$B$3&amp;ROW($A136))*10^12,0)*'Process Emissions Multipliers'!$D$31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Multipliers'!$E$31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Selector'!$B$3&amp;ROW($A137))*10^12,0)*'Process Emissions Multipliers'!$B$31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Selector'!$B$3&amp;ROW($A137))*10^12,0)*'Process Emissions Multipliers'!$D$31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Multipliers'!$E$31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Selector'!$B$3&amp;ROW($A138))*10^12,0)*'Process Emissions Multipliers'!$B$31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Selector'!$B$3&amp;ROW($A138))*10^12,0)*'Process Emissions Multipliers'!$D$31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Multipliers'!$E$31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Selector'!$B$3&amp;ROW($A139))*10^12,0)*'Process Emissions Multipliers'!$B$31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Selector'!$B$3&amp;ROW($A139))*10^12,0)*'Process Emissions Multipliers'!$D$31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Multipliers'!$E$31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Selector'!$B$3&amp;ROW($A140))*10^12,0)*'Process Emissions Multipliers'!$B$31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Selector'!$B$3&amp;ROW($A140))*10^12,0)*'Process Emissions Multipliers'!$D$31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Multipliers'!$E$31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Selector'!$B$3&amp;ROW($A141))*10^12,0)*'Process Emissions Multipliers'!$B$31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Selector'!$B$3&amp;ROW($A141))*10^12,0)*'Process Emissions Multipliers'!$D$31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Multipliers'!$E$31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Selector'!$B$3&amp;ROW($A142))*10^12,0)*'Process Emissions Multipliers'!$B$31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Selector'!$B$3&amp;ROW($A142))*10^12,0)*'Process Emissions Multipliers'!$D$31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Multipliers'!$E$31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Selector'!$B$3&amp;ROW($A143))*10^12,0)*'Process Emissions Multipliers'!$B$31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Selector'!$B$3&amp;ROW($A143))*10^12,0)*'Process Emissions Multipliers'!$D$31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Multipliers'!$E$31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Selector'!$B$3&amp;ROW($A144))*10^12,0)*'Process Emissions Multipliers'!$B$31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Selector'!$B$3&amp;ROW($A144))*10^12,0)*'Process Emissions Multipliers'!$D$31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Multipliers'!$E$31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Selector'!$B$3&amp;ROW($A145))*10^12,0)*'Process Emissions Multipliers'!$B$31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Selector'!$B$3&amp;ROW($A145))*10^12,0)*'Process Emissions Multipliers'!$D$31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Multipliers'!$E$31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Selector'!$B$3&amp;ROW($A146))*10^12,0)*'Process Emissions Multipliers'!$B$31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Selector'!$B$3&amp;ROW($A146))*10^12,0)*'Process Emissions Multipliers'!$D$31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Multipliers'!$E$31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Selector'!$B$3&amp;ROW($A147))*10^12,0)*'Process Emissions Multipliers'!$B$31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Selector'!$B$3&amp;ROW($A147))*10^12,0)*'Process Emissions Multipliers'!$D$31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Multipliers'!$E$31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Selector'!$B$3&amp;ROW($A148))*10^12,0)*'Process Emissions Multipliers'!$B$31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Selector'!$B$3&amp;ROW($A148))*10^12,0)*'Process Emissions Multipliers'!$D$31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Multipliers'!$E$31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Selector'!$B$3&amp;ROW($A149))*10^12,0)*'Process Emissions Multipliers'!$B$31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Selector'!$B$3&amp;ROW($A149))*10^12,0)*'Process Emissions Multipliers'!$D$31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Multipliers'!$E$31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Selector'!$B$3&amp;ROW($A150))*10^12,0)*'Process Emissions Multipliers'!$B$31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Selector'!$B$3&amp;ROW($A150))*10^12,0)*'Process Emissions Multipliers'!$D$31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Multipliers'!$E$31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Selector'!$B$3&amp;ROW($A151))*10^12,0)*'Process Emissions Multipliers'!$B$31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Selector'!$B$3&amp;ROW($A151))*10^12,0)*'Process Emissions Multipliers'!$D$31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Multipliers'!$E$31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Selector'!$B$3&amp;ROW($A152))*10^12,0)*'Process Emissions Multipliers'!$B$31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Selector'!$B$3&amp;ROW($A152))*10^12,0)*'Process Emissions Multipliers'!$D$31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Multipliers'!$E$31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Selector'!$B$3&amp;ROW($A153))*10^12,0)*'Process Emissions Multipliers'!$B$31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Selector'!$B$3&amp;ROW($A153))*10^12,0)*'Process Emissions Multipliers'!$D$31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Multipliers'!$E$31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Selector'!$B$3&amp;ROW($A154))*10^12,0)*'Process Emissions Multipliers'!$B$31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Selector'!$B$3&amp;ROW($A154))*10^12,0)*'Process Emissions Multipliers'!$D$31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Multipliers'!$E$31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Selector'!$B$3&amp;ROW($A155))*10^12,0)*'Process Emissions Multipliers'!$B$31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Selector'!$B$3&amp;ROW($A155))*10^12,0)*'Process Emissions Multipliers'!$D$31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Multipliers'!$E$31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Selector'!$B$3&amp;ROW($A156))*10^12,0)*'Process Emissions Multipliers'!$B$31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Selector'!$B$3&amp;ROW($A156))*10^12,0)*'Process Emissions Multipliers'!$D$31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Multipliers'!$E$31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Selector'!$B$3&amp;ROW($A157))*10^12,0)*'Process Emissions Multipliers'!$B$31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Selector'!$B$3&amp;ROW($A157))*10^12,0)*'Process Emissions Multipliers'!$D$31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Multipliers'!$E$31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Selector'!$B$3&amp;ROW($A158))*10^12,0)*'Process Emissions Multipliers'!$B$31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Selector'!$B$3&amp;ROW($A158))*10^12,0)*'Process Emissions Multipliers'!$D$31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Multipliers'!$E$31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Selector'!$B$3&amp;ROW($A159))*10^12,0)*'Process Emissions Multipliers'!$B$31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Selector'!$B$3&amp;ROW($A159))*10^12,0)*'Process Emissions Multipliers'!$D$31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Multipliers'!$E$31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Selector'!$B$3&amp;ROW($A160))*10^12,0)*'Process Emissions Multipliers'!$B$31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Selector'!$B$3&amp;ROW($A160))*10^12,0)*'Process Emissions Multipliers'!$D$31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Multipliers'!$E$31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2224197324264.3984</v>
      </c>
      <c r="C153">
        <f t="shared" ca="1" si="27"/>
        <v>2175277963579.6831</v>
      </c>
      <c r="D153">
        <f t="shared" ca="1" si="27"/>
        <v>2126358602894.9678</v>
      </c>
      <c r="E153">
        <f t="shared" ca="1" si="27"/>
        <v>2077439242210.2524</v>
      </c>
      <c r="F153">
        <f t="shared" ca="1" si="27"/>
        <v>2028519881525.5371</v>
      </c>
      <c r="G153">
        <f t="shared" ca="1" si="27"/>
        <v>1979600520840.8218</v>
      </c>
      <c r="H153">
        <f t="shared" ca="1" si="27"/>
        <v>1930681160156.1064</v>
      </c>
      <c r="I153">
        <f t="shared" ca="1" si="27"/>
        <v>1881761799471.3911</v>
      </c>
      <c r="J153">
        <f t="shared" ca="1" si="27"/>
        <v>1832842438786.6758</v>
      </c>
      <c r="K153">
        <f t="shared" ca="1" si="27"/>
        <v>1783923078101.9607</v>
      </c>
      <c r="L153">
        <f ca="1">IF('Other 2020'!$A161="CP",INDIRECT("'Other 2020'!"&amp;'Country Selector'!$B$3&amp;ROW($A161))*10^12,0)*'Process Emissions Multipliers'!$B$31</f>
        <v>1735003717417.2451</v>
      </c>
      <c r="M153">
        <f t="shared" ca="1" si="28"/>
        <v>1758836680410.8418</v>
      </c>
      <c r="N153">
        <f t="shared" ca="1" si="28"/>
        <v>1782669643404.4382</v>
      </c>
      <c r="O153">
        <f t="shared" ca="1" si="28"/>
        <v>1806502606398.0347</v>
      </c>
      <c r="P153">
        <f t="shared" ca="1" si="28"/>
        <v>1830335569391.6313</v>
      </c>
      <c r="Q153">
        <f t="shared" ca="1" si="28"/>
        <v>1854168532385.2278</v>
      </c>
      <c r="R153">
        <f t="shared" ca="1" si="28"/>
        <v>1878001495378.8242</v>
      </c>
      <c r="S153">
        <f t="shared" ca="1" si="28"/>
        <v>1901834458372.4211</v>
      </c>
      <c r="T153">
        <f t="shared" ca="1" si="28"/>
        <v>1925667421366.0176</v>
      </c>
      <c r="U153">
        <f t="shared" ca="1" si="28"/>
        <v>1949500384359.614</v>
      </c>
      <c r="V153">
        <f ca="1">IF('Other 2030'!$A161="CP",INDIRECT("'Other 2030'!"&amp;'Country Selector'!$B$3&amp;ROW($A161))*10^12,0)*'Process Emissions Multipliers'!$D$31</f>
        <v>1973333347353.2107</v>
      </c>
      <c r="W153" s="90">
        <f t="shared" ca="1" si="30"/>
        <v>2058380050097.2576</v>
      </c>
      <c r="X153" s="90">
        <f t="shared" ca="1" si="30"/>
        <v>2143426752841.3044</v>
      </c>
      <c r="Y153" s="90">
        <f t="shared" ca="1" si="30"/>
        <v>2228473455585.3516</v>
      </c>
      <c r="Z153" s="90">
        <f t="shared" ca="1" si="30"/>
        <v>2313520158329.3989</v>
      </c>
      <c r="AA153" s="90">
        <f t="shared" ca="1" si="30"/>
        <v>2398566861073.4458</v>
      </c>
      <c r="AB153" s="90">
        <f t="shared" ca="1" si="30"/>
        <v>2483613563817.4932</v>
      </c>
      <c r="AC153" s="90">
        <f t="shared" ca="1" si="30"/>
        <v>2568660266561.5396</v>
      </c>
      <c r="AD153" s="90">
        <f t="shared" ca="1" si="30"/>
        <v>2653706969305.5869</v>
      </c>
      <c r="AE153" s="90">
        <f t="shared" ca="1" si="30"/>
        <v>2738753672049.6338</v>
      </c>
      <c r="AF153" s="90">
        <f t="shared" ca="1" si="30"/>
        <v>2823800374793.6807</v>
      </c>
      <c r="AG153" s="90">
        <f t="shared" ca="1" si="30"/>
        <v>2908847077537.7275</v>
      </c>
      <c r="AH153" s="90">
        <f t="shared" ca="1" si="30"/>
        <v>2993893780281.7749</v>
      </c>
      <c r="AI153" s="90">
        <f t="shared" ca="1" si="30"/>
        <v>3078940483025.8223</v>
      </c>
      <c r="AJ153" s="90">
        <f t="shared" ca="1" si="30"/>
        <v>3163987185769.8682</v>
      </c>
      <c r="AK153" s="90">
        <f t="shared" ca="1" si="30"/>
        <v>3249033888513.916</v>
      </c>
      <c r="AL153" s="90">
        <f t="shared" ca="1" si="30"/>
        <v>3334080591257.9629</v>
      </c>
      <c r="AM153" s="90">
        <f t="shared" ca="1" si="29"/>
        <v>3419127294002.0098</v>
      </c>
      <c r="AN153" s="90">
        <f t="shared" ca="1" si="29"/>
        <v>3504173996746.0571</v>
      </c>
      <c r="AO153" s="90">
        <f t="shared" ca="1" si="29"/>
        <v>3589220699490.104</v>
      </c>
      <c r="AP153">
        <f ca="1">V153*'Process Emissions Multipliers'!$E$31</f>
        <v>3674267402234.1509</v>
      </c>
    </row>
    <row r="154" spans="1:42">
      <c r="A154" s="74">
        <v>200</v>
      </c>
      <c r="B154">
        <f ca="1">IF('Other 2010'!$A162="CP",INDIRECT("'Other 2010'!"&amp;'Country Selector'!$B$3&amp;ROW($A162))*10^12,0)</f>
        <v>59006481642.674301</v>
      </c>
      <c r="C154">
        <f t="shared" ca="1" si="27"/>
        <v>55947753283.380737</v>
      </c>
      <c r="D154">
        <f t="shared" ca="1" si="27"/>
        <v>52889024924.087158</v>
      </c>
      <c r="E154">
        <f t="shared" ca="1" si="27"/>
        <v>49830296564.793587</v>
      </c>
      <c r="F154">
        <f t="shared" ca="1" si="27"/>
        <v>46771568205.500008</v>
      </c>
      <c r="G154">
        <f t="shared" ca="1" si="27"/>
        <v>43712839846.206436</v>
      </c>
      <c r="H154">
        <f t="shared" ca="1" si="27"/>
        <v>40654111486.912872</v>
      </c>
      <c r="I154">
        <f t="shared" ca="1" si="27"/>
        <v>37595383127.619293</v>
      </c>
      <c r="J154">
        <f t="shared" ca="1" si="27"/>
        <v>34536654768.325729</v>
      </c>
      <c r="K154">
        <f t="shared" ca="1" si="27"/>
        <v>31477926409.032154</v>
      </c>
      <c r="L154">
        <f ca="1">IF('Other 2020'!$A162="CP",INDIRECT("'Other 2020'!"&amp;'Country Selector'!$B$3&amp;ROW($A162))*10^12,0)*'Process Emissions Multipliers'!$B$31</f>
        <v>28419198049.738583</v>
      </c>
      <c r="M154">
        <f t="shared" ca="1" si="28"/>
        <v>28083711642.813824</v>
      </c>
      <c r="N154">
        <f t="shared" ca="1" si="28"/>
        <v>27748225235.889069</v>
      </c>
      <c r="O154">
        <f t="shared" ca="1" si="28"/>
        <v>27412738828.96431</v>
      </c>
      <c r="P154">
        <f t="shared" ca="1" si="28"/>
        <v>27077252422.039551</v>
      </c>
      <c r="Q154">
        <f t="shared" ca="1" si="28"/>
        <v>26741766015.114792</v>
      </c>
      <c r="R154">
        <f t="shared" ca="1" si="28"/>
        <v>26406279608.190041</v>
      </c>
      <c r="S154">
        <f t="shared" ca="1" si="28"/>
        <v>26070793201.265278</v>
      </c>
      <c r="T154">
        <f t="shared" ca="1" si="28"/>
        <v>25735306794.340519</v>
      </c>
      <c r="U154">
        <f t="shared" ca="1" si="28"/>
        <v>25399820387.41576</v>
      </c>
      <c r="V154">
        <f ca="1">IF('Other 2030'!$A162="CP",INDIRECT("'Other 2030'!"&amp;'Country Selector'!$B$3&amp;ROW($A162))*10^12,0)*'Process Emissions Multipliers'!$D$31</f>
        <v>25064333980.491005</v>
      </c>
      <c r="W154" s="90">
        <f t="shared" ca="1" si="30"/>
        <v>26144556419.530743</v>
      </c>
      <c r="X154" s="90">
        <f t="shared" ca="1" si="30"/>
        <v>27224778858.570477</v>
      </c>
      <c r="Y154" s="90">
        <f t="shared" ca="1" si="30"/>
        <v>28305001297.610214</v>
      </c>
      <c r="Z154" s="90">
        <f t="shared" ca="1" si="30"/>
        <v>29385223736.649956</v>
      </c>
      <c r="AA154" s="90">
        <f t="shared" ca="1" si="30"/>
        <v>30465446175.68969</v>
      </c>
      <c r="AB154" s="90">
        <f t="shared" ca="1" si="30"/>
        <v>31545668614.729427</v>
      </c>
      <c r="AC154" s="90">
        <f t="shared" ca="1" si="30"/>
        <v>32625891053.769165</v>
      </c>
      <c r="AD154" s="90">
        <f t="shared" ca="1" si="30"/>
        <v>33706113492.808907</v>
      </c>
      <c r="AE154" s="90">
        <f t="shared" ca="1" si="30"/>
        <v>34786335931.848648</v>
      </c>
      <c r="AF154" s="90">
        <f t="shared" ca="1" si="30"/>
        <v>35866558370.888382</v>
      </c>
      <c r="AG154" s="90">
        <f t="shared" ca="1" si="30"/>
        <v>36946780809.928116</v>
      </c>
      <c r="AH154" s="90">
        <f t="shared" ca="1" si="30"/>
        <v>38027003248.96785</v>
      </c>
      <c r="AI154" s="90">
        <f t="shared" ca="1" si="30"/>
        <v>39107225688.007584</v>
      </c>
      <c r="AJ154" s="90">
        <f t="shared" ca="1" si="30"/>
        <v>40187448127.047325</v>
      </c>
      <c r="AK154" s="90">
        <f t="shared" ca="1" si="30"/>
        <v>41267670566.087059</v>
      </c>
      <c r="AL154" s="90">
        <f t="shared" ca="1" si="30"/>
        <v>42347893005.126801</v>
      </c>
      <c r="AM154" s="90">
        <f t="shared" ca="1" si="29"/>
        <v>43428115444.166542</v>
      </c>
      <c r="AN154" s="90">
        <f t="shared" ca="1" si="29"/>
        <v>44508337883.206284</v>
      </c>
      <c r="AO154" s="90">
        <f t="shared" ca="1" si="29"/>
        <v>45588560322.246017</v>
      </c>
      <c r="AP154">
        <f ca="1">V154*'Process Emissions Multipliers'!$E$31</f>
        <v>46668782761.285751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Selector'!$B$3&amp;ROW($A163))*10^12,0)*'Process Emissions Multipliers'!$B$31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Selector'!$B$3&amp;ROW($A163))*10^12,0)*'Process Emissions Multipliers'!$D$31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Multipliers'!$E$31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Selector'!$B$3&amp;ROW($A164))*10^12,0)*'Process Emissions Multipliers'!$B$31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Selector'!$B$3&amp;ROW($A164))*10^12,0)*'Process Emissions Multipliers'!$D$31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Multipliers'!$E$31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199047315720.74753</v>
      </c>
      <c r="C157">
        <f t="shared" ref="C157:C177" ca="1" si="33">$B157*($L$1-C$1)/($L$1-$B$1)+$L157*(C$1-$B$1)/($L$1-$B$1)</f>
        <v>211958765912.1474</v>
      </c>
      <c r="D157">
        <f t="shared" ca="1" si="31"/>
        <v>224870216103.54724</v>
      </c>
      <c r="E157">
        <f t="shared" ca="1" si="31"/>
        <v>237781666294.94705</v>
      </c>
      <c r="F157">
        <f t="shared" ca="1" si="31"/>
        <v>250693116486.34692</v>
      </c>
      <c r="G157">
        <f t="shared" ca="1" si="31"/>
        <v>263604566677.74677</v>
      </c>
      <c r="H157">
        <f t="shared" ca="1" si="31"/>
        <v>276516016869.14661</v>
      </c>
      <c r="I157">
        <f t="shared" ca="1" si="31"/>
        <v>289427467060.54645</v>
      </c>
      <c r="J157">
        <f t="shared" ca="1" si="31"/>
        <v>302338917251.94629</v>
      </c>
      <c r="K157">
        <f t="shared" ca="1" si="31"/>
        <v>315250367443.34619</v>
      </c>
      <c r="L157">
        <f ca="1">IF('Other 2020'!$A165="CP",INDIRECT("'Other 2020'!"&amp;'Country Selector'!$B$3&amp;ROW($A165))*10^12,0)*'Process Emissions Multipliers'!$B$31</f>
        <v>328161817634.74603</v>
      </c>
      <c r="M157">
        <f t="shared" ref="M157:M177" ca="1" si="34">$L157*($V$1-M$1)/($V$1-$L$1)+$V157*(M$1-$L$1)/($V$1-$L$1)</f>
        <v>355944079892.38977</v>
      </c>
      <c r="N157">
        <f t="shared" ca="1" si="32"/>
        <v>383726342150.03345</v>
      </c>
      <c r="O157">
        <f t="shared" ca="1" si="32"/>
        <v>411508604407.67719</v>
      </c>
      <c r="P157">
        <f t="shared" ca="1" si="32"/>
        <v>439290866665.32092</v>
      </c>
      <c r="Q157">
        <f t="shared" ca="1" si="32"/>
        <v>467073128922.9646</v>
      </c>
      <c r="R157">
        <f t="shared" ca="1" si="32"/>
        <v>494855391180.6084</v>
      </c>
      <c r="S157">
        <f t="shared" ca="1" si="32"/>
        <v>522637653438.25208</v>
      </c>
      <c r="T157">
        <f t="shared" ca="1" si="32"/>
        <v>550419915695.89575</v>
      </c>
      <c r="U157">
        <f t="shared" ca="1" si="32"/>
        <v>578202177953.53955</v>
      </c>
      <c r="V157">
        <f ca="1">IF('Other 2030'!$A165="CP",INDIRECT("'Other 2030'!"&amp;'Country Selector'!$B$3&amp;ROW($A165))*10^12,0)*'Process Emissions Multipliers'!$D$31</f>
        <v>605984440211.18323</v>
      </c>
      <c r="W157" s="90">
        <f t="shared" ca="1" si="30"/>
        <v>632101152130.7804</v>
      </c>
      <c r="X157" s="90">
        <f t="shared" ca="1" si="30"/>
        <v>658217864050.37769</v>
      </c>
      <c r="Y157" s="90">
        <f t="shared" ca="1" si="30"/>
        <v>684334575969.97485</v>
      </c>
      <c r="Z157" s="90">
        <f t="shared" ca="1" si="30"/>
        <v>710451287889.57202</v>
      </c>
      <c r="AA157" s="90">
        <f t="shared" ca="1" si="30"/>
        <v>736567999809.16919</v>
      </c>
      <c r="AB157" s="90">
        <f t="shared" ca="1" si="30"/>
        <v>762684711728.76636</v>
      </c>
      <c r="AC157" s="90">
        <f t="shared" ca="1" si="30"/>
        <v>788801423648.36353</v>
      </c>
      <c r="AD157" s="90">
        <f t="shared" ca="1" si="30"/>
        <v>814918135567.96069</v>
      </c>
      <c r="AE157" s="90">
        <f t="shared" ca="1" si="30"/>
        <v>841034847487.55786</v>
      </c>
      <c r="AF157" s="90">
        <f t="shared" ca="1" si="30"/>
        <v>867151559407.15503</v>
      </c>
      <c r="AG157" s="90">
        <f t="shared" ca="1" si="30"/>
        <v>893268271326.75232</v>
      </c>
      <c r="AH157" s="90">
        <f t="shared" ca="1" si="30"/>
        <v>919384983246.34949</v>
      </c>
      <c r="AI157" s="90">
        <f t="shared" ca="1" si="30"/>
        <v>945501695165.94653</v>
      </c>
      <c r="AJ157" s="90">
        <f t="shared" ca="1" si="30"/>
        <v>971618407085.54382</v>
      </c>
      <c r="AK157" s="90">
        <f t="shared" ca="1" si="30"/>
        <v>997735119005.14099</v>
      </c>
      <c r="AL157" s="90">
        <f t="shared" ca="1" si="30"/>
        <v>1023851830924.7383</v>
      </c>
      <c r="AM157" s="90">
        <f t="shared" ca="1" si="29"/>
        <v>1049968542844.3353</v>
      </c>
      <c r="AN157" s="90">
        <f t="shared" ca="1" si="29"/>
        <v>1076085254763.9325</v>
      </c>
      <c r="AO157" s="90">
        <f t="shared" ca="1" si="29"/>
        <v>1102201966683.5298</v>
      </c>
      <c r="AP157">
        <f ca="1">V157*'Process Emissions Multipliers'!$E$31</f>
        <v>1128318678603.127</v>
      </c>
    </row>
    <row r="158" spans="1:42">
      <c r="A158" s="74">
        <v>400</v>
      </c>
      <c r="B158">
        <f ca="1">IF('Other 2010'!$A166="CP",INDIRECT("'Other 2010'!"&amp;'Country Selector'!$B$3&amp;ROW($A166))*10^12,0)</f>
        <v>3815920294.2509298</v>
      </c>
      <c r="C158">
        <f t="shared" ca="1" si="33"/>
        <v>3774228951.3974099</v>
      </c>
      <c r="D158">
        <f t="shared" ca="1" si="31"/>
        <v>3732537608.5438895</v>
      </c>
      <c r="E158">
        <f t="shared" ca="1" si="31"/>
        <v>3690846265.6903691</v>
      </c>
      <c r="F158">
        <f t="shared" ca="1" si="31"/>
        <v>3649154922.8368487</v>
      </c>
      <c r="G158">
        <f t="shared" ca="1" si="31"/>
        <v>3607463579.9833288</v>
      </c>
      <c r="H158">
        <f t="shared" ca="1" si="31"/>
        <v>3565772237.1298084</v>
      </c>
      <c r="I158">
        <f t="shared" ca="1" si="31"/>
        <v>3524080894.276288</v>
      </c>
      <c r="J158">
        <f t="shared" ca="1" si="31"/>
        <v>3482389551.4227681</v>
      </c>
      <c r="K158">
        <f t="shared" ca="1" si="31"/>
        <v>3440698208.5692482</v>
      </c>
      <c r="L158">
        <f ca="1">IF('Other 2020'!$A166="CP",INDIRECT("'Other 2020'!"&amp;'Country Selector'!$B$3&amp;ROW($A166))*10^12,0)*'Process Emissions Multipliers'!$B$31</f>
        <v>3399006865.7157278</v>
      </c>
      <c r="M158">
        <f t="shared" ca="1" si="34"/>
        <v>3481353415.1314292</v>
      </c>
      <c r="N158">
        <f t="shared" ca="1" si="32"/>
        <v>3563699964.5471306</v>
      </c>
      <c r="O158">
        <f t="shared" ca="1" si="32"/>
        <v>3646046513.9628315</v>
      </c>
      <c r="P158">
        <f t="shared" ca="1" si="32"/>
        <v>3728393063.3785329</v>
      </c>
      <c r="Q158">
        <f t="shared" ca="1" si="32"/>
        <v>3810739612.7942343</v>
      </c>
      <c r="R158">
        <f t="shared" ca="1" si="32"/>
        <v>3893086162.2099357</v>
      </c>
      <c r="S158">
        <f t="shared" ca="1" si="32"/>
        <v>3975432711.6256371</v>
      </c>
      <c r="T158">
        <f t="shared" ca="1" si="32"/>
        <v>4057779261.0413384</v>
      </c>
      <c r="U158">
        <f t="shared" ca="1" si="32"/>
        <v>4140125810.4570394</v>
      </c>
      <c r="V158">
        <f ca="1">IF('Other 2030'!$A166="CP",INDIRECT("'Other 2030'!"&amp;'Country Selector'!$B$3&amp;ROW($A166))*10^12,0)*'Process Emissions Multipliers'!$D$31</f>
        <v>4222472359.8727412</v>
      </c>
      <c r="W158" s="90">
        <f t="shared" ca="1" si="30"/>
        <v>4404452435.4219198</v>
      </c>
      <c r="X158" s="90">
        <f t="shared" ca="1" si="30"/>
        <v>4586432510.9710989</v>
      </c>
      <c r="Y158" s="90">
        <f t="shared" ca="1" si="30"/>
        <v>4768412586.520278</v>
      </c>
      <c r="Z158" s="90">
        <f t="shared" ca="1" si="30"/>
        <v>4950392662.0694571</v>
      </c>
      <c r="AA158" s="90">
        <f t="shared" ca="1" si="30"/>
        <v>5132372737.6186361</v>
      </c>
      <c r="AB158" s="90">
        <f t="shared" ca="1" si="30"/>
        <v>5314352813.1678152</v>
      </c>
      <c r="AC158" s="90">
        <f t="shared" ca="1" si="30"/>
        <v>5496332888.7169943</v>
      </c>
      <c r="AD158" s="90">
        <f t="shared" ca="1" si="30"/>
        <v>5678312964.2661734</v>
      </c>
      <c r="AE158" s="90">
        <f t="shared" ca="1" si="30"/>
        <v>5860293039.8153515</v>
      </c>
      <c r="AF158" s="90">
        <f t="shared" ca="1" si="30"/>
        <v>6042273115.3645306</v>
      </c>
      <c r="AG158" s="90">
        <f t="shared" ca="1" si="30"/>
        <v>6224253190.9137096</v>
      </c>
      <c r="AH158" s="90">
        <f t="shared" ca="1" si="30"/>
        <v>6406233266.4628897</v>
      </c>
      <c r="AI158" s="90">
        <f t="shared" ca="1" si="30"/>
        <v>6588213342.0120687</v>
      </c>
      <c r="AJ158" s="90">
        <f t="shared" ca="1" si="30"/>
        <v>6770193417.5612478</v>
      </c>
      <c r="AK158" s="90">
        <f t="shared" ca="1" si="30"/>
        <v>6952173493.1104269</v>
      </c>
      <c r="AL158" s="90">
        <f t="shared" ref="AL158:AO173" ca="1" si="35">$V158*($AP$1-AL$1)/($AP$1-$V$1)+$AP158*(AL$1-$V$1)/($AP$1-$V$1)</f>
        <v>7134153568.659606</v>
      </c>
      <c r="AM158" s="90">
        <f t="shared" ca="1" si="35"/>
        <v>7316133644.2087851</v>
      </c>
      <c r="AN158" s="90">
        <f t="shared" ca="1" si="35"/>
        <v>7498113719.7579632</v>
      </c>
      <c r="AO158" s="90">
        <f t="shared" ca="1" si="35"/>
        <v>7680093795.3071423</v>
      </c>
      <c r="AP158">
        <f ca="1">V158*'Process Emissions Multipliers'!$E$31</f>
        <v>7862073870.8563223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Selector'!$B$3&amp;ROW($A167))*10^12,0)*'Process Emissions Multipliers'!$B$31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Selector'!$B$3&amp;ROW($A167))*10^12,0)*'Process Emissions Multipliers'!$D$31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Multipliers'!$E$31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Selector'!$B$3&amp;ROW($A168))*10^12,0)*'Process Emissions Multipliers'!$B$31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Selector'!$B$3&amp;ROW($A168))*10^12,0)*'Process Emissions Multipliers'!$D$31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Multipliers'!$E$31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Selector'!$B$3&amp;ROW($A169))*10^12,0)*'Process Emissions Multipliers'!$B$31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Selector'!$B$3&amp;ROW($A169))*10^12,0)*'Process Emissions Multipliers'!$D$31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Multipliers'!$E$31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Selector'!$B$3&amp;ROW($A170))*10^12,0)*'Process Emissions Multipliers'!$B$31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Selector'!$B$3&amp;ROW($A170))*10^12,0)*'Process Emissions Multipliers'!$D$31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Multipliers'!$E$31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Selector'!$B$3&amp;ROW($A171))*10^12,0)*'Process Emissions Multipliers'!$B$31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Selector'!$B$3&amp;ROW($A171))*10^12,0)*'Process Emissions Multipliers'!$D$31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Multipliers'!$E$31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Selector'!$B$3&amp;ROW($A172))*10^12,0)*'Process Emissions Multipliers'!$B$31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Selector'!$B$3&amp;ROW($A172))*10^12,0)*'Process Emissions Multipliers'!$D$31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Multipliers'!$E$31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Selector'!$B$3&amp;ROW($A173))*10^12,0)*'Process Emissions Multipliers'!$B$31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Selector'!$B$3&amp;ROW($A173))*10^12,0)*'Process Emissions Multipliers'!$D$31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Multipliers'!$E$31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Selector'!$B$3&amp;ROW($A174))*10^12,0)*'Process Emissions Multipliers'!$B$31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Selector'!$B$3&amp;ROW($A174))*10^12,0)*'Process Emissions Multipliers'!$D$31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Multipliers'!$E$31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Selector'!$B$3&amp;ROW($A175))*10^12,0)*'Process Emissions Multipliers'!$B$31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Selector'!$B$3&amp;ROW($A175))*10^12,0)*'Process Emissions Multipliers'!$D$31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Multipliers'!$E$31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Selector'!$B$3&amp;ROW($A176))*10^12,0)*'Process Emissions Multipliers'!$B$31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Selector'!$B$3&amp;ROW($A176))*10^12,0)*'Process Emissions Multipliers'!$D$31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Multipliers'!$E$31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Selector'!$B$3&amp;ROW($A177))*10^12,0)*'Process Emissions Multipliers'!$B$31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Selector'!$B$3&amp;ROW($A177))*10^12,0)*'Process Emissions Multipliers'!$D$31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Multipliers'!$E$31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Selector'!$B$3&amp;ROW($A178))*10^12,0)*'Process Emissions Multipliers'!$B$31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Selector'!$B$3&amp;ROW($A178))*10^12,0)*'Process Emissions Multipliers'!$D$31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Multipliers'!$E$31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9862303906.480463</v>
      </c>
      <c r="C171">
        <f t="shared" ca="1" si="33"/>
        <v>11430792888.958794</v>
      </c>
      <c r="D171">
        <f t="shared" ca="1" si="31"/>
        <v>12999281871.437122</v>
      </c>
      <c r="E171">
        <f t="shared" ca="1" si="31"/>
        <v>14567770853.915453</v>
      </c>
      <c r="F171">
        <f t="shared" ca="1" si="31"/>
        <v>16136259836.393784</v>
      </c>
      <c r="G171">
        <f t="shared" ca="1" si="31"/>
        <v>17704748818.872112</v>
      </c>
      <c r="H171">
        <f t="shared" ca="1" si="31"/>
        <v>19273237801.350445</v>
      </c>
      <c r="I171">
        <f t="shared" ca="1" si="31"/>
        <v>20841726783.828773</v>
      </c>
      <c r="J171">
        <f t="shared" ca="1" si="31"/>
        <v>22410215766.307102</v>
      </c>
      <c r="K171">
        <f t="shared" ca="1" si="31"/>
        <v>23978704748.785431</v>
      </c>
      <c r="L171">
        <f ca="1">IF('Other 2020'!$A179="CP",INDIRECT("'Other 2020'!"&amp;'Country Selector'!$B$3&amp;ROW($A179))*10^12,0)*'Process Emissions Multipliers'!$B$31</f>
        <v>25547193731.263763</v>
      </c>
      <c r="M171">
        <f t="shared" ca="1" si="34"/>
        <v>28369672292.960217</v>
      </c>
      <c r="N171">
        <f t="shared" ca="1" si="32"/>
        <v>31192150854.65667</v>
      </c>
      <c r="O171">
        <f t="shared" ca="1" si="32"/>
        <v>34014629416.35313</v>
      </c>
      <c r="P171">
        <f t="shared" ca="1" si="32"/>
        <v>36837107978.049583</v>
      </c>
      <c r="Q171">
        <f t="shared" ca="1" si="32"/>
        <v>39659586539.746033</v>
      </c>
      <c r="R171">
        <f t="shared" ca="1" si="32"/>
        <v>42482065101.44249</v>
      </c>
      <c r="S171">
        <f t="shared" ca="1" si="32"/>
        <v>45304543663.138939</v>
      </c>
      <c r="T171">
        <f t="shared" ca="1" si="32"/>
        <v>48127022224.835403</v>
      </c>
      <c r="U171">
        <f t="shared" ca="1" si="32"/>
        <v>50949500786.531853</v>
      </c>
      <c r="V171">
        <f ca="1">IF('Other 2030'!$A179="CP",INDIRECT("'Other 2030'!"&amp;'Country Selector'!$B$3&amp;ROW($A179))*10^12,0)*'Process Emissions Multipliers'!$D$31</f>
        <v>53771979348.22831</v>
      </c>
      <c r="W171" s="90">
        <f t="shared" ca="1" si="36"/>
        <v>56089443627.500565</v>
      </c>
      <c r="X171" s="90">
        <f t="shared" ca="1" si="36"/>
        <v>58406907906.772812</v>
      </c>
      <c r="Y171" s="90">
        <f t="shared" ca="1" si="36"/>
        <v>60724372186.045059</v>
      </c>
      <c r="Z171" s="90">
        <f t="shared" ca="1" si="36"/>
        <v>63041836465.317314</v>
      </c>
      <c r="AA171" s="90">
        <f t="shared" ca="1" si="36"/>
        <v>65359300744.589569</v>
      </c>
      <c r="AB171" s="90">
        <f t="shared" ca="1" si="36"/>
        <v>67676765023.861809</v>
      </c>
      <c r="AC171" s="90">
        <f t="shared" ca="1" si="36"/>
        <v>69994229303.134064</v>
      </c>
      <c r="AD171" s="90">
        <f t="shared" ca="1" si="36"/>
        <v>72311693582.406311</v>
      </c>
      <c r="AE171" s="90">
        <f t="shared" ca="1" si="36"/>
        <v>74629157861.678558</v>
      </c>
      <c r="AF171" s="90">
        <f t="shared" ca="1" si="36"/>
        <v>76946622140.950821</v>
      </c>
      <c r="AG171" s="90">
        <f t="shared" ca="1" si="36"/>
        <v>79264086420.223068</v>
      </c>
      <c r="AH171" s="90">
        <f t="shared" ca="1" si="36"/>
        <v>81581550699.495316</v>
      </c>
      <c r="AI171" s="90">
        <f t="shared" ca="1" si="36"/>
        <v>83899014978.767563</v>
      </c>
      <c r="AJ171" s="90">
        <f t="shared" ca="1" si="36"/>
        <v>86216479258.03981</v>
      </c>
      <c r="AK171" s="90">
        <f t="shared" ca="1" si="36"/>
        <v>88533943537.312073</v>
      </c>
      <c r="AL171" s="90">
        <f t="shared" ca="1" si="36"/>
        <v>90851407816.58432</v>
      </c>
      <c r="AM171" s="90">
        <f t="shared" ca="1" si="35"/>
        <v>93168872095.856583</v>
      </c>
      <c r="AN171" s="90">
        <f t="shared" ca="1" si="35"/>
        <v>95486336375.12883</v>
      </c>
      <c r="AO171" s="90">
        <f t="shared" ca="1" si="35"/>
        <v>97803800654.401077</v>
      </c>
      <c r="AP171">
        <f ca="1">V171*'Process Emissions Multipliers'!$E$31</f>
        <v>100121264933.67332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Selector'!$B$3&amp;ROW($A180))*10^12,0)*'Process Emissions Multipliers'!$B$31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Selector'!$B$3&amp;ROW($A180))*10^12,0)*'Process Emissions Multipliers'!$D$31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Multipliers'!$E$31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Selector'!$B$3&amp;ROW($A181))*10^12,0)*'Process Emissions Multipliers'!$B$31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Selector'!$B$3&amp;ROW($A181))*10^12,0)*'Process Emissions Multipliers'!$D$31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Multipliers'!$E$31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Selector'!$B$3&amp;ROW($A182))*10^12,0)*'Process Emissions Multipliers'!$B$31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Selector'!$B$3&amp;ROW($A182))*10^12,0)*'Process Emissions Multipliers'!$D$31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Multipliers'!$E$31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Selector'!$B$3&amp;ROW($A183))*10^12,0)*'Process Emissions Multipliers'!$B$31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Selector'!$B$3&amp;ROW($A183))*10^12,0)*'Process Emissions Multipliers'!$D$31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Multipliers'!$E$31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Selector'!$B$3&amp;ROW($A184))*10^12,0)*'Process Emissions Multipliers'!$B$31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Selector'!$B$3&amp;ROW($A184))*10^12,0)*'Process Emissions Multipliers'!$D$31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Multipliers'!$E$31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Selector'!$B$3&amp;ROW($A185))*10^12,0)*'Process Emissions Multipliers'!$B$31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Selector'!$B$3&amp;ROW($A185))*10^12,0)*'Process Emissions Multipliers'!$D$31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Multipliers'!$E$31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41520.626423611109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4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27.23779492239148</v>
      </c>
      <c r="D11" s="154">
        <v>29.570796628806168</v>
      </c>
      <c r="E11" s="154">
        <v>31.087247737975716</v>
      </c>
      <c r="F11" s="154">
        <v>33.653549615031878</v>
      </c>
      <c r="G11" s="154">
        <v>36.628126790710603</v>
      </c>
    </row>
    <row r="12" spans="2:7">
      <c r="B12" s="73" t="s">
        <v>15</v>
      </c>
      <c r="C12" s="154">
        <v>1.149690272282613</v>
      </c>
      <c r="D12" s="154">
        <v>1.4601066457989185</v>
      </c>
      <c r="E12" s="154">
        <v>1.7590261165923979</v>
      </c>
      <c r="F12" s="154">
        <v>1.7935168247608761</v>
      </c>
      <c r="G12" s="154">
        <v>2.0924362955543558</v>
      </c>
    </row>
    <row r="13" spans="2:7">
      <c r="B13" s="73" t="s">
        <v>16</v>
      </c>
      <c r="C13" s="154">
        <v>0.9433458443903</v>
      </c>
      <c r="D13" s="154">
        <v>0.97847837583748243</v>
      </c>
      <c r="E13" s="154">
        <v>0.98520588185928326</v>
      </c>
      <c r="F13" s="154">
        <v>1.0166009099610207</v>
      </c>
      <c r="G13" s="154">
        <v>1.0920984775390081</v>
      </c>
    </row>
    <row r="14" spans="2:7">
      <c r="B14" s="73" t="s">
        <v>17</v>
      </c>
      <c r="C14" s="154">
        <v>295.5121719899102</v>
      </c>
      <c r="D14" s="154">
        <v>321.15602395422218</v>
      </c>
      <c r="E14" s="154">
        <v>354.05796941929862</v>
      </c>
      <c r="F14" s="154">
        <v>396.68214054708068</v>
      </c>
      <c r="G14" s="154">
        <v>435.65698195501835</v>
      </c>
    </row>
    <row r="15" spans="2:7">
      <c r="B15" s="73" t="s">
        <v>18</v>
      </c>
      <c r="C15" s="154">
        <v>18.881174766802793</v>
      </c>
      <c r="D15" s="154">
        <v>20.681870598865768</v>
      </c>
      <c r="E15" s="154">
        <v>23.04795641513849</v>
      </c>
      <c r="F15" s="154">
        <v>25.822643396470358</v>
      </c>
      <c r="G15" s="154">
        <v>28.359771560907372</v>
      </c>
    </row>
    <row r="16" spans="2:7">
      <c r="B16" s="73" t="s">
        <v>19</v>
      </c>
      <c r="C16" s="154">
        <v>4.0360255326554828</v>
      </c>
      <c r="D16" s="154">
        <v>4.420940901773859</v>
      </c>
      <c r="E16" s="154">
        <v>4.9267136031484009</v>
      </c>
      <c r="F16" s="154">
        <v>5.5198285782542902</v>
      </c>
      <c r="G16" s="154">
        <v>6.0621631616559082</v>
      </c>
    </row>
    <row r="17" spans="2:7">
      <c r="B17" s="73" t="s">
        <v>20</v>
      </c>
      <c r="C17" s="154">
        <v>2.3525128637849622</v>
      </c>
      <c r="D17" s="154">
        <v>1.8360436439734671</v>
      </c>
      <c r="E17" s="154">
        <v>1.5987830544171981</v>
      </c>
      <c r="F17" s="154">
        <v>1.6497306176080344</v>
      </c>
      <c r="G17" s="154">
        <v>1.7722473767098077</v>
      </c>
    </row>
    <row r="18" spans="2:7">
      <c r="B18" s="73" t="s">
        <v>21</v>
      </c>
      <c r="C18" s="154">
        <v>48.821620264724672</v>
      </c>
      <c r="D18" s="154">
        <v>50.970067893976591</v>
      </c>
      <c r="E18" s="154">
        <v>50.599645888933154</v>
      </c>
      <c r="F18" s="154">
        <v>50.229223883889716</v>
      </c>
      <c r="G18" s="154">
        <v>51.340489899020014</v>
      </c>
    </row>
    <row r="19" spans="2:7">
      <c r="B19" s="73" t="s">
        <v>22</v>
      </c>
      <c r="C19" s="154">
        <v>1.9017008415897017</v>
      </c>
      <c r="D19" s="154">
        <v>1.824202061211438</v>
      </c>
      <c r="E19" s="154">
        <v>1.8033370049557518</v>
      </c>
      <c r="F19" s="154">
        <v>1.76458761476662</v>
      </c>
      <c r="G19" s="154">
        <v>1.7526647254776562</v>
      </c>
    </row>
    <row r="20" spans="2:7">
      <c r="B20" s="73" t="s">
        <v>23</v>
      </c>
      <c r="C20" s="154">
        <v>67.466576630932906</v>
      </c>
      <c r="D20" s="154">
        <v>69.979198740008854</v>
      </c>
      <c r="E20" s="154">
        <v>70.460339143874464</v>
      </c>
      <c r="F20" s="154">
        <v>72.705661028580622</v>
      </c>
      <c r="G20" s="154">
        <v>78.105125560850212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9.9839095323312037</v>
      </c>
      <c r="D22" s="154">
        <v>10.559562263393097</v>
      </c>
      <c r="E22" s="154">
        <v>10.654099350974539</v>
      </c>
      <c r="F22" s="154">
        <v>11.583428889377297</v>
      </c>
      <c r="G22" s="154">
        <v>12.47956808712282</v>
      </c>
    </row>
    <row r="23" spans="2:7">
      <c r="B23" s="157" t="s">
        <v>238</v>
      </c>
      <c r="C23" s="154">
        <v>7.6651015950958561</v>
      </c>
      <c r="D23" s="154">
        <v>9.7346790257717384</v>
      </c>
      <c r="E23" s="154">
        <v>11.727605440496662</v>
      </c>
      <c r="F23" s="154">
        <v>11.957558488349537</v>
      </c>
      <c r="G23" s="154">
        <v>13.950484903074459</v>
      </c>
    </row>
    <row r="24" spans="2:7">
      <c r="B24" s="157" t="s">
        <v>239</v>
      </c>
      <c r="C24" s="154">
        <v>0.12363245672288983</v>
      </c>
      <c r="D24" s="154">
        <v>0.24726491344577967</v>
      </c>
      <c r="E24" s="154">
        <v>0.37089737016866953</v>
      </c>
      <c r="F24" s="154">
        <v>0.24726491344577967</v>
      </c>
      <c r="G24" s="154">
        <v>0.24726491344577967</v>
      </c>
    </row>
    <row r="25" spans="2:7">
      <c r="B25" s="157" t="s">
        <v>27</v>
      </c>
      <c r="C25" s="154">
        <v>28.201813618748872</v>
      </c>
      <c r="D25" s="154">
        <v>27.652332007717273</v>
      </c>
      <c r="E25" s="154">
        <v>27.366858995383083</v>
      </c>
      <c r="F25" s="154">
        <v>26.882717056691231</v>
      </c>
      <c r="G25" s="154">
        <v>26.911348900536929</v>
      </c>
    </row>
    <row r="26" spans="2:7">
      <c r="B26" s="157" t="s">
        <v>28</v>
      </c>
      <c r="C26" s="154">
        <v>52.172732185727455</v>
      </c>
      <c r="D26" s="154">
        <v>54.46864908009178</v>
      </c>
      <c r="E26" s="154">
        <v>54.072801339684119</v>
      </c>
      <c r="F26" s="154">
        <v>53.676953599276473</v>
      </c>
      <c r="G26" s="154">
        <v>54.864496820499411</v>
      </c>
    </row>
    <row r="27" spans="2:7">
      <c r="B27" s="157" t="s">
        <v>240</v>
      </c>
      <c r="C27" s="154">
        <v>22.104894482796965</v>
      </c>
      <c r="D27" s="154">
        <v>24.200940511656711</v>
      </c>
      <c r="E27" s="154">
        <v>26.884316156200782</v>
      </c>
      <c r="F27" s="154">
        <v>30.067097846077729</v>
      </c>
      <c r="G27" s="154">
        <v>33.006081544702965</v>
      </c>
    </row>
    <row r="28" spans="2:7">
      <c r="B28" s="157" t="s">
        <v>379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588.55469780088833</v>
      </c>
      <c r="D29" s="158">
        <v>629.74115724655098</v>
      </c>
      <c r="E29" s="158">
        <v>671.4028029191013</v>
      </c>
      <c r="F29" s="158">
        <v>725.25250380962211</v>
      </c>
      <c r="G29" s="159">
        <v>784.3213509728256</v>
      </c>
    </row>
    <row r="31" spans="2:7">
      <c r="B31" s="160" t="s">
        <v>380</v>
      </c>
      <c r="C31" t="s">
        <v>381</v>
      </c>
      <c r="E31" s="161"/>
      <c r="F31" s="161"/>
    </row>
    <row r="32" spans="2:7">
      <c r="C32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/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4.85546875" style="45" bestFit="1" customWidth="1"/>
    <col min="8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227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7.7897729434367768</v>
      </c>
      <c r="D11" s="184">
        <v>10.861445946542934</v>
      </c>
      <c r="E11" s="184">
        <v>13.610325696878846</v>
      </c>
      <c r="F11" s="184">
        <v>17.218099393485176</v>
      </c>
      <c r="G11" s="184">
        <v>19.461019717952674</v>
      </c>
    </row>
    <row r="12" spans="2:7">
      <c r="B12" s="40" t="s">
        <v>15</v>
      </c>
      <c r="C12" s="184">
        <v>14.805343004472219</v>
      </c>
      <c r="D12" s="184">
        <v>19.169953009855906</v>
      </c>
      <c r="E12" s="184">
        <v>24.846621649313459</v>
      </c>
      <c r="F12" s="184">
        <v>36.027889525568298</v>
      </c>
      <c r="G12" s="184">
        <v>45.083283953803729</v>
      </c>
    </row>
    <row r="13" spans="2:7">
      <c r="B13" s="40" t="s">
        <v>16</v>
      </c>
      <c r="C13" s="184">
        <v>12.485110127789236</v>
      </c>
      <c r="D13" s="184">
        <v>16.914782643191067</v>
      </c>
      <c r="E13" s="184">
        <v>21.732688015501807</v>
      </c>
      <c r="F13" s="184">
        <v>28.509996019037295</v>
      </c>
      <c r="G13" s="184">
        <v>32.129074162653261</v>
      </c>
    </row>
    <row r="14" spans="2:7">
      <c r="B14" s="40" t="s">
        <v>17</v>
      </c>
      <c r="C14" s="184">
        <v>127.588204926072</v>
      </c>
      <c r="D14" s="184">
        <v>187.93686271772526</v>
      </c>
      <c r="E14" s="184">
        <v>328.68505112378011</v>
      </c>
      <c r="F14" s="184">
        <v>529.35527778485141</v>
      </c>
      <c r="G14" s="184">
        <v>755.87198193076154</v>
      </c>
    </row>
    <row r="15" spans="2:7">
      <c r="B15" s="40" t="s">
        <v>18</v>
      </c>
      <c r="C15" s="184">
        <v>40.207942656687599</v>
      </c>
      <c r="D15" s="184">
        <v>54.543680340664075</v>
      </c>
      <c r="E15" s="184">
        <v>99.5096096201503</v>
      </c>
      <c r="F15" s="184">
        <v>120.35656014187057</v>
      </c>
      <c r="G15" s="184">
        <v>139.5633047232335</v>
      </c>
    </row>
    <row r="16" spans="2:7">
      <c r="B16" s="40" t="s">
        <v>19</v>
      </c>
      <c r="C16" s="184">
        <v>1.1664711036644977</v>
      </c>
      <c r="D16" s="184">
        <v>2.0431361715969976</v>
      </c>
      <c r="E16" s="184">
        <v>2.8572044415367097</v>
      </c>
      <c r="F16" s="184">
        <v>4.5100631670339597</v>
      </c>
      <c r="G16" s="184">
        <v>5.9856937383488669</v>
      </c>
    </row>
    <row r="17" spans="2:7">
      <c r="B17" s="40" t="s">
        <v>20</v>
      </c>
      <c r="C17" s="184">
        <v>18.766145278342801</v>
      </c>
      <c r="D17" s="184">
        <v>26.154574024961057</v>
      </c>
      <c r="E17" s="184">
        <v>43.653314024809944</v>
      </c>
      <c r="F17" s="184">
        <v>53.832627850456973</v>
      </c>
      <c r="G17" s="184">
        <v>60.740686259325578</v>
      </c>
    </row>
    <row r="18" spans="2:7">
      <c r="B18" s="40" t="s">
        <v>21</v>
      </c>
      <c r="C18" s="184">
        <v>32.902791515549453</v>
      </c>
      <c r="D18" s="184">
        <v>39.747450514384035</v>
      </c>
      <c r="E18" s="184">
        <v>49.244113110438192</v>
      </c>
      <c r="F18" s="184">
        <v>74.659276698153548</v>
      </c>
      <c r="G18" s="184">
        <v>93.905248281071906</v>
      </c>
    </row>
    <row r="19" spans="2:7">
      <c r="B19" s="40" t="s">
        <v>22</v>
      </c>
      <c r="C19" s="184">
        <v>1.1857798386481035</v>
      </c>
      <c r="D19" s="184">
        <v>1.7765321805134626</v>
      </c>
      <c r="E19" s="184">
        <v>2.5949681441480261</v>
      </c>
      <c r="F19" s="184">
        <v>4.4223927606954394</v>
      </c>
      <c r="G19" s="184">
        <v>5.8238404214641895</v>
      </c>
    </row>
    <row r="20" spans="2:7">
      <c r="B20" s="40" t="s">
        <v>23</v>
      </c>
      <c r="C20" s="184">
        <v>171.52474210813588</v>
      </c>
      <c r="D20" s="184">
        <v>226.45790866068967</v>
      </c>
      <c r="E20" s="184">
        <v>289.7272983638519</v>
      </c>
      <c r="F20" s="184">
        <v>365.73459483499477</v>
      </c>
      <c r="G20" s="184">
        <v>409.61642578691794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20.037563036793856</v>
      </c>
      <c r="D22" s="184">
        <v>30.274956519920117</v>
      </c>
      <c r="E22" s="184">
        <v>41.533420346010367</v>
      </c>
      <c r="F22" s="184">
        <v>64.615533699535675</v>
      </c>
      <c r="G22" s="184">
        <v>81.66294624808711</v>
      </c>
    </row>
    <row r="23" spans="2:7">
      <c r="B23" s="187" t="s">
        <v>238</v>
      </c>
      <c r="C23" s="184">
        <v>16.677495997538017</v>
      </c>
      <c r="D23" s="184">
        <v>23.238809593476692</v>
      </c>
      <c r="E23" s="184">
        <v>32.04544381762193</v>
      </c>
      <c r="F23" s="184">
        <v>49.057918181608734</v>
      </c>
      <c r="G23" s="184">
        <v>61.513092766323773</v>
      </c>
    </row>
    <row r="24" spans="2:7">
      <c r="B24" s="187" t="s">
        <v>239</v>
      </c>
      <c r="C24" s="184">
        <v>17.810674539677155</v>
      </c>
      <c r="D24" s="184">
        <v>27.116015241483396</v>
      </c>
      <c r="E24" s="184">
        <v>38.453361742871451</v>
      </c>
      <c r="F24" s="184">
        <v>62.47933457710942</v>
      </c>
      <c r="G24" s="184">
        <v>81.207925966368762</v>
      </c>
    </row>
    <row r="25" spans="2:7">
      <c r="B25" s="187" t="s">
        <v>27</v>
      </c>
      <c r="C25" s="184">
        <v>101.95433137963309</v>
      </c>
      <c r="D25" s="184">
        <v>117.87897850357881</v>
      </c>
      <c r="E25" s="184">
        <v>145.79727476978712</v>
      </c>
      <c r="F25" s="184">
        <v>179.79497413854153</v>
      </c>
      <c r="G25" s="184">
        <v>202.31462380980156</v>
      </c>
    </row>
    <row r="26" spans="2:7">
      <c r="B26" s="187" t="s">
        <v>28</v>
      </c>
      <c r="C26" s="184">
        <v>11.844212337501515</v>
      </c>
      <c r="D26" s="184">
        <v>13.473317214658481</v>
      </c>
      <c r="E26" s="184">
        <v>15.355703042314047</v>
      </c>
      <c r="F26" s="184">
        <v>18.616950130693425</v>
      </c>
      <c r="G26" s="184">
        <v>20.904774475906677</v>
      </c>
    </row>
    <row r="27" spans="2:7">
      <c r="B27" s="187" t="s">
        <v>240</v>
      </c>
      <c r="C27" s="184">
        <v>92.220114865373418</v>
      </c>
      <c r="D27" s="184">
        <v>125.04893919150638</v>
      </c>
      <c r="E27" s="184">
        <v>171.562140222257</v>
      </c>
      <c r="F27" s="184">
        <v>254.57367802525798</v>
      </c>
      <c r="G27" s="184">
        <v>320.50102439363593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88">
        <v>688.96669565931575</v>
      </c>
      <c r="D29" s="188">
        <v>922.63734247474827</v>
      </c>
      <c r="E29" s="188">
        <v>1321.2085381312711</v>
      </c>
      <c r="F29" s="188">
        <v>1863.7651669288946</v>
      </c>
      <c r="G29" s="189">
        <v>2336.2849466356565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28515625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41520.626435185186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229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5.277991023479105</v>
      </c>
      <c r="D11" s="154">
        <v>5.5583362352271433</v>
      </c>
      <c r="E11" s="154">
        <v>5.9829164042292806</v>
      </c>
      <c r="F11" s="154">
        <v>6.1762777824784116</v>
      </c>
      <c r="G11" s="154">
        <v>6.5046516002029691</v>
      </c>
    </row>
    <row r="12" spans="2:7">
      <c r="B12" s="73" t="s">
        <v>15</v>
      </c>
      <c r="C12" s="154">
        <v>4.0095833203045181</v>
      </c>
      <c r="D12" s="154">
        <v>5.5963841264863312</v>
      </c>
      <c r="E12" s="154">
        <v>7.2603266843280592</v>
      </c>
      <c r="F12" s="154">
        <v>8.2441006434018913</v>
      </c>
      <c r="G12" s="154">
        <v>9.1480785831650806</v>
      </c>
    </row>
    <row r="13" spans="2:7">
      <c r="B13" s="73" t="s">
        <v>16</v>
      </c>
      <c r="C13" s="154">
        <v>53.347632002551052</v>
      </c>
      <c r="D13" s="154">
        <v>60.939285421507002</v>
      </c>
      <c r="E13" s="154">
        <v>64.824634385578577</v>
      </c>
      <c r="F13" s="154">
        <v>70.130276736134363</v>
      </c>
      <c r="G13" s="154">
        <v>75.250420597217968</v>
      </c>
    </row>
    <row r="14" spans="2:7">
      <c r="B14" s="73" t="s">
        <v>17</v>
      </c>
      <c r="C14" s="154">
        <v>4.1843264509031783</v>
      </c>
      <c r="D14" s="154">
        <v>4.1204505452610727</v>
      </c>
      <c r="E14" s="154">
        <v>4.2335080409825521</v>
      </c>
      <c r="F14" s="154">
        <v>4.4315593786255665</v>
      </c>
      <c r="G14" s="154">
        <v>4.6629548267684902</v>
      </c>
    </row>
    <row r="15" spans="2:7">
      <c r="B15" s="73" t="s">
        <v>18</v>
      </c>
      <c r="C15" s="154">
        <v>17.329877489324264</v>
      </c>
      <c r="D15" s="154">
        <v>20.08453222586472</v>
      </c>
      <c r="E15" s="154">
        <v>22.574642086878995</v>
      </c>
      <c r="F15" s="154">
        <v>25.749666847050811</v>
      </c>
      <c r="G15" s="154">
        <v>25.930593316135489</v>
      </c>
    </row>
    <row r="16" spans="2:7">
      <c r="B16" s="73" t="s">
        <v>19</v>
      </c>
      <c r="C16" s="154">
        <v>33.897433842366297</v>
      </c>
      <c r="D16" s="154">
        <v>36.637545196136308</v>
      </c>
      <c r="E16" s="154">
        <v>38.004103102825532</v>
      </c>
      <c r="F16" s="154">
        <v>38.553851810318434</v>
      </c>
      <c r="G16" s="154">
        <v>40.876068166039822</v>
      </c>
    </row>
    <row r="17" spans="2:7">
      <c r="B17" s="73" t="s">
        <v>20</v>
      </c>
      <c r="C17" s="154">
        <v>33.280474173601434</v>
      </c>
      <c r="D17" s="154">
        <v>27.293693492368572</v>
      </c>
      <c r="E17" s="154">
        <v>25.423023567709336</v>
      </c>
      <c r="F17" s="154">
        <v>27.102703440074265</v>
      </c>
      <c r="G17" s="154">
        <v>30.840438690726007</v>
      </c>
    </row>
    <row r="18" spans="2:7">
      <c r="B18" s="73" t="s">
        <v>21</v>
      </c>
      <c r="C18" s="154">
        <v>331.96875915926887</v>
      </c>
      <c r="D18" s="154">
        <v>341.90419548387916</v>
      </c>
      <c r="E18" s="154">
        <v>382.78901613858665</v>
      </c>
      <c r="F18" s="154">
        <v>401.84396051802435</v>
      </c>
      <c r="G18" s="154">
        <v>417.85389711274757</v>
      </c>
    </row>
    <row r="19" spans="2:7">
      <c r="B19" s="73" t="s">
        <v>22</v>
      </c>
      <c r="C19" s="154">
        <v>1.6703642721699627</v>
      </c>
      <c r="D19" s="154">
        <v>1.6610701780182526</v>
      </c>
      <c r="E19" s="154">
        <v>1.6730628688205045</v>
      </c>
      <c r="F19" s="154">
        <v>1.7093176335297491</v>
      </c>
      <c r="G19" s="154">
        <v>1.740801964245787</v>
      </c>
    </row>
    <row r="20" spans="2:7">
      <c r="B20" s="73" t="s">
        <v>23</v>
      </c>
      <c r="C20" s="154">
        <v>247.80281864766346</v>
      </c>
      <c r="D20" s="154">
        <v>258.27551767074192</v>
      </c>
      <c r="E20" s="154">
        <v>281.61557102976099</v>
      </c>
      <c r="F20" s="154">
        <v>307.24381605514731</v>
      </c>
      <c r="G20" s="154">
        <v>313.05756714522806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274.49146204624668</v>
      </c>
      <c r="D22" s="154">
        <v>292.24686096638533</v>
      </c>
      <c r="E22" s="154">
        <v>291.0626815440985</v>
      </c>
      <c r="F22" s="154">
        <v>302.89485594291631</v>
      </c>
      <c r="G22" s="154">
        <v>315.10715406796089</v>
      </c>
    </row>
    <row r="23" spans="2:7">
      <c r="B23" s="157" t="s">
        <v>238</v>
      </c>
      <c r="C23" s="154">
        <v>53.962736838403458</v>
      </c>
      <c r="D23" s="154">
        <v>54.054620126581312</v>
      </c>
      <c r="E23" s="154">
        <v>60.460260477924827</v>
      </c>
      <c r="F23" s="154">
        <v>67.518026795982351</v>
      </c>
      <c r="G23" s="154">
        <v>75.048619759792899</v>
      </c>
    </row>
    <row r="24" spans="2:7">
      <c r="B24" s="157" t="s">
        <v>239</v>
      </c>
      <c r="C24" s="154">
        <v>331.62685955405777</v>
      </c>
      <c r="D24" s="154">
        <v>354.74874908195756</v>
      </c>
      <c r="E24" s="154">
        <v>393.06069989281059</v>
      </c>
      <c r="F24" s="154">
        <v>417.15653789107802</v>
      </c>
      <c r="G24" s="154">
        <v>441.67278170567465</v>
      </c>
    </row>
    <row r="25" spans="2:7">
      <c r="B25" s="157" t="s">
        <v>27</v>
      </c>
      <c r="C25" s="154">
        <v>41.170833772594619</v>
      </c>
      <c r="D25" s="154">
        <v>39.891495073436879</v>
      </c>
      <c r="E25" s="154">
        <v>39.244976086778649</v>
      </c>
      <c r="F25" s="154">
        <v>39.56630068929698</v>
      </c>
      <c r="G25" s="154">
        <v>40.682279523578345</v>
      </c>
    </row>
    <row r="26" spans="2:7">
      <c r="B26" s="157" t="s">
        <v>28</v>
      </c>
      <c r="C26" s="154">
        <v>175.49382590327798</v>
      </c>
      <c r="D26" s="154">
        <v>200.58823829111799</v>
      </c>
      <c r="E26" s="154">
        <v>214.62648294239176</v>
      </c>
      <c r="F26" s="154">
        <v>220.53677920758321</v>
      </c>
      <c r="G26" s="154">
        <v>227.64551499427256</v>
      </c>
    </row>
    <row r="27" spans="2:7">
      <c r="B27" s="157" t="s">
        <v>240</v>
      </c>
      <c r="C27" s="154">
        <v>67.738156525705307</v>
      </c>
      <c r="D27" s="154">
        <v>74.69859871074614</v>
      </c>
      <c r="E27" s="154">
        <v>78.924739730207619</v>
      </c>
      <c r="F27" s="154">
        <v>81.762388881490551</v>
      </c>
      <c r="G27" s="154">
        <v>86.862675424171584</v>
      </c>
    </row>
    <row r="28" spans="2:7">
      <c r="B28" s="157" t="s">
        <v>379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1677.2531350219181</v>
      </c>
      <c r="D29" s="158">
        <v>1778.2995728257156</v>
      </c>
      <c r="E29" s="158">
        <v>1911.7606449839122</v>
      </c>
      <c r="F29" s="158">
        <v>2020.6204202531326</v>
      </c>
      <c r="G29" s="159">
        <v>2112.8844974779281</v>
      </c>
    </row>
    <row r="31" spans="2:7">
      <c r="B31" s="160" t="s">
        <v>380</v>
      </c>
      <c r="C31" t="s">
        <v>381</v>
      </c>
      <c r="E31" s="161"/>
      <c r="F31" s="161"/>
    </row>
    <row r="32" spans="2:7">
      <c r="C32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5703125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385</v>
      </c>
      <c r="D3" s="169"/>
      <c r="E3" s="170"/>
      <c r="F3" s="170"/>
      <c r="G3" s="171"/>
    </row>
    <row r="4" spans="2:7">
      <c r="B4" s="167" t="s">
        <v>1</v>
      </c>
      <c r="C4" s="169" t="s">
        <v>231</v>
      </c>
      <c r="D4" s="169"/>
      <c r="E4" s="170"/>
      <c r="F4" s="170"/>
      <c r="G4" s="171"/>
    </row>
    <row r="5" spans="2:7">
      <c r="B5" s="167" t="s">
        <v>3</v>
      </c>
      <c r="C5" s="172" t="s">
        <v>232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13.729538211767757</v>
      </c>
      <c r="D11" s="184">
        <v>14.517776884298979</v>
      </c>
      <c r="E11" s="184">
        <v>15.275593395736234</v>
      </c>
      <c r="F11" s="184">
        <v>15.987136954646408</v>
      </c>
      <c r="G11" s="184">
        <v>16.626621947864415</v>
      </c>
    </row>
    <row r="12" spans="2:7">
      <c r="B12" s="40" t="s">
        <v>15</v>
      </c>
      <c r="C12" s="184">
        <v>38.948437831366292</v>
      </c>
      <c r="D12" s="184">
        <v>41.125860190832682</v>
      </c>
      <c r="E12" s="184">
        <v>43.113232427511264</v>
      </c>
      <c r="F12" s="184">
        <v>44.910416452011972</v>
      </c>
      <c r="G12" s="184">
        <v>46.515136597668722</v>
      </c>
    </row>
    <row r="13" spans="2:7">
      <c r="B13" s="40" t="s">
        <v>16</v>
      </c>
      <c r="C13" s="184">
        <v>21.435024458448055</v>
      </c>
      <c r="D13" s="184">
        <v>22.285888415483612</v>
      </c>
      <c r="E13" s="184">
        <v>23.103373543059952</v>
      </c>
      <c r="F13" s="184">
        <v>23.847142829601431</v>
      </c>
      <c r="G13" s="184">
        <v>24.485937472119002</v>
      </c>
    </row>
    <row r="14" spans="2:7">
      <c r="B14" s="40" t="s">
        <v>17</v>
      </c>
      <c r="C14" s="184">
        <v>179.13456914330575</v>
      </c>
      <c r="D14" s="184">
        <v>183.35943877333347</v>
      </c>
      <c r="E14" s="184">
        <v>186.46132736155931</v>
      </c>
      <c r="F14" s="184">
        <v>187.82064987760978</v>
      </c>
      <c r="G14" s="184">
        <v>187.39672500736972</v>
      </c>
    </row>
    <row r="15" spans="2:7">
      <c r="B15" s="40" t="s">
        <v>18</v>
      </c>
      <c r="C15" s="184">
        <v>55.128609461428141</v>
      </c>
      <c r="D15" s="184">
        <v>58.821724816589082</v>
      </c>
      <c r="E15" s="184">
        <v>62.31794140145427</v>
      </c>
      <c r="F15" s="184">
        <v>65.605289984302715</v>
      </c>
      <c r="G15" s="184">
        <v>68.64563076631849</v>
      </c>
    </row>
    <row r="16" spans="2:7">
      <c r="B16" s="40" t="s">
        <v>19</v>
      </c>
      <c r="C16" s="184">
        <v>52.271880532977008</v>
      </c>
      <c r="D16" s="184">
        <v>55.792721494368784</v>
      </c>
      <c r="E16" s="184">
        <v>59.284941583587042</v>
      </c>
      <c r="F16" s="184">
        <v>62.785379953834465</v>
      </c>
      <c r="G16" s="184">
        <v>66.339312018911798</v>
      </c>
    </row>
    <row r="17" spans="2:7">
      <c r="B17" s="40" t="s">
        <v>20</v>
      </c>
      <c r="C17" s="184">
        <v>104.69436523623531</v>
      </c>
      <c r="D17" s="184">
        <v>110.48468442698095</v>
      </c>
      <c r="E17" s="184">
        <v>116.03685246357301</v>
      </c>
      <c r="F17" s="184">
        <v>121.19861461671427</v>
      </c>
      <c r="G17" s="184">
        <v>125.82828344201616</v>
      </c>
    </row>
    <row r="18" spans="2:7">
      <c r="B18" s="40" t="s">
        <v>21</v>
      </c>
      <c r="C18" s="184">
        <v>68.944812462663663</v>
      </c>
      <c r="D18" s="184">
        <v>67.272898520445779</v>
      </c>
      <c r="E18" s="184">
        <v>65.409244187786541</v>
      </c>
      <c r="F18" s="184">
        <v>63.400246549676588</v>
      </c>
      <c r="G18" s="184">
        <v>61.379280161165767</v>
      </c>
    </row>
    <row r="19" spans="2:7">
      <c r="B19" s="40" t="s">
        <v>22</v>
      </c>
      <c r="C19" s="184">
        <v>32.598540306432696</v>
      </c>
      <c r="D19" s="184">
        <v>34.575688283332632</v>
      </c>
      <c r="E19" s="184">
        <v>36.349588006847597</v>
      </c>
      <c r="F19" s="184">
        <v>37.917055631425185</v>
      </c>
      <c r="G19" s="184">
        <v>39.276615501842926</v>
      </c>
    </row>
    <row r="20" spans="2:7">
      <c r="B20" s="40" t="s">
        <v>23</v>
      </c>
      <c r="C20" s="184">
        <v>154.48039157449941</v>
      </c>
      <c r="D20" s="184">
        <v>154.37754467943864</v>
      </c>
      <c r="E20" s="184">
        <v>154.980014348873</v>
      </c>
      <c r="F20" s="184">
        <v>156.51773231482909</v>
      </c>
      <c r="G20" s="184">
        <v>157.79837605362422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178.3159851931832</v>
      </c>
      <c r="D22" s="184">
        <v>194.95661721052778</v>
      </c>
      <c r="E22" s="184">
        <v>212.3281441310703</v>
      </c>
      <c r="F22" s="184">
        <v>229.85186873735617</v>
      </c>
      <c r="G22" s="184">
        <v>247.42424747630912</v>
      </c>
    </row>
    <row r="23" spans="2:7">
      <c r="B23" s="187" t="s">
        <v>238</v>
      </c>
      <c r="C23" s="184">
        <v>80.638784722292229</v>
      </c>
      <c r="D23" s="184">
        <v>85.649312103759215</v>
      </c>
      <c r="E23" s="184">
        <v>90.43340215801102</v>
      </c>
      <c r="F23" s="184">
        <v>94.908996171074136</v>
      </c>
      <c r="G23" s="184">
        <v>98.942728039683715</v>
      </c>
    </row>
    <row r="24" spans="2:7">
      <c r="B24" s="187" t="s">
        <v>239</v>
      </c>
      <c r="C24" s="184">
        <v>77.651798517390233</v>
      </c>
      <c r="D24" s="184">
        <v>84.013890707087228</v>
      </c>
      <c r="E24" s="184">
        <v>90.45767098523234</v>
      </c>
      <c r="F24" s="184">
        <v>96.603755254479339</v>
      </c>
      <c r="G24" s="184">
        <v>102.60270769264821</v>
      </c>
    </row>
    <row r="25" spans="2:7">
      <c r="B25" s="187" t="s">
        <v>27</v>
      </c>
      <c r="C25" s="184">
        <v>133.74671061817691</v>
      </c>
      <c r="D25" s="184">
        <v>131.35036758926725</v>
      </c>
      <c r="E25" s="184">
        <v>129.10606083128471</v>
      </c>
      <c r="F25" s="184">
        <v>126.21749349380769</v>
      </c>
      <c r="G25" s="184">
        <v>123.0805831349787</v>
      </c>
    </row>
    <row r="26" spans="2:7">
      <c r="B26" s="187" t="s">
        <v>28</v>
      </c>
      <c r="C26" s="184">
        <v>30.827884483511976</v>
      </c>
      <c r="D26" s="184">
        <v>30.941451851803588</v>
      </c>
      <c r="E26" s="184">
        <v>31.014236333547537</v>
      </c>
      <c r="F26" s="184">
        <v>30.953708083345102</v>
      </c>
      <c r="G26" s="184">
        <v>30.757777810529834</v>
      </c>
    </row>
    <row r="27" spans="2:7">
      <c r="B27" s="187" t="s">
        <v>240</v>
      </c>
      <c r="C27" s="184">
        <v>135.94558300375715</v>
      </c>
      <c r="D27" s="184">
        <v>144.95244908167791</v>
      </c>
      <c r="E27" s="184">
        <v>153.9891170532741</v>
      </c>
      <c r="F27" s="184">
        <v>162.80921901160178</v>
      </c>
      <c r="G27" s="184">
        <v>171.07422736870632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92">
        <v>1358.4929157574359</v>
      </c>
      <c r="D29" s="192">
        <v>1414.4783150292274</v>
      </c>
      <c r="E29" s="192">
        <v>1469.6607402124082</v>
      </c>
      <c r="F29" s="192">
        <v>1521.3347059163161</v>
      </c>
      <c r="G29" s="193">
        <v>1568.1741904917571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0.42578125" style="45" bestFit="1" customWidth="1"/>
    <col min="8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233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0.95428701842435815</v>
      </c>
      <c r="D11" s="184">
        <v>1.0142681553173847</v>
      </c>
      <c r="E11" s="184">
        <v>1.0771039072600386</v>
      </c>
      <c r="F11" s="184">
        <v>1.1484149642370884</v>
      </c>
      <c r="G11" s="184">
        <v>1.2279256655100137</v>
      </c>
    </row>
    <row r="12" spans="2:7">
      <c r="B12" s="40" t="s">
        <v>15</v>
      </c>
      <c r="C12" s="184">
        <v>2.1656028288299378</v>
      </c>
      <c r="D12" s="184">
        <v>2.4041695884702232</v>
      </c>
      <c r="E12" s="184">
        <v>2.7265889842417863</v>
      </c>
      <c r="F12" s="184">
        <v>3.0913174330591087</v>
      </c>
      <c r="G12" s="184">
        <v>3.4010853711855891</v>
      </c>
    </row>
    <row r="13" spans="2:7">
      <c r="B13" s="40" t="s">
        <v>16</v>
      </c>
      <c r="C13" s="184">
        <v>1.9854600168402701</v>
      </c>
      <c r="D13" s="184">
        <v>2.1047431431632968</v>
      </c>
      <c r="E13" s="184">
        <v>2.2430117879770002</v>
      </c>
      <c r="F13" s="184">
        <v>2.2990961664856857</v>
      </c>
      <c r="G13" s="184">
        <v>2.4761768479766002</v>
      </c>
    </row>
    <row r="14" spans="2:7">
      <c r="B14" s="40" t="s">
        <v>17</v>
      </c>
      <c r="C14" s="184">
        <v>32.505338092127616</v>
      </c>
      <c r="D14" s="184">
        <v>41.048475383740652</v>
      </c>
      <c r="E14" s="184">
        <v>47.207265322319309</v>
      </c>
      <c r="F14" s="184">
        <v>53.051998226196346</v>
      </c>
      <c r="G14" s="184">
        <v>59.179375149871767</v>
      </c>
    </row>
    <row r="15" spans="2:7">
      <c r="B15" s="40" t="s">
        <v>18</v>
      </c>
      <c r="C15" s="184">
        <v>3.1394108689602485</v>
      </c>
      <c r="D15" s="184">
        <v>3.7679754752764425</v>
      </c>
      <c r="E15" s="184">
        <v>4.4012024255162299</v>
      </c>
      <c r="F15" s="184">
        <v>5.0153255898976115</v>
      </c>
      <c r="G15" s="184">
        <v>5.7555791310731852</v>
      </c>
    </row>
    <row r="16" spans="2:7">
      <c r="B16" s="40" t="s">
        <v>19</v>
      </c>
      <c r="C16" s="184">
        <v>0.5589928551286989</v>
      </c>
      <c r="D16" s="184">
        <v>0.66321224847156468</v>
      </c>
      <c r="E16" s="184">
        <v>0.77873187335434313</v>
      </c>
      <c r="F16" s="184">
        <v>0.91033939933004737</v>
      </c>
      <c r="G16" s="184">
        <v>1.0654631287978773</v>
      </c>
    </row>
    <row r="17" spans="2:7">
      <c r="B17" s="40" t="s">
        <v>20</v>
      </c>
      <c r="C17" s="184">
        <v>0.74854983494716321</v>
      </c>
      <c r="D17" s="184">
        <v>0.88661364113518004</v>
      </c>
      <c r="E17" s="184">
        <v>1.0180205589843891</v>
      </c>
      <c r="F17" s="184">
        <v>1.1549943712254358</v>
      </c>
      <c r="G17" s="184">
        <v>1.3070699364718279</v>
      </c>
    </row>
    <row r="18" spans="2:7">
      <c r="B18" s="40" t="s">
        <v>21</v>
      </c>
      <c r="C18" s="184">
        <v>3.6613356036500777</v>
      </c>
      <c r="D18" s="184">
        <v>4.07255313850672</v>
      </c>
      <c r="E18" s="184">
        <v>4.4602869431390593</v>
      </c>
      <c r="F18" s="184">
        <v>4.9127689972657045</v>
      </c>
      <c r="G18" s="184">
        <v>5.4427445791934099</v>
      </c>
    </row>
    <row r="19" spans="2:7">
      <c r="B19" s="40" t="s">
        <v>22</v>
      </c>
      <c r="C19" s="184">
        <v>0.97002975721150131</v>
      </c>
      <c r="D19" s="184">
        <v>0.98195841027446895</v>
      </c>
      <c r="E19" s="184">
        <v>1.0014505934782774</v>
      </c>
      <c r="F19" s="184">
        <v>1.0235042096422349</v>
      </c>
      <c r="G19" s="184">
        <v>1.0484558520940737</v>
      </c>
    </row>
    <row r="20" spans="2:7">
      <c r="B20" s="40" t="s">
        <v>23</v>
      </c>
      <c r="C20" s="184">
        <v>21.67272066764717</v>
      </c>
      <c r="D20" s="184">
        <v>20.784665074110528</v>
      </c>
      <c r="E20" s="184">
        <v>19.51234561067168</v>
      </c>
      <c r="F20" s="184">
        <v>19.171934647902248</v>
      </c>
      <c r="G20" s="184">
        <v>18.68932952616095</v>
      </c>
    </row>
    <row r="21" spans="2:7">
      <c r="B21" s="180" t="s">
        <v>13</v>
      </c>
      <c r="C21" s="181"/>
      <c r="D21" s="181"/>
      <c r="E21" s="182"/>
      <c r="F21" s="182"/>
      <c r="G21" s="183"/>
    </row>
    <row r="22" spans="2:7">
      <c r="B22" s="187" t="s">
        <v>24</v>
      </c>
      <c r="C22" s="184">
        <v>2.9127232680659838</v>
      </c>
      <c r="D22" s="184">
        <v>3.2551708282750194</v>
      </c>
      <c r="E22" s="184">
        <v>3.5882954907616371</v>
      </c>
      <c r="F22" s="184">
        <v>3.9370580226700871</v>
      </c>
      <c r="G22" s="184">
        <v>4.2908560728115441</v>
      </c>
    </row>
    <row r="23" spans="2:7">
      <c r="B23" s="187" t="s">
        <v>238</v>
      </c>
      <c r="C23" s="184">
        <v>1.6655218493029531</v>
      </c>
      <c r="D23" s="184">
        <v>1.7813829054020793</v>
      </c>
      <c r="E23" s="184">
        <v>1.9152415210785652</v>
      </c>
      <c r="F23" s="184">
        <v>2.0535679470693897</v>
      </c>
      <c r="G23" s="184">
        <v>2.1952953374432056</v>
      </c>
    </row>
    <row r="24" spans="2:7">
      <c r="B24" s="187" t="s">
        <v>239</v>
      </c>
      <c r="C24" s="184">
        <v>3.8166359343078824</v>
      </c>
      <c r="D24" s="184">
        <v>4.7020317364184132</v>
      </c>
      <c r="E24" s="184">
        <v>5.1926400929665748</v>
      </c>
      <c r="F24" s="184">
        <v>5.6351943711817238</v>
      </c>
      <c r="G24" s="184">
        <v>6.1481554985558695</v>
      </c>
    </row>
    <row r="25" spans="2:7">
      <c r="B25" s="187" t="s">
        <v>27</v>
      </c>
      <c r="C25" s="184">
        <v>6.845887815518112</v>
      </c>
      <c r="D25" s="184">
        <v>6.3956355916724412</v>
      </c>
      <c r="E25" s="184">
        <v>6.1860377694173501</v>
      </c>
      <c r="F25" s="184">
        <v>5.6689005161865804</v>
      </c>
      <c r="G25" s="184">
        <v>5.4177227158101484</v>
      </c>
    </row>
    <row r="26" spans="2:7">
      <c r="B26" s="187" t="s">
        <v>28</v>
      </c>
      <c r="C26" s="184">
        <v>1.8245962457538685</v>
      </c>
      <c r="D26" s="184">
        <v>1.902505613824492</v>
      </c>
      <c r="E26" s="184">
        <v>1.990451176079159</v>
      </c>
      <c r="F26" s="184">
        <v>2.0729577294574342</v>
      </c>
      <c r="G26" s="184">
        <v>2.1619575879075392</v>
      </c>
    </row>
    <row r="27" spans="2:7">
      <c r="B27" s="187" t="s">
        <v>240</v>
      </c>
      <c r="C27" s="184">
        <v>17.855295869650771</v>
      </c>
      <c r="D27" s="184">
        <v>19.088815435160917</v>
      </c>
      <c r="E27" s="184">
        <v>20.243147428337487</v>
      </c>
      <c r="F27" s="184">
        <v>20.746457056273432</v>
      </c>
      <c r="G27" s="184">
        <v>22.018111509939345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177" t="s">
        <v>241</v>
      </c>
      <c r="C29" s="194">
        <v>103.28238852636663</v>
      </c>
      <c r="D29" s="194">
        <v>114.85417636921981</v>
      </c>
      <c r="E29" s="194">
        <v>123.5418214855829</v>
      </c>
      <c r="F29" s="194">
        <v>131.89382964808016</v>
      </c>
      <c r="G29" s="195">
        <v>141.82530391080297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1406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RowHeight="15"/>
  <cols>
    <col min="2" max="2" width="23.140625" bestFit="1" customWidth="1"/>
    <col min="3" max="5" width="10.85546875" customWidth="1"/>
  </cols>
  <sheetData>
    <row r="2" spans="2:5">
      <c r="B2" s="133" t="s">
        <v>372</v>
      </c>
      <c r="C2" s="134" t="s">
        <v>373</v>
      </c>
      <c r="D2" s="135"/>
      <c r="E2" s="136"/>
    </row>
    <row r="3" spans="2:5">
      <c r="B3" s="137" t="s">
        <v>374</v>
      </c>
      <c r="C3" s="196">
        <v>41544</v>
      </c>
      <c r="D3" s="140"/>
      <c r="E3" s="141"/>
    </row>
    <row r="4" spans="2:5">
      <c r="B4" s="137" t="s">
        <v>1</v>
      </c>
      <c r="C4" s="142" t="s">
        <v>280</v>
      </c>
      <c r="D4" s="140"/>
      <c r="E4" s="141"/>
    </row>
    <row r="5" spans="2:5">
      <c r="B5" s="137" t="s">
        <v>3</v>
      </c>
      <c r="C5" s="142" t="s">
        <v>281</v>
      </c>
      <c r="D5" s="140"/>
      <c r="E5" s="141"/>
    </row>
    <row r="6" spans="2:5">
      <c r="B6" s="143" t="s">
        <v>375</v>
      </c>
      <c r="C6" s="144" t="s">
        <v>386</v>
      </c>
      <c r="D6" s="144"/>
      <c r="E6" s="145"/>
    </row>
    <row r="8" spans="2:5">
      <c r="B8" s="146" t="s">
        <v>387</v>
      </c>
    </row>
    <row r="9" spans="2:5">
      <c r="B9" s="147" t="s">
        <v>378</v>
      </c>
      <c r="C9" s="148">
        <v>2010</v>
      </c>
      <c r="D9" s="148">
        <v>2020</v>
      </c>
      <c r="E9" s="149">
        <v>2030</v>
      </c>
    </row>
    <row r="10" spans="2:5">
      <c r="B10" s="150" t="s">
        <v>12</v>
      </c>
      <c r="C10" s="151"/>
      <c r="D10" s="152"/>
      <c r="E10" s="153"/>
    </row>
    <row r="11" spans="2:5">
      <c r="B11" s="73" t="s">
        <v>14</v>
      </c>
      <c r="C11" s="197">
        <v>7.3091894858426469</v>
      </c>
      <c r="D11" s="197">
        <v>4.0611074950210533</v>
      </c>
      <c r="E11" s="197">
        <v>3.186657133061281</v>
      </c>
    </row>
    <row r="12" spans="2:5">
      <c r="B12" s="73" t="s">
        <v>15</v>
      </c>
      <c r="C12" s="198">
        <v>35.194472545965318</v>
      </c>
      <c r="D12" s="198">
        <v>32.932501282051497</v>
      </c>
      <c r="E12" s="198">
        <v>33.893652179815994</v>
      </c>
    </row>
    <row r="13" spans="2:5">
      <c r="B13" s="73" t="s">
        <v>16</v>
      </c>
      <c r="C13" s="198">
        <v>6.2750276632544475</v>
      </c>
      <c r="D13" s="198">
        <v>6.9029564396113781</v>
      </c>
      <c r="E13" s="198">
        <v>6.8716955906829984</v>
      </c>
    </row>
    <row r="14" spans="2:5">
      <c r="B14" s="73" t="s">
        <v>17</v>
      </c>
      <c r="C14" s="198">
        <v>109.45455618435955</v>
      </c>
      <c r="D14" s="198">
        <v>115.6049465348037</v>
      </c>
      <c r="E14" s="198">
        <v>104.78777884274631</v>
      </c>
    </row>
    <row r="15" spans="2:5">
      <c r="B15" s="73" t="s">
        <v>18</v>
      </c>
      <c r="C15" s="198">
        <v>59.701395302220838</v>
      </c>
      <c r="D15" s="198">
        <v>60.611195960243421</v>
      </c>
      <c r="E15" s="198">
        <v>65.530565063335686</v>
      </c>
    </row>
    <row r="16" spans="2:5">
      <c r="B16" s="73" t="s">
        <v>19</v>
      </c>
      <c r="C16" s="198">
        <v>3.9603093811797927</v>
      </c>
      <c r="D16" s="198">
        <v>3.9472643036680184</v>
      </c>
      <c r="E16" s="198">
        <v>3.8386586504968303</v>
      </c>
    </row>
    <row r="17" spans="2:5">
      <c r="B17" s="73" t="s">
        <v>20</v>
      </c>
      <c r="C17" s="198">
        <v>8.4032486911960067</v>
      </c>
      <c r="D17" s="198">
        <v>7.0303854730066639</v>
      </c>
      <c r="E17" s="198">
        <v>7.2156212784396363</v>
      </c>
    </row>
    <row r="18" spans="2:5">
      <c r="B18" s="73" t="s">
        <v>21</v>
      </c>
      <c r="C18" s="198">
        <v>9.9327594856945325</v>
      </c>
      <c r="D18" s="198">
        <v>7.9007636730260211</v>
      </c>
      <c r="E18" s="198">
        <v>7.2266640492367822</v>
      </c>
    </row>
    <row r="19" spans="2:5">
      <c r="B19" s="73" t="s">
        <v>22</v>
      </c>
      <c r="C19" s="198">
        <v>6.3468176543717609</v>
      </c>
      <c r="D19" s="198">
        <v>6.78764047676394</v>
      </c>
      <c r="E19" s="198">
        <v>8.5683805527587165</v>
      </c>
    </row>
    <row r="20" spans="2:5">
      <c r="B20" s="73" t="s">
        <v>23</v>
      </c>
      <c r="C20" s="198">
        <v>82.135174246005377</v>
      </c>
      <c r="D20" s="198">
        <v>71.305813139167981</v>
      </c>
      <c r="E20" s="198">
        <v>86.121442036597173</v>
      </c>
    </row>
    <row r="21" spans="2:5">
      <c r="B21" s="150" t="s">
        <v>13</v>
      </c>
      <c r="C21" s="152"/>
      <c r="D21" s="152"/>
      <c r="E21" s="153"/>
    </row>
    <row r="22" spans="2:5">
      <c r="B22" s="157" t="s">
        <v>24</v>
      </c>
      <c r="C22" s="199">
        <v>30.907500568021586</v>
      </c>
      <c r="D22" s="199">
        <v>29.506252182557322</v>
      </c>
      <c r="E22" s="199">
        <v>29.002644004405557</v>
      </c>
    </row>
    <row r="23" spans="2:5">
      <c r="B23" s="157" t="s">
        <v>238</v>
      </c>
      <c r="C23" s="199">
        <v>26.775345415666855</v>
      </c>
      <c r="D23" s="199">
        <v>28.415567695939245</v>
      </c>
      <c r="E23" s="199">
        <v>28.646405180716684</v>
      </c>
    </row>
    <row r="24" spans="2:5">
      <c r="B24" s="157" t="s">
        <v>239</v>
      </c>
      <c r="C24" s="199">
        <v>4.3023540882115983</v>
      </c>
      <c r="D24" s="199">
        <v>6.6686443432963243</v>
      </c>
      <c r="E24" s="199">
        <v>9.75380102974807</v>
      </c>
    </row>
    <row r="25" spans="2:5">
      <c r="B25" s="157" t="s">
        <v>27</v>
      </c>
      <c r="C25" s="199">
        <v>55.494869630701288</v>
      </c>
      <c r="D25" s="199">
        <v>52.143962331764762</v>
      </c>
      <c r="E25" s="199">
        <v>51.431537429920589</v>
      </c>
    </row>
    <row r="26" spans="2:5">
      <c r="B26" s="157" t="s">
        <v>28</v>
      </c>
      <c r="C26" s="199">
        <v>7.7753221163476134</v>
      </c>
      <c r="D26" s="199">
        <v>6.9730145306017421</v>
      </c>
      <c r="E26" s="199">
        <v>6.2541026393491732</v>
      </c>
    </row>
    <row r="27" spans="2:5">
      <c r="B27" s="157" t="s">
        <v>240</v>
      </c>
      <c r="C27" s="199">
        <v>20.128353820914679</v>
      </c>
      <c r="D27" s="199">
        <v>19.129737857376359</v>
      </c>
      <c r="E27" s="199">
        <v>19.957838187127628</v>
      </c>
    </row>
    <row r="28" spans="2:5">
      <c r="B28" s="157" t="s">
        <v>379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474.09669627995396</v>
      </c>
      <c r="D29" s="200">
        <v>459.92175371889948</v>
      </c>
      <c r="E29" s="200">
        <v>472.28744384843907</v>
      </c>
    </row>
    <row r="31" spans="2:5">
      <c r="B31" s="160" t="s">
        <v>380</v>
      </c>
      <c r="C31" t="s">
        <v>388</v>
      </c>
      <c r="D31" s="161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201"/>
      <c r="D40" s="201"/>
      <c r="E40" s="20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41543</v>
      </c>
      <c r="D3" s="139"/>
      <c r="E3" s="140"/>
      <c r="F3" s="140"/>
      <c r="G3" s="141"/>
    </row>
    <row r="4" spans="2:7">
      <c r="B4" s="137" t="s">
        <v>1</v>
      </c>
      <c r="C4" s="139" t="s">
        <v>389</v>
      </c>
      <c r="D4" s="139"/>
      <c r="E4" s="140"/>
      <c r="F4" s="140"/>
      <c r="G4" s="141"/>
    </row>
    <row r="5" spans="2:7">
      <c r="B5" s="137" t="s">
        <v>3</v>
      </c>
      <c r="C5" s="142" t="s">
        <v>283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202">
        <v>0.99338303027954811</v>
      </c>
      <c r="D11" s="202">
        <v>1.3484262108288425</v>
      </c>
      <c r="E11" s="202">
        <v>1.520767231413013</v>
      </c>
      <c r="F11" s="202">
        <v>1.6344718754792065</v>
      </c>
      <c r="G11" s="202">
        <v>1.7172039416119638</v>
      </c>
    </row>
    <row r="12" spans="2:7">
      <c r="B12" s="73" t="s">
        <v>15</v>
      </c>
      <c r="C12" s="202">
        <v>7.5759756213149396</v>
      </c>
      <c r="D12" s="202">
        <v>8.8150091454769708</v>
      </c>
      <c r="E12" s="202">
        <v>9.9205378906774033</v>
      </c>
      <c r="F12" s="202">
        <v>10.367918912359839</v>
      </c>
      <c r="G12" s="202">
        <v>10.446230910981621</v>
      </c>
    </row>
    <row r="13" spans="2:7">
      <c r="B13" s="73" t="s">
        <v>16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</row>
    <row r="14" spans="2:7">
      <c r="B14" s="73" t="s">
        <v>17</v>
      </c>
      <c r="C14" s="202">
        <v>38.094087399359786</v>
      </c>
      <c r="D14" s="202">
        <v>62.463588907772404</v>
      </c>
      <c r="E14" s="202">
        <v>78.16526707980492</v>
      </c>
      <c r="F14" s="202">
        <v>84.576221160542332</v>
      </c>
      <c r="G14" s="202">
        <v>85.552779292975274</v>
      </c>
    </row>
    <row r="15" spans="2:7">
      <c r="B15" s="73" t="s">
        <v>18</v>
      </c>
      <c r="C15" s="202">
        <v>117.98244327703284</v>
      </c>
      <c r="D15" s="202">
        <v>140.96959922546182</v>
      </c>
      <c r="E15" s="202">
        <v>159.6628282770356</v>
      </c>
      <c r="F15" s="202">
        <v>165.48734178441475</v>
      </c>
      <c r="G15" s="202">
        <v>164.52098519797181</v>
      </c>
    </row>
    <row r="16" spans="2:7">
      <c r="B16" s="73" t="s">
        <v>19</v>
      </c>
      <c r="C16" s="202">
        <v>109.34443897758648</v>
      </c>
      <c r="D16" s="202">
        <v>102.42664953774637</v>
      </c>
      <c r="E16" s="202">
        <v>98.268152132240729</v>
      </c>
      <c r="F16" s="202">
        <v>94.823098785521864</v>
      </c>
      <c r="G16" s="202">
        <v>91.539043274991343</v>
      </c>
    </row>
    <row r="17" spans="2:7">
      <c r="B17" s="73" t="s">
        <v>20</v>
      </c>
      <c r="C17" s="202">
        <v>1.3056920716477025</v>
      </c>
      <c r="D17" s="202">
        <v>1.3742451585753208</v>
      </c>
      <c r="E17" s="202">
        <v>1.4571338903890274</v>
      </c>
      <c r="F17" s="202">
        <v>1.4983683886437662</v>
      </c>
      <c r="G17" s="202">
        <v>1.5151199721546245</v>
      </c>
    </row>
    <row r="18" spans="2:7">
      <c r="B18" s="73" t="s">
        <v>21</v>
      </c>
      <c r="C18" s="202">
        <v>0.31240584448762243</v>
      </c>
      <c r="D18" s="202">
        <v>0.50966592199267458</v>
      </c>
      <c r="E18" s="202">
        <v>0.55726435773302929</v>
      </c>
      <c r="F18" s="202">
        <v>0.58337302721787521</v>
      </c>
      <c r="G18" s="202">
        <v>0.59937963966540431</v>
      </c>
    </row>
    <row r="19" spans="2:7">
      <c r="B19" s="73" t="s">
        <v>22</v>
      </c>
      <c r="C19" s="202">
        <v>0.11407500141149818</v>
      </c>
      <c r="D19" s="202">
        <v>0.25908212875677838</v>
      </c>
      <c r="E19" s="202">
        <v>0.31451696243645128</v>
      </c>
      <c r="F19" s="202">
        <v>0.34803037662766656</v>
      </c>
      <c r="G19" s="202">
        <v>0.37044933061128354</v>
      </c>
    </row>
    <row r="20" spans="2:7">
      <c r="B20" s="73" t="s">
        <v>23</v>
      </c>
      <c r="C20" s="202">
        <v>5.730688128363977</v>
      </c>
      <c r="D20" s="202">
        <v>8.0749225345033793</v>
      </c>
      <c r="E20" s="202">
        <v>8.568580332985773</v>
      </c>
      <c r="F20" s="202">
        <v>8.7660921222988684</v>
      </c>
      <c r="G20" s="202">
        <v>8.7748891659225698</v>
      </c>
    </row>
    <row r="21" spans="2:7">
      <c r="B21" s="150" t="s">
        <v>13</v>
      </c>
      <c r="C21" s="203"/>
      <c r="D21" s="203"/>
      <c r="E21" s="203"/>
      <c r="F21" s="203"/>
      <c r="G21" s="204"/>
    </row>
    <row r="22" spans="2:7">
      <c r="B22" s="157" t="s">
        <v>24</v>
      </c>
      <c r="C22" s="202">
        <v>12.374135038692749</v>
      </c>
      <c r="D22" s="202">
        <v>13.665067536463233</v>
      </c>
      <c r="E22" s="202">
        <v>16.10536188851523</v>
      </c>
      <c r="F22" s="202">
        <v>17.416966782996056</v>
      </c>
      <c r="G22" s="202">
        <v>18.234732259536269</v>
      </c>
    </row>
    <row r="23" spans="2:7">
      <c r="B23" s="157" t="s">
        <v>238</v>
      </c>
      <c r="C23" s="202">
        <v>24.181331621891434</v>
      </c>
      <c r="D23" s="202">
        <v>24.507437885381005</v>
      </c>
      <c r="E23" s="202">
        <v>25.664995939900127</v>
      </c>
      <c r="F23" s="202">
        <v>26.257804705786413</v>
      </c>
      <c r="G23" s="202">
        <v>26.388019856109114</v>
      </c>
    </row>
    <row r="24" spans="2:7">
      <c r="B24" s="157" t="s">
        <v>239</v>
      </c>
      <c r="C24" s="202">
        <v>1.4733783227404513</v>
      </c>
      <c r="D24" s="202">
        <v>2.4396608225814833</v>
      </c>
      <c r="E24" s="202">
        <v>3.1167549978834415</v>
      </c>
      <c r="F24" s="202">
        <v>3.4731146008692502</v>
      </c>
      <c r="G24" s="202">
        <v>3.6760612520682017</v>
      </c>
    </row>
    <row r="25" spans="2:7">
      <c r="B25" s="157" t="s">
        <v>27</v>
      </c>
      <c r="C25" s="202">
        <v>0.37043138162051653</v>
      </c>
      <c r="D25" s="202">
        <v>1.0220852718639508</v>
      </c>
      <c r="E25" s="202">
        <v>1.3380497575656736</v>
      </c>
      <c r="F25" s="202">
        <v>1.5244665267878226</v>
      </c>
      <c r="G25" s="202">
        <v>1.6580334607315339</v>
      </c>
    </row>
    <row r="26" spans="2:7">
      <c r="B26" s="157" t="s">
        <v>28</v>
      </c>
      <c r="C26" s="202">
        <v>0.71969845366183716</v>
      </c>
      <c r="D26" s="202">
        <v>0.83073135978717372</v>
      </c>
      <c r="E26" s="202">
        <v>0.80891275085563419</v>
      </c>
      <c r="F26" s="202">
        <v>0.79491123046880974</v>
      </c>
      <c r="G26" s="202">
        <v>0.78566485665226005</v>
      </c>
    </row>
    <row r="27" spans="2:7">
      <c r="B27" s="157" t="s">
        <v>240</v>
      </c>
      <c r="C27" s="202">
        <v>244.38294807492252</v>
      </c>
      <c r="D27" s="202">
        <v>281.20236788699276</v>
      </c>
      <c r="E27" s="202">
        <v>316.62409279068231</v>
      </c>
      <c r="F27" s="202">
        <v>333.84910074953541</v>
      </c>
      <c r="G27" s="202">
        <v>340.29264396509569</v>
      </c>
    </row>
    <row r="28" spans="2:7">
      <c r="B28" s="157" t="s">
        <v>379</v>
      </c>
      <c r="C28" s="202">
        <v>0</v>
      </c>
      <c r="D28" s="202">
        <v>0</v>
      </c>
      <c r="E28" s="202">
        <v>0</v>
      </c>
      <c r="F28" s="202">
        <v>0</v>
      </c>
      <c r="G28" s="202">
        <v>0</v>
      </c>
    </row>
    <row r="29" spans="2:7">
      <c r="B29" s="19" t="s">
        <v>241</v>
      </c>
      <c r="C29" s="205">
        <v>564.95511224501388</v>
      </c>
      <c r="D29" s="205">
        <v>649.90853953418423</v>
      </c>
      <c r="E29" s="205">
        <v>722.09321628011844</v>
      </c>
      <c r="F29" s="205">
        <v>751.40128102954986</v>
      </c>
      <c r="G29" s="206">
        <v>756.071236377079</v>
      </c>
    </row>
    <row r="31" spans="2:7">
      <c r="B31" s="160" t="s">
        <v>380</v>
      </c>
      <c r="C31" t="s">
        <v>390</v>
      </c>
      <c r="E31" s="161"/>
      <c r="F31" s="161"/>
    </row>
    <row r="33" spans="3:7">
      <c r="C33" s="162"/>
      <c r="D33" s="162"/>
      <c r="G33" s="16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RowHeight="15"/>
  <cols>
    <col min="2" max="2" width="23.140625" bestFit="1" customWidth="1"/>
    <col min="3" max="5" width="10.85546875" customWidth="1"/>
  </cols>
  <sheetData>
    <row r="2" spans="2:5" ht="11.25" customHeight="1">
      <c r="B2" s="133" t="s">
        <v>372</v>
      </c>
      <c r="C2" s="134" t="s">
        <v>391</v>
      </c>
      <c r="D2" s="135"/>
      <c r="E2" s="136"/>
    </row>
    <row r="3" spans="2:5" ht="11.25" customHeight="1">
      <c r="B3" s="137" t="s">
        <v>1</v>
      </c>
      <c r="C3" s="142" t="s">
        <v>280</v>
      </c>
      <c r="D3" s="140"/>
      <c r="E3" s="141"/>
    </row>
    <row r="4" spans="2:5" ht="11.25" customHeight="1">
      <c r="B4" s="137" t="s">
        <v>3</v>
      </c>
      <c r="C4" s="142" t="s">
        <v>285</v>
      </c>
      <c r="D4" s="140"/>
      <c r="E4" s="141"/>
    </row>
    <row r="5" spans="2:5" ht="11.25" customHeight="1">
      <c r="B5" s="137" t="s">
        <v>375</v>
      </c>
      <c r="C5" s="140" t="s">
        <v>386</v>
      </c>
      <c r="D5" s="140"/>
      <c r="E5" s="141"/>
    </row>
    <row r="6" spans="2:5">
      <c r="B6" s="207"/>
      <c r="C6" s="144"/>
      <c r="D6" s="144"/>
      <c r="E6" s="145"/>
    </row>
    <row r="7" spans="2:5" ht="11.25" customHeight="1"/>
    <row r="8" spans="2:5" ht="11.25" customHeight="1">
      <c r="B8" s="146" t="s">
        <v>387</v>
      </c>
    </row>
    <row r="9" spans="2:5" ht="11.25" customHeight="1">
      <c r="B9" s="147" t="s">
        <v>378</v>
      </c>
      <c r="C9" s="148">
        <v>2010</v>
      </c>
      <c r="D9" s="148">
        <v>2020</v>
      </c>
      <c r="E9" s="149">
        <v>2030</v>
      </c>
    </row>
    <row r="10" spans="2:5" ht="11.25" customHeight="1">
      <c r="B10" s="150" t="s">
        <v>12</v>
      </c>
      <c r="C10" s="151"/>
      <c r="D10" s="152"/>
      <c r="E10" s="153"/>
    </row>
    <row r="11" spans="2:5" ht="11.25" customHeight="1">
      <c r="B11" s="73" t="s">
        <v>14</v>
      </c>
      <c r="C11" s="197">
        <v>55.918894698340992</v>
      </c>
      <c r="D11" s="197">
        <v>59.595584561622658</v>
      </c>
      <c r="E11" s="197">
        <v>62.896219982310306</v>
      </c>
    </row>
    <row r="12" spans="2:5" ht="11.25" customHeight="1">
      <c r="B12" s="73" t="s">
        <v>15</v>
      </c>
      <c r="C12" s="198">
        <v>235.15808853378149</v>
      </c>
      <c r="D12" s="198">
        <v>248.2201743546606</v>
      </c>
      <c r="E12" s="198">
        <v>245.77564025457184</v>
      </c>
    </row>
    <row r="13" spans="2:5" ht="11.25" customHeight="1">
      <c r="B13" s="73" t="s">
        <v>16</v>
      </c>
      <c r="C13" s="198">
        <v>23.962610864208418</v>
      </c>
      <c r="D13" s="198">
        <v>24.70003009945663</v>
      </c>
      <c r="E13" s="198">
        <v>25.081641924014644</v>
      </c>
    </row>
    <row r="14" spans="2:5" ht="11.25" customHeight="1">
      <c r="B14" s="73" t="s">
        <v>17</v>
      </c>
      <c r="C14" s="198">
        <v>241.56361427689032</v>
      </c>
      <c r="D14" s="198">
        <v>262.17685526779297</v>
      </c>
      <c r="E14" s="198">
        <v>278.2975707396397</v>
      </c>
    </row>
    <row r="15" spans="2:5" ht="11.25" customHeight="1">
      <c r="B15" s="73" t="s">
        <v>18</v>
      </c>
      <c r="C15" s="198">
        <v>299.59327408349213</v>
      </c>
      <c r="D15" s="198">
        <v>322.09682342062035</v>
      </c>
      <c r="E15" s="198">
        <v>343.51500031605195</v>
      </c>
    </row>
    <row r="16" spans="2:5" ht="11.25" customHeight="1">
      <c r="B16" s="73" t="s">
        <v>19</v>
      </c>
      <c r="C16" s="198">
        <v>28.695575467455456</v>
      </c>
      <c r="D16" s="198">
        <v>35.481064141607831</v>
      </c>
      <c r="E16" s="198">
        <v>43.465212907384256</v>
      </c>
    </row>
    <row r="17" spans="2:5" ht="11.25" customHeight="1">
      <c r="B17" s="73" t="s">
        <v>20</v>
      </c>
      <c r="C17" s="198">
        <v>49.663646035113217</v>
      </c>
      <c r="D17" s="198">
        <v>55.545261688835119</v>
      </c>
      <c r="E17" s="198">
        <v>60.416078449663601</v>
      </c>
    </row>
    <row r="18" spans="2:5" ht="11.25" customHeight="1">
      <c r="B18" s="73" t="s">
        <v>21</v>
      </c>
      <c r="C18" s="198">
        <v>44.601678646564118</v>
      </c>
      <c r="D18" s="198">
        <v>43.819658895084679</v>
      </c>
      <c r="E18" s="198">
        <v>42.642874513607914</v>
      </c>
    </row>
    <row r="19" spans="2:5" ht="11.25" customHeight="1">
      <c r="B19" s="73" t="s">
        <v>22</v>
      </c>
      <c r="C19" s="198">
        <v>27.408533203184696</v>
      </c>
      <c r="D19" s="198">
        <v>30.236039193479389</v>
      </c>
      <c r="E19" s="198">
        <v>33.127483573154258</v>
      </c>
    </row>
    <row r="20" spans="2:5" ht="11.25" customHeight="1">
      <c r="B20" s="73" t="s">
        <v>23</v>
      </c>
      <c r="C20" s="198">
        <v>174.39034759382037</v>
      </c>
      <c r="D20" s="198">
        <v>181.01924634758205</v>
      </c>
      <c r="E20" s="198">
        <v>185.92723060369752</v>
      </c>
    </row>
    <row r="21" spans="2:5" ht="11.25" customHeight="1">
      <c r="B21" s="150" t="s">
        <v>13</v>
      </c>
      <c r="C21" s="152"/>
      <c r="D21" s="152"/>
      <c r="E21" s="153"/>
    </row>
    <row r="22" spans="2:5" ht="11.25" customHeight="1">
      <c r="B22" s="157" t="s">
        <v>24</v>
      </c>
      <c r="C22" s="199">
        <v>292.89117147774118</v>
      </c>
      <c r="D22" s="199">
        <v>343.4919902094706</v>
      </c>
      <c r="E22" s="199">
        <v>395.37790900143864</v>
      </c>
    </row>
    <row r="23" spans="2:5" ht="11.25" customHeight="1">
      <c r="B23" s="157" t="s">
        <v>238</v>
      </c>
      <c r="C23" s="199">
        <v>227.07670731558426</v>
      </c>
      <c r="D23" s="199">
        <v>258.28310553527308</v>
      </c>
      <c r="E23" s="199">
        <v>283.66348866661514</v>
      </c>
    </row>
    <row r="24" spans="2:5" ht="11.25" customHeight="1">
      <c r="B24" s="157" t="s">
        <v>239</v>
      </c>
      <c r="C24" s="199">
        <v>27.815653873505351</v>
      </c>
      <c r="D24" s="199">
        <v>32.431854516977829</v>
      </c>
      <c r="E24" s="199">
        <v>38.254655036214146</v>
      </c>
    </row>
    <row r="25" spans="2:5" ht="11.25" customHeight="1">
      <c r="B25" s="157" t="s">
        <v>27</v>
      </c>
      <c r="C25" s="199">
        <v>254.95358255597586</v>
      </c>
      <c r="D25" s="199">
        <v>310.508009542938</v>
      </c>
      <c r="E25" s="199">
        <v>383.50739551580909</v>
      </c>
    </row>
    <row r="26" spans="2:5" ht="11.25" customHeight="1">
      <c r="B26" s="157" t="s">
        <v>28</v>
      </c>
      <c r="C26" s="199">
        <v>229.23047749757728</v>
      </c>
      <c r="D26" s="199">
        <v>226.99555675701902</v>
      </c>
      <c r="E26" s="199">
        <v>224.15153179299466</v>
      </c>
    </row>
    <row r="27" spans="2:5" ht="11.25" customHeight="1">
      <c r="B27" s="157" t="s">
        <v>240</v>
      </c>
      <c r="C27" s="199">
        <v>73.417241164189122</v>
      </c>
      <c r="D27" s="199">
        <v>77.66881805646112</v>
      </c>
      <c r="E27" s="199">
        <v>82.945989183214522</v>
      </c>
    </row>
    <row r="28" spans="2:5" ht="11.25" customHeight="1">
      <c r="B28" s="157" t="s">
        <v>379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2286.341097287424</v>
      </c>
      <c r="D29" s="200">
        <v>2512.2700725888826</v>
      </c>
      <c r="E29" s="200">
        <v>2729.0459224603824</v>
      </c>
    </row>
    <row r="30" spans="2:5" ht="11.25" customHeight="1"/>
    <row r="31" spans="2:5">
      <c r="B31" s="160" t="s">
        <v>380</v>
      </c>
      <c r="C31" t="s">
        <v>392</v>
      </c>
      <c r="D31" s="161"/>
    </row>
    <row r="32" spans="2:5" ht="11.25" customHeight="1">
      <c r="C32" s="162"/>
      <c r="E32" s="162"/>
    </row>
    <row r="33" spans="3:5" ht="11.25" customHeight="1">
      <c r="C33" s="201"/>
      <c r="D33" s="201"/>
      <c r="E33" s="20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11</vt:i4>
      </vt:variant>
    </vt:vector>
  </HeadingPairs>
  <TitlesOfParts>
    <vt:vector size="64" baseType="lpstr">
      <vt:lpstr>About</vt:lpstr>
      <vt:lpstr>Country Selector</vt:lpstr>
      <vt:lpstr>Cross-Page Data</vt:lpstr>
      <vt:lpstr>BAU Process Emissions</vt:lpstr>
      <vt:lpstr>Chem - ODS</vt:lpstr>
      <vt:lpstr>Process Emissions Multipliers</vt:lpstr>
      <vt:lpstr>Chemicals Calcs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'Chem - ODS'!CH4_to_CO2e</vt:lpstr>
      <vt:lpstr>CH4_to_CO2e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'Chem - ODS'!N2O_to_CO2e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2015-06-26T00:17:38Z</dcterms:created>
  <dcterms:modified xsi:type="dcterms:W3CDTF">2018-03-15T02:24:29Z</dcterms:modified>
</cp:coreProperties>
</file>